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0" windowWidth="2160" windowHeight="1170" tabRatio="908" activeTab="1"/>
  </bookViews>
  <sheets>
    <sheet name="How To Use" sheetId="59" r:id="rId1"/>
    <sheet name="2015 Detailed Incident Data" sheetId="104" r:id="rId2"/>
    <sheet name="2015 ERCOT.com Availability" sheetId="105" r:id="rId3"/>
    <sheet name="2015 MIS Availability" sheetId="106" r:id="rId4"/>
    <sheet name="2015 MPIM Availability" sheetId="107" r:id="rId5"/>
    <sheet name="2015 Retail API Availabilit" sheetId="108" r:id="rId6"/>
    <sheet name="2014 Detailed Incident Data" sheetId="99" r:id="rId7"/>
    <sheet name="2014 ERCOT.com Availability" sheetId="94" r:id="rId8"/>
    <sheet name="2014 MIS Availability" sheetId="109" r:id="rId9"/>
    <sheet name="2014 MPIM Availability" sheetId="103" r:id="rId10"/>
    <sheet name="2014 Retail API Availabilit" sheetId="100" r:id="rId11"/>
    <sheet name="2013 Detailed Incident Data" sheetId="97" r:id="rId12"/>
    <sheet name="2013 ERCOT.com Availability" sheetId="102" r:id="rId13"/>
    <sheet name="2013 MPIM Availability" sheetId="95" r:id="rId14"/>
    <sheet name="2013 MIS Availability " sheetId="92" r:id="rId15"/>
    <sheet name="2013 Retail API Availability" sheetId="96" r:id="rId16"/>
    <sheet name="2012 Detailed Incident Data" sheetId="81" r:id="rId17"/>
    <sheet name="2012 ERCOT.com Availability" sheetId="86" r:id="rId18"/>
    <sheet name="2012 MIS Availability" sheetId="85" r:id="rId19"/>
    <sheet name="2012 MPIM Availability" sheetId="84" r:id="rId20"/>
    <sheet name="2012 Retail API Availability" sheetId="83" r:id="rId21"/>
    <sheet name="2011 Detailed Incident Data" sheetId="79" r:id="rId22"/>
    <sheet name="2011 Retail API Availability" sheetId="78" r:id="rId23"/>
    <sheet name="2011 TML Rpt Exp Av" sheetId="77" r:id="rId24"/>
    <sheet name="2011 MIS Availability" sheetId="80" r:id="rId25"/>
    <sheet name="2010 Detailed Incident Data" sheetId="74" r:id="rId26"/>
    <sheet name="2010 Retail API Availability" sheetId="75" r:id="rId27"/>
    <sheet name="2010 TML Rpt Exp Av" sheetId="76" r:id="rId28"/>
    <sheet name="2009 Ext Rpt Annual Summary" sheetId="71" r:id="rId29"/>
    <sheet name="2009 Ext Rpt Monthly Summary" sheetId="70" r:id="rId30"/>
    <sheet name="2009 Detailed Incident Data" sheetId="69" r:id="rId31"/>
    <sheet name="2009 Retail API Av" sheetId="72" r:id="rId32"/>
    <sheet name="2009 TML Rpt Exp Av" sheetId="73" r:id="rId33"/>
    <sheet name="2008 Ext Rpt Annual Summary" sheetId="61" r:id="rId34"/>
    <sheet name="2008 Ext Rpt Monthly Summary" sheetId="65" r:id="rId35"/>
    <sheet name="2008 Detailed Incident Data" sheetId="64" r:id="rId36"/>
    <sheet name="2008 Retail API Av" sheetId="57" r:id="rId37"/>
    <sheet name="2008 TML Rpt Exp Av" sheetId="50" r:id="rId38"/>
    <sheet name="Extract &amp; Report Info" sheetId="68" r:id="rId39"/>
    <sheet name="MOS Public Reports" sheetId="67" r:id="rId40"/>
    <sheet name="Sheet2" sheetId="82" r:id="rId41"/>
  </sheets>
  <definedNames>
    <definedName name="_xlnm._FilterDatabase" localSheetId="35" hidden="1">'2008 Detailed Incident Data'!$B$4:$AA$4</definedName>
    <definedName name="_xlnm._FilterDatabase" localSheetId="30" hidden="1">'2009 Detailed Incident Data'!$B$4:$AA$41</definedName>
    <definedName name="_GoBack" localSheetId="16">'2012 Detailed Incident Data'!$E$32</definedName>
    <definedName name="OLE_LINK1" localSheetId="0">'How To Use'!$B$41</definedName>
  </definedNames>
  <calcPr calcId="145621"/>
</workbook>
</file>

<file path=xl/calcChain.xml><?xml version="1.0" encoding="utf-8"?>
<calcChain xmlns="http://schemas.openxmlformats.org/spreadsheetml/2006/main">
  <c r="F16" i="108" l="1"/>
  <c r="D16" i="108"/>
  <c r="C15" i="108"/>
  <c r="E15" i="108" s="1"/>
  <c r="G15" i="108" s="1"/>
  <c r="E14" i="108"/>
  <c r="G14" i="108" s="1"/>
  <c r="C14" i="108"/>
  <c r="C13" i="108"/>
  <c r="E13" i="108" s="1"/>
  <c r="G13" i="108" s="1"/>
  <c r="C12" i="108"/>
  <c r="E12" i="108" s="1"/>
  <c r="G12" i="108" s="1"/>
  <c r="C11" i="108"/>
  <c r="E11" i="108" s="1"/>
  <c r="G11" i="108" s="1"/>
  <c r="E10" i="108"/>
  <c r="G10" i="108" s="1"/>
  <c r="C10" i="108"/>
  <c r="C9" i="108"/>
  <c r="E9" i="108" s="1"/>
  <c r="G9" i="108" s="1"/>
  <c r="C8" i="108"/>
  <c r="E8" i="108" s="1"/>
  <c r="G8" i="108" s="1"/>
  <c r="C7" i="108"/>
  <c r="E7" i="108" s="1"/>
  <c r="G7" i="108" s="1"/>
  <c r="E6" i="108"/>
  <c r="G6" i="108" s="1"/>
  <c r="C6" i="108"/>
  <c r="C5" i="108"/>
  <c r="E5" i="108" s="1"/>
  <c r="G5" i="108" s="1"/>
  <c r="C4" i="108"/>
  <c r="C16" i="108" s="1"/>
  <c r="F16" i="107"/>
  <c r="D16" i="107"/>
  <c r="C15" i="107"/>
  <c r="E15" i="107" s="1"/>
  <c r="G15" i="107" s="1"/>
  <c r="C14" i="107"/>
  <c r="E14" i="107" s="1"/>
  <c r="G14" i="107" s="1"/>
  <c r="E13" i="107"/>
  <c r="G13" i="107" s="1"/>
  <c r="C13" i="107"/>
  <c r="C12" i="107"/>
  <c r="E12" i="107" s="1"/>
  <c r="G12" i="107" s="1"/>
  <c r="C11" i="107"/>
  <c r="E11" i="107" s="1"/>
  <c r="G11" i="107" s="1"/>
  <c r="C10" i="107"/>
  <c r="E10" i="107" s="1"/>
  <c r="G10" i="107" s="1"/>
  <c r="E9" i="107"/>
  <c r="G9" i="107" s="1"/>
  <c r="C9" i="107"/>
  <c r="C8" i="107"/>
  <c r="E8" i="107" s="1"/>
  <c r="G8" i="107" s="1"/>
  <c r="C7" i="107"/>
  <c r="E7" i="107" s="1"/>
  <c r="G7" i="107" s="1"/>
  <c r="C6" i="107"/>
  <c r="E6" i="107" s="1"/>
  <c r="G6" i="107" s="1"/>
  <c r="E5" i="107"/>
  <c r="G5" i="107" s="1"/>
  <c r="C5" i="107"/>
  <c r="C4" i="107"/>
  <c r="E4" i="107" s="1"/>
  <c r="F16" i="105"/>
  <c r="D16" i="105"/>
  <c r="C15" i="105"/>
  <c r="E15" i="105" s="1"/>
  <c r="G15" i="105" s="1"/>
  <c r="C14" i="105"/>
  <c r="E14" i="105" s="1"/>
  <c r="G14" i="105" s="1"/>
  <c r="C13" i="105"/>
  <c r="E13" i="105" s="1"/>
  <c r="G13" i="105" s="1"/>
  <c r="E12" i="105"/>
  <c r="G12" i="105" s="1"/>
  <c r="C12" i="105"/>
  <c r="C11" i="105"/>
  <c r="E11" i="105" s="1"/>
  <c r="G11" i="105" s="1"/>
  <c r="C10" i="105"/>
  <c r="E10" i="105" s="1"/>
  <c r="G10" i="105" s="1"/>
  <c r="C9" i="105"/>
  <c r="E9" i="105" s="1"/>
  <c r="G9" i="105" s="1"/>
  <c r="E8" i="105"/>
  <c r="G8" i="105" s="1"/>
  <c r="C8" i="105"/>
  <c r="C7" i="105"/>
  <c r="E7" i="105" s="1"/>
  <c r="G7" i="105" s="1"/>
  <c r="C6" i="105"/>
  <c r="E6" i="105" s="1"/>
  <c r="G6" i="105" s="1"/>
  <c r="C5" i="105"/>
  <c r="E5" i="105" s="1"/>
  <c r="G5" i="105" s="1"/>
  <c r="E4" i="105"/>
  <c r="G4" i="105" s="1"/>
  <c r="C4" i="105"/>
  <c r="C16" i="105" s="1"/>
  <c r="G4" i="107" l="1"/>
  <c r="E16" i="107"/>
  <c r="G16" i="107" s="1"/>
  <c r="C16" i="107"/>
  <c r="E16" i="105"/>
  <c r="G16" i="105" s="1"/>
  <c r="E4" i="108"/>
  <c r="F16" i="103"/>
  <c r="D16" i="103"/>
  <c r="C15" i="103"/>
  <c r="E15" i="103"/>
  <c r="G15" i="103" s="1"/>
  <c r="C14" i="103"/>
  <c r="E14" i="103"/>
  <c r="G14" i="103" s="1"/>
  <c r="C13" i="103"/>
  <c r="E13" i="103"/>
  <c r="G13" i="103"/>
  <c r="C12" i="103"/>
  <c r="E12" i="103"/>
  <c r="G12" i="103" s="1"/>
  <c r="C11" i="103"/>
  <c r="E11" i="103"/>
  <c r="G11" i="103" s="1"/>
  <c r="C10" i="103"/>
  <c r="E10" i="103"/>
  <c r="G10" i="103" s="1"/>
  <c r="C9" i="103"/>
  <c r="E9" i="103"/>
  <c r="G9" i="103"/>
  <c r="C8" i="103"/>
  <c r="E8" i="103"/>
  <c r="G8" i="103"/>
  <c r="C7" i="103"/>
  <c r="E7" i="103"/>
  <c r="G7" i="103"/>
  <c r="C6" i="103"/>
  <c r="E6" i="103"/>
  <c r="C5" i="103"/>
  <c r="E5" i="103"/>
  <c r="G5" i="103"/>
  <c r="C4" i="103"/>
  <c r="E4" i="103"/>
  <c r="G4" i="103"/>
  <c r="F16" i="102"/>
  <c r="D16" i="102"/>
  <c r="C15" i="102"/>
  <c r="E15" i="102"/>
  <c r="G15" i="102"/>
  <c r="C14" i="102"/>
  <c r="E14" i="102"/>
  <c r="G14" i="102"/>
  <c r="E13" i="102"/>
  <c r="G13" i="102"/>
  <c r="C13" i="102"/>
  <c r="C12" i="102"/>
  <c r="E12" i="102"/>
  <c r="G12" i="102"/>
  <c r="C11" i="102"/>
  <c r="E11" i="102"/>
  <c r="G11" i="102"/>
  <c r="C10" i="102"/>
  <c r="E10" i="102"/>
  <c r="G10" i="102"/>
  <c r="C9" i="102"/>
  <c r="E9" i="102"/>
  <c r="G9" i="102"/>
  <c r="C8" i="102"/>
  <c r="E8" i="102"/>
  <c r="G8" i="102"/>
  <c r="C7" i="102"/>
  <c r="E7" i="102"/>
  <c r="G7" i="102"/>
  <c r="C6" i="102"/>
  <c r="E5" i="102"/>
  <c r="G5" i="102"/>
  <c r="C5" i="102"/>
  <c r="E4" i="102"/>
  <c r="C4" i="102"/>
  <c r="F16" i="100"/>
  <c r="D16" i="100"/>
  <c r="C15" i="100"/>
  <c r="E15" i="100"/>
  <c r="E16" i="100" s="1"/>
  <c r="G15" i="100"/>
  <c r="C14" i="100"/>
  <c r="E14" i="100"/>
  <c r="G14" i="100" s="1"/>
  <c r="C13" i="100"/>
  <c r="E13" i="100"/>
  <c r="G13" i="100" s="1"/>
  <c r="E12" i="100"/>
  <c r="G12" i="100"/>
  <c r="C12" i="100"/>
  <c r="C11" i="100"/>
  <c r="E11" i="100"/>
  <c r="G11" i="100"/>
  <c r="C10" i="100"/>
  <c r="E10" i="100"/>
  <c r="G10" i="100"/>
  <c r="C9" i="100"/>
  <c r="E9" i="100"/>
  <c r="G9" i="100"/>
  <c r="C8" i="100"/>
  <c r="E8" i="100"/>
  <c r="G8" i="100"/>
  <c r="C7" i="100"/>
  <c r="E7" i="100"/>
  <c r="G7" i="100"/>
  <c r="C6" i="100"/>
  <c r="E6" i="100"/>
  <c r="G6" i="100"/>
  <c r="C5" i="100"/>
  <c r="E4" i="100"/>
  <c r="G4" i="100"/>
  <c r="C4" i="100"/>
  <c r="F16" i="96"/>
  <c r="D16" i="96"/>
  <c r="C15" i="96"/>
  <c r="E15" i="96"/>
  <c r="G15" i="96"/>
  <c r="C14" i="96"/>
  <c r="E14" i="96"/>
  <c r="G14" i="96"/>
  <c r="E13" i="96"/>
  <c r="G13" i="96"/>
  <c r="C13" i="96"/>
  <c r="C12" i="96"/>
  <c r="E12" i="96"/>
  <c r="G12" i="96"/>
  <c r="C11" i="96"/>
  <c r="E11" i="96"/>
  <c r="G11" i="96"/>
  <c r="C10" i="96"/>
  <c r="E10" i="96"/>
  <c r="G10" i="96"/>
  <c r="E9" i="96"/>
  <c r="G9" i="96"/>
  <c r="C9" i="96"/>
  <c r="C8" i="96"/>
  <c r="E8" i="96"/>
  <c r="G8" i="96"/>
  <c r="C7" i="96"/>
  <c r="E7" i="96"/>
  <c r="G7" i="96"/>
  <c r="E6" i="96"/>
  <c r="G6" i="96"/>
  <c r="C6" i="96"/>
  <c r="C5" i="96"/>
  <c r="C4" i="96"/>
  <c r="F16" i="95"/>
  <c r="D16" i="95"/>
  <c r="C15" i="95"/>
  <c r="E15" i="95"/>
  <c r="G15" i="95"/>
  <c r="C14" i="95"/>
  <c r="E14" i="95"/>
  <c r="G14" i="95"/>
  <c r="C13" i="95"/>
  <c r="E13" i="95"/>
  <c r="G13" i="95"/>
  <c r="E12" i="95"/>
  <c r="G12" i="95"/>
  <c r="C12" i="95"/>
  <c r="E11" i="95"/>
  <c r="G11" i="95"/>
  <c r="C11" i="95"/>
  <c r="C10" i="95"/>
  <c r="E10" i="95"/>
  <c r="G10" i="95"/>
  <c r="C9" i="95"/>
  <c r="E9" i="95"/>
  <c r="C8" i="95"/>
  <c r="E8" i="95"/>
  <c r="G8" i="95"/>
  <c r="C7" i="95"/>
  <c r="E7" i="95"/>
  <c r="G7" i="95"/>
  <c r="C6" i="95"/>
  <c r="E6" i="95"/>
  <c r="G6" i="95"/>
  <c r="C5" i="95"/>
  <c r="E4" i="95"/>
  <c r="C4" i="95"/>
  <c r="F16" i="94"/>
  <c r="D16" i="94"/>
  <c r="C15" i="94"/>
  <c r="E15" i="94"/>
  <c r="G15" i="94"/>
  <c r="C14" i="94"/>
  <c r="E14" i="94"/>
  <c r="G14" i="94" s="1"/>
  <c r="C13" i="94"/>
  <c r="E13" i="94"/>
  <c r="G13" i="94" s="1"/>
  <c r="C12" i="94"/>
  <c r="E12" i="94"/>
  <c r="G12" i="94"/>
  <c r="C11" i="94"/>
  <c r="E11" i="94"/>
  <c r="G11" i="94"/>
  <c r="C10" i="94"/>
  <c r="E10" i="94"/>
  <c r="G10" i="94" s="1"/>
  <c r="C9" i="94"/>
  <c r="E9" i="94"/>
  <c r="G9" i="94"/>
  <c r="C8" i="94"/>
  <c r="E8" i="94"/>
  <c r="G8" i="94"/>
  <c r="C7" i="94"/>
  <c r="E7" i="94"/>
  <c r="G7" i="94"/>
  <c r="C6" i="94"/>
  <c r="E6" i="94"/>
  <c r="G6" i="94"/>
  <c r="C5" i="94"/>
  <c r="E5" i="94"/>
  <c r="G5" i="94"/>
  <c r="C4" i="94"/>
  <c r="G15" i="86"/>
  <c r="C15" i="83"/>
  <c r="C15" i="84"/>
  <c r="E15" i="84"/>
  <c r="G15" i="84"/>
  <c r="C15" i="86"/>
  <c r="E15" i="86"/>
  <c r="C65" i="85"/>
  <c r="E65" i="85"/>
  <c r="G65" i="85"/>
  <c r="F66" i="85"/>
  <c r="D66" i="85"/>
  <c r="E64" i="85"/>
  <c r="G64" i="85"/>
  <c r="C64" i="85"/>
  <c r="C63" i="85"/>
  <c r="E63" i="85"/>
  <c r="G63" i="85"/>
  <c r="C62" i="85"/>
  <c r="E62" i="85"/>
  <c r="G62" i="85"/>
  <c r="C61" i="85"/>
  <c r="E61" i="85"/>
  <c r="G61" i="85"/>
  <c r="E60" i="85"/>
  <c r="G60" i="85"/>
  <c r="C60" i="85"/>
  <c r="C59" i="85"/>
  <c r="E59" i="85"/>
  <c r="G59" i="85"/>
  <c r="C58" i="85"/>
  <c r="E58" i="85"/>
  <c r="G58" i="85"/>
  <c r="C57" i="85"/>
  <c r="E57" i="85"/>
  <c r="G57" i="85"/>
  <c r="E56" i="85"/>
  <c r="G56" i="85"/>
  <c r="C56" i="85"/>
  <c r="C55" i="85"/>
  <c r="E55" i="85"/>
  <c r="E54" i="85"/>
  <c r="C54" i="85"/>
  <c r="C66" i="85"/>
  <c r="F16" i="86"/>
  <c r="D16" i="86"/>
  <c r="C14" i="86"/>
  <c r="E14" i="86"/>
  <c r="G14" i="86"/>
  <c r="C13" i="86"/>
  <c r="E13" i="86"/>
  <c r="G13" i="86"/>
  <c r="C12" i="86"/>
  <c r="E12" i="86"/>
  <c r="G12" i="86"/>
  <c r="E11" i="86"/>
  <c r="G11" i="86"/>
  <c r="C11" i="86"/>
  <c r="C10" i="86"/>
  <c r="E10" i="86"/>
  <c r="G10" i="86"/>
  <c r="G9" i="86"/>
  <c r="C9" i="86"/>
  <c r="E9" i="86"/>
  <c r="C8" i="86"/>
  <c r="E8" i="86"/>
  <c r="G8" i="86"/>
  <c r="E7" i="86"/>
  <c r="G7" i="86"/>
  <c r="C7" i="86"/>
  <c r="C6" i="86"/>
  <c r="E6" i="86"/>
  <c r="G6" i="86"/>
  <c r="C5" i="86"/>
  <c r="C4" i="86"/>
  <c r="F16" i="84"/>
  <c r="D16" i="84"/>
  <c r="C14" i="84"/>
  <c r="E14" i="84"/>
  <c r="G14" i="84"/>
  <c r="E13" i="84"/>
  <c r="G13" i="84"/>
  <c r="C13" i="84"/>
  <c r="C12" i="84"/>
  <c r="E12" i="84"/>
  <c r="G12" i="84"/>
  <c r="C11" i="84"/>
  <c r="E11" i="84"/>
  <c r="G11" i="84"/>
  <c r="C10" i="84"/>
  <c r="E10" i="84"/>
  <c r="G10" i="84"/>
  <c r="E9" i="84"/>
  <c r="G9" i="84"/>
  <c r="C9" i="84"/>
  <c r="C8" i="84"/>
  <c r="E8" i="84"/>
  <c r="G8" i="84"/>
  <c r="E7" i="84"/>
  <c r="G7" i="84"/>
  <c r="C7" i="84"/>
  <c r="C6" i="84"/>
  <c r="E6" i="84"/>
  <c r="G6" i="84"/>
  <c r="E5" i="84"/>
  <c r="G5" i="84"/>
  <c r="C5" i="84"/>
  <c r="C4" i="84"/>
  <c r="F16" i="83"/>
  <c r="D16" i="83"/>
  <c r="E15" i="83"/>
  <c r="G15" i="83"/>
  <c r="C14" i="83"/>
  <c r="E14" i="83"/>
  <c r="G14" i="83"/>
  <c r="C13" i="83"/>
  <c r="E13" i="83"/>
  <c r="G13" i="83"/>
  <c r="C12" i="83"/>
  <c r="E12" i="83"/>
  <c r="G12" i="83"/>
  <c r="E11" i="83"/>
  <c r="G11" i="83"/>
  <c r="C11" i="83"/>
  <c r="C10" i="83"/>
  <c r="E10" i="83"/>
  <c r="G10" i="83"/>
  <c r="E9" i="83"/>
  <c r="G9" i="83"/>
  <c r="C9" i="83"/>
  <c r="C8" i="83"/>
  <c r="E8" i="83"/>
  <c r="G8" i="83"/>
  <c r="C7" i="83"/>
  <c r="E7" i="83"/>
  <c r="G7" i="83"/>
  <c r="C6" i="83"/>
  <c r="E6" i="83"/>
  <c r="G6" i="83"/>
  <c r="C5" i="83"/>
  <c r="E5" i="83"/>
  <c r="G5" i="83"/>
  <c r="C4" i="83"/>
  <c r="G14" i="77"/>
  <c r="C14" i="78"/>
  <c r="E14" i="78"/>
  <c r="C14" i="77"/>
  <c r="C13" i="78"/>
  <c r="C13" i="77"/>
  <c r="E13" i="77"/>
  <c r="G13" i="77"/>
  <c r="C12" i="78"/>
  <c r="E12" i="78"/>
  <c r="G12" i="78"/>
  <c r="C12" i="77"/>
  <c r="E12" i="77"/>
  <c r="G12" i="77"/>
  <c r="C11" i="77"/>
  <c r="C11" i="78"/>
  <c r="C10" i="77"/>
  <c r="C10" i="78"/>
  <c r="E10" i="78"/>
  <c r="G10" i="78"/>
  <c r="C9" i="77"/>
  <c r="E9" i="77"/>
  <c r="G9" i="77"/>
  <c r="C9" i="78"/>
  <c r="C8" i="77"/>
  <c r="C7" i="78"/>
  <c r="C8" i="78"/>
  <c r="E8" i="78"/>
  <c r="G8" i="78"/>
  <c r="C7" i="77"/>
  <c r="E7" i="77"/>
  <c r="G7" i="77"/>
  <c r="F16" i="77"/>
  <c r="D16" i="77"/>
  <c r="E15" i="77"/>
  <c r="E14" i="77"/>
  <c r="E11" i="77"/>
  <c r="G11" i="77"/>
  <c r="E10" i="77"/>
  <c r="G10" i="77"/>
  <c r="E8" i="77"/>
  <c r="G8" i="77"/>
  <c r="C6" i="77"/>
  <c r="E6" i="77"/>
  <c r="G6" i="77"/>
  <c r="C5" i="77"/>
  <c r="E5" i="77"/>
  <c r="G5" i="77"/>
  <c r="E4" i="77"/>
  <c r="G4" i="77"/>
  <c r="C4" i="77"/>
  <c r="F16" i="78"/>
  <c r="D16" i="78"/>
  <c r="E15" i="78"/>
  <c r="E13" i="78"/>
  <c r="G13" i="78"/>
  <c r="E11" i="78"/>
  <c r="G11" i="78"/>
  <c r="E9" i="78"/>
  <c r="G9" i="78"/>
  <c r="E7" i="78"/>
  <c r="G7" i="78"/>
  <c r="C6" i="78"/>
  <c r="E6" i="78"/>
  <c r="G6" i="78"/>
  <c r="C5" i="78"/>
  <c r="E5" i="78"/>
  <c r="G5" i="78"/>
  <c r="C4" i="78"/>
  <c r="E4" i="78"/>
  <c r="C14" i="76"/>
  <c r="E14" i="76"/>
  <c r="G14" i="76"/>
  <c r="C15" i="76"/>
  <c r="E15" i="76"/>
  <c r="G15" i="76"/>
  <c r="E15" i="75"/>
  <c r="G15" i="75"/>
  <c r="C15" i="75"/>
  <c r="C14" i="75"/>
  <c r="E14" i="75"/>
  <c r="G14" i="75"/>
  <c r="C13" i="75"/>
  <c r="E13" i="75"/>
  <c r="G13" i="75"/>
  <c r="C13" i="76"/>
  <c r="E13" i="76"/>
  <c r="G13" i="76"/>
  <c r="C12" i="76"/>
  <c r="E12" i="76"/>
  <c r="G12" i="76"/>
  <c r="E12" i="75"/>
  <c r="G12" i="75"/>
  <c r="C12" i="75"/>
  <c r="C11" i="76"/>
  <c r="E11" i="76"/>
  <c r="G11" i="76"/>
  <c r="C11" i="75"/>
  <c r="E11" i="75"/>
  <c r="G11" i="75"/>
  <c r="E10" i="76"/>
  <c r="G10" i="76"/>
  <c r="C10" i="76"/>
  <c r="C10" i="75"/>
  <c r="E10" i="75"/>
  <c r="G10" i="75"/>
  <c r="C9" i="75"/>
  <c r="C16" i="75"/>
  <c r="E9" i="75"/>
  <c r="G9" i="75"/>
  <c r="C9" i="76"/>
  <c r="E9" i="76"/>
  <c r="G9" i="76"/>
  <c r="C8" i="75"/>
  <c r="E8" i="75"/>
  <c r="G8" i="75"/>
  <c r="C8" i="76"/>
  <c r="E8" i="76"/>
  <c r="G8" i="76"/>
  <c r="H50" i="74"/>
  <c r="H55" i="74"/>
  <c r="C7" i="76"/>
  <c r="E7" i="76"/>
  <c r="G7" i="76"/>
  <c r="C7" i="75"/>
  <c r="E7" i="75"/>
  <c r="G7" i="75"/>
  <c r="E6" i="75"/>
  <c r="G6" i="75"/>
  <c r="C6" i="75"/>
  <c r="C5" i="75"/>
  <c r="E5" i="75"/>
  <c r="G5" i="75"/>
  <c r="C5" i="76"/>
  <c r="E5" i="76"/>
  <c r="C4" i="76"/>
  <c r="C16" i="76"/>
  <c r="C6" i="76"/>
  <c r="E6" i="76"/>
  <c r="G6" i="76"/>
  <c r="G5" i="76"/>
  <c r="F16" i="76"/>
  <c r="D16" i="76"/>
  <c r="F16" i="75"/>
  <c r="D16" i="75"/>
  <c r="C4" i="75"/>
  <c r="F16" i="73"/>
  <c r="C14" i="73"/>
  <c r="E14" i="73"/>
  <c r="G14" i="73"/>
  <c r="C14" i="72"/>
  <c r="C12" i="73"/>
  <c r="E12" i="73"/>
  <c r="C12" i="72"/>
  <c r="E12" i="72"/>
  <c r="E10" i="72"/>
  <c r="G10" i="72"/>
  <c r="C9" i="72"/>
  <c r="E9" i="72"/>
  <c r="G9" i="72"/>
  <c r="C8" i="72"/>
  <c r="C8" i="73"/>
  <c r="E8" i="73"/>
  <c r="G8" i="73"/>
  <c r="C9" i="73"/>
  <c r="E9" i="73"/>
  <c r="G9" i="73"/>
  <c r="C7" i="72"/>
  <c r="C6" i="72"/>
  <c r="E6" i="72"/>
  <c r="G6" i="72"/>
  <c r="C7" i="73"/>
  <c r="E7" i="73"/>
  <c r="G7" i="73"/>
  <c r="D6" i="73"/>
  <c r="D16" i="73"/>
  <c r="D6" i="72"/>
  <c r="C6" i="73"/>
  <c r="E5" i="73"/>
  <c r="G5" i="73"/>
  <c r="H39" i="69"/>
  <c r="E31" i="70"/>
  <c r="L31" i="70"/>
  <c r="F13" i="71"/>
  <c r="N31" i="70"/>
  <c r="F17" i="71"/>
  <c r="C4" i="73"/>
  <c r="E4" i="73"/>
  <c r="G4" i="73"/>
  <c r="E10" i="73"/>
  <c r="G10" i="73"/>
  <c r="E11" i="73"/>
  <c r="G11" i="73"/>
  <c r="E13" i="73"/>
  <c r="G13" i="73"/>
  <c r="E15" i="73"/>
  <c r="G15" i="73"/>
  <c r="C4" i="72"/>
  <c r="E4" i="72"/>
  <c r="D16" i="72"/>
  <c r="E5" i="72"/>
  <c r="G5" i="72"/>
  <c r="O31" i="70"/>
  <c r="F19" i="71"/>
  <c r="M31" i="70"/>
  <c r="F15" i="71"/>
  <c r="K31" i="70"/>
  <c r="H31" i="70"/>
  <c r="C21" i="71"/>
  <c r="F31" i="70"/>
  <c r="C17" i="71"/>
  <c r="D31" i="70"/>
  <c r="C13" i="71"/>
  <c r="C31" i="70"/>
  <c r="C11" i="71"/>
  <c r="G31" i="70"/>
  <c r="C19" i="71"/>
  <c r="E7" i="72"/>
  <c r="G7" i="72"/>
  <c r="E8" i="72"/>
  <c r="G8" i="72"/>
  <c r="E11" i="72"/>
  <c r="G11" i="72"/>
  <c r="E13" i="72"/>
  <c r="G13" i="72"/>
  <c r="E14" i="72"/>
  <c r="G14" i="72"/>
  <c r="E15" i="72"/>
  <c r="G15" i="72"/>
  <c r="F16" i="72"/>
  <c r="E15" i="50"/>
  <c r="G15" i="50"/>
  <c r="E15" i="57"/>
  <c r="G15" i="57"/>
  <c r="E14" i="57"/>
  <c r="G14" i="57"/>
  <c r="E14" i="50"/>
  <c r="G14" i="50"/>
  <c r="E13" i="50"/>
  <c r="G13" i="50"/>
  <c r="E13" i="57"/>
  <c r="G13" i="57"/>
  <c r="F16" i="57"/>
  <c r="E7" i="57"/>
  <c r="E16" i="57"/>
  <c r="G16" i="57"/>
  <c r="G7" i="57"/>
  <c r="E8" i="57"/>
  <c r="G8" i="57"/>
  <c r="E9" i="57"/>
  <c r="E10" i="57"/>
  <c r="G10" i="57"/>
  <c r="E11" i="57"/>
  <c r="G11" i="57"/>
  <c r="E12" i="57"/>
  <c r="G12" i="57"/>
  <c r="N31" i="65"/>
  <c r="F17" i="61"/>
  <c r="K31" i="65"/>
  <c r="F11" i="61"/>
  <c r="D31" i="65"/>
  <c r="C13" i="61"/>
  <c r="G31" i="65"/>
  <c r="C19" i="61"/>
  <c r="E12" i="50"/>
  <c r="E11" i="50"/>
  <c r="G11" i="50"/>
  <c r="O31" i="65"/>
  <c r="E10" i="50"/>
  <c r="G10" i="50"/>
  <c r="C16" i="57"/>
  <c r="G9" i="57"/>
  <c r="F16" i="50"/>
  <c r="E9" i="50"/>
  <c r="G9" i="50"/>
  <c r="E8" i="50"/>
  <c r="G8" i="50"/>
  <c r="D16" i="57"/>
  <c r="C16" i="50"/>
  <c r="D16" i="50"/>
  <c r="E7" i="50"/>
  <c r="G7" i="50"/>
  <c r="M31" i="65"/>
  <c r="F15" i="61"/>
  <c r="L31" i="65"/>
  <c r="F13" i="61"/>
  <c r="H31" i="65"/>
  <c r="C21" i="61"/>
  <c r="F31" i="65"/>
  <c r="C17" i="61"/>
  <c r="E31" i="65"/>
  <c r="C15" i="61"/>
  <c r="C31" i="65"/>
  <c r="C11" i="61"/>
  <c r="E6" i="73"/>
  <c r="G6" i="73"/>
  <c r="G12" i="73"/>
  <c r="G12" i="72"/>
  <c r="C16" i="72"/>
  <c r="G4" i="78"/>
  <c r="E16" i="73"/>
  <c r="G16" i="73"/>
  <c r="E4" i="75"/>
  <c r="G4" i="75"/>
  <c r="E4" i="86"/>
  <c r="E4" i="84"/>
  <c r="E16" i="84"/>
  <c r="G16" i="84"/>
  <c r="E4" i="83"/>
  <c r="E16" i="83"/>
  <c r="G16" i="83"/>
  <c r="G4" i="86"/>
  <c r="G54" i="85"/>
  <c r="E4" i="96"/>
  <c r="G4" i="96"/>
  <c r="G4" i="95"/>
  <c r="E5" i="95"/>
  <c r="G5" i="95"/>
  <c r="G9" i="95"/>
  <c r="C16" i="103"/>
  <c r="G4" i="102"/>
  <c r="G6" i="103"/>
  <c r="E16" i="95"/>
  <c r="G16" i="95"/>
  <c r="E16" i="77"/>
  <c r="G16" i="77"/>
  <c r="E4" i="76"/>
  <c r="C16" i="83"/>
  <c r="C16" i="94"/>
  <c r="E5" i="100"/>
  <c r="G5" i="100"/>
  <c r="C16" i="100"/>
  <c r="E16" i="75"/>
  <c r="G16" i="75"/>
  <c r="G12" i="50"/>
  <c r="E16" i="50"/>
  <c r="G16" i="50"/>
  <c r="C16" i="84"/>
  <c r="C16" i="102"/>
  <c r="E6" i="102"/>
  <c r="C16" i="78"/>
  <c r="E5" i="86"/>
  <c r="C16" i="86"/>
  <c r="G55" i="85"/>
  <c r="E66" i="85"/>
  <c r="G66" i="85"/>
  <c r="C16" i="95"/>
  <c r="E5" i="96"/>
  <c r="G5" i="96"/>
  <c r="C16" i="96"/>
  <c r="G4" i="72"/>
  <c r="E16" i="72"/>
  <c r="G16" i="72"/>
  <c r="G4" i="83"/>
  <c r="E16" i="78"/>
  <c r="G16" i="78"/>
  <c r="C16" i="73"/>
  <c r="C16" i="77"/>
  <c r="G4" i="84"/>
  <c r="E4" i="94"/>
  <c r="G4" i="76"/>
  <c r="E16" i="76"/>
  <c r="G16" i="76"/>
  <c r="G6" i="102"/>
  <c r="E16" i="102"/>
  <c r="G16" i="102"/>
  <c r="G4" i="94"/>
  <c r="G5" i="86"/>
  <c r="E16" i="86"/>
  <c r="G16" i="86"/>
  <c r="E16" i="96"/>
  <c r="G16" i="96"/>
  <c r="E16" i="108" l="1"/>
  <c r="G16" i="108" s="1"/>
  <c r="G4" i="108"/>
  <c r="E16" i="103"/>
  <c r="G16" i="103" s="1"/>
  <c r="E16" i="94"/>
  <c r="G16" i="94" s="1"/>
  <c r="G16" i="100"/>
</calcChain>
</file>

<file path=xl/comments1.xml><?xml version="1.0" encoding="utf-8"?>
<comments xmlns="http://schemas.openxmlformats.org/spreadsheetml/2006/main">
  <authors>
    <author>rsarasa</author>
  </authors>
  <commentList>
    <comment ref="A4" authorId="0">
      <text>
        <r>
          <rPr>
            <sz val="8"/>
            <color indexed="81"/>
            <rFont val="Tahoma"/>
            <family val="2"/>
          </rPr>
          <t xml:space="preserve">Month the first occurrence of the incident.
</t>
        </r>
      </text>
    </comment>
    <comment ref="B4" authorId="0">
      <text>
        <r>
          <rPr>
            <sz val="8"/>
            <color indexed="81"/>
            <rFont val="Tahoma"/>
            <family val="2"/>
          </rPr>
          <t xml:space="preserve">Dates during which the incident occurred </t>
        </r>
      </text>
    </comment>
    <comment ref="C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D4" authorId="0">
      <text>
        <r>
          <rPr>
            <sz val="8"/>
            <color indexed="81"/>
            <rFont val="Tahoma"/>
            <family val="2"/>
          </rPr>
          <t>Notification ID as was present in the market Notice</t>
        </r>
        <r>
          <rPr>
            <sz val="8"/>
            <color indexed="81"/>
            <rFont val="Tahoma"/>
            <family val="2"/>
          </rPr>
          <t xml:space="preserve">
</t>
        </r>
      </text>
    </comment>
    <comment ref="E4" authorId="0">
      <text>
        <r>
          <rPr>
            <sz val="8"/>
            <color indexed="81"/>
            <rFont val="Tahoma"/>
            <family val="2"/>
          </rPr>
          <t xml:space="preserve">Start Time, End Time,  Duration and 'Application Impacted' apply to IT application outages that impact SLA Availability metric. In all other cases, use 'n/a'
</t>
        </r>
      </text>
    </comment>
    <comment ref="F4" authorId="0">
      <text>
        <r>
          <rPr>
            <sz val="8"/>
            <color indexed="81"/>
            <rFont val="Tahoma"/>
            <family val="2"/>
          </rPr>
          <t>Start Time, End Time,  Duration and 'Application Impacted' apply to IT application outages that impact SLA Availability metric. In all other cases, use 'n/a'</t>
        </r>
      </text>
    </comment>
    <comment ref="G4" authorId="0">
      <text>
        <r>
          <rPr>
            <sz val="8"/>
            <color indexed="81"/>
            <rFont val="Tahoma"/>
            <family val="2"/>
          </rPr>
          <t xml:space="preserve">Start Time, End Time,  Duration and 'Application Impacted' apply to IT application outages that impact SLA Availability metric. In all other cases, use 'n/a'
</t>
        </r>
      </text>
    </comment>
    <comment ref="H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I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J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K4" authorId="0">
      <text>
        <r>
          <rPr>
            <sz val="8"/>
            <color indexed="81"/>
            <rFont val="Tahoma"/>
            <family val="2"/>
          </rPr>
          <t>Description of the issue</t>
        </r>
        <r>
          <rPr>
            <sz val="8"/>
            <color indexed="81"/>
            <rFont val="Tahoma"/>
            <family val="2"/>
          </rPr>
          <t xml:space="preserve">
</t>
        </r>
      </text>
    </comment>
    <comment ref="L4" authorId="0">
      <text>
        <r>
          <rPr>
            <sz val="8"/>
            <color indexed="81"/>
            <rFont val="Tahoma"/>
            <family val="2"/>
          </rPr>
          <t>Root Cause of the issue</t>
        </r>
        <r>
          <rPr>
            <sz val="8"/>
            <color indexed="81"/>
            <rFont val="Tahoma"/>
            <family val="2"/>
          </rPr>
          <t xml:space="preserve">
</t>
        </r>
      </text>
    </comment>
    <comment ref="M4" authorId="0">
      <text>
        <r>
          <rPr>
            <sz val="8"/>
            <color indexed="81"/>
            <rFont val="Tahoma"/>
            <family val="2"/>
          </rPr>
          <t xml:space="preserve">Indicate if ERCOT Protocols are missed
</t>
        </r>
      </text>
    </comment>
    <comment ref="N4" authorId="0">
      <text>
        <r>
          <rPr>
            <sz val="8"/>
            <color indexed="81"/>
            <rFont val="Tahoma"/>
            <family val="2"/>
          </rPr>
          <t xml:space="preserve">Indicate Market Participants' input, if any, regarding specific impacts 
</t>
        </r>
      </text>
    </comment>
    <comment ref="O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P4" authorId="0">
      <text>
        <r>
          <rPr>
            <sz val="8"/>
            <color indexed="81"/>
            <rFont val="Tahoma"/>
            <family val="2"/>
          </rPr>
          <t>Details of issue resolution</t>
        </r>
        <r>
          <rPr>
            <sz val="8"/>
            <color indexed="81"/>
            <rFont val="Tahoma"/>
            <family val="2"/>
          </rPr>
          <t xml:space="preserve">
</t>
        </r>
      </text>
    </comment>
    <comment ref="Q4" authorId="0">
      <text>
        <r>
          <rPr>
            <sz val="8"/>
            <color indexed="81"/>
            <rFont val="Tahoma"/>
            <family val="2"/>
          </rPr>
          <t>Indicate the date on which the issue was resolved. If none is provided, Issue End date will be applicable by default</t>
        </r>
      </text>
    </comment>
    <comment ref="R4" authorId="0">
      <text>
        <r>
          <rPr>
            <sz val="8"/>
            <color indexed="81"/>
            <rFont val="Tahoma"/>
            <family val="2"/>
          </rPr>
          <t>Provide additional details if any. If issue is still to be resolved, provide relevant information.</t>
        </r>
      </text>
    </comment>
    <comment ref="S4" authorId="0">
      <text>
        <r>
          <rPr>
            <sz val="8"/>
            <color indexed="81"/>
            <rFont val="Tahoma"/>
            <family val="2"/>
          </rPr>
          <t>Provide current status of the Root Cause resolution. (Root Cause resolution and Issue Resolution are not one and the same)</t>
        </r>
      </text>
    </comment>
  </commentList>
</comments>
</file>

<file path=xl/comments2.xml><?xml version="1.0" encoding="utf-8"?>
<comments xmlns="http://schemas.openxmlformats.org/spreadsheetml/2006/main">
  <authors>
    <author>rsarasa</author>
  </authors>
  <commentList>
    <comment ref="A4" authorId="0">
      <text>
        <r>
          <rPr>
            <sz val="8"/>
            <color indexed="81"/>
            <rFont val="Tahoma"/>
            <family val="2"/>
          </rPr>
          <t xml:space="preserve">Month the first occurrence of the incident.
</t>
        </r>
      </text>
    </comment>
    <comment ref="B4" authorId="0">
      <text>
        <r>
          <rPr>
            <sz val="8"/>
            <color indexed="81"/>
            <rFont val="Tahoma"/>
            <family val="2"/>
          </rPr>
          <t xml:space="preserve">Dates during which the incident occurred </t>
        </r>
      </text>
    </comment>
    <comment ref="C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D4" authorId="0">
      <text>
        <r>
          <rPr>
            <sz val="8"/>
            <color indexed="81"/>
            <rFont val="Tahoma"/>
            <family val="2"/>
          </rPr>
          <t>Notification ID as was present in the market Notice</t>
        </r>
        <r>
          <rPr>
            <sz val="8"/>
            <color indexed="81"/>
            <rFont val="Tahoma"/>
            <family val="2"/>
          </rPr>
          <t xml:space="preserve">
</t>
        </r>
      </text>
    </comment>
    <comment ref="E4" authorId="0">
      <text>
        <r>
          <rPr>
            <sz val="8"/>
            <color indexed="81"/>
            <rFont val="Tahoma"/>
            <family val="2"/>
          </rPr>
          <t xml:space="preserve">Start Time, End Time,  Duration and 'Application Impacted' apply to IT application outages that impact SLA Availability metric. In all other cases, use 'n/a'
</t>
        </r>
      </text>
    </comment>
    <comment ref="F4" authorId="0">
      <text>
        <r>
          <rPr>
            <sz val="8"/>
            <color indexed="81"/>
            <rFont val="Tahoma"/>
            <family val="2"/>
          </rPr>
          <t>Start Time, End Time,  Duration and 'Application Impacted' apply to IT application outages that impact SLA Availability metric. In all other cases, use 'n/a'</t>
        </r>
      </text>
    </comment>
    <comment ref="G4" authorId="0">
      <text>
        <r>
          <rPr>
            <sz val="8"/>
            <color indexed="81"/>
            <rFont val="Tahoma"/>
            <family val="2"/>
          </rPr>
          <t xml:space="preserve">Start Time, End Time,  Duration and 'Application Impacted' apply to IT application outages that impact SLA Availability metric. In all other cases, use 'n/a'
</t>
        </r>
      </text>
    </comment>
    <comment ref="H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I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J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K4" authorId="0">
      <text>
        <r>
          <rPr>
            <sz val="8"/>
            <color indexed="81"/>
            <rFont val="Tahoma"/>
            <family val="2"/>
          </rPr>
          <t>Description of the issue</t>
        </r>
        <r>
          <rPr>
            <sz val="8"/>
            <color indexed="81"/>
            <rFont val="Tahoma"/>
            <family val="2"/>
          </rPr>
          <t xml:space="preserve">
</t>
        </r>
      </text>
    </comment>
    <comment ref="L4" authorId="0">
      <text>
        <r>
          <rPr>
            <sz val="8"/>
            <color indexed="81"/>
            <rFont val="Tahoma"/>
            <family val="2"/>
          </rPr>
          <t>Root Cause of the issue</t>
        </r>
        <r>
          <rPr>
            <sz val="8"/>
            <color indexed="81"/>
            <rFont val="Tahoma"/>
            <family val="2"/>
          </rPr>
          <t xml:space="preserve">
</t>
        </r>
      </text>
    </comment>
    <comment ref="M4" authorId="0">
      <text>
        <r>
          <rPr>
            <sz val="8"/>
            <color indexed="81"/>
            <rFont val="Tahoma"/>
            <family val="2"/>
          </rPr>
          <t xml:space="preserve">Indicate if ERCOT Protocols are missed
</t>
        </r>
      </text>
    </comment>
    <comment ref="N4" authorId="0">
      <text>
        <r>
          <rPr>
            <sz val="8"/>
            <color indexed="81"/>
            <rFont val="Tahoma"/>
            <family val="2"/>
          </rPr>
          <t xml:space="preserve">Indicate Market Participants' input, if any, regarding specific impacts 
</t>
        </r>
      </text>
    </comment>
    <comment ref="O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P4" authorId="0">
      <text>
        <r>
          <rPr>
            <sz val="8"/>
            <color indexed="81"/>
            <rFont val="Tahoma"/>
            <family val="2"/>
          </rPr>
          <t>Details of issue resolution</t>
        </r>
        <r>
          <rPr>
            <sz val="8"/>
            <color indexed="81"/>
            <rFont val="Tahoma"/>
            <family val="2"/>
          </rPr>
          <t xml:space="preserve">
</t>
        </r>
      </text>
    </comment>
    <comment ref="Q4" authorId="0">
      <text>
        <r>
          <rPr>
            <sz val="8"/>
            <color indexed="81"/>
            <rFont val="Tahoma"/>
            <family val="2"/>
          </rPr>
          <t>Indicate the date on which the issue was resolved. If none is provided, Issue End date will be applicable by default</t>
        </r>
      </text>
    </comment>
    <comment ref="R4" authorId="0">
      <text>
        <r>
          <rPr>
            <sz val="8"/>
            <color indexed="81"/>
            <rFont val="Tahoma"/>
            <family val="2"/>
          </rPr>
          <t>Provide additional details if any. If issue is still to be resolved, provide relevant information.</t>
        </r>
      </text>
    </comment>
    <comment ref="S4" authorId="0">
      <text>
        <r>
          <rPr>
            <sz val="8"/>
            <color indexed="81"/>
            <rFont val="Tahoma"/>
            <family val="2"/>
          </rPr>
          <t>Provide current status of the Root Cause resolution. (Root Cause resolution and Issue Resolution are not one and the same)</t>
        </r>
      </text>
    </comment>
  </commentList>
</comments>
</file>

<file path=xl/comments3.xml><?xml version="1.0" encoding="utf-8"?>
<comments xmlns="http://schemas.openxmlformats.org/spreadsheetml/2006/main">
  <authors>
    <author>rsarasa</author>
  </authors>
  <commentList>
    <comment ref="A4" authorId="0">
      <text>
        <r>
          <rPr>
            <sz val="8"/>
            <color indexed="81"/>
            <rFont val="Tahoma"/>
            <family val="2"/>
          </rPr>
          <t xml:space="preserve">Month the first occurrence of the incident.
</t>
        </r>
      </text>
    </comment>
    <comment ref="B4" authorId="0">
      <text>
        <r>
          <rPr>
            <sz val="8"/>
            <color indexed="81"/>
            <rFont val="Tahoma"/>
            <family val="2"/>
          </rPr>
          <t xml:space="preserve">Dates during which the incident occurred </t>
        </r>
      </text>
    </comment>
    <comment ref="C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D4" authorId="0">
      <text>
        <r>
          <rPr>
            <sz val="8"/>
            <color indexed="81"/>
            <rFont val="Tahoma"/>
            <family val="2"/>
          </rPr>
          <t>Notification ID as was present in the market Notice</t>
        </r>
        <r>
          <rPr>
            <sz val="8"/>
            <color indexed="81"/>
            <rFont val="Tahoma"/>
            <family val="2"/>
          </rPr>
          <t xml:space="preserve">
</t>
        </r>
      </text>
    </comment>
    <comment ref="E4" authorId="0">
      <text>
        <r>
          <rPr>
            <sz val="8"/>
            <color indexed="81"/>
            <rFont val="Tahoma"/>
            <family val="2"/>
          </rPr>
          <t xml:space="preserve">Start Time, End Time,  Duration and 'Application Impacted' apply to IT application outages that impact SLA Availability metric. In all other cases, use 'n/a'
</t>
        </r>
      </text>
    </comment>
    <comment ref="F4" authorId="0">
      <text>
        <r>
          <rPr>
            <sz val="8"/>
            <color indexed="81"/>
            <rFont val="Tahoma"/>
            <family val="2"/>
          </rPr>
          <t>Start Time, End Time,  Duration and 'Application Impacted' apply to IT application outages that impact SLA Availability metric. In all other cases, use 'n/a'</t>
        </r>
      </text>
    </comment>
    <comment ref="G4" authorId="0">
      <text>
        <r>
          <rPr>
            <sz val="8"/>
            <color indexed="81"/>
            <rFont val="Tahoma"/>
            <family val="2"/>
          </rPr>
          <t xml:space="preserve">Start Time, End Time,  Duration and 'Application Impacted' apply to IT application outages that impact SLA Availability metric. In all other cases, use 'n/a'
</t>
        </r>
      </text>
    </comment>
    <comment ref="H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I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J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K4" authorId="0">
      <text>
        <r>
          <rPr>
            <sz val="8"/>
            <color indexed="81"/>
            <rFont val="Tahoma"/>
            <family val="2"/>
          </rPr>
          <t>Description of the issue</t>
        </r>
        <r>
          <rPr>
            <sz val="8"/>
            <color indexed="81"/>
            <rFont val="Tahoma"/>
            <family val="2"/>
          </rPr>
          <t xml:space="preserve">
</t>
        </r>
      </text>
    </comment>
    <comment ref="L4" authorId="0">
      <text>
        <r>
          <rPr>
            <sz val="8"/>
            <color indexed="81"/>
            <rFont val="Tahoma"/>
            <family val="2"/>
          </rPr>
          <t>Root Cause of the issue</t>
        </r>
        <r>
          <rPr>
            <sz val="8"/>
            <color indexed="81"/>
            <rFont val="Tahoma"/>
            <family val="2"/>
          </rPr>
          <t xml:space="preserve">
</t>
        </r>
      </text>
    </comment>
    <comment ref="M4" authorId="0">
      <text>
        <r>
          <rPr>
            <sz val="8"/>
            <color indexed="81"/>
            <rFont val="Tahoma"/>
            <family val="2"/>
          </rPr>
          <t xml:space="preserve">Indicate if ERCOT Protocols are missed
</t>
        </r>
      </text>
    </comment>
    <comment ref="N4" authorId="0">
      <text>
        <r>
          <rPr>
            <sz val="8"/>
            <color indexed="81"/>
            <rFont val="Tahoma"/>
            <family val="2"/>
          </rPr>
          <t xml:space="preserve">Indicate Market Participants' input, if any, regarding specific impacts 
</t>
        </r>
      </text>
    </comment>
    <comment ref="O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P4" authorId="0">
      <text>
        <r>
          <rPr>
            <sz val="8"/>
            <color indexed="81"/>
            <rFont val="Tahoma"/>
            <family val="2"/>
          </rPr>
          <t>Details of issue resolution</t>
        </r>
        <r>
          <rPr>
            <sz val="8"/>
            <color indexed="81"/>
            <rFont val="Tahoma"/>
            <family val="2"/>
          </rPr>
          <t xml:space="preserve">
</t>
        </r>
      </text>
    </comment>
    <comment ref="Q4" authorId="0">
      <text>
        <r>
          <rPr>
            <sz val="8"/>
            <color indexed="81"/>
            <rFont val="Tahoma"/>
            <family val="2"/>
          </rPr>
          <t>Indicate the date on which the issue was resolved. If none is provided, Issue End date will be applicable by default</t>
        </r>
      </text>
    </comment>
    <comment ref="R4" authorId="0">
      <text>
        <r>
          <rPr>
            <sz val="8"/>
            <color indexed="81"/>
            <rFont val="Tahoma"/>
            <family val="2"/>
          </rPr>
          <t>Provide additional details if any. If issue is still to be resolved, provide relevant information.</t>
        </r>
      </text>
    </comment>
    <comment ref="S4" authorId="0">
      <text>
        <r>
          <rPr>
            <sz val="8"/>
            <color indexed="81"/>
            <rFont val="Tahoma"/>
            <family val="2"/>
          </rPr>
          <t>Provide current status of the Root Cause resolution. (Root Cause resolution and Issue Resolution are not one and the same)</t>
        </r>
      </text>
    </comment>
  </commentList>
</comments>
</file>

<file path=xl/comments4.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5.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6.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7.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8.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9.xml><?xml version="1.0" encoding="utf-8"?>
<comments xmlns="http://schemas.openxmlformats.org/spreadsheetml/2006/main">
  <authors>
    <author>tkornegay</author>
  </authors>
  <commentList>
    <comment ref="A5" authorId="0">
      <text>
        <r>
          <rPr>
            <b/>
            <sz val="8"/>
            <color indexed="81"/>
            <rFont val="Tahoma"/>
            <family val="2"/>
          </rPr>
          <t>Extract identifier</t>
        </r>
        <r>
          <rPr>
            <sz val="8"/>
            <color indexed="81"/>
            <rFont val="Tahoma"/>
            <family val="2"/>
          </rPr>
          <t xml:space="preserve">
</t>
        </r>
      </text>
    </comment>
    <comment ref="B5" authorId="0">
      <text>
        <r>
          <rPr>
            <b/>
            <sz val="8"/>
            <color indexed="81"/>
            <rFont val="Tahoma"/>
            <family val="2"/>
          </rPr>
          <t>Formal name for extract/report and any common aliases.</t>
        </r>
        <r>
          <rPr>
            <sz val="8"/>
            <color indexed="81"/>
            <rFont val="Tahoma"/>
            <family val="2"/>
          </rPr>
          <t xml:space="preserve">
</t>
        </r>
      </text>
    </comment>
    <comment ref="C5" authorId="0">
      <text>
        <r>
          <rPr>
            <b/>
            <sz val="8"/>
            <color indexed="81"/>
            <rFont val="Tahoma"/>
            <family val="2"/>
          </rPr>
          <t xml:space="preserve">Description of the common uses for extract/report and/or a summary of information provided.
</t>
        </r>
        <r>
          <rPr>
            <sz val="8"/>
            <color indexed="81"/>
            <rFont val="Tahoma"/>
            <family val="2"/>
          </rPr>
          <t xml:space="preserve">
</t>
        </r>
      </text>
    </comment>
    <comment ref="D5" authorId="0">
      <text>
        <r>
          <rPr>
            <b/>
            <sz val="8"/>
            <color indexed="81"/>
            <rFont val="Tahoma"/>
            <family val="2"/>
          </rPr>
          <t>1 - Immediate need
2 - Priority need
3 - Informational need</t>
        </r>
        <r>
          <rPr>
            <sz val="8"/>
            <color indexed="81"/>
            <rFont val="Tahoma"/>
            <family val="2"/>
          </rPr>
          <t xml:space="preserve">
</t>
        </r>
      </text>
    </comment>
    <comment ref="E5" authorId="0">
      <text>
        <r>
          <rPr>
            <b/>
            <sz val="8"/>
            <color indexed="81"/>
            <rFont val="Tahoma"/>
            <family val="2"/>
          </rPr>
          <t>ERCOT departments available to provide additional information concerning the extract/report.</t>
        </r>
        <r>
          <rPr>
            <sz val="8"/>
            <color indexed="81"/>
            <rFont val="Tahoma"/>
            <family val="2"/>
          </rPr>
          <t xml:space="preserve">
</t>
        </r>
      </text>
    </comment>
    <comment ref="F5" authorId="0">
      <text>
        <r>
          <rPr>
            <b/>
            <sz val="8"/>
            <color indexed="81"/>
            <rFont val="Tahoma"/>
            <family val="2"/>
          </rPr>
          <t>Location on www.ercot.com of the user guide for the extract/report.</t>
        </r>
        <r>
          <rPr>
            <sz val="8"/>
            <color indexed="81"/>
            <rFont val="Tahoma"/>
            <family val="2"/>
          </rPr>
          <t xml:space="preserve">
</t>
        </r>
      </text>
    </comment>
    <comment ref="G5" authorId="0">
      <text>
        <r>
          <rPr>
            <b/>
            <sz val="8"/>
            <color indexed="81"/>
            <rFont val="Tahoma"/>
            <family val="2"/>
          </rPr>
          <t>Indicates the functional group to which the extract or report belongs.</t>
        </r>
        <r>
          <rPr>
            <sz val="8"/>
            <color indexed="81"/>
            <rFont val="Tahoma"/>
            <family val="2"/>
          </rPr>
          <t xml:space="preserve">
</t>
        </r>
      </text>
    </comment>
    <comment ref="H5" authorId="0">
      <text>
        <r>
          <rPr>
            <b/>
            <sz val="8"/>
            <color indexed="81"/>
            <rFont val="Tahoma"/>
            <family val="2"/>
          </rPr>
          <t>Indicates whether the extract/report is available via a public or secured access.</t>
        </r>
        <r>
          <rPr>
            <sz val="8"/>
            <color indexed="81"/>
            <rFont val="Tahoma"/>
            <family val="2"/>
          </rPr>
          <t xml:space="preserve">
</t>
        </r>
      </text>
    </comment>
    <comment ref="I5" authorId="0">
      <text>
        <r>
          <rPr>
            <b/>
            <sz val="8"/>
            <color indexed="81"/>
            <rFont val="Tahoma"/>
            <family val="2"/>
          </rPr>
          <t>For extracts, indicates the location of the DDL on ERCOT media.</t>
        </r>
        <r>
          <rPr>
            <sz val="8"/>
            <color indexed="81"/>
            <rFont val="Tahoma"/>
            <family val="2"/>
          </rPr>
          <t xml:space="preserve">
</t>
        </r>
      </text>
    </comment>
    <comment ref="J5" authorId="0">
      <text>
        <r>
          <rPr>
            <b/>
            <sz val="8"/>
            <color indexed="81"/>
            <rFont val="Tahoma"/>
            <family val="2"/>
          </rPr>
          <t>Indicates where the extract/report can be accessed specifically (includes website location, file path, etc.)</t>
        </r>
        <r>
          <rPr>
            <sz val="8"/>
            <color indexed="81"/>
            <rFont val="Tahoma"/>
            <family val="2"/>
          </rPr>
          <t xml:space="preserve">
</t>
        </r>
      </text>
    </comment>
    <comment ref="K5" authorId="0">
      <text>
        <r>
          <rPr>
            <b/>
            <sz val="8"/>
            <color indexed="81"/>
            <rFont val="Tahoma"/>
            <family val="2"/>
          </rPr>
          <t>Indicates the way the report output will be labeled as it is posted.</t>
        </r>
        <r>
          <rPr>
            <sz val="8"/>
            <color indexed="81"/>
            <rFont val="Tahoma"/>
            <family val="2"/>
          </rPr>
          <t xml:space="preserve">
</t>
        </r>
      </text>
    </comment>
    <comment ref="L5" authorId="0">
      <text>
        <r>
          <rPr>
            <b/>
            <sz val="8"/>
            <color indexed="81"/>
            <rFont val="Tahoma"/>
            <family val="2"/>
          </rPr>
          <t>Posting frequency.</t>
        </r>
        <r>
          <rPr>
            <sz val="8"/>
            <color indexed="81"/>
            <rFont val="Tahoma"/>
            <family val="2"/>
          </rPr>
          <t xml:space="preserve">
</t>
        </r>
      </text>
    </comment>
    <comment ref="M5" authorId="0">
      <text>
        <r>
          <rPr>
            <b/>
            <sz val="8"/>
            <color indexed="81"/>
            <rFont val="Tahoma"/>
            <family val="2"/>
          </rPr>
          <t xml:space="preserve">Indicates timeline for posting the extract/report and protocol refernce if applicable </t>
        </r>
        <r>
          <rPr>
            <sz val="8"/>
            <color indexed="81"/>
            <rFont val="Tahoma"/>
            <family val="2"/>
          </rPr>
          <t xml:space="preserve">
</t>
        </r>
        <r>
          <rPr>
            <sz val="8"/>
            <color indexed="81"/>
            <rFont val="Tahoma"/>
            <family val="2"/>
          </rPr>
          <t xml:space="preserve">
</t>
        </r>
      </text>
    </comment>
    <comment ref="N5" authorId="0">
      <text>
        <r>
          <rPr>
            <b/>
            <sz val="8"/>
            <color indexed="81"/>
            <rFont val="Tahoma"/>
            <family val="2"/>
          </rPr>
          <t>Indicates the originating data source.</t>
        </r>
        <r>
          <rPr>
            <sz val="8"/>
            <color indexed="81"/>
            <rFont val="Tahoma"/>
            <family val="2"/>
          </rPr>
          <t xml:space="preserve">
</t>
        </r>
      </text>
    </comment>
    <comment ref="O5" authorId="0">
      <text>
        <r>
          <rPr>
            <b/>
            <sz val="8"/>
            <color indexed="81"/>
            <rFont val="Tahoma"/>
            <family val="2"/>
          </rPr>
          <t>Indicates the data extraction system.</t>
        </r>
        <r>
          <rPr>
            <sz val="8"/>
            <color indexed="81"/>
            <rFont val="Tahoma"/>
            <family val="2"/>
          </rPr>
          <t xml:space="preserve">
</t>
        </r>
      </text>
    </comment>
    <comment ref="P5" authorId="0">
      <text>
        <r>
          <rPr>
            <b/>
            <sz val="8"/>
            <color indexed="81"/>
            <rFont val="Tahoma"/>
            <family val="2"/>
          </rPr>
          <t>For each extract/report delivered, what is the timeframe captured.</t>
        </r>
        <r>
          <rPr>
            <sz val="8"/>
            <color indexed="81"/>
            <rFont val="Tahoma"/>
            <family val="2"/>
          </rPr>
          <t xml:space="preserve">
</t>
        </r>
      </text>
    </comment>
    <comment ref="Q5" authorId="0">
      <text>
        <r>
          <rPr>
            <b/>
            <sz val="8"/>
            <color indexed="81"/>
            <rFont val="Tahoma"/>
            <family val="2"/>
          </rPr>
          <t>Indicates whether the extract/report is available based on a standing request or if it must be requested by the MP as needed.</t>
        </r>
        <r>
          <rPr>
            <sz val="8"/>
            <color indexed="81"/>
            <rFont val="Tahoma"/>
            <family val="2"/>
          </rPr>
          <t xml:space="preserve">
</t>
        </r>
      </text>
    </comment>
    <comment ref="R5" authorId="0">
      <text>
        <r>
          <rPr>
            <b/>
            <sz val="8"/>
            <color indexed="81"/>
            <rFont val="Tahoma"/>
            <family val="2"/>
          </rPr>
          <t>Training which would support a better understanding.</t>
        </r>
        <r>
          <rPr>
            <sz val="8"/>
            <color indexed="81"/>
            <rFont val="Tahoma"/>
            <family val="2"/>
          </rPr>
          <t xml:space="preserve">
</t>
        </r>
      </text>
    </comment>
  </commentList>
</comments>
</file>

<file path=xl/sharedStrings.xml><?xml version="1.0" encoding="utf-8"?>
<sst xmlns="http://schemas.openxmlformats.org/spreadsheetml/2006/main" count="5645" uniqueCount="1856">
  <si>
    <t>http://mospublic.ercot.com/ercot/jsp/ancillary_services_mcp.jsp</t>
  </si>
  <si>
    <t>Balancing Services MCP</t>
  </si>
  <si>
    <t>http://mospublic.ercot.com/ercot/jsp/balancing_services_mcp.jsp</t>
  </si>
  <si>
    <t>15 Min</t>
  </si>
  <si>
    <t>4 </t>
  </si>
  <si>
    <t>Control Area Load Forecast</t>
  </si>
  <si>
    <t>http://mospublic.ercot.com/ercot/jsp/ca_load_forecast.jsp</t>
  </si>
  <si>
    <t>60 Min</t>
  </si>
  <si>
    <t>Control Area Load History</t>
  </si>
  <si>
    <t>http://mospublic.ercot.com/ercot/jsp/ca_load_hist.jsp</t>
  </si>
  <si>
    <t>Real-time Data</t>
  </si>
  <si>
    <t>http://mospublic.ercot.com/ercot/jsp/frequency_control.jsp</t>
  </si>
  <si>
    <t>1 Min</t>
  </si>
  <si>
    <t>McCamey Area Near Real-time Data</t>
  </si>
  <si>
    <t>http://mospublic.ercot.com/ercot/jsp/mccamey_flow.jsp</t>
  </si>
  <si>
    <t>2 Min</t>
  </si>
  <si>
    <t>Mid-term Load Forecast</t>
  </si>
  <si>
    <t>http://mospublic.ercot.com/ercot/jsp/midterm_load_forecast.jsp</t>
  </si>
  <si>
    <t>5 Min</t>
  </si>
  <si>
    <t>Scheduled Zonal Generation</t>
  </si>
  <si>
    <t>http://mospublic.ercot.com/ercot/jsp/scheduled_zonal_generation.jsp</t>
  </si>
  <si>
    <t>Approved Transmission Outages</t>
  </si>
  <si>
    <t>http://mospublic.ercot.com/ercot/jsp/planned_trans_out.jsp</t>
  </si>
  <si>
    <t>Proposed Transmission Outages</t>
  </si>
  <si>
    <t>http://mospublic.ercot.com/ercot/jsp/proposed_trans_out.jsp</t>
  </si>
  <si>
    <t>Sufficiency Report</t>
  </si>
  <si>
    <t>completed</t>
  </si>
  <si>
    <t>http://mospublic.ercot.com/ercot/jsp/sufficiency_report.jsp</t>
  </si>
  <si>
    <t>Weather Assumptions</t>
  </si>
  <si>
    <t>http://mospublic.ercot.com/ercot/jsp/tem_peaks.jsp</t>
  </si>
  <si>
    <t>CSC/CRE Data</t>
  </si>
  <si>
    <t>http://mospublic.ercot.com/ercot/jsp/csc_cre.jsp</t>
  </si>
  <si>
    <t xml:space="preserve">Total Transfer Capability </t>
  </si>
  <si>
    <t>http://mospublic.ercot.com/ercot/jsp/total_transfer_capability.jsp</t>
  </si>
  <si>
    <t>Ongoing Transmission Outages</t>
  </si>
  <si>
    <t>http://mospublic.ercot.com/ercot/jsp/transmission_outages.jsp</t>
  </si>
  <si>
    <t xml:space="preserve">Proposed Transmission Outages Received </t>
  </si>
  <si>
    <t>http://mospublic.ercot.com/ercot/jsp/trans_outages_received.jsp</t>
  </si>
  <si>
    <t>Commercially Significant Constraints</t>
  </si>
  <si>
    <t>http://mospublic.ercot.com/ercot/jsp/commercially_significant_constraints.jsp</t>
  </si>
  <si>
    <t>Short-term Load Forecast</t>
  </si>
  <si>
    <t>http://mospublic.ercot.com/ercot/jsp/shortterm_load_forecast.jsp</t>
  </si>
  <si>
    <t>Congestion Notification</t>
  </si>
  <si>
    <t>http://mospublic.ercot.com/ercot/jsp/congestion_notification.jsp</t>
  </si>
  <si>
    <t>Emergency Notification</t>
  </si>
  <si>
    <t>W-A071408-01</t>
  </si>
  <si>
    <t>SID and SHP Extracts</t>
  </si>
  <si>
    <t>Settlement Input Data (SID) and the Market Shadow Prices (SHP) due to be posted on Friday, July 11, 2008 were posted later than expected</t>
  </si>
  <si>
    <t>due to a delay in batch processing</t>
  </si>
  <si>
    <t>Batch completion</t>
  </si>
  <si>
    <t xml:space="preserve">ERCOT determined the root cause to be a database component that encountered an exception </t>
  </si>
  <si>
    <t>Exception was corrected and extract was rerun</t>
  </si>
  <si>
    <t>M-A071808-01, 02, 03</t>
  </si>
  <si>
    <t>M-A062308-01, 02</t>
  </si>
  <si>
    <t>R-A031208-01 &amp; 
M-A031208-09</t>
  </si>
  <si>
    <t>The Backcasted Profiles Extract for July 16, 2008 was posted on Friday, July 18, 2008</t>
  </si>
  <si>
    <t>M-A072208-01</t>
  </si>
  <si>
    <t>5:05PM</t>
  </si>
  <si>
    <t>7:11PM</t>
  </si>
  <si>
    <t>2:35PM</t>
  </si>
  <si>
    <t>2:55PM</t>
  </si>
  <si>
    <t>4:00PM</t>
  </si>
  <si>
    <t>ERCOT's Texas Market Link Report Explorer was unavailable</t>
  </si>
  <si>
    <t xml:space="preserve">The Enterprise Application Integration Server and TML Proxy Server were restarted </t>
  </si>
  <si>
    <t xml:space="preserve">Enterprise Application Integration Server issue </t>
  </si>
  <si>
    <t>ERCOT experienced multiple outages of Texas Market Link (TML) Report Explorer functionality on July 21, 2008 from 5:05 PM to 7:11 PM, and July 22, 2008 from 9:33 AM to 11:03 AM</t>
  </si>
  <si>
    <t>9:33AM</t>
  </si>
  <si>
    <t>11:03AM</t>
  </si>
  <si>
    <t>Permissions issue between the Settlements &amp; Billing database and the EDI component used to load 867 data caused some files to not be processed during report generation.
Update: Ergot has identified sixty additional NIDR 867_03 files that were not loaded into S&amp;B application.</t>
  </si>
  <si>
    <t xml:space="preserve">The Settlement and Billing extract for 3/28 was missing public data.  </t>
  </si>
  <si>
    <t>Aug</t>
  </si>
  <si>
    <t>M-A080508-01</t>
  </si>
  <si>
    <t>Completenenss</t>
  </si>
  <si>
    <t xml:space="preserve">The Load, Generation and Settlements and Billing extracts posted at approximately 6:00 PM on August 5, 2008.  The Operating Days affected are July 24, 2008, June 5, 2008 and February 3, 2008. </t>
  </si>
  <si>
    <t>ERCOT determined the root cause to be a settlement backout and rerun for trade date February 3, 2008 which caused the other trade dates to be missed in the generation of the above extracts.</t>
  </si>
  <si>
    <t xml:space="preserve">Due to a data corruption issue which began on August 8, 2008, ERCOT removed the affected database from service in order to recover and repair the data corruption.  </t>
  </si>
  <si>
    <t xml:space="preserve">ERCOT has repaired the data corruption and posted the delayed data.   </t>
  </si>
  <si>
    <t>Timeliness &amp; Accuracy</t>
  </si>
  <si>
    <t>M-A080908-01</t>
  </si>
  <si>
    <t>Extracts have been regenerated and reposted</t>
  </si>
  <si>
    <t>M-A082808-01</t>
  </si>
  <si>
    <t>150 min.</t>
  </si>
  <si>
    <t>Settlements input Data Extract</t>
  </si>
  <si>
    <t>ERCOT has posted the Settlement Input Data Extract (SID) later than required.  The extracts that should have posted prior to midnight were posted at approximately 2:30 am on August 28, 2008.</t>
  </si>
  <si>
    <t xml:space="preserve">System performance degradation </t>
  </si>
  <si>
    <t>Extract has been posted after completion</t>
  </si>
  <si>
    <t>unknown / can not be reproduced</t>
  </si>
  <si>
    <t>backout &amp; re-run</t>
  </si>
  <si>
    <t xml:space="preserve">The Report Explorer functionality of the Texas Market Link (TML) is currently experiencing technical difficulties.  Some Market Participants are receiving this message “The system is not responding” when attempting to access Report Explorer but, have been able to access extracts and reports after several attempts.  </t>
  </si>
  <si>
    <t>ERCOT has made adjustments to the affected server and has observed improvements in performance. ERCOT will continue to monitor performance and make adjustments if needed</t>
  </si>
  <si>
    <t>Multiple - All</t>
  </si>
  <si>
    <t>this was not an outage.</t>
  </si>
  <si>
    <t xml:space="preserve">ERCOT has made adjustments to the affected server </t>
  </si>
  <si>
    <t>http://mospublic.ercot.com/ercot/jsp/emergency_notifications.jsp</t>
  </si>
  <si>
    <t>Market Schedule</t>
  </si>
  <si>
    <t>http://mospublic.ercot.com/ercot/jsp/market_schedule.jsp</t>
  </si>
  <si>
    <t>Replacement Service MCP</t>
  </si>
  <si>
    <t>http://mospublic.ercot.com/ercot/jsp/replacement_services_mcp.jsp</t>
  </si>
  <si>
    <r>
      <t>10</t>
    </r>
    <r>
      <rPr>
        <b/>
        <sz val="8"/>
        <rFont val="Times New Roman"/>
        <family val="1"/>
      </rPr>
      <t xml:space="preserve">            </t>
    </r>
    <r>
      <rPr>
        <b/>
        <sz val="8"/>
        <rFont val="Arial"/>
        <family val="2"/>
      </rPr>
      <t> </t>
    </r>
  </si>
  <si>
    <r>
      <t>11</t>
    </r>
    <r>
      <rPr>
        <b/>
        <sz val="8"/>
        <rFont val="Times New Roman"/>
        <family val="1"/>
      </rPr>
      <t xml:space="preserve">               </t>
    </r>
    <r>
      <rPr>
        <b/>
        <sz val="8"/>
        <rFont val="Arial"/>
        <family val="2"/>
      </rPr>
      <t> </t>
    </r>
  </si>
  <si>
    <r>
      <t>12</t>
    </r>
    <r>
      <rPr>
        <b/>
        <sz val="8"/>
        <rFont val="Times New Roman"/>
        <family val="1"/>
      </rPr>
      <t xml:space="preserve">            </t>
    </r>
    <r>
      <rPr>
        <b/>
        <sz val="8"/>
        <rFont val="Arial"/>
        <family val="2"/>
      </rPr>
      <t> </t>
    </r>
  </si>
  <si>
    <t>Extract &amp; Report Info</t>
  </si>
  <si>
    <t>An information guide to extracts and reports provided by ERCOT to Market Participants</t>
  </si>
  <si>
    <t>MOS Public Reports</t>
  </si>
  <si>
    <t xml:space="preserve">M-A062409-1,2 </t>
  </si>
  <si>
    <t>8:39AM</t>
  </si>
  <si>
    <t>9:22AM</t>
  </si>
  <si>
    <t xml:space="preserve">ERCOT re-posted the reports for June 1, 2009, and June 9, 2009.  </t>
  </si>
  <si>
    <t>Contains a list of MOSPUBLIC reports as an addendum to Extract &amp; Report Information Guide</t>
  </si>
  <si>
    <t>Notes</t>
  </si>
  <si>
    <t>Issue Date</t>
  </si>
  <si>
    <t>Issue Description</t>
  </si>
  <si>
    <t>Root Cause</t>
  </si>
  <si>
    <t>Start Time</t>
  </si>
  <si>
    <t>End Time</t>
  </si>
  <si>
    <t>Resolution</t>
  </si>
  <si>
    <t>Duration
(mins)</t>
  </si>
  <si>
    <t>n/a</t>
  </si>
  <si>
    <t>Date (to be) Implemented</t>
  </si>
  <si>
    <t>Gross Available Minutes</t>
  </si>
  <si>
    <t>Dec</t>
  </si>
  <si>
    <t>ESI ID Service History &amp; Usage Extract</t>
  </si>
  <si>
    <t>Planned Outage Minutes</t>
  </si>
  <si>
    <t>Net Available Minutes</t>
  </si>
  <si>
    <t>Unplanned Outage Minutes</t>
  </si>
  <si>
    <t>Percent Availability</t>
  </si>
  <si>
    <t>January</t>
  </si>
  <si>
    <t>February</t>
  </si>
  <si>
    <t>March</t>
  </si>
  <si>
    <t>April</t>
  </si>
  <si>
    <t>May</t>
  </si>
  <si>
    <t>June</t>
  </si>
  <si>
    <t>July</t>
  </si>
  <si>
    <t>August</t>
  </si>
  <si>
    <t>September</t>
  </si>
  <si>
    <t>October</t>
  </si>
  <si>
    <t>Month</t>
  </si>
  <si>
    <t>Service</t>
  </si>
  <si>
    <t>Planned Outage</t>
  </si>
  <si>
    <t>Unplanned Outage</t>
  </si>
  <si>
    <t>November</t>
  </si>
  <si>
    <t>December</t>
  </si>
  <si>
    <t>Human Error</t>
  </si>
  <si>
    <t>Slow System Performance</t>
  </si>
  <si>
    <t>Other</t>
  </si>
  <si>
    <t>Notification ID</t>
  </si>
  <si>
    <t>Current Status</t>
  </si>
  <si>
    <t>Document Definition:</t>
  </si>
  <si>
    <t>Definition:</t>
  </si>
  <si>
    <t>M-A20209-01</t>
  </si>
  <si>
    <t>3:40AM</t>
  </si>
  <si>
    <t>5:20AM</t>
  </si>
  <si>
    <r>
      <t>The Report Explorer component of</t>
    </r>
    <r>
      <rPr>
        <b/>
        <sz val="10"/>
        <rFont val="Arial"/>
        <family val="2"/>
      </rPr>
      <t xml:space="preserve"> </t>
    </r>
    <r>
      <rPr>
        <sz val="10"/>
        <rFont val="Arial"/>
        <family val="2"/>
      </rPr>
      <t>ERCOT’s Texas Market Link (TML) application experienced an unplanned outage</t>
    </r>
  </si>
  <si>
    <t>Restart of the Enterprise Management Server (EMS).</t>
  </si>
  <si>
    <t>Due to an Enterprise Management Server (EMS) failure, the Report Explorer component of ERCOT’s Texas Market Link (TML) application experienced an unplanned outage</t>
  </si>
  <si>
    <t>This tab summarizes the number of incident types by month to inform the reader of what month to examine for detailed information regarding an incident</t>
  </si>
  <si>
    <t>Detailed Incident data:</t>
  </si>
  <si>
    <t>This tab contains the detailed information for each incident summarized on the annual and monthly tabs</t>
  </si>
  <si>
    <t>Spreadsheet Tab:</t>
  </si>
  <si>
    <t>Contents:</t>
  </si>
  <si>
    <t>General Definitions:</t>
  </si>
  <si>
    <t>An unplanned change in ERCOT IT systems that prevents users from being able to access the systems</t>
  </si>
  <si>
    <t>Availability</t>
  </si>
  <si>
    <t>The ability of a component or IT service to perform its required function over a stated period of time</t>
  </si>
  <si>
    <t>A planned change in ERCOT IT systems that prevents users from being able to access the systems</t>
  </si>
  <si>
    <t>Incident</t>
  </si>
  <si>
    <t xml:space="preserve">Any event that causes the agreed levels of service of ERCOT IT systems to be impacted </t>
  </si>
  <si>
    <t>Gross minutes</t>
  </si>
  <si>
    <t>Total minutes in a month</t>
  </si>
  <si>
    <t>Net minutes</t>
  </si>
  <si>
    <t>Gross minutes minus planned outage minutes</t>
  </si>
  <si>
    <t>Planned outage minutes</t>
  </si>
  <si>
    <t xml:space="preserve">Minutes used by ERCOT during the maintenance and release windows </t>
  </si>
  <si>
    <t>Unplanned outage minutes</t>
  </si>
  <si>
    <t>Minutes retail transaction processing services were not available that are outside of the planned use of the maintenance and release windows</t>
  </si>
  <si>
    <t xml:space="preserve">Exception outage minutes </t>
  </si>
  <si>
    <t xml:space="preserve">Data Request Services are not a priority-1 extract, and not covered under the SLA.  </t>
  </si>
  <si>
    <t>Minutes outside of the maintenance and release outage windows that have been granted exception from the availability metric (TX Set, etc.)</t>
  </si>
  <si>
    <t>Service availability percent</t>
  </si>
  <si>
    <t>The percent of time that retail transaction processing services were available, not including planned outage minutes</t>
  </si>
  <si>
    <t>The root cause was the Enterprise Application Integration (EAI) becoming unresponsive. EAI was recycled and Report Explorer functionality was restored.</t>
  </si>
  <si>
    <t>The Report Explorer functionality of the Texas Market Link (TML) experienced an outage in service from 9:15 PM to 10:05 PM on Sunday, March 22, 2009.</t>
  </si>
  <si>
    <t xml:space="preserve">M-A032309-01   </t>
  </si>
  <si>
    <t>10:05PM</t>
  </si>
  <si>
    <t>9:15PM</t>
  </si>
  <si>
    <t>retail release got cancelled</t>
  </si>
  <si>
    <t>Application Impacted</t>
  </si>
  <si>
    <t>Resulting effect</t>
  </si>
  <si>
    <t>TML Application</t>
  </si>
  <si>
    <t>Degradation:</t>
  </si>
  <si>
    <t>An event that causes the normal levels of ERCOT IT systems to be impacted while still allowing for minimal processing of or access to these systems</t>
  </si>
  <si>
    <t>Outage</t>
  </si>
  <si>
    <t>Infrastructure</t>
  </si>
  <si>
    <t>Database</t>
  </si>
  <si>
    <t>Number of occurrences</t>
  </si>
  <si>
    <t>2008 Retail API Availability</t>
  </si>
  <si>
    <t>Term</t>
  </si>
  <si>
    <t>TML Report Explorer Application</t>
  </si>
  <si>
    <t>Retail API</t>
  </si>
  <si>
    <t>A Retail API outage caused by failure of the Retail API application (not infrastructure)</t>
  </si>
  <si>
    <t>Timeliness</t>
  </si>
  <si>
    <t>Completeness</t>
  </si>
  <si>
    <t>Accuracy</t>
  </si>
  <si>
    <t>Incident Types, Impacts and Glossary of Terms</t>
  </si>
  <si>
    <t>A data extracts &amp; reporting service incident caused by a database outage</t>
  </si>
  <si>
    <t>A data extracts &amp; reporting service incident caused by an infrastructure failure (server, switch, etc…)</t>
  </si>
  <si>
    <t>A data extracts &amp; reporting service incident caused by human error</t>
  </si>
  <si>
    <t>A data extracts &amp; reporting service impact resulting in abnormally slow or delayed response to extracts and reports queries</t>
  </si>
  <si>
    <t>A data extracts &amp; reporting service incident that is not described by another defined incident type</t>
  </si>
  <si>
    <t>A data extracts &amp; reporting service impact resulting in noncompliance of accuracy requirements of an extract or a report, as specified in Protocols or Market Guides</t>
  </si>
  <si>
    <t>A data extracts &amp; reporting service impact resulting in noncompliance of content requirements of an extract or a report, as specified in Protocols or Market Guides</t>
  </si>
  <si>
    <t>A data extracts &amp; reporting service impact resulting in noncompliance of delivery time requirements of an extract or a report, as specified in Protocols or Market Guides</t>
  </si>
  <si>
    <t>Infrastructurre</t>
  </si>
  <si>
    <t>2008 TML Report Explorer Application Availability</t>
  </si>
  <si>
    <t>99% Availability Target</t>
  </si>
  <si>
    <t>Jan - Dec 2008</t>
  </si>
  <si>
    <t>Retail API Application</t>
  </si>
  <si>
    <t>Retail API Availability</t>
  </si>
  <si>
    <t xml:space="preserve">Data Extracts &amp; Reporting IT Application (Retail API) availability </t>
  </si>
  <si>
    <t>ERCOT IT Incident Summary</t>
  </si>
  <si>
    <t>Software</t>
  </si>
  <si>
    <t>Data Extracts &amp; Reports Service</t>
  </si>
  <si>
    <t>Incident - Root Cause</t>
  </si>
  <si>
    <t>Incident - Effect</t>
  </si>
  <si>
    <t>ERCOT Protocols Missed (Y/N)</t>
  </si>
  <si>
    <t>Detailed Incident Data</t>
  </si>
  <si>
    <t>Data Extracts &amp; Reports and IT Applications Services</t>
  </si>
  <si>
    <t>Monthly Summary</t>
  </si>
  <si>
    <t>Annual Summary</t>
  </si>
  <si>
    <t>Ext Rpt Annual Summary:</t>
  </si>
  <si>
    <t>Ext Rpt Monthly Summary:</t>
  </si>
  <si>
    <t>This tab summarizes the annual cumulative number of incidents by root cause, when the timeliness, completeness or accuracy of extracts or reports occurred</t>
  </si>
  <si>
    <t>2008 Year To Date</t>
  </si>
  <si>
    <t>Source System Issues</t>
  </si>
  <si>
    <t>Source System Issue</t>
  </si>
  <si>
    <t>when the timeliness, completeness or accuracy of extracts or reports was affected.</t>
  </si>
  <si>
    <t>An unplanned change or incident in ERCOT IT that prevents users from being able to access the systems</t>
  </si>
  <si>
    <t>Extract or Report Impacted</t>
  </si>
  <si>
    <t>867_03 Error Report (Activity Report)</t>
  </si>
  <si>
    <t>W-A042308-01</t>
  </si>
  <si>
    <t>Some Extracts were affected as a result of a database failover.</t>
  </si>
  <si>
    <t xml:space="preserve">Several Market Information Extracts were affected due to a database failover on April 21, 2008 which resulted in an out-of-synch situation.  </t>
  </si>
  <si>
    <t>The first extracts (after incident) had not been  delivered completely &amp; on time. 
The first 30-day Initial will post at the end of May for data from May 1 forward.</t>
  </si>
  <si>
    <t>1. Synchronize source with target database
2. restore data which had been submitted during logical standby rebuild.</t>
  </si>
  <si>
    <t>1. completed by end of April
2. n/a</t>
  </si>
  <si>
    <t>Multiple - 8</t>
  </si>
  <si>
    <t>4/21 - 4/30</t>
  </si>
  <si>
    <t>Report Explorer, Retail</t>
  </si>
  <si>
    <t>Report Explorer, Retail API</t>
  </si>
  <si>
    <t>Infrastructure issue</t>
  </si>
  <si>
    <t>Database issue and interdependency of multiple components</t>
  </si>
  <si>
    <t>Report explorer was not available</t>
  </si>
  <si>
    <t xml:space="preserve">Recycle of infrastructure component </t>
  </si>
  <si>
    <t>Configuration, permissions issue following a retail release</t>
  </si>
  <si>
    <t>N</t>
  </si>
  <si>
    <t>Complete</t>
  </si>
  <si>
    <t>Oct</t>
  </si>
  <si>
    <t>M-A100908-01</t>
  </si>
  <si>
    <t>W-A101308-01</t>
  </si>
  <si>
    <t>Settlements and Billing</t>
  </si>
  <si>
    <t>Generation Extracts</t>
  </si>
  <si>
    <t>n</t>
  </si>
  <si>
    <t>W-A100308-01</t>
  </si>
  <si>
    <t xml:space="preserve">Multiple-SID and SHP </t>
  </si>
  <si>
    <t xml:space="preserve">The Settlement Input Data (SID) and the Market Shadow Prices (SHP) extracts due to be posted on Thursday, October 2, 2008 have been corrected and re-posted. 
</t>
  </si>
  <si>
    <t>Change in system behavior.</t>
  </si>
  <si>
    <t>The Generation Extracts due to be posted on October 8, 2008 have been removed from TML.  The affected extracts had duplicate interval data included in the private files.</t>
  </si>
  <si>
    <t xml:space="preserve">The Settlement and Billing Extracts due to be posted on October 10, 2008, October 11, 2008 and October 12, 2008 have been removed from TML.  The affected extracts had missing private interval data files. </t>
  </si>
  <si>
    <t>Adjustment of extract creation</t>
  </si>
  <si>
    <t>Granted the appropriate permissions and manually reprocessed files</t>
  </si>
  <si>
    <t>R-A031408-01</t>
  </si>
  <si>
    <t>867 -03 Error Report (Activity Report)</t>
  </si>
  <si>
    <t>EDI system processing delays caused a delay in the posting of the NIDR 867_03 activity reports for 3/13</t>
  </si>
  <si>
    <t xml:space="preserve">EDI system delays due to failed retail release </t>
  </si>
  <si>
    <t>Y</t>
  </si>
  <si>
    <t xml:space="preserve">M-B020509-02 </t>
  </si>
  <si>
    <t xml:space="preserve">ERCOT’s Texas Market Link (TML) application and MarkeTrak API experienced an unplanned outage on February 5, 2009 from 3:15 PM to 3:50 PM.
</t>
  </si>
  <si>
    <t xml:space="preserve">An issue with the frame caused the OS drives to go into a read only state.  </t>
  </si>
  <si>
    <t>LPARs on the frame had to be rebooted to reinitialize their OS drives.</t>
  </si>
  <si>
    <t>2//5</t>
  </si>
  <si>
    <t>Due to the failure of a SAN infrastructure component, the Texas Market Link (TML) application experienced an unplanned outage on February 5, 2009 from 3:15 PM to 3:50 PM</t>
  </si>
  <si>
    <t>Fixed SAN infrastructure issue</t>
  </si>
  <si>
    <t>Eventual resolution was a rollback of the EDI infrastructure causing the delays in EDI processing</t>
  </si>
  <si>
    <t>3/15 - 3/17</t>
  </si>
  <si>
    <t>ERCOT's retail and wholesale systems were offline due to SAN infrastructure failures</t>
  </si>
  <si>
    <t>Eventual resolution will be the replacement of this infrastructure during the first weekend in May</t>
  </si>
  <si>
    <t>5/3 - 5/4 (estimated)</t>
  </si>
  <si>
    <t>W-A031708-01</t>
  </si>
  <si>
    <t>Settlement and Billing Extract</t>
  </si>
  <si>
    <t>Daylight savings time issue that did not show up in testing</t>
  </si>
  <si>
    <t>Software Code</t>
  </si>
  <si>
    <t>Timeframe corrected and the extract was rerun</t>
  </si>
  <si>
    <t>Batch processing delays due to SAN infrastructure failures</t>
  </si>
  <si>
    <t>M-A032608-01</t>
  </si>
  <si>
    <t xml:space="preserve">Configuration error during the transition to a new server </t>
  </si>
  <si>
    <t xml:space="preserve">Configuration </t>
  </si>
  <si>
    <t>Corrected configuration and reran extracts</t>
  </si>
  <si>
    <t>3/28 - 3/29</t>
  </si>
  <si>
    <t>M-A033108-01</t>
  </si>
  <si>
    <t>Load Extract</t>
  </si>
  <si>
    <t>W-A040908-01</t>
  </si>
  <si>
    <t>Multiple report generations running concurrently</t>
  </si>
  <si>
    <t>YTD</t>
  </si>
  <si>
    <t>Initial Notification Date</t>
  </si>
  <si>
    <t>Multiple - 6</t>
  </si>
  <si>
    <t>Multiple - 3</t>
  </si>
  <si>
    <t xml:space="preserve">Market Participant Input </t>
  </si>
  <si>
    <t>Identified by (ERCOT Internal / MP)</t>
  </si>
  <si>
    <t>ERCOT Internal</t>
  </si>
  <si>
    <t>Service Impact (Timeliness, Accuracy, Completeness or Availability)</t>
  </si>
  <si>
    <t>M-A031708-01</t>
  </si>
  <si>
    <t>Completeness &amp; Timeliness</t>
  </si>
  <si>
    <t>Market Participant</t>
  </si>
  <si>
    <t>Timing issues with job schedules</t>
  </si>
  <si>
    <t>The Load Extract that originally posted on 3/28 was missing public data as well as delay in posting of the Load Extract for some Market Participants on 3/29</t>
  </si>
  <si>
    <t>Scheduled for mid 2008</t>
  </si>
  <si>
    <t>Job schedules timing adjusted</t>
  </si>
  <si>
    <t>This incident is related to the same root cause as Load Extract issue</t>
  </si>
  <si>
    <t>Example: January</t>
  </si>
  <si>
    <t xml:space="preserve">  Extract &amp; Report Information Guide</t>
  </si>
  <si>
    <t>ID</t>
  </si>
  <si>
    <t>Extract or Report Name</t>
  </si>
  <si>
    <t>Definition</t>
  </si>
  <si>
    <t>SLA Level</t>
  </si>
  <si>
    <t>ERCOT Contact</t>
  </si>
  <si>
    <t>User Guide Location</t>
  </si>
  <si>
    <t>Functional Process Origins</t>
  </si>
  <si>
    <t>Public or Market Participant Specific</t>
  </si>
  <si>
    <t>DDL File Name</t>
  </si>
  <si>
    <t>Posting Name Format</t>
  </si>
  <si>
    <t>How often posted</t>
  </si>
  <si>
    <t>ERCOT Delivery</t>
  </si>
  <si>
    <t>Source System</t>
  </si>
  <si>
    <t>Data Extraction System</t>
  </si>
  <si>
    <t>Record Addtimes</t>
  </si>
  <si>
    <t>ERCOT or MP Initiated</t>
  </si>
  <si>
    <t>Additional Information</t>
  </si>
  <si>
    <t>867 Received on Cancelled Service Orders (RCSO) Report</t>
  </si>
  <si>
    <t>Identifies instances where ERCOT has received either an 867_03F Monthly Usage Final Read or an 867_04 Initial Read Notification on a service order which is cancelled in the ERCOT system</t>
  </si>
  <si>
    <t>Retail Client Services</t>
  </si>
  <si>
    <t>none</t>
  </si>
  <si>
    <t>Retail</t>
  </si>
  <si>
    <t>TDSP</t>
  </si>
  <si>
    <t>rpt.(MM-DD-YYYY HH:MM:SS).867RCSO_MMDDYYYY.csv</t>
  </si>
  <si>
    <t xml:space="preserve">Weekly </t>
  </si>
  <si>
    <t>ETS</t>
  </si>
  <si>
    <t>12 AM to 12AM from Friday to Friday.</t>
  </si>
  <si>
    <t>ERCOT</t>
  </si>
  <si>
    <t>ERCOT Retail 101</t>
  </si>
  <si>
    <t>867_03 Error Report
(867_03 Activity Report)</t>
  </si>
  <si>
    <t>Failure between the Application Programming Interface (API) application and the Lightweight Directory Access Protocol (LDAP) server</t>
  </si>
  <si>
    <t>Responses to ERCOT data loading attempt for 867_03s into the Lodestar Database. This report includes both errors and successful loading responses.</t>
  </si>
  <si>
    <t>http://www.ercot.com/services/userguides/ret/867_03_Activity_Report_Description.xls                                                                   http://www.ercot.com/services/userguides/ret/867_03_Error_Codes_Document.xls</t>
  </si>
  <si>
    <t>LSE/TDSP</t>
  </si>
  <si>
    <t>FTP</t>
  </si>
  <si>
    <t>LSE:
IDR Report
DUNSNUMBER_867_IDR_ACTIVITY_YYYYMMDD_HHMMSS.csv
NIDR Report
DUNSNUMBER_867_NonIDR_ACTIVITY_YYYYMMDD_HHMMSS.csv
MRE/TDSP:
IDR Report
TDSPNAME_867_IDR_ACTIVITY_YYYYMMDD_HHMMSS.csv
NIDR Report
TDSPNAME_867_NonIDR_ACTIVITY_YYYYMMDD_HHMMSS.csv</t>
  </si>
  <si>
    <t>Daily</t>
  </si>
  <si>
    <t>Protocol Section 11.22.2 (1)
Delivery - Daily</t>
  </si>
  <si>
    <t>Lodestar</t>
  </si>
  <si>
    <t>867_03s received from D1 3AM - D2 2:59:59AM attempted to load on D2.</t>
  </si>
  <si>
    <t>ERCOT.Com
ERCOT Retail 101</t>
  </si>
  <si>
    <t>997 Report</t>
  </si>
  <si>
    <t>Provides MPs and ERCOT details on any 997 "accept or reject" that ERCOT has not received from a market participant for EDI files ERCOT sent to a MP three calendar days prior.</t>
  </si>
  <si>
    <t>http://www.ercot.com/services/userguides/ret/997_Report_Extract_User_Guide_Version_%281.1%29.doc</t>
  </si>
  <si>
    <t>Nov</t>
  </si>
  <si>
    <t>An automated process that generates the daily Service Order Extracts was not successfully completed as scheduled on November 6, 2008</t>
  </si>
  <si>
    <t xml:space="preserve">R-A110708-01 </t>
  </si>
  <si>
    <t>M-B052909-01, 02</t>
  </si>
  <si>
    <t>Actual Resource Output, Self Scheduled Energy Services, and Scheduled and Actual Load</t>
  </si>
  <si>
    <t xml:space="preserve">The daily report extracts posted on TML since January 1, 2009, were incomplete for the following reports:  Actual Resource Output, Self Scheduled Energy Services, and Scheduled and Actual Load.  The extracts posted did not include the breakdown of the data by ‘CM Zones’.  These reports are required to be posted daily by ERCOT per Protocol section 12.4.4.2.3.2 (13). </t>
  </si>
  <si>
    <t>ERCOT implemented an emergency release on Monday, June 1, 2009.  All extracts published on June 2, 2009, include the Congestion Zone data as required by Protocol Section 12.4.4.2.3.2 (13).</t>
  </si>
  <si>
    <t>MP</t>
  </si>
  <si>
    <t>Siebel Service Order Extracts</t>
  </si>
  <si>
    <t xml:space="preserve">An automated process that generates the daily Service Order Extracts was not successfully completed as scheduled on November 6, 2008.  As a result, ERCOT experienced a delay in posting the Siebel Service Order Extracts for November 6, 2008.  </t>
  </si>
  <si>
    <t xml:space="preserve">rpt.00000236.0000001123456789.Missing997Report.csv
(Report number. DUNS Number with leading zeros - Report Name)
</t>
  </si>
  <si>
    <t>Delivery - Daily</t>
  </si>
  <si>
    <t>PaperFree</t>
  </si>
  <si>
    <t>PaperFree Archive</t>
  </si>
  <si>
    <t>Sunday-Saturday. Data included is from  Midnight to Midnight three days prior.</t>
  </si>
  <si>
    <t>Actual Distribution Loss Factors</t>
  </si>
  <si>
    <t>Restart application</t>
  </si>
  <si>
    <t>Re-run job. The Settlement Dispute deadlines for the Operating Days affected were extended to March 4, 2009.</t>
  </si>
  <si>
    <t>Publishes the current day's actual distribution loss factors. The loss factors are published in 15 minute intervals. They are divided by TDSP per loss code.</t>
  </si>
  <si>
    <t>Wholesale Client Services</t>
  </si>
  <si>
    <t>http://www.ercot.com/mktinfo/data_agg/index.html</t>
  </si>
  <si>
    <t>Data Aggregation</t>
  </si>
  <si>
    <t>Public</t>
  </si>
  <si>
    <t>rpt.(MM-DD-YYYY HH:MM:SS ).TLFACTMMDDYYYY.csv</t>
  </si>
  <si>
    <t>M-A040909-01</t>
  </si>
  <si>
    <t>9:11PM</t>
  </si>
  <si>
    <t>9:56PM</t>
  </si>
  <si>
    <t>The Report Explorer component of the Texas Market Link (TML) application experienced an outage on Wednesday, April 8, 2009 from 9:11 PM to 9:56 PM.</t>
  </si>
  <si>
    <t>Protocol Section 13.3.1.1. 
Delivery - Daily by 6:00AM</t>
  </si>
  <si>
    <t>by Trade date run</t>
  </si>
  <si>
    <t xml:space="preserve">Actual Transmission Loss Factor </t>
  </si>
  <si>
    <t>M-A012809-01</t>
  </si>
  <si>
    <t>6:11PM</t>
  </si>
  <si>
    <t>6:41PM</t>
  </si>
  <si>
    <t xml:space="preserve">The Texas Market Link (TML) application experienced an outage </t>
  </si>
  <si>
    <r>
      <t>Due to a Lightweight Directory Access Protocol (LDAP) failure, ERCOT experienced an outage of the Texas Market Link (TML) on Tues</t>
    </r>
    <r>
      <rPr>
        <sz val="10"/>
        <color indexed="8"/>
        <rFont val="Arial"/>
        <family val="2"/>
      </rPr>
      <t>day, January 27, 2009 from 6:11 PM to 6:41 PM</t>
    </r>
    <r>
      <rPr>
        <sz val="10"/>
        <rFont val="Arial"/>
        <family val="2"/>
      </rPr>
      <t>.  This included QSE Schedules and Bids and retail components such as Find ESIID.</t>
    </r>
  </si>
  <si>
    <t>Restart  of the  Lightweight Directory Access Protocol (LDAP)  instance.</t>
  </si>
  <si>
    <t>MarkeTrak issues have been submitted to the affected Market Participants to determine next steps regarding the 660 transactions.</t>
  </si>
  <si>
    <t>Feb</t>
  </si>
  <si>
    <t xml:space="preserve">The ESIID Service History and Usage Extract (SCR 727) for Saturday, January 31, 2009, posted to the Texas Market Link (TML) application out of protocol. The completed SCR 727 extracts should have posted by midnight on January 31, 2009.
</t>
  </si>
  <si>
    <t xml:space="preserve">ERCOT experienced a database error with the job that creates the ESIID Extract and had to rerun the job.  Due to the database error, the extract completed later than expected.
</t>
  </si>
  <si>
    <t>Re-run job</t>
  </si>
  <si>
    <t xml:space="preserve">ESIID Service History and Usage Extract </t>
  </si>
  <si>
    <t>R-A020209-01</t>
  </si>
  <si>
    <t xml:space="preserve">This extract provides cuts of data for daily base loads plus distribution losses and transmission losses by presenting aggregate information for profiled accounts.  Non-profiled accounts will associate the interval data for a specific account.  </t>
  </si>
  <si>
    <t xml:space="preserve">rpt.(MM-DD-YYYY HH:MM:SS).TLFACTMMDDYYYY.csv
</t>
  </si>
  <si>
    <t xml:space="preserve">Protocol - Section 13.2.2.               Delivery - Daily by 6:00AM </t>
  </si>
  <si>
    <t>24 hour 15 minute interval cuts posted day after operating day</t>
  </si>
  <si>
    <t>ERCOT Wholesale Market Basics</t>
  </si>
  <si>
    <t>Ancillary Service Schedules</t>
  </si>
  <si>
    <t>This extract publicly discloses the Ancillary Service bids and schedules for all QSE's 6 months after they are submitted.</t>
  </si>
  <si>
    <t>Energy and Ancillary Services</t>
  </si>
  <si>
    <t>ext.(MM-DD-YYYY HH:MM:SS).AS_SCHED_DDL.sql</t>
  </si>
  <si>
    <t>ext.(MM-DD-YYYY HH:MM:SS).Anci_Schedules.zip</t>
  </si>
  <si>
    <t xml:space="preserve">Monthly </t>
  </si>
  <si>
    <t>Protocol Section 12.4.4.2.3.3. 
Delivery - Daily</t>
  </si>
  <si>
    <t>ODS</t>
  </si>
  <si>
    <t>15 minute interval data for the month 6 months ago</t>
  </si>
  <si>
    <t>MP - TML Extract Scheduler</t>
  </si>
  <si>
    <t>Ancillary Services Deployments</t>
  </si>
  <si>
    <t>This extract discloses total deployments of Regulation and Responsive Reserve by Operating Day.  Deployments are issued through Automatic Governor Control (AGC). Deployment data provided in this extract is integrated into 5-minute values.</t>
  </si>
  <si>
    <t>ext.(MM-DD-YYYY HH:MM:SS).ASDEPLOYMENTSDDL.sql</t>
  </si>
  <si>
    <t>ext.(MM-DD-YYYY HH:MM:SS).ASDEPLOYMENTS.zip</t>
  </si>
  <si>
    <t xml:space="preserve">Protocol Section 12.4.4.2.3.2  
Delivery - Daily </t>
  </si>
  <si>
    <t>5 minute interval data for the previous operating day</t>
  </si>
  <si>
    <t>Ancillary Services Extract</t>
  </si>
  <si>
    <t>Jul</t>
  </si>
  <si>
    <t>M-A071309-02</t>
  </si>
  <si>
    <t>7:00PM</t>
  </si>
  <si>
    <r>
      <t>ERCOT experienced an outage of</t>
    </r>
    <r>
      <rPr>
        <sz val="10"/>
        <color indexed="10"/>
        <rFont val="Arial"/>
        <family val="2"/>
      </rPr>
      <t xml:space="preserve"> </t>
    </r>
    <r>
      <rPr>
        <sz val="10"/>
        <rFont val="Arial"/>
        <family val="2"/>
      </rPr>
      <t>ERCOT systems</t>
    </r>
    <r>
      <rPr>
        <sz val="10"/>
        <color indexed="8"/>
        <rFont val="Arial"/>
        <family val="2"/>
      </rPr>
      <t xml:space="preserve"> due to a systems failure.  Affected TML (Report Explorer, Find ESIID, Find Transaction, and Schedule an Extract)</t>
    </r>
  </si>
  <si>
    <t>This extract provides a QSE with information about their participation in the ERCOT Ancillary Service Markets.  It reflects back to the QSE the schedules and bids they have submitted to ERCOT for all Ancillary Service Markets.</t>
  </si>
  <si>
    <t>QSE</t>
  </si>
  <si>
    <t>ext.(MM-DD-YYYY HH:MM:SS).AncillarySrvcv9.sql</t>
  </si>
  <si>
    <t>ext.(MM-DD-YYYY HH:MM:SS).AnciServ_Daily.zip</t>
  </si>
  <si>
    <t>Protocol Section 12.4.4.2.3.1. 
Delivery - Daily</t>
  </si>
  <si>
    <t>15 minute interval data that has changed between D1 4AM - D2 3:59:59AM</t>
  </si>
  <si>
    <t xml:space="preserve">       VERSION 4.3, UPDATED 5-9-2008</t>
  </si>
  <si>
    <t>Delivery  -  Weekly on Monday</t>
  </si>
  <si>
    <t>Runs Wednesday to capture ALL service orders in Scheduled status with a SMRD more than 7 days in the past.</t>
  </si>
  <si>
    <t>Backcasted Profiles Extract</t>
  </si>
  <si>
    <t>M-A112508-01, 02, 03</t>
  </si>
  <si>
    <t>6:40AM</t>
  </si>
  <si>
    <t>9:06AM</t>
  </si>
  <si>
    <t>ERCOT experienced an outage of the MarkeTrak and Texas Market Link applications</t>
  </si>
  <si>
    <t>Impacted through 3rd party vendor service</t>
  </si>
  <si>
    <t>bypassed service until vendor re-established service</t>
  </si>
  <si>
    <t>see market notice</t>
  </si>
  <si>
    <t>Non-interval data scaled into interval data based on customer type.  These interval readings are the values that were actually used for billing purposes vs. the forecasted profiles. Includes both Backcasted Load Profiles Extract &amp; Auxillary Backcasted Loa</t>
  </si>
  <si>
    <t>http://www.ercot.com/services/userguides/lp/FileFormatBackcastandForecast.xls</t>
  </si>
  <si>
    <t>Load Profiling</t>
  </si>
  <si>
    <t>ext.(MM-DD-YYYY HH:MM:SS).BcstPrflMMDDYYYY.csv</t>
  </si>
  <si>
    <t>Protocol - Section 18.3.3.                    Delivery - Daily by 10 AM</t>
  </si>
  <si>
    <t>Previous day (12AM - 11:59:59PM)</t>
  </si>
  <si>
    <t>Bids and Schedules Extract</t>
  </si>
  <si>
    <t xml:space="preserve">This extract reflects back to the QSE the energy schedules and resource plans they have submitted. 
</t>
  </si>
  <si>
    <t>ext.(MM-DD-YYYY HH:MM:SS).BidsSchedsv9Inc.sql
ext.(MM-DD-YYYY HH:MM:SS).BidsSchedsv9.sql</t>
  </si>
  <si>
    <t>ext.(MM-DD-YYYY HH:MM:SS).BidsSchs_Daily.zip</t>
  </si>
  <si>
    <t xml:space="preserve">Protocol Section 12.4.4.2.3.1. 
Delivery - Daily </t>
  </si>
  <si>
    <t>Data Aggregation Daily Postings</t>
  </si>
  <si>
    <t>Reports UFE and all values to calculate UFE.</t>
  </si>
  <si>
    <t xml:space="preserve">rpt.(MM-DD-YYYY HH:MM:SS).UFEMMDDYYYY_chX.csv 
Where X = channel run
UFEMMDDYYYY = trade date run in the channel </t>
  </si>
  <si>
    <t>The Settlement and Billing Daily extracts (SNB Daily) originally posted on Wednesday, November 26, 2008, have been re-posted for 27 market participants. The affected extracts contained private data records in the header file, but lacked a corresponding re</t>
  </si>
  <si>
    <t>2009 Year To Date</t>
  </si>
  <si>
    <t>2009 Retail API Availability</t>
  </si>
  <si>
    <t xml:space="preserve">Protocol Section 12.4.4.2.3.2.             Delivery - Daily   
</t>
  </si>
  <si>
    <t>Day Ahead Report</t>
  </si>
  <si>
    <t>Contains the hourly Ancillary Services market clearing prices (MCPCs) from the day ahead markets and shows the MWs ERCOT procured on behalf of QSEs who did not self-provide.</t>
  </si>
  <si>
    <t>Market Prices</t>
  </si>
  <si>
    <t>ext.(MM-DD_YYYY HH:MM:SS).DAYAHEADRPT_DDL.sql</t>
  </si>
  <si>
    <t>ext.(MM-DD-YYYY HH:MM:SS).DAYAHEADREPORT.zip</t>
  </si>
  <si>
    <t>Previous day's Day Ahead Market</t>
  </si>
  <si>
    <t>Default Profile ESIID</t>
  </si>
  <si>
    <t xml:space="preserve">Provides MPs a listing of the ESI IDs (both NIDR &amp; IDR) that received the non-adjusted default profile for which they were estimated in settlements by trade date. </t>
  </si>
  <si>
    <t>rpt.(MM-DD-YYYY HH:MM:SS).DP_rep_yyyymmdd.csv
rpt.(MM-DD-YYYY HH:MM:SS).DP_TDSP_yyyymmdd.csv</t>
  </si>
  <si>
    <t xml:space="preserve">Delivery - Daily </t>
  </si>
  <si>
    <t>Displays all trade dates settled the previous night.
(One row per ESIID being assigned a default profile, per Trade Date.)</t>
  </si>
  <si>
    <t>ENERGY Schedules</t>
  </si>
  <si>
    <t>This extract publicly discloses the energy schedules for all QSE's 6 months after they are submitted.</t>
  </si>
  <si>
    <t>ext.(MM-DD_YYYY HH:MM:SS).ENE_SCHED_DDL.sql</t>
  </si>
  <si>
    <t>ext.(MM-DD-YYYY HH:MM:SS).Ene_Schedules.zip</t>
  </si>
  <si>
    <t xml:space="preserve">Protocol Section 12.4.4.2.3.3. 
Delivery - Daily </t>
  </si>
  <si>
    <t>ESI ID Service History &amp; Usage Extract (SCR727)</t>
  </si>
  <si>
    <t>This data extract provides transparency to Market Participants for ESI ID level data that ERCOT utilizes in market settlement and provides Market Participants with the data needed to develop shadow settlement systems.</t>
  </si>
  <si>
    <t>http://www.ercot.com/services/userguides/ret/SCR727_ESIID_Service_History_Usage_Extract_Guide2.doc</t>
  </si>
  <si>
    <t>M-B010509-02</t>
  </si>
  <si>
    <t>January 2, 2009 SNB Daily extracts re-posted for 11 Market Participants</t>
  </si>
  <si>
    <t>M-A120508-01</t>
  </si>
  <si>
    <t xml:space="preserve">The extracts were scheduled to post December 4, 2008 24:00, but were posted December 5, 2008 05:30. </t>
  </si>
  <si>
    <t>Delay caused by production migration</t>
  </si>
  <si>
    <t>Bids and Schedules</t>
  </si>
  <si>
    <t>Character set mismatch between the Enterprise Application Integration (EAI) service and Information Services Master Database (ISM)</t>
  </si>
  <si>
    <t>Disable all of the data request services under the “Data Request - Schedule” component on Texas Market Link (TML) are now available to the Market.   
The ERCOT maintenance effort required to resolve the data request issues consisted of fixing a character set mismatch between the Enterprise Application Integration (EAI) service and Information Services Master Database (ISM).</t>
  </si>
  <si>
    <t xml:space="preserve"> R-A122208-02 </t>
  </si>
  <si>
    <t xml:space="preserve">Data Request Schedules </t>
  </si>
  <si>
    <t>multiple</t>
  </si>
  <si>
    <t xml:space="preserve">M-A121508-02  </t>
  </si>
  <si>
    <t>Implementation of workaround to handle character mismatch</t>
  </si>
  <si>
    <t>no actions required</t>
  </si>
  <si>
    <t>ext.(MM-DD-YYYY HH:MM:SS).ESIIDExtractv5.sql</t>
  </si>
  <si>
    <t>ext.(MM-DD-YYYY HH:MM:SS).ESI ID_EXTRACT.zip</t>
  </si>
  <si>
    <t xml:space="preserve">Daily </t>
  </si>
  <si>
    <t>Protocol Section 12.4.4.2.3.2. 
Delivery - Daily</t>
  </si>
  <si>
    <t>Three days prior - i.e. On Thursdays, we run for Monday-Tuesday dataset</t>
  </si>
  <si>
    <t>Forecast Data Extract</t>
  </si>
  <si>
    <t>This extract provides all participants with ERCOT's load forecast data and the weather forecast data used to produce it.  Load forecasts are provided by load area (combination of Weather Zone and Congestion Management Zone).</t>
  </si>
  <si>
    <t>ext.(MM-DD-YYYY HH:MM:SS).Forecastv8.sql</t>
  </si>
  <si>
    <t>ext.(MM-DD-YYYY HH:MM:SS).Forecast_Initial.zip
ext.(MM-DD-YYYY HH:MM:SS).Forecast_Daily.zip</t>
  </si>
  <si>
    <t>Forecasted Distribution Loss Factors</t>
  </si>
  <si>
    <t>Jun</t>
  </si>
  <si>
    <t>The Systemwide Scheduled Load and Actual Load Public Extracts were posted with incomplete data</t>
  </si>
  <si>
    <t>M-B061809-01</t>
  </si>
  <si>
    <t>6/1 &amp; 6/9/2009</t>
  </si>
  <si>
    <t>Scheduled Load and Actual Load</t>
  </si>
  <si>
    <t>Publishes the current day's forecasted distribution loss factors. The loss factors are published in 15 minute intervals. They are divided by TDSP per loss code.</t>
  </si>
  <si>
    <t>rpt.(MM-DD-YYYY HH:MM:SS ).TLFFORMMDDYYYY.csv</t>
  </si>
  <si>
    <t>Protocol Section 13.3.1.1. 
Delivery - Daily by 6AM</t>
  </si>
  <si>
    <t xml:space="preserve">Forecasted Load Profiles </t>
  </si>
  <si>
    <t>Contains forecasted load profile values by profile class in 15 minute intervals.</t>
  </si>
  <si>
    <t>ext.(MM-DD-YYYY HH:MM:SS).FcstPrflMMDDYYYY.csv</t>
  </si>
  <si>
    <t xml:space="preserve">Protocol Section 18.3.3.   
Delivery  - Daily by 10 AM                     </t>
  </si>
  <si>
    <t>MetrixND</t>
  </si>
  <si>
    <t>Current day plus three days forward (midnight to 11:59:59)</t>
  </si>
  <si>
    <t>Forecasted Transmission Loss Factor</t>
  </si>
  <si>
    <t xml:space="preserve">Contains data for the current day's predicted transmission losses in 15 minute intervals.                                                                                                     </t>
  </si>
  <si>
    <t>Wholesale or Retail Client Services</t>
  </si>
  <si>
    <t xml:space="preserve">rpt.(MM-DD-YYYY HH:MM:SS).TLFFORMMDDYYYY.csv
</t>
  </si>
  <si>
    <t>Protocol Section 13.2.1.                 Delivery - Daily by 6 AM</t>
  </si>
  <si>
    <t>TLF for current day in 15 minute intervals</t>
  </si>
  <si>
    <t>Generation Extract</t>
  </si>
  <si>
    <t>Provides daily interval data including aggregated generator site totals, generator splitting percentages and DC Tie import data.  Provides daily scalar data including fuel index, average daily usage and UFE allocation factors.</t>
  </si>
  <si>
    <t>http://www.ercot.com/services/userguides/da/Generation_Extracts_User_Guide.doc</t>
  </si>
  <si>
    <t>QSE/PGC</t>
  </si>
  <si>
    <t>ext.(MM-DD-YYYY HH:MM:SS).Generationv9inc.sql
ext.(MM-DD-YYYY HH:MM:SS).Generationv9.sql</t>
  </si>
  <si>
    <t>ext.(Published Date mm-dd-year time).Generate_Initial.zip
ext.(Published Date mm-dd-year time).Generate_Daily.zip</t>
  </si>
  <si>
    <t xml:space="preserve">Protocol Section 12.4.4.2.3.1.             Delivery - Daily </t>
  </si>
  <si>
    <t>Posting lags to 2 days prior from 4AM - 1 day prior 3:59:59AM</t>
  </si>
  <si>
    <t>Generation Outages</t>
  </si>
  <si>
    <t>Approved generation outages that are 180 days expired.</t>
  </si>
  <si>
    <t>Grid Information</t>
  </si>
  <si>
    <t xml:space="preserve">ext.(MM-DD-YYYY HH:MM:SS).Gen_Outages_DDL.sql
</t>
  </si>
  <si>
    <t>ext.(MM-DD-YYYY HH:MM:SS).Gen_Outages.zip</t>
  </si>
  <si>
    <t xml:space="preserve">Protocol Section 12.4.4.2.3.3. 
</t>
  </si>
  <si>
    <t>Outage Scheduler</t>
  </si>
  <si>
    <t>Approved outages &gt; 180 days prior</t>
  </si>
  <si>
    <t>Completenenss &amp; Timeliness</t>
  </si>
  <si>
    <t xml:space="preserve">The SID and SHP Extract posted for the Initial Settlement of Operating Day September 5, 2008 reposted on September 16, 2008. </t>
  </si>
  <si>
    <t>The SID and SHP extracts that were posted had incomplete data for Operating Day September 5, 2008.</t>
  </si>
  <si>
    <t xml:space="preserve">The Settlement Input Data (SID) and the Market Shadow Prices (SHP) extracts posted on Monday, September 8, 2008 were affected by a processing issue. </t>
  </si>
  <si>
    <t>M-A090808-02</t>
  </si>
  <si>
    <t>Settlement and Billing Extracts posted April 12, 2009, were incomplete</t>
  </si>
  <si>
    <t>Apr</t>
  </si>
  <si>
    <t>M-A041709-01</t>
  </si>
  <si>
    <t>SNB Daily</t>
  </si>
  <si>
    <t xml:space="preserve">The Operating Day in the affected SNB extracts is March 31, 2009. A number of interval data records failed to be included in the extracts as expected. </t>
  </si>
  <si>
    <t>The affected SNB extracts were rerun Apr 17 to include complete data. The incomplete SNB extracts posted on April 12, 2009, have been removed.</t>
  </si>
  <si>
    <t>M-A092208-01</t>
  </si>
  <si>
    <t>Multiple-12</t>
  </si>
  <si>
    <t xml:space="preserve">Due to a high volume of data processing through the data archive because of preparations for Hurricane Ike,  ERCOT has not posted several extracts. </t>
  </si>
  <si>
    <t>preparations for Hurricane Ike</t>
  </si>
  <si>
    <t>y</t>
  </si>
  <si>
    <t>Extracts have been posted after replication cought up.</t>
  </si>
  <si>
    <t>M-A090308-01</t>
  </si>
  <si>
    <t>4:30PM</t>
  </si>
  <si>
    <t>5:03PM</t>
  </si>
  <si>
    <t>TML</t>
  </si>
  <si>
    <t>Performance of the Settlements and Billing database were poor and required an emergency outage</t>
  </si>
  <si>
    <t>Monitoring</t>
  </si>
  <si>
    <t>Unplanned outage had cross impact with regards to TML</t>
  </si>
  <si>
    <t>no required</t>
  </si>
  <si>
    <t>IDR Protocol Compliance Report</t>
  </si>
  <si>
    <t>This report provides the number of active IDR ESIIDs for a specified time period and determines the percentages of actual data for that same time period.</t>
  </si>
  <si>
    <t>rpt.(MM-DD-YYYY.HH:MM:SS).IDRPCVMMDDYYHHMM.xls</t>
  </si>
  <si>
    <t>Protocol Section 9.2.6                         Delivery - Daily  when Ture Ups are run</t>
  </si>
  <si>
    <t>Minimum True-Up trade date for that operating day's batch run as the next 29 consecutive  trade dates.</t>
  </si>
  <si>
    <t>IDR Requirement Report</t>
  </si>
  <si>
    <t>The Interval Data Recorder (IDR) Requirement Report is a monthly report that displays the ESI-IDs that are currently non-IDR metered, but that need IDR meters installed because they have exceeded the peak demand threshold.</t>
  </si>
  <si>
    <t>rpt.(MM-DD-YYYYHH:MM:SS).IDRReqMMDDYYYY.pdf
rpt.(MM-DD-YYYYHH:MM:SS).IDRReqMMDDYYYY.csv</t>
  </si>
  <si>
    <t xml:space="preserve">Protocol Section 18.6  
Delivery - Monthly on the 2nd of every month
</t>
  </si>
  <si>
    <t>data as of first of month</t>
  </si>
  <si>
    <t>Individual AS Bid Information (Apr 2003 and after)</t>
  </si>
  <si>
    <t xml:space="preserve">Information containing hourly bid prices received by ERCOT for the Non-Spin, Regulation Reserve Ancillary Services (Reg Up, Reg Down) and Responsive Reserve Ancillary Services for the Day Ahead Market (data is six months and older).
</t>
  </si>
  <si>
    <t>ext.(MM-DD-YYYY HH:MM:SS).Ind_AS_BIDS_DDL.sql</t>
  </si>
  <si>
    <t>ext.(MM-DD-YYYY HH:MM:SS).Ind_ASBIDS.zip</t>
  </si>
  <si>
    <t>MOS</t>
  </si>
  <si>
    <t>hourly interval data for the operating day 6 months ago</t>
  </si>
  <si>
    <t>Individual BES Bid Information (Apr 2003 and after)</t>
  </si>
  <si>
    <t>QSE-specific Balancing Energy bid stacks - posted 6 months after operating date for April 2003 and after.</t>
  </si>
  <si>
    <t>ext.(MM-DD-YYYY HH:MM:SS).IND_BES_BIDS_DDL.sql</t>
  </si>
  <si>
    <t>ext.(MM-DD_YYYY HH:MM:SS).Ind_BESBIDS.zip</t>
  </si>
  <si>
    <t>15 minute interval data for the operating day 6 months ago</t>
  </si>
  <si>
    <t>Individual RPRS Bid Information (Apr 2003 and after)</t>
  </si>
  <si>
    <t>QSE-specific Replacement Reserve bid stacks - posted 6 months after operating date for April 2003 and after.</t>
  </si>
  <si>
    <t>ext.(MM-DD-YYYY HH:MM:SS).IND_REP_BIDS_DDL.sql</t>
  </si>
  <si>
    <t>ext.(MM-DD-YYYY HH:MM:SS).Ind_RPRSBIDS.zip</t>
  </si>
  <si>
    <t>Load Estimation Counts</t>
  </si>
  <si>
    <t xml:space="preserve">Counts of ESI Ids and percentages of counts by MRE settled with actual meter data, estimated using historical meter data, and estimated using default load profile data.  </t>
  </si>
  <si>
    <t>rpt.(MM-DD-YYYYHH:MM:SS).yymmddc.XLDcnt.pdf
rpt.(MM-DD-YYYYHH:MM:SS).yymmddc.XLDcnt.csv</t>
  </si>
  <si>
    <t>SCR 725
Delivery  - Daily</t>
  </si>
  <si>
    <t>Batch runs from 2 days prior</t>
  </si>
  <si>
    <t>Load Estimation Volume</t>
  </si>
  <si>
    <t>Load volumes and percentage of load volumes in MWh settled with actual meter data, estimated using historical meter data, and estimated using default load profile data by TDSP. </t>
  </si>
  <si>
    <t>rpt.(MM-DD-YYYYHH:MM:SS).yymmddc.XLDvol.pdf
rpt.(MM-DD-YYYYHH:MM:SS).yymmddc.XLDvol.csv
Where X = Settlement Channel Number
MM-DD_YYYYHH:MM:SS = Timestamp for the posting of the report
yyyymmdd = Trade date represented in the reports</t>
  </si>
  <si>
    <t>NIDR 867_03 activity report</t>
  </si>
  <si>
    <t xml:space="preserve">Provides information that will allow Market Participants visibility into aggregated load cuts in the ERCOT systems that are used for settlement purposes to track the amount of electric power delivered or required at a certain time. </t>
  </si>
  <si>
    <t>http://www.ercot.com/services/userguides/da/Load_Extracts_User_Guide.doc</t>
  </si>
  <si>
    <t>QSE/LSE</t>
  </si>
  <si>
    <t>ext.(MM-DD-YYYY HH:MM:SS).Loadv10Inc.sql
ext.(MM-DD-YYYY HH:MM:SS).Loadv10.sql</t>
  </si>
  <si>
    <t>ext.(MMDDYYYY HH:MM:SS).Load_Daily.zip</t>
  </si>
  <si>
    <t xml:space="preserve">Protocol Section 11.5.1.1 &amp; 12.3 (c).    Delivery  - Daily </t>
  </si>
  <si>
    <t>Wholesale Market Basics</t>
  </si>
  <si>
    <t>Load Profile ID Exceptions</t>
  </si>
  <si>
    <t>A report that identifies invalid Load Profile IDs or Load Profile IDs that do not correspond with the assigned Premise Type.</t>
  </si>
  <si>
    <t>E-mail</t>
  </si>
  <si>
    <t>Quarterly</t>
  </si>
  <si>
    <t>Load Profiling Guide section 11.4.4
Delivery - Quarterly 
Prior to the 15th day of the month following the end of the prior quarter</t>
  </si>
  <si>
    <t>Siebel, Lodestar</t>
  </si>
  <si>
    <t xml:space="preserve">All active and De-energized ESIIDs at current </t>
  </si>
  <si>
    <t>Mapping Status Reject Report</t>
  </si>
  <si>
    <t>Identifies those files that ERCOT has rejected due to mapping status errors.  Mapping status errors are defined as not passing Texas Set Validation.</t>
  </si>
  <si>
    <t>rpt.(MM-DD-YYYY HH:MM:SS).MSRejects_MMDD.csv</t>
  </si>
  <si>
    <t>Paperfree, TCH, Siebel</t>
  </si>
  <si>
    <t>Run at 6AM.  Prior day's data midnight to midnight</t>
  </si>
  <si>
    <t xml:space="preserve">Market Information Extract </t>
  </si>
  <si>
    <t>This extract provides all participants with general information about market processes.  This information includes market schedules, timing of market studies, and the market solutions determined by these studies.</t>
  </si>
  <si>
    <t>Market Reports</t>
  </si>
  <si>
    <t>ext.(MM-DD-YYYY HH:MM:SS).MarketInfo_DDL.sql</t>
  </si>
  <si>
    <t>M-A050708-01</t>
  </si>
  <si>
    <t xml:space="preserve">Multiple </t>
  </si>
  <si>
    <t xml:space="preserve">This outage was caused by unplanned maintenance of the Settlements &amp; Billing Database.  This maintenance project required the Settlements &amp; Billing Database and the Enterprise Application Integration server to be shut down.  These outages caused the web components to be unavailable.  </t>
  </si>
  <si>
    <t xml:space="preserve">Completion of maintenance </t>
  </si>
  <si>
    <t>Issue with LDAP directory</t>
  </si>
  <si>
    <t>M-A043008-01</t>
  </si>
  <si>
    <t xml:space="preserve">Due to an infrastructure component several services had been unavailable </t>
  </si>
  <si>
    <t>ext.(MM-DD-YYYY HH:MM:SS).MrktInfo_Initial.zip
ext.(MM-DD-YYYY HH:MM:SS).MrktInfo_Daily.zip</t>
  </si>
  <si>
    <t>Protocol Section 12.4.4.2.3.2. 
Delivery  - Daily</t>
  </si>
  <si>
    <t>Initial - 30 operational days
Daily - delivered today for D-2 4:00AM - D-1 3:59:59AM</t>
  </si>
  <si>
    <t>Market Shadow Prices Extract</t>
  </si>
  <si>
    <t>Shadow Prices for Commercially Significant Constraints (CSC) for every 15 minute interval of an operating day.</t>
  </si>
  <si>
    <t>http://www.ercot.com/services/userguides/mp/Market_Shadow_Pricing_Extracts.doc</t>
  </si>
  <si>
    <t>ext.(MM-DD-YYYY HH:MM:SS).Market_Prices.sql</t>
  </si>
  <si>
    <t>ext.(MM-DD-YYYY HH:MM:SS).Market_Prices.zip</t>
  </si>
  <si>
    <t xml:space="preserve">Protocol Section 12.4.4.2.3.2. 
Delivery - Daily 
</t>
  </si>
  <si>
    <t>Daily - delivered today for D-2 4:00AM - D-1 3:59:59AM</t>
  </si>
  <si>
    <t>MIMO Exceptions Report</t>
  </si>
  <si>
    <t>Identifies exceptions as a result of transactions sent by the TDSP that may indicate an out of synch condition between ERCOT and the TDSP.</t>
  </si>
  <si>
    <t>http://www.ercot.com/services/userguides/ret/061305_MIMO_Exception_User_Guide_Version_1.2.doc</t>
  </si>
  <si>
    <t>rpt.(MM-DD-YYYY HH:MM:SS).MIMO_EXCEPTIONS_MMDDYYYY.csv</t>
  </si>
  <si>
    <t>Missing 867 Report</t>
  </si>
  <si>
    <t>Identifies any 867_04 Initial Meter Read Notification or 867_03F Monthly Usage Final Read that is missing at ERCOT to complete the business process of service orders that are in a status of “Scheduled”.</t>
  </si>
  <si>
    <t>rpt.(MM-DD-YYYYHH:MM:SS).Miss_MMDDYYYY.csv</t>
  </si>
  <si>
    <t>Delivery  -  Weekly on Wednesday</t>
  </si>
  <si>
    <t>Missing Consumption Report</t>
  </si>
  <si>
    <t>rpt.(MM-DD-YYYYHH:MM:SS).MissConnMMDDYYYY.csv</t>
  </si>
  <si>
    <t>ERCOT Protocols, Section 11.2.2 (3) Delivery  - Daily</t>
  </si>
  <si>
    <t xml:space="preserve">The day of the year for which this report is run (sysdate).  This report is generated for each MRE that has an un-read ESIID that is aged at exactly 38 days. </t>
  </si>
  <si>
    <t>Pending Cancel with Exception Report</t>
  </si>
  <si>
    <t>Identifies exceptions where the pending response transactions from the TDSP (i.e. 814_04, 814_25 or 814_28) have not been received by ERCOT and the 20 day expiration clock will expire within 10 days changing the service order status to ‘Cancel with Except</t>
  </si>
  <si>
    <t>Midnight to Midnight for the prior ten days.</t>
  </si>
  <si>
    <t>Potential Load Loss Report</t>
  </si>
  <si>
    <t>Daily extract of potential customer loss notifications based on ERCOT's receipt of the TDSP's accepted response.</t>
  </si>
  <si>
    <t>http://www.ercot.com/services/userguides/ret/Potential_Load_Loss_Extract_User_Guide_Version_%283%29.doc</t>
  </si>
  <si>
    <t>LSE</t>
  </si>
  <si>
    <t>ext.(MM-DD-YYYY HH:MM:SS).LoadLoss.sql</t>
  </si>
  <si>
    <t>rpt.(MM-DD-YYYY HH:MM:SS).YYYYMMDDLoadLoss.csv</t>
  </si>
  <si>
    <t xml:space="preserve">Siebel </t>
  </si>
  <si>
    <t xml:space="preserve">For Switch transactions, CRs will receive the information when the SMRD is outside the five (5) business day window from effectuating the Switch. For Move In transactions, CRs will receive the information when the SMRD is outside the two (2) business day </t>
  </si>
  <si>
    <t>Profile Type Count Report</t>
  </si>
  <si>
    <t>The Profile Type Count report contains a list of all Profile Types (and the associated TDSP, Weather Zone and Congestion Management zone) and the number of active ESIIDs belong to each.</t>
  </si>
  <si>
    <t xml:space="preserve"> R-A011609-01 </t>
  </si>
  <si>
    <t>Non-Interval Data Recorder (NIDR) 867_03 activity reports may potentially contain incomplete data</t>
  </si>
  <si>
    <t>The root cause is due to a code change applied to address another issue inadvertently affecting transaction processing of certain records.</t>
  </si>
  <si>
    <t>ERCOT.com: http://www.ercot.com/mktinfo/loadprofile/index.html</t>
  </si>
  <si>
    <t>Profile Counts_YYYYMMDD.xls</t>
  </si>
  <si>
    <t>Public Reference Data Extract (PRDE)</t>
  </si>
  <si>
    <t>This extract includes all dimensional market level tables that are included in the ESIID Service History &amp; Usage Extract (SCR727).</t>
  </si>
  <si>
    <t>ext.(DD-MM-YYYY HH:MM:SS ).PRDE_Extract.zip</t>
  </si>
  <si>
    <t>All data as of previous day at Lodestar Batch Start</t>
  </si>
  <si>
    <t>Recorder Extract (REC)</t>
  </si>
  <si>
    <t>A Daily REC RID Extract provides special Market Participants with the data for which they have special entitlement to a UIDCHANNEL defined in the RECORDER_EXTRACT table.</t>
  </si>
  <si>
    <t>http://www.ercot.com/services/userguides/da/Resource_ID_and_Recorder_Extract.doc</t>
  </si>
  <si>
    <t>Restart scheduled task</t>
  </si>
  <si>
    <t>QSE/PGC/TDSP/LSE</t>
  </si>
  <si>
    <t>ext.(MM-DD-YYYY HH:MM:SS).Resource_IDv1.sql</t>
  </si>
  <si>
    <t>ext.(MM-DD-YYYY HH:MM:SSS ).REC_Daily.zip</t>
  </si>
  <si>
    <t xml:space="preserve">Protocol Section 11.1.10 &amp; 11.1.11
Delivery - Daily </t>
  </si>
  <si>
    <t>Mar</t>
  </si>
  <si>
    <t xml:space="preserve">Due to an EAI component degradation the following web services components (Report explorer, Find ESIID, Find Transactions) experienced intermittent connectivity issues. </t>
  </si>
  <si>
    <t>9:35AM</t>
  </si>
  <si>
    <t>10:11AM</t>
  </si>
  <si>
    <t>N/A</t>
  </si>
  <si>
    <t>M-A021209-01</t>
  </si>
  <si>
    <t>Settlement statements due to be posted tomorrow February 13, 2009, were erroneously posted one day early.  Those statements which were briefly available have been pulled and will be reposted tomorrow.  Settlement statements due today February 12, 2009, are currently in the process of posting or have already posted</t>
  </si>
  <si>
    <t>Timelineness</t>
  </si>
  <si>
    <t>Settlement Statements</t>
  </si>
  <si>
    <t>Resource ID Extract (RID)</t>
  </si>
  <si>
    <t>This extract includes all necessary reference table data and transactional changes. This extract provides Resource data including Resource ID data, ERCOT Polled Settlement metering information, generation unit telemetry, TDSP read generation, and relation</t>
  </si>
  <si>
    <t>rpt.(MM-DD-YYYY HH:MM:SS).RID_Daily.zip</t>
  </si>
  <si>
    <t xml:space="preserve">Protocol Section 12.4.4.2.3.1(5) &amp; 11.1.10(5) &amp; 11.1.11 (3).       
Delivery - Daily by Noon
</t>
  </si>
  <si>
    <t>Resource Plan Details</t>
  </si>
  <si>
    <t>Report of QSE Resource Plan details with confidentiality expired. Data is 6 months and older.</t>
  </si>
  <si>
    <t>ext.(MM-DD-YYYY HH:MM:SS).RES_PLN_DTL_DDL.sql
ext.(MM-DD-YYYY HH:MM:SS).RES_PLN_DTL_Inc.sql</t>
  </si>
  <si>
    <t>ext.(MM-DD-YYYY HH:MM:SS).ResPlanDetails.zip</t>
  </si>
  <si>
    <t>Hourly interval data for 6 months ago</t>
  </si>
  <si>
    <t>Settlement &amp; Billing Extract (S&amp;B)</t>
  </si>
  <si>
    <t>This extract provides a QSE with all the settlement billing determinants used for calculating the charge types that appear on their settlement statement.</t>
  </si>
  <si>
    <t>http://www.ercot.com/services/userguides/set/Settlements_and_Billing_Extrac.doc</t>
  </si>
  <si>
    <t>Settlements</t>
  </si>
  <si>
    <t>ext.(MM-DD-YYYY HH:MM:SS).SettleBillv10.sql
ext.(MM-DD-YYYY HH:MM:SS).SettleBillv10Inc.sql</t>
  </si>
  <si>
    <t>ext.(MM-DD-YYYY HH:MM:SS).SettBill_Daily.zip</t>
  </si>
  <si>
    <t>Protocol Section 12.4.4.2.3.1.             Delivery - Daily</t>
  </si>
  <si>
    <t>Posting lags to 1 day prior from 4AM - 1 day prior 3:59:59AM</t>
  </si>
  <si>
    <t>Settlement Input Data Extract (SID)</t>
  </si>
  <si>
    <t>This extract provides the day-after operating day public and private settlement input data, and public load forecast data 2 days prior to an operating day, on a daily basis.</t>
  </si>
  <si>
    <t xml:space="preserve">A subset of statements for the FINAL settlement of November 13, 2008, posted on Monday January 12, 2009, was incomplete.  The total amount at the bottom of the affected statements was correct, but detail amounts for some charge types were missing.  </t>
  </si>
  <si>
    <t>The root cause of the mismatches between the header and data files has been determined to be issues with parsing the interval data within the ISM database</t>
  </si>
  <si>
    <t>The Schedule an Extract component of ERCOT’s Texas Market Link application is currently unavailable.</t>
  </si>
  <si>
    <t>The ERCOT maintenance effort was required to address an Information Services Master (ISM) database issue related to unexpected server reboots.</t>
  </si>
  <si>
    <t xml:space="preserve"> R-A011409-01</t>
  </si>
  <si>
    <t>75 min</t>
  </si>
  <si>
    <t>completion of maintenace</t>
  </si>
  <si>
    <t xml:space="preserve">M-A011409-01  </t>
  </si>
  <si>
    <t>M-A010709-01</t>
  </si>
  <si>
    <t>http://www.ercot.com/services/userguides/set/Settlement_Input_Data_Extract_1.doc</t>
  </si>
  <si>
    <t>ext.(DD-MM-YYYY HH:MM:SS ).SID_Daily.zip</t>
  </si>
  <si>
    <t>Protocol Section 12.4.4.2.3.1
Delivery - Daily</t>
  </si>
  <si>
    <t>Previous day 00:00:00 - 23:59:59</t>
  </si>
  <si>
    <t>Siebel Service Order Extract (SSOE)</t>
  </si>
  <si>
    <t>The SSOE gives information on the service order and other pertinent enrollment/registration information pertaining to the ESI IDs BPO.  The SOs are not an indication of existing Siebel Service Instances.</t>
  </si>
  <si>
    <t>http://www.ercot.com/services/userguides/ret/Siebel_Service_Order_Extract.doc</t>
  </si>
  <si>
    <t>ext.(MM-DD-YYYY HH:MM:SS).Service_OrderV3.sql</t>
  </si>
  <si>
    <t>ext.(MMDDYYYY HH:MM:SS).Siebel_extract.zip
ext.(MMDDYYYY HH:MM:SS).Siebel_full.zip</t>
  </si>
  <si>
    <t>Delivery - Daily for Incrementals
Weekly on Tuesdays for Full SSOE</t>
  </si>
  <si>
    <t>Siebel</t>
  </si>
  <si>
    <t>Previous day (7PM - 7PM)</t>
  </si>
  <si>
    <t>Switcher Report</t>
  </si>
  <si>
    <t>A presentation on counts of ESI IDs that have selected an electric service provider other than the AREP.  This is part of the Performance Measures Report.</t>
  </si>
  <si>
    <t>Report output posted to the website</t>
  </si>
  <si>
    <t>Monthly</t>
  </si>
  <si>
    <t>Delivery - Monthly by the 25th of each month for previous month's data.</t>
  </si>
  <si>
    <t xml:space="preserve">Duplicate December 14, 2008 Service History &amp; Usage Extracts (SCR 727) files were posted to Texas Market Link (TML) on December 15, 2008.  </t>
  </si>
  <si>
    <t xml:space="preserve">An error with the posting of the files on December 14 caused the extracts for December 15 to run for the same time range as that of December 14 extracts.  The duplicate extracts have been removed from TML, and the correct files are expected to post this evening. </t>
  </si>
  <si>
    <t>Data for end of month for most recent month end and second file contains historical data</t>
  </si>
  <si>
    <t>TDSP ESI ID Extract</t>
  </si>
  <si>
    <t>Jan</t>
  </si>
  <si>
    <t xml:space="preserve">M-X010609-01  </t>
  </si>
  <si>
    <t>SNB Daily extract posting delayed for 75 Market Participants</t>
  </si>
  <si>
    <t>Provides information that allows MPs to verify the ESI ID by TDSP area for a Service Delivery Point (SDP) using the service address.</t>
  </si>
  <si>
    <t>http://www.ercot.com/services/userguides/ret/TDSP_ESIID_Extract.doc</t>
  </si>
  <si>
    <t>ext.(MM-DD-YYYY HH:MM:SS).TDSP_ESIID_DDL.sql</t>
  </si>
  <si>
    <t>ext.(mm-dd-yyyy 00:00:00).MPNAME____NEW.zip
ext.(mm-dd-yyyy 00:00:00).MPNAME____FULL.zip</t>
  </si>
  <si>
    <t>Delivery - Weekly on Tuesday</t>
  </si>
  <si>
    <t>Run from Midnight to Midnight.  
Weekly - Monday to Monday
Monthly - Monday back to the first of the month.</t>
  </si>
  <si>
    <t>Weather Responsiveness Change</t>
  </si>
  <si>
    <t>Provides MPs a list of IDR ESIIDs that have Load Profile IDs that have changed from weather sensitive to non-weather sensitive or vice versa.</t>
  </si>
  <si>
    <t>rpt.(MM-DD-YYYYHH:MM:SS).WthrSensMMDDYYYY.csv</t>
  </si>
  <si>
    <t>Annually</t>
  </si>
  <si>
    <t>Delivery - Annually in November</t>
  </si>
  <si>
    <t>Provides changes from Weather sensitive to non-weather sensitive and vice versa over the past 12 mos.</t>
  </si>
  <si>
    <t xml:space="preserve">WS and NWS IDR Proxy Dates </t>
  </si>
  <si>
    <t>Sep</t>
  </si>
  <si>
    <t>The WS and NWS IDR Proxy Dates displays the proxy days that ERCOT selected to use in estimating usage for ESI-IDs with IDR meters. The dates chosen are representative dates from the past that are the most similar to the current settlement day.</t>
  </si>
  <si>
    <t>rpt.(MM-DD-YYYY HH:MM:SS).ProxyDayMMDDYYYY.csv
rpt.(MM-DD-YYYY HH:MM:SS).ProxyDayMMDDYYYY.pdf</t>
  </si>
  <si>
    <t>M-A043008-01, 02</t>
  </si>
  <si>
    <t>3:50PM</t>
  </si>
  <si>
    <t>5:06PM</t>
  </si>
  <si>
    <t>Application and database were restarted</t>
  </si>
  <si>
    <t>Complete - Green status</t>
  </si>
  <si>
    <t>M-A041408-01, 02</t>
  </si>
  <si>
    <t>7:23AM</t>
  </si>
  <si>
    <t>8:35AM</t>
  </si>
  <si>
    <t>The application was restarted</t>
  </si>
  <si>
    <t>1:51PM</t>
  </si>
  <si>
    <t>2:17PM</t>
  </si>
  <si>
    <t>Restart of LDAP and application</t>
  </si>
  <si>
    <t>A service ticket has been opened with the vendor</t>
  </si>
  <si>
    <t>In Progress</t>
  </si>
  <si>
    <t>report explorer was not available</t>
  </si>
  <si>
    <t>open ticket with vendor</t>
  </si>
  <si>
    <t>Multiple</t>
  </si>
  <si>
    <t>Report Explorer</t>
  </si>
  <si>
    <t xml:space="preserve">This outage was caused by unplanned maintenance of the Settlements &amp; Billing Database.  </t>
  </si>
  <si>
    <t xml:space="preserve">ERCOT's Texas Market Link Find ESIID, Find Transactions, Report Explorer, and eServices components were unavailable on April 30, 2008 </t>
  </si>
  <si>
    <t>Root cause is unknown</t>
  </si>
  <si>
    <t>Report Explorer; Retail API</t>
  </si>
  <si>
    <t xml:space="preserve">Protocol Section 11.4.3.4. 
Delivery - Daily </t>
  </si>
  <si>
    <t xml:space="preserve">The report is created daily for initial, final, true-up and any resettlement runs for the previous night. </t>
  </si>
  <si>
    <t>MOS Public</t>
  </si>
  <si>
    <t>Mid-term Load Forecast (MTLF); Market Clearing Prices (MCPE); Capacity &amp; insufficiency</t>
  </si>
  <si>
    <t>See tab "MOS Public Reports"</t>
  </si>
  <si>
    <t>Varies depending on MOSPUBLIC report</t>
  </si>
  <si>
    <t>Varies (See additional information column)</t>
  </si>
  <si>
    <t xml:space="preserve">Protocol Section 12.4.4.2.3.2  
Delivery - Daily  </t>
  </si>
  <si>
    <t>Varies (see additional information)</t>
  </si>
  <si>
    <t>MP - Via ERCOT MOSPUBLIC website or Retail API</t>
  </si>
  <si>
    <t xml:space="preserve">MOS Public reports refresh rates vary from 1 minute to 24 hours depending on report. </t>
  </si>
  <si>
    <t>TDSP Transmission Loss Methodology</t>
  </si>
  <si>
    <t>Seasonal Transmission Losses; NOIEs have an internal loss and the methodology is there to calculate internal loss</t>
  </si>
  <si>
    <t>`</t>
  </si>
  <si>
    <t xml:space="preserve">Settlement Statements </t>
  </si>
  <si>
    <t xml:space="preserve">W-A021809-01 </t>
  </si>
  <si>
    <t xml:space="preserve">Corrupt Statements posted and new Dispute Dates for Late Statements
</t>
  </si>
  <si>
    <t xml:space="preserve">A number of Settlement Statements that were posted on Tuesday, February 17, 2009, were corrupt and needed to be reposted. The corruption was caused by a system error during the mapping process. The affected Statements (FINAL &amp; TRUE-UP) have been reposted on Wednesday, February 18. </t>
  </si>
  <si>
    <t>http://www.ercot.com/mktinfo/data_agg/2007/2007TransmissionLossFactors.xls</t>
  </si>
  <si>
    <t>Delivery - Monthly 30 days prior to start of the month</t>
  </si>
  <si>
    <t>AS Bid Stacks Extract</t>
  </si>
  <si>
    <t>Provides information related to aggregate bids for Ancilliary Services submitted by Market</t>
  </si>
  <si>
    <t>ext.(MM-DD-YYYY HH:MM:SS).ASBIDSTACKS.zip</t>
  </si>
  <si>
    <t xml:space="preserve">Protocol Section 12.4.4.2.3.2. Delivery - Daily </t>
  </si>
  <si>
    <t xml:space="preserve">Hourly interval data for the operating day </t>
  </si>
  <si>
    <t>Scheduled Load &amp; Actual Load Extract</t>
  </si>
  <si>
    <r>
      <t>Delivery Point</t>
    </r>
    <r>
      <rPr>
        <b/>
        <i/>
        <sz val="10"/>
        <rFont val="Calibri"/>
        <family val="2"/>
      </rPr>
      <t xml:space="preserve"> </t>
    </r>
  </si>
  <si>
    <r>
      <t>TML Report Explorer Folder:</t>
    </r>
    <r>
      <rPr>
        <sz val="9"/>
        <rFont val="Calibri"/>
        <family val="2"/>
      </rPr>
      <t xml:space="preserve"> "867 RCSO Report"</t>
    </r>
  </si>
  <si>
    <r>
      <t>Paperfree, TCH, Siebel</t>
    </r>
    <r>
      <rPr>
        <u/>
        <sz val="9"/>
        <rFont val="Calibri"/>
        <family val="2"/>
      </rPr>
      <t/>
    </r>
  </si>
  <si>
    <r>
      <t>TML Report Explorer Folder:</t>
    </r>
    <r>
      <rPr>
        <sz val="9"/>
        <rFont val="Calibri"/>
        <family val="2"/>
      </rPr>
      <t xml:space="preserve"> "Actual Transmission Loss Factor"</t>
    </r>
  </si>
  <si>
    <r>
      <t>TML Report Explorer Folder:</t>
    </r>
    <r>
      <rPr>
        <sz val="9"/>
        <rFont val="Calibri"/>
        <family val="2"/>
      </rPr>
      <t xml:space="preserve"> "Actual Transmission Loss Factor"
</t>
    </r>
    <r>
      <rPr>
        <u/>
        <sz val="9"/>
        <rFont val="Calibri"/>
        <family val="2"/>
      </rPr>
      <t>ERCOT.com:</t>
    </r>
    <r>
      <rPr>
        <sz val="9"/>
        <rFont val="Calibri"/>
        <family val="2"/>
      </rPr>
      <t xml:space="preserve"> http://www.ercot.com/publicrmc/pubreportexplorer.asp?report=Actual%20Transmission%20Loss%20factor</t>
    </r>
  </si>
  <si>
    <r>
      <t>TML Report Explorer Folder:</t>
    </r>
    <r>
      <rPr>
        <sz val="9"/>
        <rFont val="Calibri"/>
        <family val="2"/>
      </rPr>
      <t xml:space="preserve"> "Ancillary Service Schedules"
</t>
    </r>
    <r>
      <rPr>
        <u/>
        <sz val="9"/>
        <rFont val="Calibri"/>
        <family val="2"/>
      </rPr>
      <t xml:space="preserve">ERCOT.com: </t>
    </r>
    <r>
      <rPr>
        <sz val="9"/>
        <rFont val="Calibri"/>
        <family val="2"/>
      </rPr>
      <t>http://www.ercot.com/publicrmc/pubreportexplorer.asp?report=Ancillary%20Service%20Schedules</t>
    </r>
  </si>
  <si>
    <r>
      <t>MOS</t>
    </r>
    <r>
      <rPr>
        <u/>
        <sz val="9"/>
        <rFont val="Calibri"/>
        <family val="2"/>
      </rPr>
      <t/>
    </r>
  </si>
  <si>
    <r>
      <t>TML Report Explorer Folder:</t>
    </r>
    <r>
      <rPr>
        <sz val="9"/>
        <rFont val="Calibri"/>
        <family val="2"/>
      </rPr>
      <t xml:space="preserve"> "ASDEPLOYMENTS"
</t>
    </r>
    <r>
      <rPr>
        <u/>
        <sz val="9"/>
        <rFont val="Calibri"/>
        <family val="2"/>
      </rPr>
      <t>ERCOT.com:</t>
    </r>
    <r>
      <rPr>
        <sz val="9"/>
        <rFont val="Calibri"/>
        <family val="2"/>
      </rPr>
      <t xml:space="preserve"> http://www.ercot.com/publicrmc/pubreportexplorer.asp?report=ASDEPLOYMENTS</t>
    </r>
  </si>
  <si>
    <r>
      <t>TML Report Explorer Folder:</t>
    </r>
    <r>
      <rPr>
        <sz val="9"/>
        <rFont val="Calibri"/>
        <family val="2"/>
      </rPr>
      <t xml:space="preserve"> "Ancillary Services Extract"</t>
    </r>
  </si>
  <si>
    <r>
      <t>TML Report Explorer Folder:</t>
    </r>
    <r>
      <rPr>
        <sz val="9"/>
        <rFont val="Calibri"/>
        <family val="2"/>
      </rPr>
      <t xml:space="preserve"> "Backcasted Profiles Extract"
</t>
    </r>
    <r>
      <rPr>
        <u/>
        <sz val="9"/>
        <rFont val="Calibri"/>
        <family val="2"/>
      </rPr>
      <t>ERCOT.com:</t>
    </r>
    <r>
      <rPr>
        <sz val="9"/>
        <rFont val="Calibri"/>
        <family val="2"/>
      </rPr>
      <t xml:space="preserve"> https://pi.ercot.com/contentproxy/publicList?folder_id=10001721</t>
    </r>
  </si>
  <si>
    <r>
      <t>TML Report Explorer Folder:</t>
    </r>
    <r>
      <rPr>
        <sz val="9"/>
        <rFont val="Calibri"/>
        <family val="2"/>
      </rPr>
      <t xml:space="preserve"> "Bids and Schedules Extract"</t>
    </r>
  </si>
  <si>
    <r>
      <t>TML Report Explorer Folder:</t>
    </r>
    <r>
      <rPr>
        <sz val="9"/>
        <rFont val="Calibri"/>
        <family val="2"/>
      </rPr>
      <t xml:space="preserve"> "Unaccounted For Energy"</t>
    </r>
  </si>
  <si>
    <r>
      <t>TML Report Explorer Folder:</t>
    </r>
    <r>
      <rPr>
        <sz val="9"/>
        <rFont val="Calibri"/>
        <family val="2"/>
      </rPr>
      <t xml:space="preserve"> "Dayahead Report"
</t>
    </r>
    <r>
      <rPr>
        <u/>
        <sz val="9"/>
        <rFont val="Calibri"/>
        <family val="2"/>
      </rPr>
      <t>ERCOT.com:</t>
    </r>
    <r>
      <rPr>
        <sz val="9"/>
        <rFont val="Calibri"/>
        <family val="2"/>
      </rPr>
      <t xml:space="preserve"> http://www.ercot.com/publicrmc/pubreportexplorer.asp?report=DayAhead%20Report</t>
    </r>
  </si>
  <si>
    <r>
      <t>TML Report Explorer Folder:</t>
    </r>
    <r>
      <rPr>
        <sz val="9"/>
        <rFont val="Calibri"/>
        <family val="2"/>
      </rPr>
      <t xml:space="preserve"> "Default Profile ESIID"</t>
    </r>
  </si>
  <si>
    <r>
      <t>TML Report Explorer Folder:</t>
    </r>
    <r>
      <rPr>
        <sz val="9"/>
        <rFont val="Calibri"/>
        <family val="2"/>
      </rPr>
      <t xml:space="preserve"> "Load Estimation Counts"
</t>
    </r>
    <r>
      <rPr>
        <u/>
        <sz val="9"/>
        <rFont val="Calibri"/>
        <family val="2"/>
      </rPr>
      <t>ERCOT.com:</t>
    </r>
    <r>
      <rPr>
        <sz val="9"/>
        <rFont val="Calibri"/>
        <family val="2"/>
      </rPr>
      <t xml:space="preserve"> http://www.ercot.com/publicrmc/pubreportexplorer.asp?report=Energy%20Schedules</t>
    </r>
  </si>
  <si>
    <r>
      <t>TML Report Explorer Folder:</t>
    </r>
    <r>
      <rPr>
        <sz val="9"/>
        <rFont val="Calibri"/>
        <family val="2"/>
      </rPr>
      <t xml:space="preserve"> "ESIID Extract"</t>
    </r>
  </si>
  <si>
    <r>
      <t>TML Report Explorer Folder:</t>
    </r>
    <r>
      <rPr>
        <sz val="9"/>
        <rFont val="Calibri"/>
        <family val="2"/>
      </rPr>
      <t xml:space="preserve"> "Forecast Data Extract"</t>
    </r>
  </si>
  <si>
    <r>
      <t>TML Report Explorer Folder:</t>
    </r>
    <r>
      <rPr>
        <sz val="9"/>
        <rFont val="Calibri"/>
        <family val="2"/>
      </rPr>
      <t xml:space="preserve"> "Forecasted Profiles"
</t>
    </r>
    <r>
      <rPr>
        <u/>
        <sz val="9"/>
        <rFont val="Calibri"/>
        <family val="2"/>
      </rPr>
      <t>ERCOT.com:</t>
    </r>
    <r>
      <rPr>
        <sz val="9"/>
        <rFont val="Calibri"/>
        <family val="2"/>
      </rPr>
      <t xml:space="preserve"> https://pi.ercot.com/contentproxy/publicList?folder_id=10001775</t>
    </r>
  </si>
  <si>
    <r>
      <t>TML Report Explorer Folder:</t>
    </r>
    <r>
      <rPr>
        <sz val="9"/>
        <rFont val="Calibri"/>
        <family val="2"/>
      </rPr>
      <t xml:space="preserve"> "Forecasted Transmission Loss Factor"</t>
    </r>
  </si>
  <si>
    <r>
      <t>TML Report Explorer Folder:</t>
    </r>
    <r>
      <rPr>
        <sz val="9"/>
        <rFont val="Calibri"/>
        <family val="2"/>
      </rPr>
      <t xml:space="preserve"> "Generation"</t>
    </r>
  </si>
  <si>
    <t>Code issue related to populating CM Zone data in report data</t>
  </si>
  <si>
    <r>
      <t>TML Report Explorer Folder:</t>
    </r>
    <r>
      <rPr>
        <sz val="9"/>
        <rFont val="Calibri"/>
        <family val="2"/>
      </rPr>
      <t xml:space="preserve"> "Generation Outages"
</t>
    </r>
    <r>
      <rPr>
        <u/>
        <sz val="9"/>
        <rFont val="Calibri"/>
        <family val="2"/>
      </rPr>
      <t>ERCOT.com:</t>
    </r>
    <r>
      <rPr>
        <sz val="9"/>
        <rFont val="Calibri"/>
        <family val="2"/>
      </rPr>
      <t xml:space="preserve"> http://www.ercot.com/publicrmc/pubreportexplorer.asp?report=Generation%20Outages</t>
    </r>
  </si>
  <si>
    <r>
      <t>TML Report Explorer Folder:</t>
    </r>
    <r>
      <rPr>
        <sz val="9"/>
        <rFont val="Calibri"/>
        <family val="2"/>
      </rPr>
      <t xml:space="preserve"> "IDR Protocol Compliance"
</t>
    </r>
    <r>
      <rPr>
        <u/>
        <sz val="9"/>
        <rFont val="Calibri"/>
        <family val="2"/>
      </rPr>
      <t>ERCOT.com:</t>
    </r>
    <r>
      <rPr>
        <sz val="9"/>
        <rFont val="Calibri"/>
        <family val="2"/>
      </rPr>
      <t xml:space="preserve"> http://www.ercot.com/publicrmc/pubreportexplorer.asp?report=IDR%20Protocol%20Compliance</t>
    </r>
  </si>
  <si>
    <r>
      <t>TML Report Explorer Folder:</t>
    </r>
    <r>
      <rPr>
        <sz val="9"/>
        <rFont val="Calibri"/>
        <family val="2"/>
      </rPr>
      <t xml:space="preserve"> "IDR Requirement"</t>
    </r>
  </si>
  <si>
    <r>
      <t>TML Report Explorer Folder:</t>
    </r>
    <r>
      <rPr>
        <sz val="9"/>
        <rFont val="Calibri"/>
        <family val="2"/>
      </rPr>
      <t xml:space="preserve"> "Individual AS Bid Information"
</t>
    </r>
    <r>
      <rPr>
        <u/>
        <sz val="9"/>
        <rFont val="Calibri"/>
        <family val="2"/>
      </rPr>
      <t>ERCOT.com:</t>
    </r>
    <r>
      <rPr>
        <sz val="9"/>
        <rFont val="Calibri"/>
        <family val="2"/>
      </rPr>
      <t xml:space="preserve"> http://www.ercot.com/publicrmc/pubreportexplorer.asp?report=Individual%20AS%20Bid%20Information%20</t>
    </r>
  </si>
  <si>
    <r>
      <t>TML Report Explorer Folder:</t>
    </r>
    <r>
      <rPr>
        <sz val="9"/>
        <rFont val="Calibri"/>
        <family val="2"/>
      </rPr>
      <t xml:space="preserve"> "Individual BES Bid Information"
</t>
    </r>
    <r>
      <rPr>
        <u/>
        <sz val="9"/>
        <rFont val="Calibri"/>
        <family val="2"/>
      </rPr>
      <t>ERCOT.com:</t>
    </r>
    <r>
      <rPr>
        <sz val="9"/>
        <rFont val="Calibri"/>
        <family val="2"/>
      </rPr>
      <t xml:space="preserve"> http://www.ercot.com/publicrmc/pubreportexplorer.asp?report=Individual%20BES%20Bid%20Information%20(Apr%202003%20and%20after)</t>
    </r>
  </si>
  <si>
    <r>
      <t>TML Report Explorer Folder:</t>
    </r>
    <r>
      <rPr>
        <sz val="9"/>
        <rFont val="Calibri"/>
        <family val="2"/>
      </rPr>
      <t xml:space="preserve"> "Individual RPRS Bid Information"
</t>
    </r>
    <r>
      <rPr>
        <u/>
        <sz val="9"/>
        <rFont val="Calibri"/>
        <family val="2"/>
      </rPr>
      <t>ERCOT.com:</t>
    </r>
    <r>
      <rPr>
        <sz val="9"/>
        <rFont val="Calibri"/>
        <family val="2"/>
      </rPr>
      <t xml:space="preserve"> http://www.ercot.com/publicrmc/pubreportexplorer.asp?report=Individual%20RPRS%20Bid%20Information%20(Apr%202003%20and%20after)</t>
    </r>
  </si>
  <si>
    <r>
      <t>TML Report Explorer Folder:</t>
    </r>
    <r>
      <rPr>
        <sz val="9"/>
        <rFont val="Calibri"/>
        <family val="2"/>
      </rPr>
      <t xml:space="preserve"> "Load Estimation Counts"</t>
    </r>
    <r>
      <rPr>
        <u/>
        <sz val="9"/>
        <rFont val="Calibri"/>
        <family val="2"/>
      </rPr>
      <t xml:space="preserve">
ERCOT.com:</t>
    </r>
    <r>
      <rPr>
        <sz val="9"/>
        <rFont val="Calibri"/>
        <family val="2"/>
      </rPr>
      <t xml:space="preserve"> http://www.ercot.com/publicrmc/pubreportexplorer.asp?report=Load%20Estimation%20Counts</t>
    </r>
  </si>
  <si>
    <r>
      <t>TML Report Explorer Folder:</t>
    </r>
    <r>
      <rPr>
        <sz val="9"/>
        <rFont val="Calibri"/>
        <family val="2"/>
      </rPr>
      <t xml:space="preserve"> "Load Estimation Volumes"
</t>
    </r>
    <r>
      <rPr>
        <u/>
        <sz val="9"/>
        <rFont val="Calibri"/>
        <family val="2"/>
      </rPr>
      <t>ERCOT.com:</t>
    </r>
    <r>
      <rPr>
        <sz val="9"/>
        <rFont val="Calibri"/>
        <family val="2"/>
      </rPr>
      <t xml:space="preserve"> http://www.ercot.com/publicrmc/pubreportexplorer.asp?report=Load%20Estimation%20Volume</t>
    </r>
  </si>
  <si>
    <r>
      <t>TML Report Explorer Folder:</t>
    </r>
    <r>
      <rPr>
        <sz val="9"/>
        <rFont val="Calibri"/>
        <family val="2"/>
      </rPr>
      <t xml:space="preserve"> "Load Extract"</t>
    </r>
  </si>
  <si>
    <r>
      <t>TML Report Explorer Folder:</t>
    </r>
    <r>
      <rPr>
        <sz val="9"/>
        <rFont val="Calibri"/>
        <family val="2"/>
      </rPr>
      <t xml:space="preserve"> "Mapping Status Reject Report"</t>
    </r>
  </si>
  <si>
    <r>
      <t>TML Report Explorer Folder:</t>
    </r>
    <r>
      <rPr>
        <sz val="9"/>
        <rFont val="Calibri"/>
        <family val="2"/>
      </rPr>
      <t xml:space="preserve"> "Market Information Extract"
</t>
    </r>
    <r>
      <rPr>
        <u/>
        <sz val="9"/>
        <rFont val="Calibri"/>
        <family val="2"/>
      </rPr>
      <t>ERCOT.com:</t>
    </r>
    <r>
      <rPr>
        <sz val="9"/>
        <rFont val="Calibri"/>
        <family val="2"/>
      </rPr>
      <t xml:space="preserve"> http://www.ercot.com/publicrmc/pubreportexplorer.asp?report=Market%20Information%20Extract</t>
    </r>
  </si>
  <si>
    <r>
      <t>TML Report Explorer Folder:</t>
    </r>
    <r>
      <rPr>
        <sz val="9"/>
        <rFont val="Calibri"/>
        <family val="2"/>
      </rPr>
      <t xml:space="preserve"> "Market Shadow Prices Extract"</t>
    </r>
  </si>
  <si>
    <r>
      <t>TML Report Explorer Folder:</t>
    </r>
    <r>
      <rPr>
        <sz val="9"/>
        <rFont val="Calibri"/>
        <family val="2"/>
      </rPr>
      <t xml:space="preserve"> "MIMO Exceptions"</t>
    </r>
  </si>
  <si>
    <r>
      <t>TML Report Explorer Folder:</t>
    </r>
    <r>
      <rPr>
        <sz val="9"/>
        <rFont val="Calibri"/>
        <family val="2"/>
      </rPr>
      <t xml:space="preserve"> "Missing 867 Report"</t>
    </r>
  </si>
  <si>
    <r>
      <t>Identifies ESI IDs for which ERCOT has not received consumption data for thirty-eight (38) days ago.</t>
    </r>
    <r>
      <rPr>
        <i/>
        <sz val="9"/>
        <rFont val="Calibri"/>
        <family val="2"/>
      </rPr>
      <t xml:space="preserve">  </t>
    </r>
    <r>
      <rPr>
        <sz val="9"/>
        <rFont val="Calibri"/>
        <family val="2"/>
      </rPr>
      <t>Market Participants should use this report to identify situations where consumption data has not been supplied to ERCOT.</t>
    </r>
  </si>
  <si>
    <r>
      <t>TML Report Explorer Folder:</t>
    </r>
    <r>
      <rPr>
        <sz val="9"/>
        <rFont val="Calibri"/>
        <family val="2"/>
      </rPr>
      <t xml:space="preserve"> "Missing Consumption Report"</t>
    </r>
  </si>
  <si>
    <r>
      <t>TML Report Explorer Folder:</t>
    </r>
    <r>
      <rPr>
        <sz val="9"/>
        <rFont val="Calibri"/>
        <family val="2"/>
      </rPr>
      <t xml:space="preserve"> "Pending CWE Report"</t>
    </r>
  </si>
  <si>
    <r>
      <t>ERCOT</t>
    </r>
    <r>
      <rPr>
        <b/>
        <sz val="9"/>
        <rFont val="Calibri"/>
        <family val="2"/>
      </rPr>
      <t xml:space="preserve"> </t>
    </r>
    <r>
      <rPr>
        <sz val="9"/>
        <rFont val="Calibri"/>
        <family val="2"/>
      </rPr>
      <t>Retail 101</t>
    </r>
  </si>
  <si>
    <r>
      <t>TML Report Explorer Folder:</t>
    </r>
    <r>
      <rPr>
        <sz val="9"/>
        <rFont val="Calibri"/>
        <family val="2"/>
      </rPr>
      <t xml:space="preserve"> "Load Loss"</t>
    </r>
  </si>
  <si>
    <r>
      <t>TML Report Explorer Folder:</t>
    </r>
    <r>
      <rPr>
        <sz val="9"/>
        <rFont val="Calibri"/>
        <family val="2"/>
      </rPr>
      <t xml:space="preserve"> "Public Reference Data Extract"</t>
    </r>
  </si>
  <si>
    <r>
      <t>TML Report Explorer Folder:</t>
    </r>
    <r>
      <rPr>
        <sz val="9"/>
        <rFont val="Calibri"/>
        <family val="2"/>
      </rPr>
      <t xml:space="preserve"> "Non relational Recorder Extract"</t>
    </r>
  </si>
  <si>
    <r>
      <t>TML Report Explorer Folder:</t>
    </r>
    <r>
      <rPr>
        <sz val="9"/>
        <rFont val="Calibri"/>
        <family val="2"/>
      </rPr>
      <t xml:space="preserve"> "Resource ID Extract"</t>
    </r>
  </si>
  <si>
    <r>
      <t>TML Report Explorer Folder:</t>
    </r>
    <r>
      <rPr>
        <sz val="9"/>
        <rFont val="Calibri"/>
        <family val="2"/>
      </rPr>
      <t xml:space="preserve"> "Resource Plan Details"
</t>
    </r>
    <r>
      <rPr>
        <u/>
        <sz val="9"/>
        <rFont val="Calibri"/>
        <family val="2"/>
      </rPr>
      <t>ERCOT.com:</t>
    </r>
    <r>
      <rPr>
        <sz val="9"/>
        <rFont val="Calibri"/>
        <family val="2"/>
      </rPr>
      <t xml:space="preserve"> http://www.ercot.com/publicrmc/pubreportexplorer.asp?report=resource%20plan%20details</t>
    </r>
  </si>
  <si>
    <r>
      <t xml:space="preserve">TML Report Explorer Folder: </t>
    </r>
    <r>
      <rPr>
        <sz val="9"/>
        <rFont val="Calibri"/>
        <family val="2"/>
      </rPr>
      <t>"Settlement &amp; Billing Extract"</t>
    </r>
  </si>
  <si>
    <r>
      <t>TML Report Explorer Folder:</t>
    </r>
    <r>
      <rPr>
        <sz val="9"/>
        <rFont val="Calibri"/>
        <family val="2"/>
      </rPr>
      <t xml:space="preserve"> "Settlement Input Data Extract"</t>
    </r>
  </si>
  <si>
    <r>
      <t>TML Report Explorer Folder:</t>
    </r>
    <r>
      <rPr>
        <sz val="9"/>
        <rFont val="Calibri"/>
        <family val="2"/>
      </rPr>
      <t xml:space="preserve"> "Service Orders"
</t>
    </r>
  </si>
  <si>
    <r>
      <t>ERCOT.com:</t>
    </r>
    <r>
      <rPr>
        <sz val="9"/>
        <rFont val="Calibri"/>
        <family val="2"/>
      </rPr>
      <t xml:space="preserve"> http://www.ercot.com/mktinfo/retail/index.html</t>
    </r>
  </si>
  <si>
    <r>
      <t>TML Report Explorer Folder:</t>
    </r>
    <r>
      <rPr>
        <sz val="9"/>
        <rFont val="Calibri"/>
        <family val="2"/>
      </rPr>
      <t xml:space="preserve"> "TDSP ESIID Report"
</t>
    </r>
    <r>
      <rPr>
        <u/>
        <sz val="9"/>
        <rFont val="Calibri"/>
        <family val="2"/>
      </rPr>
      <t>ERCOT.com:</t>
    </r>
    <r>
      <rPr>
        <sz val="9"/>
        <rFont val="Calibri"/>
        <family val="2"/>
      </rPr>
      <t xml:space="preserve"> http://www.ercot.com/publicrmc/pubreportexplorer.asp?report=TDSP%20Esiid%20Reports</t>
    </r>
  </si>
  <si>
    <r>
      <t>TML Report Explorer Folder:</t>
    </r>
    <r>
      <rPr>
        <sz val="9"/>
        <rFont val="Calibri"/>
        <family val="2"/>
      </rPr>
      <t xml:space="preserve"> "Responsiveness Change"</t>
    </r>
  </si>
  <si>
    <r>
      <t>TML Report Explorer Folder:</t>
    </r>
    <r>
      <rPr>
        <sz val="9"/>
        <rFont val="Calibri"/>
        <family val="2"/>
      </rPr>
      <t xml:space="preserve"> "WS and NWS IDR Proxy Dates"</t>
    </r>
  </si>
  <si>
    <r>
      <t>ERCOT.com</t>
    </r>
    <r>
      <rPr>
        <sz val="10"/>
        <rFont val="Calibri"/>
        <family val="2"/>
      </rPr>
      <t xml:space="preserve">
https://pi.ercot.com/contentproxy/publicList?folder_id=10001685</t>
    </r>
  </si>
  <si>
    <t>Name of the Report</t>
  </si>
  <si>
    <t xml:space="preserve">ERCOT URL </t>
  </si>
  <si>
    <t>3/10 - 3/21</t>
  </si>
  <si>
    <t>M-X062708-01</t>
  </si>
  <si>
    <t>Due to an infrastructure component the extract has not been posted in time</t>
  </si>
  <si>
    <t>Extract has been posted past 6:00 AM</t>
  </si>
  <si>
    <t>Report explorer/API was not available</t>
  </si>
  <si>
    <t>Extract has been reposted</t>
  </si>
  <si>
    <t>ERCOT’s Texas Market Link (TML) Report Explorer Application Programming Interface (API) was unavailable on Sunday, June 22, 2008 from 2:55 PM to 4:00 PM.</t>
  </si>
  <si>
    <t>Refresh Rate</t>
  </si>
  <si>
    <t>Ancillary Service Bid Requests</t>
  </si>
  <si>
    <t>http://mospublic.ercot.com/ercot/jsp/ancillary_service_requests.jsp</t>
  </si>
  <si>
    <t>24 Hours</t>
  </si>
  <si>
    <t>Ancillary Services Market Clearing Prices</t>
  </si>
  <si>
    <t>reparsed afffected data</t>
  </si>
  <si>
    <t xml:space="preserve">Replaced the switch hardware. </t>
  </si>
  <si>
    <t>7:20PM</t>
  </si>
  <si>
    <t xml:space="preserve">Aging hardware that is no longer supporrted by the vendor. </t>
  </si>
  <si>
    <t>Switch hardware failure.</t>
  </si>
  <si>
    <t>Emergency Maintenance Outage - Correct a network switch  single point of failure.</t>
  </si>
  <si>
    <t>M-A072209-04</t>
  </si>
  <si>
    <t>Due to a batch overrun prior to the start of the planned maintenance outage, the outage started late and was caused to run over the prescribed window.</t>
  </si>
  <si>
    <t>6:30AM</t>
  </si>
  <si>
    <t>1:45PM</t>
  </si>
  <si>
    <t>11:19PM</t>
  </si>
  <si>
    <t>3:50AM</t>
  </si>
  <si>
    <t>Users were experiencing either slow response or connection timeout messages when accessing the “Submit Transaction”, "Find ESIID", and “Find Transaction” functions from the Retail TML website. </t>
  </si>
  <si>
    <t>M-A081009-01</t>
  </si>
  <si>
    <t xml:space="preserve">R-A081009-01   </t>
  </si>
  <si>
    <t>The ERCOT planned maintenance outage completed at approximately 10:12 PM.</t>
  </si>
  <si>
    <t>This outage was due to a hardware failure caused by a configuration issue as a result of scheduled maintenance. The configuration issue cascaded through the network causing an unexpected outage.</t>
  </si>
  <si>
    <r>
      <t>ERCOT’s</t>
    </r>
    <r>
      <rPr>
        <sz val="12"/>
        <rFont val="Arial"/>
        <family val="2"/>
      </rPr>
      <t xml:space="preserve"> </t>
    </r>
    <r>
      <rPr>
        <sz val="12"/>
        <color indexed="8"/>
        <rFont val="Arial"/>
        <family val="2"/>
      </rPr>
      <t xml:space="preserve">retail processing systems </t>
    </r>
    <r>
      <rPr>
        <sz val="12"/>
        <rFont val="Arial"/>
        <family val="2"/>
      </rPr>
      <t xml:space="preserve">experienced an outage in service </t>
    </r>
    <r>
      <rPr>
        <sz val="12"/>
        <color indexed="8"/>
        <rFont val="Arial"/>
        <family val="2"/>
      </rPr>
      <t>from 11</t>
    </r>
    <r>
      <rPr>
        <sz val="12"/>
        <rFont val="Arial"/>
        <family val="2"/>
      </rPr>
      <t>:</t>
    </r>
    <r>
      <rPr>
        <sz val="12"/>
        <color indexed="8"/>
        <rFont val="Arial"/>
        <family val="2"/>
      </rPr>
      <t>19</t>
    </r>
    <r>
      <rPr>
        <sz val="12"/>
        <rFont val="Arial"/>
        <family val="2"/>
      </rPr>
      <t xml:space="preserve"> PM</t>
    </r>
    <r>
      <rPr>
        <sz val="12"/>
        <color indexed="8"/>
        <rFont val="Arial"/>
        <family val="2"/>
      </rPr>
      <t xml:space="preserve"> Sunday, August 9, 2009 to </t>
    </r>
    <r>
      <rPr>
        <sz val="12"/>
        <rFont val="Arial"/>
        <family val="2"/>
      </rPr>
      <t>3:5</t>
    </r>
    <r>
      <rPr>
        <sz val="12"/>
        <color indexed="8"/>
        <rFont val="Arial"/>
        <family val="2"/>
      </rPr>
      <t>0</t>
    </r>
    <r>
      <rPr>
        <sz val="12"/>
        <rFont val="Arial"/>
        <family val="2"/>
      </rPr>
      <t xml:space="preserve"> AM on </t>
    </r>
    <r>
      <rPr>
        <sz val="12"/>
        <color indexed="8"/>
        <rFont val="Arial"/>
        <family val="2"/>
      </rPr>
      <t>Monday</t>
    </r>
    <r>
      <rPr>
        <sz val="12"/>
        <rFont val="Arial"/>
        <family val="2"/>
      </rPr>
      <t xml:space="preserve">, </t>
    </r>
    <r>
      <rPr>
        <sz val="12"/>
        <color indexed="8"/>
        <rFont val="Arial"/>
        <family val="2"/>
      </rPr>
      <t>August 10</t>
    </r>
    <r>
      <rPr>
        <sz val="12"/>
        <rFont val="Arial"/>
        <family val="2"/>
      </rPr>
      <t>, 2009.  </t>
    </r>
  </si>
  <si>
    <t xml:space="preserve">The root cause was slow database performance as a result of updated database statistics. </t>
  </si>
  <si>
    <t>As of 1:45 PM, ERCOT has rolled-back the updated database statistics and the performance has returned to normal. </t>
  </si>
  <si>
    <t>Updated Hardware configuration and recycled components</t>
  </si>
  <si>
    <t>Retail API  / Report Explorer</t>
  </si>
  <si>
    <t>9:01PM</t>
  </si>
  <si>
    <t>10:13PM</t>
  </si>
  <si>
    <t>2009 TML Report Explorer Application Availability</t>
  </si>
  <si>
    <t>11:11AM</t>
  </si>
  <si>
    <t>12:20PM</t>
  </si>
  <si>
    <t>Affected the TML application, most specifically, the Submit Transaction, Find ESIID, and Find Transaction functions. TML was unavailable from 11:11 AM to 11:33 AM. TML Find ESIID ID and Find Transactions were not available until 12:20 PM.</t>
  </si>
  <si>
    <t xml:space="preserve">Enterprise Application Integration (EAI) server became unresponsive </t>
  </si>
  <si>
    <t>The Report Explorer application experienced an unplanned outage from approximately 7:00 PM on Friday, September 11, 2009 to 1:22 AM on Saturday, September 12, 2009.</t>
  </si>
  <si>
    <t>1:22AM</t>
  </si>
  <si>
    <t>The root cause has determined to be the addition of scheduled jobs running on the hardware consuming the available resources. Additional resources were added to accommodate the increased demand.</t>
  </si>
  <si>
    <t>Hardwire NICS to bypass the shared server devices. Adjust schedules accordingly.</t>
  </si>
  <si>
    <t>Restart server and services.</t>
  </si>
  <si>
    <t xml:space="preserve">09/18/2009 - will be the first test of the new wiring and schedules to verify changes in production setting. </t>
  </si>
  <si>
    <t>R-A090209-01, 02</t>
  </si>
  <si>
    <t>R-A091309-01, 02</t>
  </si>
  <si>
    <t>M-A092909-01</t>
  </si>
  <si>
    <t>1:00PM</t>
  </si>
  <si>
    <t>1:35PM</t>
  </si>
  <si>
    <t xml:space="preserve">Uknown at this time. Messaging service  went unresponsive. Service was not accepting anymore connections or logins. </t>
  </si>
  <si>
    <t>Restarted messaging service..</t>
  </si>
  <si>
    <t>Added additional 'heartbeat' type messages from external source through messaging service to provide early detection to prevent extended duration of outage.</t>
  </si>
  <si>
    <t xml:space="preserve">ERCOT experienced an Enterprise Application Integration (EAI) failure, causing several applications to become unresponsive. Affected the Submit Transaction, Find ESIID, and Find Transaction functions of TML. </t>
  </si>
  <si>
    <t xml:space="preserve">M-A101209-01 </t>
  </si>
  <si>
    <t>A web server was rebooted to restore the site, but the root cause has not yet been determined.</t>
  </si>
  <si>
    <t>Unknown</t>
  </si>
  <si>
    <t>Rebooted server</t>
  </si>
  <si>
    <t xml:space="preserve">R-B100209-01 </t>
  </si>
  <si>
    <t xml:space="preserve">ESIID Usage and Service History Extract. </t>
  </si>
  <si>
    <t xml:space="preserve">ERCOT has created a ESIIDUSAGE_DELETE file which contains all delete records from 10/01/2008 to current date. This Supplemental ESIID Service History &amp; Usage Extract includes the records with the corrected ESIIDUSAGE_DELETE.SRC_TIMESTAMP. Market participants should use their typical delete processing to process this file. </t>
  </si>
  <si>
    <t>Intermittent discrepancy between the ESIIDUSAGE.TIMESTAMP record value and the corresponding ESIIDUSAGE_DELETE.SRC_TIMESTAMP record value on the ESIID Usage and Service History Extract affecting  the ESIIDUSAGE_DELETE table. This issue resulted in a timing  difference between the timestamp included in the ESIIDUSAGE_DELETE varying one second from the timestamp included in the ESIIDUSAGE file. The ESIID Service History and Usage Extracts posted included all ESIIDUSAGE_DELETE records for 10/01/2008 to current date, including the records with the corrected ESIIDUSAGE_DELETE.SRC_TIMESTAMP. The extract logic has been updated to provide the same database timestamp between a record received in ESIIDUSAGE and a delete record received in ESIIDUSAGE_DELETE.</t>
  </si>
  <si>
    <t>The root cause was due to the ESIIDUSAGE.TIMESTAMP field and ESIIDUSAGE_DELETE.SRC_TIMESTAMP field not being populated in the extract using the same database field.  The daily extract logic has been modified to continue to send the ESIIDUSAGE_DELETE.TIMESTAMP based on the same database field being sent in the ESIIDUSAGE.TIMESTAMP field.</t>
  </si>
  <si>
    <t xml:space="preserve">W-A111209-01 </t>
  </si>
  <si>
    <t>There was a formatting issue with the Initial Settlement Statements for Operating Day November 1, 2009.  On the Settlement Statement details page there was an error with the time stamps.  All time stamps are missing the extra intervals to account for the DST time change.</t>
  </si>
  <si>
    <t xml:space="preserve">Market Participants that had significant issues with the statements were encouraged to contact ERCOT if assistance is needed to work around the issue. </t>
  </si>
  <si>
    <t>ERCOT will address the DST timestamp issue before March 14th, 2010 (next DST)</t>
  </si>
  <si>
    <t>M-C121409-01</t>
  </si>
  <si>
    <t xml:space="preserve">The Load Estimation Counts and Load Estimation Volume for trade dates of June 12, 2009 and October 13, 2009 will not be available. </t>
  </si>
  <si>
    <t>The extracts cannot be reproduced for the trade dates in question.</t>
  </si>
  <si>
    <t>9:55AM</t>
  </si>
  <si>
    <t>10:20AM</t>
  </si>
  <si>
    <t>Components were cycled to resolve the issue</t>
  </si>
  <si>
    <t>Degradation</t>
  </si>
  <si>
    <t xml:space="preserve">M-A121009-02  </t>
  </si>
  <si>
    <r>
      <t>ERCOT’s Texas Market Link (TML) application experienced an outage on</t>
    </r>
    <r>
      <rPr>
        <sz val="12"/>
        <color indexed="10"/>
        <rFont val="Arial"/>
        <family val="2"/>
      </rPr>
      <t xml:space="preserve"> </t>
    </r>
    <r>
      <rPr>
        <sz val="12"/>
        <rFont val="Arial"/>
        <family val="2"/>
      </rPr>
      <t xml:space="preserve">December 9, 2009 from 3:51 PM to 9:02 PM.  </t>
    </r>
  </si>
  <si>
    <t>9:02PM</t>
  </si>
  <si>
    <t>3:51PM</t>
  </si>
  <si>
    <t>Report Explorer/API</t>
  </si>
  <si>
    <t>R-B120909-01</t>
  </si>
  <si>
    <t>R-A120809-01</t>
  </si>
  <si>
    <t>Due to a hardware configuration issue from the weekend maintenance.</t>
  </si>
  <si>
    <t>All reports have posted to Market Participants’ FTP sites.</t>
  </si>
  <si>
    <t>The Supplemental AMS Interval Data Extract for Tuesday, December 8, 2009, posted out of protocol.</t>
  </si>
  <si>
    <t>The Supplemental AMS Interval Data Extract for December 8, 2009 was posted on ERCOT’s Texas Market Link application at approximately 2:23 AM on December 9, 2009.</t>
  </si>
  <si>
    <r>
      <t xml:space="preserve">The completed Supplemental AMS Interval Data Extract </t>
    </r>
    <r>
      <rPr>
        <sz val="12"/>
        <color indexed="8"/>
        <rFont val="Arial"/>
        <family val="2"/>
      </rPr>
      <t>should have</t>
    </r>
    <r>
      <rPr>
        <sz val="10"/>
        <color indexed="12"/>
        <rFont val="Arial"/>
        <family val="2"/>
      </rPr>
      <t> </t>
    </r>
    <r>
      <rPr>
        <sz val="12"/>
        <rFont val="Arial"/>
        <family val="2"/>
      </rPr>
      <t>posted by midnight on December 8, 2009.</t>
    </r>
  </si>
  <si>
    <t>Supplemental AMS Interval Data</t>
  </si>
  <si>
    <t>Load Estimation</t>
  </si>
  <si>
    <t xml:space="preserve">ERCOT has experienced a delay in posting the 867_03 activity reports for Monday, December 7, 2009. These reports were posted on Tuesday, December 8, 2009. </t>
  </si>
  <si>
    <t>867_03 Activity Reports</t>
  </si>
  <si>
    <t>ERCOT is planning to update the Screenscraping Terms of Use to include affected areas.</t>
  </si>
  <si>
    <t xml:space="preserve">TML errors were encountered because of screenscraping processes created by an MP. </t>
  </si>
  <si>
    <t>ERCOT contacted the MP and blocked their traffic until the issue was resolved the next morning.</t>
  </si>
  <si>
    <t>11:40am</t>
  </si>
  <si>
    <t>10:48am</t>
  </si>
  <si>
    <t xml:space="preserve">Users have been receiving intermittent errors accessing the Report Explorer GUI </t>
  </si>
  <si>
    <t>W-A0111110-01</t>
  </si>
  <si>
    <t>SNB</t>
  </si>
  <si>
    <t xml:space="preserve">The completed Settlements and Billing Extracts were posted at approximately 11:17 AM on January 9, 2010.   </t>
  </si>
  <si>
    <r>
      <t>The Settlements and Billing Extracts for Wednesday, January 6, 2010 were posted with missing public data files.</t>
    </r>
    <r>
      <rPr>
        <sz val="12"/>
        <rFont val="Times New Roman"/>
        <family val="1"/>
      </rPr>
      <t xml:space="preserve"> The affected operating days within these extracts were July 6, 2009, November 6, 2009 and December 25, 2009. The Settlements and Billing Extracts that were posted on January 6, 2010 have been removed from The Texas Market Link (TML). </t>
    </r>
  </si>
  <si>
    <t xml:space="preserve">M-A012610-01 </t>
  </si>
  <si>
    <t>Forecasted Load Profiles posted late for January 24, 2010</t>
  </si>
  <si>
    <t>FC Load Profiles</t>
  </si>
  <si>
    <t>2010 TML Report Explorer Application Availability</t>
  </si>
  <si>
    <t>2010 Retail API Availability</t>
  </si>
  <si>
    <t>Due to a Settlements backout and rerun of batchdate 01/02/2010 the SNB_Daily extract required a manual run. During modified run of SNB_Daily, the required delta timestamp was automatically reverted by the DB trigger, which caused the extract to return incomplete data.</t>
  </si>
  <si>
    <t xml:space="preserve">Due to system maintenance on January 24, 2010, the Forecasted Load Profiles were not posted by 10:00 AM as required by Protocol Section 18.3.3. </t>
  </si>
  <si>
    <t>The Forecasted Load Profiles were posted at 3:03 PM on January 25, 2010.</t>
  </si>
  <si>
    <t>R-A021110</t>
  </si>
  <si>
    <t>The ESI ID Service History and Usage Extracts posted today, February 11, 2010, were incorrect and have been removed from Texas Market Link (TML).</t>
  </si>
  <si>
    <t>ESI ID Service History and Usage  were posted with IDR Required data files (LSCHANNELCUTHEADER. LSCHANNELCUTDATA and LSCHANNELCUTHEADER_DELETE) which are now included in the Supplemental IDR Required Interval Data Extract. Therefore, the ESI ID Service History and Usage Extracts posted today were incorrect and have been removed from Texas Market Link (TML).</t>
  </si>
  <si>
    <t xml:space="preserve">Corrected ESI ID Service History and Usage Extracts were posted to the Texas Market Link (TML) at 1:48 PM February 11, 2010. </t>
  </si>
  <si>
    <t>The ESI ID Service History and Usage Extract that was posted on November 16, 2009 included 154 IDR Required interval data records that spanned DST trade date November 1, 2009 that were incorrect.</t>
  </si>
  <si>
    <t>R-A021210</t>
  </si>
  <si>
    <t>ESIID Service History</t>
  </si>
  <si>
    <t xml:space="preserve">As the IDR Required interval data is now included in the Supplemental IDR Required Interval Data Extract, ERCOT posted another Supplemental IDR Required Interval Data Extract today, February 12, 2010, with the corrected data for the 15 Market Participants that had received incorrect data in November. </t>
  </si>
  <si>
    <t>M-A020410</t>
  </si>
  <si>
    <t>As part of a data cleanup prior to Nodal Market implementation, ERCOT changed the folder names for Market Participants in the Texas Market Link (TML) to align with the currently registered names. For some Market Participants this may have resulted in a change in the name of one component of their downloaded extract file names. Extract file data is not affected by this change.</t>
  </si>
  <si>
    <t>The only component that changed was the Entity Name, which was changed to align with the current registered name of the Market Participant in the registration system.</t>
  </si>
  <si>
    <t>The file naming convention for extract files is as follows:                                               Rpt&lt;Entity Name&gt;&lt;Extract Name&gt;&lt;Date Time of Extract&gt;&lt;Extract Type&gt;.&lt;File Type&gt;</t>
  </si>
  <si>
    <t>java code errors within the calendar object in the 10g jvm cause Zonal UTIL Parser to malform 154 IDR DST records.</t>
  </si>
  <si>
    <t>ERCOT DIA group performs folder name synch up within MIR database (Report Explorer)</t>
  </si>
  <si>
    <t>Tibco found the http thread receive threshold limit was set to 10, instead of 25 as on the sending end.  Also DBAs ran some usage statistics on some system tables.</t>
  </si>
  <si>
    <t>M-A030210-01,02</t>
  </si>
  <si>
    <t>7:37PM</t>
  </si>
  <si>
    <t>9:20PM</t>
  </si>
  <si>
    <t xml:space="preserve">ERCOT’s Texas Market Link (TML) application experienced an unplanned outage </t>
  </si>
  <si>
    <t>Hardware failure</t>
  </si>
  <si>
    <t>Network configuration changes were needed to bring the systems back up.</t>
  </si>
  <si>
    <t xml:space="preserve">R-A032210-01 </t>
  </si>
  <si>
    <t>AMS Interval</t>
  </si>
  <si>
    <t xml:space="preserve">The Supplemental AMS Interval Data Extracts for Saturday March 20, 2010 were posted out of protocol. </t>
  </si>
  <si>
    <t>The completed Supplemental AMS Interval Data Extracts for March 20, 2010 were posted on TML at approximately 2:07 AM on March 21, 2010.</t>
  </si>
  <si>
    <t xml:space="preserve">The extract job ran longer than usual. </t>
  </si>
  <si>
    <t xml:space="preserve">Tuned code and the extract job is now running much faster. </t>
  </si>
  <si>
    <t>M-A041310-01,02,03</t>
  </si>
  <si>
    <t>6:20PM</t>
  </si>
  <si>
    <r>
      <t>ERCOT’s Texas Market Link (TML) application experienced an unplanned outage.</t>
    </r>
    <r>
      <rPr>
        <b/>
        <sz val="10"/>
        <color indexed="48"/>
        <rFont val="Arial"/>
        <family val="2"/>
      </rPr>
      <t xml:space="preserve">      </t>
    </r>
    <r>
      <rPr>
        <sz val="10"/>
        <color indexed="48"/>
        <rFont val="Arial"/>
        <family val="2"/>
      </rPr>
      <t>  </t>
    </r>
    <r>
      <rPr>
        <b/>
        <sz val="10"/>
        <rFont val="Arial"/>
        <family val="2"/>
      </rPr>
      <t>    </t>
    </r>
    <r>
      <rPr>
        <sz val="10"/>
        <rFont val="Arial"/>
        <family val="2"/>
      </rPr>
      <t>  </t>
    </r>
  </si>
  <si>
    <t>Services had to be restarted multiple times to get the application to respond.</t>
  </si>
  <si>
    <t>M-B050310-01, 02</t>
  </si>
  <si>
    <t>Degradation of the TML Application</t>
  </si>
  <si>
    <t>Code migration from the weekend maintenace impacted the performance of Report Explorer</t>
  </si>
  <si>
    <t>ERCOT/MP</t>
  </si>
  <si>
    <t>Emergency database configuration were made to correct the issue.</t>
  </si>
  <si>
    <t>R-A050610-01</t>
  </si>
  <si>
    <t>Enterprise Application Integration (EAI) process failure.</t>
  </si>
  <si>
    <t>Application failure</t>
  </si>
  <si>
    <t>Same issue as R-A050610-01</t>
  </si>
  <si>
    <t>Same issue as R-B051210-01</t>
  </si>
  <si>
    <t>R-B051210-01, 02, 03, 04</t>
  </si>
  <si>
    <t xml:space="preserve">On May 17, 2010, the Settlements and Billing extracts posted on the Texas Market Link (TML) contained incomplete public market data due to a data output issue in the source system. Only the Settlements and Billing extract public data was impacted; all the QSE’s private data in settlements and billing extracts was correct. </t>
  </si>
  <si>
    <t>M-A052010-01</t>
  </si>
  <si>
    <t>Data did not completely replicate into Data Warehouse.</t>
  </si>
  <si>
    <t>ERCOT extended the dispute deadline by three business day to allow sufficient time for participants to verify their settlements for the impacted Operating Days.</t>
  </si>
  <si>
    <t>Settlements and Billing extracts posted on May 17, 2010 have been removed from TML. The corrected Settlements and Billing extracts were published Thursday, May 20, 2010.</t>
  </si>
  <si>
    <t>M-C050310-01</t>
  </si>
  <si>
    <t>As an unexpected result of the release this weekend, the naming convention on downloaded extract files was changed.</t>
  </si>
  <si>
    <t>New source data does not contain the same directory information as previously, so it is unavailable to be used in the existing naming convention.</t>
  </si>
  <si>
    <t>ERCOT identified inadequate testing of the extract download prior to implementing changes.</t>
  </si>
  <si>
    <t>M-A050310</t>
  </si>
  <si>
    <t>Eleven daily extracts were not available per protocol requirement</t>
  </si>
  <si>
    <t xml:space="preserve">As a result of infrastructure changes beginning Apr 29, null data values in the replication stream led to a delay in extract posting </t>
  </si>
  <si>
    <t>Removed null data values, verified data quality, and restarted replication.</t>
  </si>
  <si>
    <t>W-B050410-03</t>
  </si>
  <si>
    <t>As a result of a middleware change in the past weekend’s release, the XML view of the Settlement Statements does not render properly when a user attempts to open using a browser window.</t>
  </si>
  <si>
    <t>ERCOT has developed a workaround so that entities can open these statements with the XML Stylesheet.</t>
  </si>
  <si>
    <t>This issue has been resolved going forward, but it affects up to 60 days of data prior to the fix.</t>
  </si>
  <si>
    <t>A TML function was not available.</t>
  </si>
  <si>
    <t>ERCOT’s Texas Market Link (TML) Report Explorer and ESIID Lookup functions experienced an unplanned outage on May 13, 2010 from 12:02 to 12:30.  A degradation occurred May 12, 2010 from 09:30 to10:30 and again from 12:02to 13:20.</t>
  </si>
  <si>
    <t>ERCOT’s Texas Market Link (TML) Report Explorer and ESIID Lookup functions experienced an unplanned outage on May 12, 2010 from 10:30 to 12:20.  A degradation occurred May 12, 2010 from 09:30 to10:30 and again from 12:02 to 13:20.</t>
  </si>
  <si>
    <t>R-A051710-04</t>
  </si>
  <si>
    <t>5:04PM</t>
  </si>
  <si>
    <t>5:29PM</t>
  </si>
  <si>
    <t>ERCOT took an emergency outage of TML from 17:04 to 17:29 on May 17, 2010 to correct the database issues that impacted the TML application.</t>
  </si>
  <si>
    <t>Configuration changes were necessary at the database level to correct the issue.</t>
  </si>
  <si>
    <t>List of market notices related to the same issue  M-B050310, R-A050610, R-B051210 and R-A051710</t>
  </si>
  <si>
    <t>R-A051710-01, 02, 03,04</t>
  </si>
  <si>
    <t>12:55PM</t>
  </si>
  <si>
    <t>3:06PM</t>
  </si>
  <si>
    <t>ERCOT's Texas Market Link (TML) Report Explorer functions of Find ESI ID and Find Transactions experienced an outage</t>
  </si>
  <si>
    <t>The Enterprise Application Integration (EAI) becoming unresponsive.</t>
  </si>
  <si>
    <t xml:space="preserve"> EAI services werecycled and Report Explorer functionality was restored.</t>
  </si>
  <si>
    <t>M-A052810</t>
  </si>
  <si>
    <t>3:25PM</t>
  </si>
  <si>
    <t>3:30PM</t>
  </si>
  <si>
    <t>ERCOT took an unplanned emergency outage to correct an issue with Retail API.</t>
  </si>
  <si>
    <t>List of market notices related to the same issue  M-B050310, R-A050610, R-B051210 and R-A051710.  This issue is complete and there has not been a recurrence.</t>
  </si>
  <si>
    <t>Database changes were need on the database to correct the issue</t>
  </si>
  <si>
    <t>The Weekly Siebel Service Order Extract for Tuesday, June 29, 2010 posted out of Protocol.</t>
  </si>
  <si>
    <t>Siebel Service Order</t>
  </si>
  <si>
    <t>R-A063010</t>
  </si>
  <si>
    <t>The extract completed and posted June 30, 2010 at 00:34.</t>
  </si>
  <si>
    <t xml:space="preserve">The delay in posting was the result of a Service Order Extract job failure and subsequent re-running of that job.    </t>
  </si>
  <si>
    <t>M-A070610</t>
  </si>
  <si>
    <t>System changes to address Zonal extract performance issues were deployed on July 1, 2010. As a result of these changes, all Zonal extract files produced in CSV format now use double quotes (“”) to represent null string and date values. Previously, null values were represented as (,,).</t>
  </si>
  <si>
    <t>Performance changes made to the file writing process.</t>
  </si>
  <si>
    <t>M-B070610</t>
  </si>
  <si>
    <t>The incorrect extracts were removed from Texas Market Link (TML).  The jobs were rerun and the corrected extracts were posted July 6, 2010 within the Protocol timelines.</t>
  </si>
  <si>
    <t xml:space="preserve">The initial posting of the extracts contained data for two days instead of one day. </t>
  </si>
  <si>
    <t>Various</t>
  </si>
  <si>
    <t>Market Notification of changes</t>
  </si>
  <si>
    <t>The ESIID Service History and Usage Extract, Supplemental IDR Required Interval Data Extract, Supplemental AMS Interval Data Extract, Resource ID Extract (RID), and Recorder Extract (REC) were re-posted Tuesday, July 6, 2010.</t>
  </si>
  <si>
    <t>M-A071210</t>
  </si>
  <si>
    <t>R-A071910</t>
  </si>
  <si>
    <r>
      <t xml:space="preserve">On Monday, July 19, 2010, </t>
    </r>
    <r>
      <rPr>
        <sz val="12"/>
        <color indexed="8"/>
        <rFont val="Arial"/>
        <family val="2"/>
      </rPr>
      <t xml:space="preserve">ERCOT experienced Retail Transaction processing issues </t>
    </r>
    <r>
      <rPr>
        <sz val="12"/>
        <rFont val="Arial"/>
        <family val="2"/>
      </rPr>
      <t>from 15:54 to 18:53 and from 20:48 to 21:45.</t>
    </r>
  </si>
  <si>
    <t>8:48PM</t>
  </si>
  <si>
    <t>9:45PM</t>
  </si>
  <si>
    <t>Integration database outage.</t>
  </si>
  <si>
    <t xml:space="preserve"> This change is in support of performance enhancements being performed to better support zonal and nodal market data downloads. </t>
  </si>
  <si>
    <t>M-A081110</t>
  </si>
  <si>
    <t>ERCOT implemented a new code on August 11, 2010, which resolved the issue.</t>
  </si>
  <si>
    <t xml:space="preserve">A code deployment on Sunday, August 8, 2010 inadvertently affected single day requests made through the API. </t>
  </si>
  <si>
    <t>Code deployment on August 8, 2010.</t>
  </si>
  <si>
    <t xml:space="preserve">ERCOT implemented changes to the extract and reports download file name format, from Texas Market Link (TML) and the Retail API. There is no change to the display file naming convention. The Retail API All/All call that currently returns all extracts and reports for all of time available for market participants to download has changed to only return three (3) days of extracts and reports. This change is in support of performance enhancements being performed to better support zonal and nodal market data downloads. </t>
  </si>
  <si>
    <t xml:space="preserve">Several applications experienced an outage during a server upgrade from 14:40 until 15:30 on August 30, 2010. </t>
  </si>
  <si>
    <t>M-A083010</t>
  </si>
  <si>
    <t>9:43PM</t>
  </si>
  <si>
    <t>2:40PM</t>
  </si>
  <si>
    <t xml:space="preserve">A number of server ceritficates expired on Window and Linux servers. The certificates were renewed and application functionality has been restored.  </t>
  </si>
  <si>
    <t>M-A081810</t>
  </si>
  <si>
    <t xml:space="preserve">An extract and folder name synchronization needed for the Market Information System (MIS) prior to Nodal Market implementation caused changes to some folder names in the Texas Market Link (TML). </t>
  </si>
  <si>
    <t>Certificate Expiration</t>
  </si>
  <si>
    <t>The new folder name listed below will need to be used when using the Commercial API and attempting to request and download extracts using the extract name.</t>
  </si>
  <si>
    <t>M-A090610</t>
  </si>
  <si>
    <t>2:30AM</t>
  </si>
  <si>
    <t>TML/Retail API</t>
  </si>
  <si>
    <t>ERCOT took an emergency outage of Production Systems at 1:00pm for twelve hours in order to resolve a hardware issue with the SAN.</t>
  </si>
  <si>
    <t>A HW failure on 9/4 resulted in an unstable SAN.  The decision was made to utilize the 9/6 holiday to perform emergency repairs to the SAN.</t>
  </si>
  <si>
    <t>R-A090810</t>
  </si>
  <si>
    <t>Wkly Siebel Service Order                                        ESI ID Svc History/Usage</t>
  </si>
  <si>
    <t>W-B090710</t>
  </si>
  <si>
    <t xml:space="preserve">Day-Ahead Report        Ancillary Service Bid Stack </t>
  </si>
  <si>
    <t xml:space="preserve">Due to network storage issues, these extracts were not posted to the Texas Market Link (TML) by 23:59 September 6, 2010, as required by Protocol. </t>
  </si>
  <si>
    <t>M-C091610</t>
  </si>
  <si>
    <t>ERCOT posted some extracts twice on September 15, 2010. ESIID Service History and Usage Extract, Supplemental IDR Required Interval Data, Supplemental AMS Interval Data Extract , Resource ID Extract (RID), and Recorder Extract (REC).</t>
  </si>
  <si>
    <t>Delays in batch execution had caused them to previously be posted one day behind protocol requirements.   </t>
  </si>
  <si>
    <t>Both Extracts were posted to TML at 16:00 September 7, 2010.</t>
  </si>
  <si>
    <t>Due to heavy load associated with recovery following a database outage caused by a hardware failure on 9/4.</t>
  </si>
  <si>
    <t>The Weekly Siebel Service Order Extract and the ESI ID Service History and Usage Extract were not posted in time on September 7, 2010 through September 9, 2010 as required by protocol.</t>
  </si>
  <si>
    <t>Please refer to Market Notice R-A090810 for complete details on posting times.</t>
  </si>
  <si>
    <t>Emergency outage completed at 2:30AM on 9/7/2010.</t>
  </si>
  <si>
    <t>M-A092110</t>
  </si>
  <si>
    <t>8:00PM</t>
  </si>
  <si>
    <t>4:08PM</t>
  </si>
  <si>
    <t>API component did not start up properly after the weekend maintenance outage.</t>
  </si>
  <si>
    <t>M-A092810</t>
  </si>
  <si>
    <t xml:space="preserve">The Settlements and Billing Extracts that were posted on September 25 – 26, 2010, on the Texas Market Link (TML) were incomplete. The extracts posted did not include the following Bill Determinants: </t>
  </si>
  <si>
    <t>SnB</t>
  </si>
  <si>
    <t xml:space="preserve">ERCOT made data updates for nodal preparation that caused the affected bill determinants to be excluded in the posted extracts. </t>
  </si>
  <si>
    <t xml:space="preserve">Due to a database issue causing the extracts to run later than expected, the Settlements and Billing Extracts for September 28 – 29, 2010, were not posted to the Texas Market Link (TML) by 23:59 on September 29, 2010, as required by Protocol. </t>
  </si>
  <si>
    <t>M-A093010</t>
  </si>
  <si>
    <t>Replication Lag.</t>
  </si>
  <si>
    <t>Comml API</t>
  </si>
  <si>
    <t>This did not affect retail API.  MPs were still able to download extracts through TML.</t>
  </si>
  <si>
    <t>Restart procedures were executed incorrectly, which also led to alerting mechanism failure.</t>
  </si>
  <si>
    <t>The completed Settlements and Billing Extract for September 29, 2010, was posted to TML at 08:00 on September 30, 2010.</t>
  </si>
  <si>
    <t xml:space="preserve">The Settlements and Billing Extracts that were posted on September 25 – 26, 2010, have been removed from TML and will be rerun to include complete data. </t>
  </si>
  <si>
    <t>API was restarted correctly.</t>
  </si>
  <si>
    <t>M-A100610</t>
  </si>
  <si>
    <t>5:00PM</t>
  </si>
  <si>
    <t>5:30PM</t>
  </si>
  <si>
    <t>ERCOT took an emergency outage of TML – Report Explorer and the Retail API to resolve performance issues.</t>
  </si>
  <si>
    <t>ERCOT worked individually with affected market participants.</t>
  </si>
  <si>
    <t>Code was originally going in during weekend maintenance, but it was decided to deploy earlier to detect potential issues.</t>
  </si>
  <si>
    <t xml:space="preserve">Added additional logging features to help monitor MIS. </t>
  </si>
  <si>
    <t xml:space="preserve">The Load Extracts that were posted on September 30, 2010, on the Texas Market Link (TML) did not include the following Bill Determinants for the resettled Operating Day of September 9, 2010: </t>
  </si>
  <si>
    <t>M-B093010</t>
  </si>
  <si>
    <t xml:space="preserve">In order to complete the resettlement of the September 9, 2010, Operating Day in a timely manner, ERCOT made the decision to stop the creation of these Bill Determinants. </t>
  </si>
  <si>
    <t>The data for these determinants will be provided with the subsequent settlements of the September 9, 2010, Operating Day.</t>
  </si>
  <si>
    <t>Load Extracts</t>
  </si>
  <si>
    <t>7:45AM</t>
  </si>
  <si>
    <t>11:42AM</t>
  </si>
  <si>
    <t xml:space="preserve">ERCOT experienced an outage to multiple systems due to an inadvertent shutdown command during routine data cleanup activities. </t>
  </si>
  <si>
    <t>Report Explorer and Retail API</t>
  </si>
  <si>
    <t>M-A102210</t>
  </si>
  <si>
    <t>W-A102810</t>
  </si>
  <si>
    <t>The Settlement Input Data Extract and the Market Shadow Price Extract posted late for October 27, 2010</t>
  </si>
  <si>
    <t xml:space="preserve">The posting delay was due to a higher than usual volume of data transactions causing extracts to run later than expected. </t>
  </si>
  <si>
    <t>W-A102710</t>
  </si>
  <si>
    <t>The Settlement Input Data Extract and the Market Shadow Price Extract posted late for October 26, 2010</t>
  </si>
  <si>
    <t>As a result of the outage, the archive database experienced some data corruption issues. However, the database issues were corrected and all extracts were posted within the Protocol timeline.</t>
  </si>
  <si>
    <t>W-A102910</t>
  </si>
  <si>
    <t>The Settlement Input Data Extract and the Market Shadow Price Extract posted late for October 28, 2010</t>
  </si>
  <si>
    <t>Unavailable during the outage was Find Transaction  &gt; 1 year, TML Extract Scheduler, NDCRC, and Market Data Transparency</t>
  </si>
  <si>
    <t>Settlement Input Data and Market Shadow Price</t>
  </si>
  <si>
    <t>Replication lag was back to normal by 10/29 and extracts were caught up.</t>
  </si>
  <si>
    <t>R-A110210</t>
  </si>
  <si>
    <t xml:space="preserve"> The ESI ID Service History and Usage Extract for Monday November 1, 2010 is delayed and failed to post within protocol.  </t>
  </si>
  <si>
    <t>The posting delay is the result of changes made to the ESI ID Service History and Usage Extract in line with the nodal changes, which resulted in the creation of some incorrect files within the extracts.</t>
  </si>
  <si>
    <r>
      <t>Corrective measures were implemented and the extracts were posted to TML at 09:20 on November 02, 2010.</t>
    </r>
    <r>
      <rPr>
        <sz val="10"/>
        <color indexed="18"/>
        <rFont val="Arial"/>
        <family val="2"/>
      </rPr>
      <t xml:space="preserve"> </t>
    </r>
  </si>
  <si>
    <t xml:space="preserve">The ESIID Service History &amp; Usage Extract provided on the morning of Tuesday, November 1, 2010 did not include the data set for the SETTLEMENTPOINT table due to inadvertently missing a data update for the 12/1/2010 data. </t>
  </si>
  <si>
    <t xml:space="preserve">The data being provided applies to operating days 12/1/2010 forward and is currently included in the Public Reference Data Extract. </t>
  </si>
  <si>
    <t>R-B110310</t>
  </si>
  <si>
    <t>R-C110310</t>
  </si>
  <si>
    <t xml:space="preserve">The complete Weekly Siebel Service Order Extract did not post to the Texas Market Link (TML) by 23:59 November 2, 2010, as required by protocol. </t>
  </si>
  <si>
    <t xml:space="preserve">The posting delay is the result of long run times and a database error. </t>
  </si>
  <si>
    <t>The Weekly Siebel Service Order Extract posted at 13:15 on November 3, 2010.</t>
  </si>
  <si>
    <t>ESI ID Service History and Usage</t>
  </si>
  <si>
    <t xml:space="preserve">Weekly Siebel Service Order Extract </t>
  </si>
  <si>
    <t>ERCOT will be providing the 12/1/2010 data  on 11/6/10</t>
  </si>
  <si>
    <t>8:15AM</t>
  </si>
  <si>
    <t>11:10AM</t>
  </si>
  <si>
    <t xml:space="preserve">Texas Market Link (TML)/ Market Information System (MIS) applications experienced an unplanned outage </t>
  </si>
  <si>
    <t>R-A112410</t>
  </si>
  <si>
    <t>The Weekly Siebel Service Order Extract for Tuesday, November 23, 2010 failed to complete by the Protocol time of November 23, 2010 11:59:59.</t>
  </si>
  <si>
    <t>Extract posted at 18:20 on November 24, 2010</t>
  </si>
  <si>
    <t>Long running extract due to database error</t>
  </si>
  <si>
    <t>M-A112210</t>
  </si>
  <si>
    <t>Manual error during data prep</t>
  </si>
  <si>
    <t>Enterprise Application Integration processing failure</t>
  </si>
  <si>
    <t xml:space="preserve">EAI application components were recycled.  </t>
  </si>
  <si>
    <t>Queries runnning on the database consumed enough of the database resources to cause a slow down in the delivery of information to TML.</t>
  </si>
  <si>
    <t>W-A121610</t>
  </si>
  <si>
    <t xml:space="preserve">The Resource AS Supply Insufficiency at 1430 Report has incurred posting delays and some missing postings for December 1 – 14, 2010. </t>
  </si>
  <si>
    <t xml:space="preserve">Resource AS Supply Insufficiency at 1430 </t>
  </si>
  <si>
    <t>W-A121110</t>
  </si>
  <si>
    <t>Certain MIS Market reports not posted due to database server outage</t>
  </si>
  <si>
    <t xml:space="preserve">Due to a server outage  from 9:25 a.m. to 2:20 p.m. 5 minute, 15 minute, and hourly reports from Market Management System (MMS) and Energy Management System (EMS) were not published to ERCOT MIS.  </t>
  </si>
  <si>
    <t>Current Day Reports</t>
  </si>
  <si>
    <t>Additionally, the MIS Dashboards and ercot.com price displays were not populated with data during this timeframe. This also impacted the EWS Get System Parameters web service.   </t>
  </si>
  <si>
    <t>M-A121010</t>
  </si>
  <si>
    <t>As a result of the outage, EWS Get Report, Commercial API, Texas Market Link (TML) and some links on www.ercot.com were not available.</t>
  </si>
  <si>
    <t>6:00PM</t>
  </si>
  <si>
    <t>TML and Commercial API</t>
  </si>
  <si>
    <t>W-A120610</t>
  </si>
  <si>
    <t>The Settlement Inputs Data Extract (nodal) posted out of protocol December 2 – 3, 2010</t>
  </si>
  <si>
    <t>12/2 - 12/3</t>
  </si>
  <si>
    <t>SID Extracts</t>
  </si>
  <si>
    <t>ERCOT took an emergency outage of the Reports and Extracts Database, Texas Market Link (TML), and Commercial API to resolve performance issues.</t>
  </si>
  <si>
    <t>Numerous causes.  Please refer to Market Notice.</t>
  </si>
  <si>
    <t xml:space="preserve"> All extracts were posted on Saturday, December 4, 2010. </t>
  </si>
  <si>
    <t>A performance issue was identified on Thursday, December 2, 2010, and resolved on Friday, December 3, 2010.</t>
  </si>
  <si>
    <t>W-B120710</t>
  </si>
  <si>
    <t>Some reports that are required by Protocol Section 3.2.5, Publication of Resource and Load Information, will have a delayed first run date until late December 2010 to resolve outstanding data anomalies and defects.</t>
  </si>
  <si>
    <t>Both Operating Day postings were available for download on Sunday, December 5, 2010</t>
  </si>
  <si>
    <t>The active Operating Day postings for Friday, December 3, 2010, and Saturday, December 4, 2010, were delayed due to extensive verifications being performed based on Nodal Go-live market data.</t>
  </si>
  <si>
    <t>Resolve performance issues.  FindESIID intermittently available earlier in the day. Some users received “System Not Responding” or slow ESIID lookups.</t>
  </si>
  <si>
    <t>R-A122910</t>
  </si>
  <si>
    <t>Weekly Siebel Service Order Extract for Tuesday, December 28, 2010 has posted out of protocol</t>
  </si>
  <si>
    <t>Weekly Siebel Service Order</t>
  </si>
  <si>
    <t>Posted at 03:52 on December 29, 2010</t>
  </si>
  <si>
    <t>Database error led to long-running extract job</t>
  </si>
  <si>
    <t>2011 Retail API Availability</t>
  </si>
  <si>
    <t>Jan - Dec 2011</t>
  </si>
  <si>
    <t>2011 TML Report Explorer Application Availability</t>
  </si>
  <si>
    <t>R-B010311</t>
  </si>
  <si>
    <t>The Supplemental AMS Interval Data Extracts for Thursday, December 30, 2010 through Saturday, January 1, 2011 were posted out of protocol.</t>
  </si>
  <si>
    <t>The root cause was long database runtimes</t>
  </si>
  <si>
    <t xml:space="preserve">The completed Extracts for December 30, 2010 were posted on December 31, 2010 at 03:04,  December 31, 2010 were posted on January 1, 2011 at 10:50, January 1, 2011 were posted on January 2, 2011 at 2:56,  January 2, 2011 were posted within protocol.  </t>
  </si>
  <si>
    <t>W-A011711</t>
  </si>
  <si>
    <t>NBLOAD bill determinant not included in RTM CODEs for December 1, 2010 – January 13, 2011</t>
  </si>
  <si>
    <t>Supplemental AMS Interval</t>
  </si>
  <si>
    <t>The root cause of not including this bill determinant in the RTM CODE was due to a missed configuration setting in ERCOT’s cutover tasks.</t>
  </si>
  <si>
    <r>
      <t xml:space="preserve">The bill determinant for the unadjusted LSE load values was published and may be used in the shadow settlement process as per Protocol Section 11.5.1.1(b), </t>
    </r>
    <r>
      <rPr>
        <sz val="12"/>
        <rFont val="Arial"/>
        <family val="2"/>
      </rPr>
      <t>Aggregated Load Data Posting/Availability</t>
    </r>
    <r>
      <rPr>
        <sz val="12"/>
        <color indexed="8"/>
        <rFont val="Arial"/>
        <family val="2"/>
      </rPr>
      <t>.</t>
    </r>
  </si>
  <si>
    <t>The NBLOAD for Operating Days December 1, 2010 – January 3, 2011, will be made available in the RTM CODEs at the time of the Final settlement approval.</t>
  </si>
  <si>
    <t>R-A012111</t>
  </si>
  <si>
    <t>R-A012011</t>
  </si>
  <si>
    <t>R-A011911</t>
  </si>
  <si>
    <t>The Supplemental AMS Interval Data Extracts for were posted out of protocol.</t>
  </si>
  <si>
    <t>Long database runtimes</t>
  </si>
  <si>
    <t>W-A011811</t>
  </si>
  <si>
    <t>LTDSPUFE bill determinant changing from RTM CODE to RTM MODE</t>
  </si>
  <si>
    <t>The LTDSPUFE data records will be moving from the RTM CODEs to the Real-Time Market Market Operating Day Extracts (RTM MODEs) effective in the January 8, 2011, Operating Day file.</t>
  </si>
  <si>
    <t>Posting times included in notice</t>
  </si>
  <si>
    <t>RTM CODE</t>
  </si>
  <si>
    <t>M-A012111</t>
  </si>
  <si>
    <t>CDR Reports</t>
  </si>
  <si>
    <t>The missing reports have been reposted for LMPs, SPPs and SCED Shadow Prices and Binding Transmission Constraints. The missing data for the Nodal Control Area Historical Load display on ercot.com has been reposted, as well. </t>
  </si>
  <si>
    <t xml:space="preserve">The Current Day Report (CDR) application experienced an error on January 20, 2011, between approximately 22:00 and 23:00 CPT.  A number of CDR reports were impacted and the MIS dashboard data and ercot.com price display data were also unavailable for LMPs and Settlement Point Prices (SPPs) during the same timeframe. </t>
  </si>
  <si>
    <t>Root cause was a database issue that is under investigation. The CDR application was restarted between 23:16 and 23:20 CPT to resolve the issue.</t>
  </si>
  <si>
    <t>The issue is currently being investigated. It was originally believed to be due to maintenance activities, but has not proven out.</t>
  </si>
  <si>
    <t>This document is a summary of ERCOT IT incidents, or service delivery failures related to Data Extracts &amp; Reports that have been designated as Priority 1 extracts &amp; reports by the Settlements and Extracts Working Group</t>
  </si>
  <si>
    <t xml:space="preserve">This document also contains application availability reports for Market Data Transparency IT Applications </t>
  </si>
  <si>
    <t>R-A012411</t>
  </si>
  <si>
    <t>W-A020111</t>
  </si>
  <si>
    <t>A subset of the 5-minute, 15-minute and hourly reports from MMS and EMS did not publish  to MIS.</t>
  </si>
  <si>
    <t xml:space="preserve">SCED was not run successfully and therefore data was not available. Most reports will not be rerun or reposted to the MIS. </t>
  </si>
  <si>
    <t xml:space="preserve">The only exception are the Settlement Point Prices at Resource Nodes, Hubs and Load Zones which were rerun and reposted to the MIS today in both CSV and XML format. </t>
  </si>
  <si>
    <t>The MIS Dashboards and ercot.com price displays were not populated with data during this timeframe. This also impacted the EWS Get System Parameters web service. </t>
  </si>
  <si>
    <t>W-A012711</t>
  </si>
  <si>
    <t>A subset of State Estimator reports from Current Day Reports (CDR) system failed to publish to the Market Information System (MIS) for several intervals</t>
  </si>
  <si>
    <t>The State Estimator Load Report data was not transferred correctly between systems following a data base load</t>
  </si>
  <si>
    <t>ERCOT is researching how it can ensure that the data transfer occurs correctly in the future to mitigate any similar reoccurrences</t>
  </si>
  <si>
    <t>None of the impacted reports have retry capability therefore the missed reports will not be reposted to the MIS</t>
  </si>
  <si>
    <t>W-B020211</t>
  </si>
  <si>
    <t>These reports/intervals do not have retry functionality; therefore they will not be rerun/reposted to the Market Information System (MIS).</t>
  </si>
  <si>
    <t>Temporarily Removed Contingencies and State Estimator Load Report failed to post on 2/1/2011.</t>
  </si>
  <si>
    <t>MIS Reports</t>
  </si>
  <si>
    <t>W-A020411</t>
  </si>
  <si>
    <t>HRUC Active and Binding Transmission Constraints, and Shift Factors failed to post on 2/1/2011.</t>
  </si>
  <si>
    <t>M-B020911</t>
  </si>
  <si>
    <t>MIS and Report Explorer</t>
  </si>
  <si>
    <t>Numerous</t>
  </si>
  <si>
    <t>The MIS Dashboards and ercot.com price displays were not populated with data during this timeframe. </t>
  </si>
  <si>
    <t>7:56PM</t>
  </si>
  <si>
    <t>8:36PM</t>
  </si>
  <si>
    <t>11 reports between 8pm and 9pm failed to post, inlcuding 9 State Estimator 5-minute reports</t>
  </si>
  <si>
    <t>M-A020811</t>
  </si>
  <si>
    <t>12:40AM</t>
  </si>
  <si>
    <t>2:35AM</t>
  </si>
  <si>
    <t>ERCOT experienced an outage of the Market Information Repository (MIR) which required a site failover</t>
  </si>
  <si>
    <t>Numerous CDR Reports</t>
  </si>
  <si>
    <t>M-A021111</t>
  </si>
  <si>
    <t>2:00PM</t>
  </si>
  <si>
    <t>3:10PM</t>
  </si>
  <si>
    <t>Unplanned failover of MIR, CDR, and CMM databases to mitigate issues caused by a faulty backup power source. 47 reports impacted.</t>
  </si>
  <si>
    <t>Hardware failure.</t>
  </si>
  <si>
    <t>Configuration issue made during CIM load had to be corrected.</t>
  </si>
  <si>
    <t>Failover of applications to alternate site.</t>
  </si>
  <si>
    <t>Corrected database fields.</t>
  </si>
  <si>
    <t>Hardware issue.</t>
  </si>
  <si>
    <t>Re-allocated storage disks.</t>
  </si>
  <si>
    <t>W-A030711</t>
  </si>
  <si>
    <t xml:space="preserve">The 48 Hour Disclosure Report for March 6, 2011, incorrectly contained the files from March 5, 2011, within the posted zip file. </t>
  </si>
  <si>
    <t>The incorrect files have been removed and the correct files for the March 6, 2011, report have been posted</t>
  </si>
  <si>
    <t>W-A030811</t>
  </si>
  <si>
    <t>Due to issues experienced during the March 3, 2011, site failover activities, 143 reports posted out of protocol.</t>
  </si>
  <si>
    <t>4:40PM</t>
  </si>
  <si>
    <t>W-B030811</t>
  </si>
  <si>
    <t>W-C030811</t>
  </si>
  <si>
    <t xml:space="preserve">The error has been corrected and the files have been posted. </t>
  </si>
  <si>
    <t>W-A031011</t>
  </si>
  <si>
    <t xml:space="preserve">These reports/intervals do not have retry functionality; therefore they will not be rerun/reposted </t>
  </si>
  <si>
    <t>48-Hour Disclosure</t>
  </si>
  <si>
    <t>60-Day Disclosure</t>
  </si>
  <si>
    <t xml:space="preserve">Settlement Point Prices at Resource Nodes, Hubs and Load Zones were rerun and posted to the MIS. </t>
  </si>
  <si>
    <t xml:space="preserve">LMPs by Resource Node, Load Zones and Trading Hubs and LMPs by Electrical Bus were rerun and posted to the MIS for those SCED intervals which were successfully run. </t>
  </si>
  <si>
    <t>3/1, 3/5, 3/6, 3/10</t>
  </si>
  <si>
    <t>23 reports out of protocol.</t>
  </si>
  <si>
    <t>Due to an unplanned site failover performed on Monday morning, March 7, 2011, to ensure system stability, 257 reports were out of compliance and did not post to MIS</t>
  </si>
  <si>
    <t>Procedures have been changed and will be tested during next site failover.</t>
  </si>
  <si>
    <t>Human error during the posting process.</t>
  </si>
  <si>
    <t xml:space="preserve">The 60 Day Disclosure Reports were not posted by midnight on March 7, 2011, as required by protocol. </t>
  </si>
  <si>
    <t>Files have to be manually processed and the wrong file date was selected for posting.</t>
  </si>
  <si>
    <t>W-A031711</t>
  </si>
  <si>
    <t>SCED failed to run successfully from 07:35 until 07:55. This resulted in a subset of the 5-minute, 15-minute and hourly reports from the Market Management System (MMS) and the Energy Management System (EMS) not publishing to the MIS.</t>
  </si>
  <si>
    <t>8:14AM</t>
  </si>
  <si>
    <t>7:30AM</t>
  </si>
  <si>
    <t>Due to data center power issues , ERCOT performed an off-cycle site failover which resulted in several reports and applications being unavailable. . 82 reports out of protocol.</t>
  </si>
  <si>
    <t>The UPS has been replaced.</t>
  </si>
  <si>
    <t>A UPS supplying power at the data center failed, and a failover was necessary to retain system redundancy and replace the UPS.</t>
  </si>
  <si>
    <t>W-B031811</t>
  </si>
  <si>
    <t>2 reports failed to post for 1 interval: Aggregated Wind Generation Resource Power Potential Forecast, and Wind Generation Resource Power Potential Forecast</t>
  </si>
  <si>
    <t>See Issue Description</t>
  </si>
  <si>
    <t>Digital certificate issue.</t>
  </si>
  <si>
    <t>M-A032311</t>
  </si>
  <si>
    <t>Delayed posting of AMS Interval Data Extract and Settlement Inputs Data Extract</t>
  </si>
  <si>
    <t>Longer than normal run times</t>
  </si>
  <si>
    <t>The AMS Interval Data Extract was posted on March 23, 2011, at 03:23 CDT, and the Settlement Inputs Data Extract was posted on March 23, 2011, at 01:56 CDT.</t>
  </si>
  <si>
    <t>AMS Interval and Settlement Input Data Extracts</t>
  </si>
  <si>
    <t>W-A032511</t>
  </si>
  <si>
    <t>Temporarily Removed Contingencies and Hourly State Estimator Transmission</t>
  </si>
  <si>
    <t>3 interval missed</t>
  </si>
  <si>
    <t>W-A033011</t>
  </si>
  <si>
    <t>This reports/interval do not have retry functionality; therefore it will not be rerun/reposted to the Market Information System (MIS).</t>
  </si>
  <si>
    <t>Forecasted Temperature Adjusted Dynamic Ratings</t>
  </si>
  <si>
    <t>1 hourly interval missed</t>
  </si>
  <si>
    <t>MIS, Report Explorer</t>
  </si>
  <si>
    <t>2011 YTD</t>
  </si>
  <si>
    <t xml:space="preserve">SAN path issues.  Database issue while bringing alternate site up during an unplanned site failover. </t>
  </si>
  <si>
    <t>Planned site failover on March 3rd.  During the failover, issues with APE servers led to 5 missed SCED intervals and those servers were failed back to primary site.</t>
  </si>
  <si>
    <t>W-A040411</t>
  </si>
  <si>
    <t>W-B040811</t>
  </si>
  <si>
    <t>R-C04132011</t>
  </si>
  <si>
    <t>R-B041311</t>
  </si>
  <si>
    <t>The ESI ID Service History and Usage Extracts for Tuesday, April 12, 2011 were posted out of protocol</t>
  </si>
  <si>
    <t>9 reports affected</t>
  </si>
  <si>
    <t>18 reports affected</t>
  </si>
  <si>
    <t>W-A041411</t>
  </si>
  <si>
    <t xml:space="preserve">ESIID Service History and Usage </t>
  </si>
  <si>
    <t>Long database runtime.</t>
  </si>
  <si>
    <t>Posted on April 13, 2011 at 03:22</t>
  </si>
  <si>
    <t>ERCOT experienced outages of MarkeTrak, Retail Processing, ESIID Lookup, and TML/ MIS Find ESIID and Find Transactions from 11:39 to 12:45 on Wednesday, April 13, 2011.</t>
  </si>
  <si>
    <t>11:39AM</t>
  </si>
  <si>
    <t>12:45AM</t>
  </si>
  <si>
    <t>Availabilty</t>
  </si>
  <si>
    <t>Find ESIID and Find Transactions continued to experience intermittent errors and transaction processing experienced performance issues until 17:45.</t>
  </si>
  <si>
    <r>
      <t>Internal EAI application components were inadvertently brought down during server maintenance.</t>
    </r>
    <r>
      <rPr>
        <sz val="12"/>
        <color indexed="56"/>
        <rFont val="Arial"/>
        <family val="2"/>
      </rPr>
      <t> </t>
    </r>
  </si>
  <si>
    <t>Rollback of patches applied during maintenance.</t>
  </si>
  <si>
    <t>DAM CODE Extract resettlement posted with incomplete data</t>
  </si>
  <si>
    <t>DAM CODE</t>
  </si>
  <si>
    <t>Continued tuning efforts to keep runtimes within protocol requirements.</t>
  </si>
  <si>
    <t xml:space="preserve">Reran the extract and posted the new files for the resettlement of Operating Day February 8, 2011. </t>
  </si>
  <si>
    <t>R-A04192011</t>
  </si>
  <si>
    <t>8:30AM</t>
  </si>
  <si>
    <t>10:30AM</t>
  </si>
  <si>
    <t>ERCOT experienced putage in service for the ESIID Lookup, and TML/ MIS Find ESIID and Find Transactions functions from 08:30am  until 10:30am.</t>
  </si>
  <si>
    <t>Configuration</t>
  </si>
  <si>
    <t>Added additional adapters to the EAI -Registration interface</t>
  </si>
  <si>
    <t>Some transactions were accepted, but held in  queue, while the component was started on another server. </t>
  </si>
  <si>
    <t>12:45PM</t>
  </si>
  <si>
    <t xml:space="preserve">ERCOT experienced outages of MarkeTrak, Retail Processing, ESIID Lookup, and TML/ MIS Find ESIID and Find Transactions </t>
  </si>
  <si>
    <r>
      <t>Internal EAI application components were inadvertently brought down during server maintenance.</t>
    </r>
    <r>
      <rPr>
        <sz val="10"/>
        <color indexed="56"/>
        <rFont val="Arial"/>
        <family val="2"/>
      </rPr>
      <t> </t>
    </r>
  </si>
  <si>
    <t>MIS</t>
  </si>
  <si>
    <t>M-A051111</t>
  </si>
  <si>
    <t xml:space="preserve">ERCOT experienced a database failure from 18:57 until 19:17 CDT on May 10, 2011, that caused the SCED process to use aged data, which then impacted downstream reporting processes. </t>
  </si>
  <si>
    <t>6:57PM</t>
  </si>
  <si>
    <t>7:17PM</t>
  </si>
  <si>
    <t xml:space="preserve">As a result of this failure, several Current Day Reports (CDRs) pertaining to real-time system conditions were not posted to the Market Information System (MIS). </t>
  </si>
  <si>
    <t>TBD</t>
  </si>
  <si>
    <t>CDR</t>
  </si>
  <si>
    <t>M-B051011</t>
  </si>
  <si>
    <t>MIS and CDR</t>
  </si>
  <si>
    <r>
      <t>Reports</t>
    </r>
    <r>
      <rPr>
        <b/>
        <sz val="12"/>
        <rFont val="Arial"/>
        <family val="2"/>
      </rPr>
      <t xml:space="preserve"> </t>
    </r>
    <r>
      <rPr>
        <sz val="12"/>
        <rFont val="Arial"/>
        <family val="2"/>
      </rPr>
      <t xml:space="preserve">will be rerun and reposted as applicable. The MIS Dashboards and ercot.com price displays will not be populated with data during this timeframe.   </t>
    </r>
  </si>
  <si>
    <t>Planned Maintenance (Site Failover).  MIS was down for 82 minutes.  CDR was down for 66 minutes.</t>
  </si>
  <si>
    <t>M-A042111-04</t>
  </si>
  <si>
    <t>10:42PM</t>
  </si>
  <si>
    <t>MIS, API, Report Explorer</t>
  </si>
  <si>
    <t>Planned Maintenance Outage Overrun</t>
  </si>
  <si>
    <t>R-A052311</t>
  </si>
  <si>
    <t xml:space="preserve">The ESI ID Service History and Usage Extracts for Saturday May 21, 2011 and Sunday, May 22, 2011 posted out of protocol. </t>
  </si>
  <si>
    <t>M-C062811</t>
  </si>
  <si>
    <t>ERCOT experienced an outage of the Market Information System (MIS) GetReports service from 08:40 until 09:59 CDT on June 28, 2011, due to a server memory issue. This outage prevented access to public extracts and reports on ERCOT.com. A configuration change was made to resolve the issue.</t>
  </si>
  <si>
    <t>M-A060311</t>
  </si>
  <si>
    <t>M-B060311</t>
  </si>
  <si>
    <t>During this system maintenance, the below list of market services will be intermittently unavailable for about two hours.</t>
  </si>
  <si>
    <t xml:space="preserve">MIS  </t>
  </si>
  <si>
    <t xml:space="preserve">During this system maintenance, market submissions will be unavailable  and real-time communications will be unavailable for approximately 5 minutes. All systems should re-establish communications automatically. </t>
  </si>
  <si>
    <t>7:14PM</t>
  </si>
  <si>
    <t>8:29PM</t>
  </si>
  <si>
    <t>8:40AM</t>
  </si>
  <si>
    <t>9:59AM</t>
  </si>
  <si>
    <t>Planned Maintenance</t>
  </si>
  <si>
    <t>M-B070811</t>
  </si>
  <si>
    <t>Planned Maintenance - site failover</t>
  </si>
  <si>
    <t>M-A062411</t>
  </si>
  <si>
    <t>Ercot.com</t>
  </si>
  <si>
    <t xml:space="preserve">Planned Maintenance  </t>
  </si>
  <si>
    <t>W-B120710-10</t>
  </si>
  <si>
    <t>Incomplete</t>
  </si>
  <si>
    <t>Q42011</t>
  </si>
  <si>
    <t>8:10PM</t>
  </si>
  <si>
    <t>6:46PM</t>
  </si>
  <si>
    <t>Planned Maintenance - site failover core systems.  Intermittement impact to MIS and CDR.</t>
  </si>
  <si>
    <r>
      <t>Some</t>
    </r>
    <r>
      <rPr>
        <b/>
        <sz val="12"/>
        <rFont val="Arial"/>
        <family val="2"/>
      </rPr>
      <t xml:space="preserve"> </t>
    </r>
    <r>
      <rPr>
        <sz val="12"/>
        <rFont val="Arial"/>
        <family val="2"/>
      </rPr>
      <t>reports that are required by Protocol Section 3.2.5, Publication of Resource and Load Information, continue to have a delayed first run date to resolve outstanding data anomalies and defects.</t>
    </r>
  </si>
  <si>
    <t>Numerous 48-hour Disclosure Reports</t>
  </si>
  <si>
    <t>There is a help file titled “48 Hour Disclosure Reports Column Header Information”, posted at http://www.ercot.com/services/mdt/userguides/ that defines the columns in each of the reports.</t>
  </si>
  <si>
    <t>During the outage, market-facing websites will be unavailable.</t>
  </si>
  <si>
    <t>M-A071511</t>
  </si>
  <si>
    <t>6:50PM</t>
  </si>
  <si>
    <t>ERCOT completed a database upgrade for EMS systems.</t>
  </si>
  <si>
    <t>Current Day Reports from the OS will not be published for the intervals impacted.</t>
  </si>
  <si>
    <t xml:space="preserve">Numerous  </t>
  </si>
  <si>
    <t>M-B081111</t>
  </si>
  <si>
    <t>On September 6, 2011, ERCOT will implement changes to the file naming conventions of the TDSP ESIID Extract with the first full file posting of the month. These changes are being implemented in order to align the file names of the report with the actual names of the Transmission/Distribution Service Provider (TDSP) territories for which the data resides.</t>
  </si>
  <si>
    <t>TSP ESIID</t>
  </si>
  <si>
    <t>These changes are specific to the TDSP files which are out of synch with the legal TDSP names. These changes will not impact the report ID, naming standard, format of data, or frequency of any of the reports.</t>
  </si>
  <si>
    <t>M-A081011</t>
  </si>
  <si>
    <t>10:30PM</t>
  </si>
  <si>
    <t>11:00PM</t>
  </si>
  <si>
    <t>ERCOT will be performing brief system maintenance of the Market Information System (MIS) database and applications on August 10, 2011</t>
  </si>
  <si>
    <t>M-A082411</t>
  </si>
  <si>
    <t>1:10PM</t>
  </si>
  <si>
    <t xml:space="preserve">ERCOT experienced system issues that prevented reports from being downloaded from the Market Information page on ERCOT.com </t>
  </si>
  <si>
    <t>The reports continued to be available on the Market Information System (MIS).</t>
  </si>
  <si>
    <t>3:21PM</t>
  </si>
  <si>
    <t>Find ESIID and Find Transactions applications were unavailable</t>
  </si>
  <si>
    <t>TML Report Explorer</t>
  </si>
  <si>
    <t>Users received “System Not Responding” when accessing Find ESIID and Find Transactions</t>
  </si>
  <si>
    <t>12:36PM</t>
  </si>
  <si>
    <t>R-A082311</t>
  </si>
  <si>
    <t>2:16PM</t>
  </si>
  <si>
    <t>TML Report Exporer</t>
  </si>
  <si>
    <t>4:11PM</t>
  </si>
  <si>
    <t>TML Report Explorer was degraded</t>
  </si>
  <si>
    <t>Configuration Issue</t>
  </si>
  <si>
    <t>3:39PM</t>
  </si>
  <si>
    <t>Fixed configuration of new proxy server</t>
  </si>
  <si>
    <t xml:space="preserve">ERCOT experienced intermittent data posting errors to the public dashboards on ERCOT.com. This results in the unavailability of data for both the current day and the previous day. The dashboards are typically refreshed within a few minutes with the previously missing datasets.   </t>
  </si>
  <si>
    <t>W-B091511</t>
  </si>
  <si>
    <t xml:space="preserve"> These reports/intervals do not have retry functionality; therefore, they will not be rerun/reposted to the Market Information System (MIS).</t>
  </si>
  <si>
    <t>The following reports failed to post on September 13, 2011, for the intervals listed below due to database configuration issues.</t>
  </si>
  <si>
    <t>W-A090211</t>
  </si>
  <si>
    <t xml:space="preserve">The NP6-622-ER State Estimator (SE) Transformer Information Report contains multiple data records for the same piece of equipment for the same moment in time. </t>
  </si>
  <si>
    <t>ERCOT development is currently working on a solution to be implemented Q4 2011 that will provide unique measurements for each piece of equipment for each SE execution.</t>
  </si>
  <si>
    <t>Currently, our replication process is committing records at a 1 second interval based on the snapshot data from the EMS source system. The EMS source system, however, has the capability of changing data element measurements at a sub-second interval. This creates the opportunity for the reporting system to have multiple data records for the same second for a given element.</t>
  </si>
  <si>
    <t>Aggregated Wind Generation Resource Power Potential Forecast &amp; Wind Generation Resource Power Potential Forecast</t>
  </si>
  <si>
    <t>SE Tranformer Information Report</t>
  </si>
  <si>
    <t>See Notes</t>
  </si>
  <si>
    <t>5:10AM</t>
  </si>
  <si>
    <t>6:25AM</t>
  </si>
  <si>
    <t>TML Report Explorer and MIS</t>
  </si>
  <si>
    <r>
      <t xml:space="preserve">Retail Find Transaction (historical data request), TML extract scheduler, MIS extract subscriber, Market Data Transparency ESI ID web services, and Net Dependable Capability and Reactive Capability (NDCRC) functionality </t>
    </r>
    <r>
      <rPr>
        <sz val="12"/>
        <color indexed="8"/>
        <rFont val="Arial"/>
        <family val="2"/>
      </rPr>
      <t xml:space="preserve">experienced an outage </t>
    </r>
  </si>
  <si>
    <t>M-A092611</t>
  </si>
  <si>
    <t>The issue was caused by a hardware failure, which was replaced.</t>
  </si>
  <si>
    <t>Replaced failed Network Interface Card(NIC)</t>
  </si>
  <si>
    <t>Database configuration at new data center was incorrect, and during routine maintenance services were failed over to this data center which was missing the correct folders for these reports.</t>
  </si>
  <si>
    <t>R-A100411</t>
  </si>
  <si>
    <t>The Mapping Status Reject and 867 Received on Cancelled Service Orders reports are both located on the Markets Tab/Retail Landing Page in the Certified Reports and Extracts portlet on the MIS.</t>
  </si>
  <si>
    <t>M-A091911</t>
  </si>
  <si>
    <t>These changes will not impact the functionality of the Market Information System (MIS), TML or the Commercial API.</t>
  </si>
  <si>
    <t xml:space="preserve">In support of the ERCOT Texas Market Link (TML) decommission efforts, ERCOT is implementing several system changes in the October on-cycle release.The users will however experience a color change to the screen background of the Find ESIID, Find Transaction, Market Data Transparency and Retail Transaction (e.g. Create Enrollment, Create Move-In, Create Move-Out, Establish CSA, Delete CSA) functions on both TML and the MIS. </t>
  </si>
  <si>
    <t xml:space="preserve">ERCOT will be decommissioning the TML user interface and the Commercial API report functionality with the December 2011 on-cycle release. After the December release, the Commercial API will only be available for Find ESIID and Find Transaction functionality. </t>
  </si>
  <si>
    <t>In support of the Texas Market Link (TML) decommission efforts and to be more consistent with all current Market Information System (MIS) postings, ERCOT is implementing a file naming convention change to  two reports.</t>
  </si>
  <si>
    <t>Mapping Status Reject Report &amp; 867 RCSO Report</t>
  </si>
  <si>
    <t>M-B093011</t>
  </si>
  <si>
    <t xml:space="preserve">ERCOT will be performing planned system maintenance of the Market Information System (MIS), Current Day Reports (CDR), and Market Information Repository (MIR) databases and applications </t>
  </si>
  <si>
    <t xml:space="preserve">The MIS Dashboards and ERCOT.com price displays will not be populated with data during this timeframe.   </t>
  </si>
  <si>
    <t>6:55PM</t>
  </si>
  <si>
    <t>MIS &amp; TML Report Explorer</t>
  </si>
  <si>
    <t>W-A110911</t>
  </si>
  <si>
    <t xml:space="preserve">ERCOT made an XSD change beginning with the October 26, 2011, extract posting which resulted in the change of the ‘num’ tag from XML files to be optional as opposed to required. These changes were implemented for performance improvements in our file writing processes. ERCOT apologizes for any issues this update has caused with file loading processes.  </t>
  </si>
  <si>
    <t xml:space="preserve"> Although this change was not previously communicated to the market, this XSD change is backwards compatible against all file versions.</t>
  </si>
  <si>
    <t>This change is specific to the XML files; there were no changes made to the DDL or the CSV files. The updated XSDs can be found on the ERCOT website, under Services, at http://www.ercot.com/services/mdt/xsds/.</t>
  </si>
  <si>
    <t>12:13PM</t>
  </si>
  <si>
    <t>3:38PM</t>
  </si>
  <si>
    <t>ERCOT.com</t>
  </si>
  <si>
    <t>Search function on ERCOT.com was unavailable</t>
  </si>
  <si>
    <t>Hardware failue</t>
  </si>
  <si>
    <t>Application was re-configured to use alternate hardware</t>
  </si>
  <si>
    <t>M-A101211</t>
  </si>
  <si>
    <t xml:space="preserve">To maintain compatibility with the recent SSL upgrade used for business to business (B2B) communications, as well as the data center migration efforts, ERCOT will be making changes to the URLs used for report downloads. This change ensures consistency with all of ERCOT’s API traffic.  </t>
  </si>
  <si>
    <t>Market Participants should discontinue use of any saved ‘bookmarks’ for downloads by November 14, 2011, and replace with the updated download URL.</t>
  </si>
  <si>
    <t>R-A102811</t>
  </si>
  <si>
    <t xml:space="preserve">Mapping Status Reject Reports </t>
  </si>
  <si>
    <t>Application error</t>
  </si>
  <si>
    <t>The Mapping Status Reject Reports failed to post from October 23, 2011 through October 27, 2011.</t>
  </si>
  <si>
    <t>10/23 - 10/27</t>
  </si>
  <si>
    <t>Reports posted October 28 for MPs who had files rejected due to mapping status errors between October 23 and 27</t>
  </si>
  <si>
    <t>R-A102711</t>
  </si>
  <si>
    <t>MIS and ERCOT.com dashboards</t>
  </si>
  <si>
    <t>Several market information dashboards were not available</t>
  </si>
  <si>
    <t>11:43AM</t>
  </si>
  <si>
    <t>M-F112811</t>
  </si>
  <si>
    <t>7:05PM</t>
  </si>
  <si>
    <t>The error was corrected and posting updated by 10:30am on 12/10</t>
  </si>
  <si>
    <t>11 daily Extracts and Reports delayed due to a procedure error during scheduled maintenance (12/9)</t>
  </si>
  <si>
    <t>numerous</t>
  </si>
  <si>
    <t>M-A121211</t>
  </si>
  <si>
    <t>R-A121411</t>
  </si>
  <si>
    <t>Due to an off cycle release interfering with the extract while it was generating</t>
  </si>
  <si>
    <t xml:space="preserve">The ESIID Service History and Usage Extract posted on 11/08/2011 did not include the non-IDR ESIIDUSAGE data file. </t>
  </si>
  <si>
    <t>ERCOT posted a supplemental extract on 12/14 that includes the ESIIDUSAGE file based on the current state of the usage data in ERCOT systems.</t>
  </si>
  <si>
    <t>ESIID Service History and Usage</t>
  </si>
  <si>
    <t>W-A121611</t>
  </si>
  <si>
    <t xml:space="preserve">Due to replication issues, the Total Amount of Regulation Service Deployed (NP6-654-ER) was not posted to the Market Information System (MIS) Secure area on December 14 – 18, 2011. </t>
  </si>
  <si>
    <t>The issues have been resolved, and the report began posting again on December 19, 2011.</t>
  </si>
  <si>
    <t>General report and extract information can be found in the ERCOT Market Information List (EMIL) available on the Services tab on the MIS and the ERCOT Website.</t>
  </si>
  <si>
    <t>A scheduled change to the data warehouse (replication) took place during in-flight transactions</t>
  </si>
  <si>
    <t xml:space="preserve"> Total Amount of Regulation Service Deployed (NP6-654-ER</t>
  </si>
  <si>
    <t>12/14-12/18</t>
  </si>
  <si>
    <t>MPIM</t>
  </si>
  <si>
    <t xml:space="preserve">necessary server to server connectivity was disabled, causing the outage.  </t>
  </si>
  <si>
    <t>M-D013112</t>
  </si>
  <si>
    <t>All MPIM functions have been restored.</t>
  </si>
  <si>
    <t>2012 Retail API Availability</t>
  </si>
  <si>
    <t>95% Availability Target</t>
  </si>
  <si>
    <t>2011 ERCOT.com Availability</t>
  </si>
  <si>
    <t>M-A122811</t>
  </si>
  <si>
    <t>6:00AM</t>
  </si>
  <si>
    <t>8:23PM</t>
  </si>
  <si>
    <t>Retail Market</t>
  </si>
  <si>
    <t>W-A022112</t>
  </si>
  <si>
    <t xml:space="preserve">Manual intervention was necessary due to issues encountered with replication lag in one of our databases related to the processing of an unexpectedly high number of transactions from a Market Participant. </t>
  </si>
  <si>
    <t xml:space="preserve">The Settlement Inputs Data (SID) Extract posted with incomplete public data files due to manual intervention required to generate the extract. </t>
  </si>
  <si>
    <t>SID</t>
  </si>
  <si>
    <t>ERCOT will repost the incomplete data sets 2/21/12</t>
  </si>
  <si>
    <t>M-A013112</t>
  </si>
  <si>
    <t>MIS/EWS</t>
  </si>
  <si>
    <t>Resource Contention (CPU)</t>
  </si>
  <si>
    <t>Configuration changes to existing architecture</t>
  </si>
  <si>
    <t>Will continue to monitor performance</t>
  </si>
  <si>
    <t>ERCOT experienced report retrieval issues for the Market Information System (MIS), ERCOT Web Services (EWS) ‘GetReports’, and ERCOT.com.   This issue occurred as a degradation over numerous dates before resolution, and full details will be presented to CSWG.</t>
  </si>
  <si>
    <t>M-B030612</t>
  </si>
  <si>
    <t>11:16AM</t>
  </si>
  <si>
    <t>12:09PM</t>
  </si>
  <si>
    <t xml:space="preserve"> Root cause of the issue is still being investigated by ERCOT Commercial Operations and Development.  </t>
  </si>
  <si>
    <t>A workaround is in place for the issue that impacted web services. </t>
  </si>
  <si>
    <t>M-A030512</t>
  </si>
  <si>
    <t xml:space="preserve">In order to implement a system patch required for Daylight Saving Time, ERCOT will take an approximate 30 minute outage to the Market Information Repository (MIR) which will impact Extract and Report retrieval functionality. </t>
  </si>
  <si>
    <t>Open</t>
  </si>
  <si>
    <t>EWS</t>
  </si>
  <si>
    <t>Web services became completely unresponsive, preventing submissions and data retrievals.</t>
  </si>
  <si>
    <t>Under Investigation</t>
  </si>
  <si>
    <t>3:11PM</t>
  </si>
  <si>
    <t>3:33PM</t>
  </si>
  <si>
    <t>4:39PM</t>
  </si>
  <si>
    <t>4:56PM</t>
  </si>
  <si>
    <t>Planned Outage - Core site failover</t>
  </si>
  <si>
    <t>M-B030912</t>
  </si>
  <si>
    <t>Planned Outage - Non-core site failover</t>
  </si>
  <si>
    <t>4:38PM</t>
  </si>
  <si>
    <t>5:38PM</t>
  </si>
  <si>
    <t>availability of MIS Find ESIID and Find Transactions</t>
  </si>
  <si>
    <t>R-A041812</t>
  </si>
  <si>
    <t>10:48AM</t>
  </si>
  <si>
    <t>11:25AM</t>
  </si>
  <si>
    <t>Database issue</t>
  </si>
  <si>
    <t>9:56AM</t>
  </si>
  <si>
    <t>3:58AM</t>
  </si>
  <si>
    <t>4:47AM</t>
  </si>
  <si>
    <t>5:00AM</t>
  </si>
  <si>
    <t>5:37AM</t>
  </si>
  <si>
    <t>Increase in MIR report retrieval times.  Reports were still available through MIS and ercot.com</t>
  </si>
  <si>
    <t>MIR</t>
  </si>
  <si>
    <t xml:space="preserve">MIR database and infrastructure performance.
Workaround in place to mitigate issue.
</t>
  </si>
  <si>
    <t>OPEN</t>
  </si>
  <si>
    <t>R-B061112</t>
  </si>
  <si>
    <t>Intermittent availability of the Find ESIID and Find Transaction applications on the Market Information System (MIS) and through the Retail API</t>
  </si>
  <si>
    <t>Performance issue related to retail processing following TXSET 4.0 implementation</t>
  </si>
  <si>
    <t>8:00AM</t>
  </si>
  <si>
    <t>4:51PM</t>
  </si>
  <si>
    <t>Performance issue related to the transaction backlog issue on 06/10/12 (refer to the R-A061112 notices), which was consuming the majority of system resources.</t>
  </si>
  <si>
    <t>M-C070612</t>
  </si>
  <si>
    <t>4:36PM</t>
  </si>
  <si>
    <t>Server application error</t>
  </si>
  <si>
    <t>The dashboards and displays resumed updating with current data at the conclusion of the outage, and the interval data missed during the outage was re-populated as applicable.</t>
  </si>
  <si>
    <t>Public dashboards and displays impacted by application error</t>
  </si>
  <si>
    <t>11:50PM</t>
  </si>
  <si>
    <t>11:54PM</t>
  </si>
  <si>
    <t>The extract forms of these two displays were publically available through MIS, and were posted on June 13, 2012, for June 14, 2012</t>
  </si>
  <si>
    <t>DAM Clearing Prices for Capacity Display and DAM Settlement Point Prices Display did not have data posted for Operating Day June 14, 2012, on June 13, 2012, even though the information is publically available in an extract form at the same location as the displays.</t>
  </si>
  <si>
    <t xml:space="preserve">SQL exception error on the MIS database which corrupted the 6/14 data for DAM MCPC and DAM SPP dashboards </t>
  </si>
  <si>
    <t>M-A061412</t>
  </si>
  <si>
    <t>R-A070612</t>
  </si>
  <si>
    <t>Until the change is implemented, market participants should treat the value of R in the TDSP_AMS_INDICATOR column as a null value.</t>
  </si>
  <si>
    <t>Texas Set 4.0 changes included the addition of the TDSP_AMS_INDICATOR column to account for the AMSR and AMSM values. ERCOT has identified a defect which allows the value of R to be populated in this column as well. </t>
  </si>
  <si>
    <t>ERCOT will update the code to prohibit the R values from populating in the TDSP ESIID Extract in a future release.</t>
  </si>
  <si>
    <t xml:space="preserve">TDSP ESIID Extract </t>
  </si>
  <si>
    <t>Texas Set 4.0 migration</t>
  </si>
  <si>
    <t>M-A080712</t>
  </si>
  <si>
    <t>9:05PM</t>
  </si>
  <si>
    <t>Web Services</t>
  </si>
  <si>
    <t>Market participants would have had errors connecting from 19:05 to 19:30 and experienced intermittent access from 19:30 to 20:05.</t>
  </si>
  <si>
    <t>R-A080112</t>
  </si>
  <si>
    <t>When querying From “July, 2012” Through “July, 2012”, the query will return the transactions from July 1, 2012 through July 30, 2012 leaving out July 31, 2012 transactions.</t>
  </si>
  <si>
    <t>Until the issue is resolved, to obtain transactional information for the date of July 31, 2012, query with the From “July, 2012” Through “August, 2012”. The entire month of July and any August data will be returned in the query.</t>
  </si>
  <si>
    <t>Database issue related to maximum number of sessions</t>
  </si>
  <si>
    <t xml:space="preserve">Find ESIID/ Find Transactions </t>
  </si>
  <si>
    <t>ERCOT has isolated the issue and is currently working on resolution. An update notice will be sent once the issue has been resolved.</t>
  </si>
  <si>
    <t>YTD 2012</t>
  </si>
  <si>
    <t>R-A0082301</t>
  </si>
  <si>
    <t xml:space="preserve">Market Information System (MIS) Find ESIID functionality experienced intermittent availability </t>
  </si>
  <si>
    <t>8:09PM</t>
  </si>
  <si>
    <t>10:51AM</t>
  </si>
  <si>
    <t>11:08AM</t>
  </si>
  <si>
    <t>R-A091712</t>
  </si>
  <si>
    <t>The Supplemental AMS Extract data that was originally due to post by midnight on Sept 20, 2012, did not post until Sept 22, 2012.</t>
  </si>
  <si>
    <t>9/14-9/22</t>
  </si>
  <si>
    <t>Postings of this extract resumed on the normal schedule as of September 22, 2012</t>
  </si>
  <si>
    <t>The report failed due to a database error related to the longer runtimes being experienced for the September 20, 2012 file</t>
  </si>
  <si>
    <t>Supplemental AMS</t>
  </si>
  <si>
    <t>The extract was published as four sub-files. The time range covered by the extract was broken into four time windows before the extract was run</t>
  </si>
  <si>
    <t>M-A110112</t>
  </si>
  <si>
    <t>M-B101212</t>
  </si>
  <si>
    <t>9:42AM</t>
  </si>
  <si>
    <t>10:35AM</t>
  </si>
  <si>
    <t xml:space="preserve">ERCOT experienced an unplanned outage of a report download component on the Market Information System </t>
  </si>
  <si>
    <t>Incorrect file configuration during a planned software migration</t>
  </si>
  <si>
    <t>Report functionality via the Application Programmatic Interface (API) was not impacted.</t>
  </si>
  <si>
    <t xml:space="preserve">ERCOT experienced an unplanned outage on both the website homepage and the public notices webpage </t>
  </si>
  <si>
    <t>9:37AM</t>
  </si>
  <si>
    <t>11:00AM</t>
  </si>
  <si>
    <t>During the outage, all other subpages remained available</t>
  </si>
  <si>
    <t>Hardware replaced and website re-deployed</t>
  </si>
  <si>
    <t>Configuration fix</t>
  </si>
  <si>
    <t>2012 MIS Availability</t>
  </si>
  <si>
    <t>2012 MPIM Availability</t>
  </si>
  <si>
    <t>M-A120312</t>
  </si>
  <si>
    <t>1:08AM</t>
  </si>
  <si>
    <t>11:15PM</t>
  </si>
  <si>
    <t>MIS, Find ESIID, Find Transaction, ERCOT.com</t>
  </si>
  <si>
    <t>Storage Array Failure</t>
  </si>
  <si>
    <t>Hardware Failure</t>
  </si>
  <si>
    <t>Disaster Recovery implemented, storage array replaced</t>
  </si>
  <si>
    <t>DR - 12/3/2013   Storage - 1/3/2013</t>
  </si>
  <si>
    <t>M-A010313</t>
  </si>
  <si>
    <t>This outage is necessary to initiate new storage hardware as part of the recovery effort</t>
  </si>
  <si>
    <t>Availablity</t>
  </si>
  <si>
    <t>EDW</t>
  </si>
  <si>
    <t>6:30PM</t>
  </si>
  <si>
    <t>Initialize new storage array</t>
  </si>
  <si>
    <t>Jan - Dec 2013</t>
  </si>
  <si>
    <t>2013 ERCOT.com Availability</t>
  </si>
  <si>
    <t>2013 Retail API Availability</t>
  </si>
  <si>
    <t>Domain Name Server (DNS) configuration change cause outage of Market Data Transparency web service</t>
  </si>
  <si>
    <t>Enterprise Application Integration (EAI) timeout incorrectly set too low caused unavailability of Market Data Transparency Web Service</t>
  </si>
  <si>
    <t>Market Information System</t>
  </si>
  <si>
    <t>9:50AM</t>
  </si>
  <si>
    <t>10:50AM</t>
  </si>
  <si>
    <t>W-A032713</t>
  </si>
  <si>
    <t xml:space="preserve">Five reports failed to post for the 11:40-11:45 interval due to an operations configuration change. </t>
  </si>
  <si>
    <t>These reports do not have retry functionality; therefore the missed intervals will not be rerun or reposted</t>
  </si>
  <si>
    <t>M-A040813</t>
  </si>
  <si>
    <t>10:45AM</t>
  </si>
  <si>
    <t>12:00AM</t>
  </si>
  <si>
    <t xml:space="preserve">The Market Participant Identity Management (MPIM) system experienced an outage beginning around midnight and ending at approximately 10:45 AM today.  Market Participant User Security Administrators (USAs) were unable to issue, renew or revoke certificates. </t>
  </si>
  <si>
    <t>M-A050313</t>
  </si>
  <si>
    <t>W-A050213</t>
  </si>
  <si>
    <t>Varied</t>
  </si>
  <si>
    <t>Timeliness and Availability</t>
  </si>
  <si>
    <t xml:space="preserve">These postings have been removed.  </t>
  </si>
  <si>
    <t>Human Error; incorrect configuration of replication stream</t>
  </si>
  <si>
    <t>Rebuilt Data Warehouse from backup</t>
  </si>
  <si>
    <t>Ongoing</t>
  </si>
  <si>
    <t>Production Data Warehouse became corrupted during Disaster Recovery testing. Numerous extracts affected, as well as Find ESIID, Find Transaction, and MDT Web Service</t>
  </si>
  <si>
    <t xml:space="preserve">ERCOT inadvertently posted reports to production during Disaster Recovery testing. </t>
  </si>
  <si>
    <t>Full description of impacts in Market Notices.</t>
  </si>
  <si>
    <t>A security policy applied to Windows servers prevented some application processes from running.</t>
  </si>
  <si>
    <t>Disabled policies that were causing the loss of functionality</t>
  </si>
  <si>
    <t>Service is available 24/7 but support is only during business hours</t>
  </si>
  <si>
    <t>W-B052213</t>
  </si>
  <si>
    <t xml:space="preserve">Five reports failed to post for the 10:40-10:45 interval due to an application issue. </t>
  </si>
  <si>
    <t>Application</t>
  </si>
  <si>
    <t>W-A051313</t>
  </si>
  <si>
    <t>5/12-5/15</t>
  </si>
  <si>
    <t>Total Amount of Regulation Service Deployed</t>
  </si>
  <si>
    <t>Extracts posted late due to issues with Data Warehouse</t>
  </si>
  <si>
    <t>Posting completed on 5/16</t>
  </si>
  <si>
    <t>10:40AM</t>
  </si>
  <si>
    <t>3:30AM</t>
  </si>
  <si>
    <t>W-A050613</t>
  </si>
  <si>
    <t>Reports contained invalid data due to Short Term Load Forecast value errors</t>
  </si>
  <si>
    <t>Data Error</t>
  </si>
  <si>
    <t xml:space="preserve"> If files copied before they were expired, please make note of the invalid data reference.</t>
  </si>
  <si>
    <t>Replication issue affecting Data Warehouse</t>
  </si>
  <si>
    <t>3:45PM</t>
  </si>
  <si>
    <t>M-A061313</t>
  </si>
  <si>
    <t xml:space="preserve">Due to MIR database performance, reports via web services (API) were unavailable </t>
  </si>
  <si>
    <t>Availabliity</t>
  </si>
  <si>
    <t>10:37PM</t>
  </si>
  <si>
    <t>11:02PM</t>
  </si>
  <si>
    <t>M-A061713</t>
  </si>
  <si>
    <t>Posted 6/15/2013</t>
  </si>
  <si>
    <t xml:space="preserve">Supplemental AMS Interval Data </t>
  </si>
  <si>
    <t>Vendor</t>
  </si>
  <si>
    <t>Resource contention</t>
  </si>
  <si>
    <t>Market Participant User Security Administrators (USAs) were unable to issue, renew, or revoke certificates,</t>
  </si>
  <si>
    <t>Halted backup job</t>
  </si>
  <si>
    <t xml:space="preserve">Extract posted out of protocol due to an ERCOT database issue </t>
  </si>
  <si>
    <t>M-A072513</t>
  </si>
  <si>
    <t>3 repors failed to post for the 15:40-15:45 interval</t>
  </si>
  <si>
    <t>The files were posted July 25, 2013</t>
  </si>
  <si>
    <t>M-A073113</t>
  </si>
  <si>
    <t>M-A080613</t>
  </si>
  <si>
    <t>W-A080913</t>
  </si>
  <si>
    <t>W-B081513</t>
  </si>
  <si>
    <t>6 reports missed up to 3 different intervals</t>
  </si>
  <si>
    <t>These reports do not have retry functionality</t>
  </si>
  <si>
    <t>6 reports failed to post for 1 interval</t>
  </si>
  <si>
    <t>7/27-8/6</t>
  </si>
  <si>
    <t xml:space="preserve"> NP6-654-ER, Total Amount of Regulation Service Deployed, posted incomplete for the posting dates listed </t>
  </si>
  <si>
    <t>Reports re-posted with correct data on 8/7</t>
  </si>
  <si>
    <t xml:space="preserve"> The missed intervals will not be rerun</t>
  </si>
  <si>
    <t>7/29-8/1</t>
  </si>
  <si>
    <t xml:space="preserve">All extracts and reports have been posted to current </t>
  </si>
  <si>
    <t>Total Amount of Regulation Service Deployed &amp; Complete Current Operating Plan Data</t>
  </si>
  <si>
    <t>Extracts did not post</t>
  </si>
  <si>
    <t>Technical/verification issues following a system upgrade to ERCOT’s Data Warehouse</t>
  </si>
  <si>
    <t>YTD 2013</t>
  </si>
  <si>
    <t>W-B082013</t>
  </si>
  <si>
    <t>8 reports missed up to 3 different intervals</t>
  </si>
  <si>
    <t>Sept</t>
  </si>
  <si>
    <t>M-B091213</t>
  </si>
  <si>
    <t>3 extracts scheduled to post on 9/12 posted the following the day</t>
  </si>
  <si>
    <t>The following two days were posted on time</t>
  </si>
  <si>
    <t>Replication lag caused by database vendor bug</t>
  </si>
  <si>
    <t>M-D092713</t>
  </si>
  <si>
    <t xml:space="preserve">All extracts and reports have been posted to current and are expected to post timely going forward.  </t>
  </si>
  <si>
    <t>Extracts posted on 9/13</t>
  </si>
  <si>
    <t>Reports re-posted with correct data on 9/28</t>
  </si>
  <si>
    <t>4 reports scheduled to post on 9/27 posted the following the day</t>
  </si>
  <si>
    <t>Replication lag caused by database vendor bug.  At this time a fix from the vendor has not been made available.</t>
  </si>
  <si>
    <t>M-A101613</t>
  </si>
  <si>
    <t>RTD Indicative BPs by Resources and RTD Indicative LMPs by Resource Nodes, LZs and Hubs</t>
  </si>
  <si>
    <t>The two extracts posted multiple times on October 16, 2013 between 00:05-03:20 due to an application issue</t>
  </si>
  <si>
    <t>If reports have already been uploaded to your systems, please disregard the duplicate postings during that time period.</t>
  </si>
  <si>
    <t>ERCOT will remove the duplicate postings</t>
  </si>
  <si>
    <t>R-A102213</t>
  </si>
  <si>
    <t>3:40PM</t>
  </si>
  <si>
    <t>Historic searches using Find ESIID and Find Transaction were unavailable from 3:40 PM to 5:40 PM.</t>
  </si>
  <si>
    <t>5:15PM</t>
  </si>
  <si>
    <t xml:space="preserve">Find ESIID and Find Transaction were intermittently available from 3:40 PM to 4:25 PM, and unavailable from 4:25 PM to 5:15 PM.  </t>
  </si>
  <si>
    <t>Find ESIID and Find Transaction</t>
  </si>
  <si>
    <t>Database patch installed</t>
  </si>
  <si>
    <t>Data Warehouse database instances were not accepting connections.</t>
  </si>
  <si>
    <t>M-C112613</t>
  </si>
  <si>
    <t>Database restarted</t>
  </si>
  <si>
    <t>5:49AM</t>
  </si>
  <si>
    <t>7:19AM</t>
  </si>
  <si>
    <t xml:space="preserve">Data Warehouse database instances were not accepting connections. This is a known issue that occurred in the past (10/22/2013).  </t>
  </si>
  <si>
    <t>Find Transaction was unavailable.  6 reports failed to post for the 2 intervals due to application issues.</t>
  </si>
  <si>
    <t xml:space="preserve"> The missed intervals will not be rerun.  Incident is open with vendor for patch.</t>
  </si>
  <si>
    <t>M-A121813</t>
  </si>
  <si>
    <t xml:space="preserve">Replication of some market data sets caused significant decrease in performance resulting in delayed publication of extracts and potentially impacting Market Data Transparency Web Services.  </t>
  </si>
  <si>
    <t>11 extracts/reports affected</t>
  </si>
  <si>
    <t>Database bug which causes slow system performance during rollback process for LOBs.</t>
  </si>
  <si>
    <t>The vendor bug will not be fixed until later in 2014. ERCOT modified processes to prevent this issue and implemented on 1/13/2014.</t>
  </si>
  <si>
    <t>Posting completed by 12/20/2013</t>
  </si>
  <si>
    <t>2014 ERCOT.com Availability</t>
  </si>
  <si>
    <t>2014 Retail API Availability</t>
  </si>
  <si>
    <t>2014 MPIM Availability</t>
  </si>
  <si>
    <t>9:27AM</t>
  </si>
  <si>
    <t>MIS (Retail), ERCOT.com</t>
  </si>
  <si>
    <t>M-A031114</t>
  </si>
  <si>
    <t>Alternate data center recovery</t>
  </si>
  <si>
    <t>Infrastructure failure in primary data center</t>
  </si>
  <si>
    <t xml:space="preserve">Retail - 2:10PM (3/12)    MPIM - 9:28AM (3/12)           REC - 4:01PM (3/11)                S&amp;B 4:36PM (3/11)          Siebel - 1:15PM (3/12)    ERCOT.com- 5:20PM (3/11)   eService - 5:30PM (3/14)  </t>
  </si>
  <si>
    <t>Varies</t>
  </si>
  <si>
    <t>An outage occurred during maintenance activities by ERCOT’s storage vendor to replace several drives in the storage array</t>
  </si>
  <si>
    <t>M-B040714</t>
  </si>
  <si>
    <t>3:42PM</t>
  </si>
  <si>
    <t>MMSUI, OSUI, EWS, and MIS Report Retrieval</t>
  </si>
  <si>
    <t>These services were intermittently available</t>
  </si>
  <si>
    <t>M-A033114</t>
  </si>
  <si>
    <t xml:space="preserve">These reports do not have retry functionality; therefore, the missed intervals will not be rerun or reposted </t>
  </si>
  <si>
    <t>3:00PM</t>
  </si>
  <si>
    <t>10 reports over 5 intervals</t>
  </si>
  <si>
    <t>Reports failed to post for the intervals listed below due to database issues</t>
  </si>
  <si>
    <t>These impacts were caused during scheduled infrastructure maintenance activities on 4/6</t>
  </si>
  <si>
    <t>Application Availability (%)</t>
  </si>
  <si>
    <t>24x7</t>
  </si>
  <si>
    <t>MIS SLA</t>
  </si>
  <si>
    <t>M-A053014</t>
  </si>
  <si>
    <t>These reports do not have retry functionality; therefore, the missed intervals will not be rerun or reposted to the Market Information System (MIS).</t>
  </si>
  <si>
    <t xml:space="preserve">3 reports failed to post for 1 interval due to pre-migration activities for the implementation of NPRR568, NPRR555, and NPRR532. </t>
  </si>
  <si>
    <t>Configuration Change</t>
  </si>
  <si>
    <t>7/16-7/21</t>
  </si>
  <si>
    <t>M-C071614</t>
  </si>
  <si>
    <t>Technical issues with ERCOT’s Data Warehouse</t>
  </si>
  <si>
    <t>SLA</t>
  </si>
  <si>
    <t>Market Information System (MIS)</t>
  </si>
  <si>
    <t>M-A081814-01</t>
  </si>
  <si>
    <t>Planned site failover</t>
  </si>
  <si>
    <t>Missing intervals for 23 reports</t>
  </si>
  <si>
    <t>M-B071614-01</t>
  </si>
  <si>
    <t>Planned Maintenance Outage</t>
  </si>
  <si>
    <t>PR132-01 - Client Digital Certificate Upgrade</t>
  </si>
  <si>
    <t>Site Failover</t>
  </si>
  <si>
    <t>8:35PM</t>
  </si>
  <si>
    <t>MMSUI, OSUI, EWS, and MIS Report Posting/Retrieval</t>
  </si>
  <si>
    <t>These services were unavailable</t>
  </si>
  <si>
    <t>Planned database failover</t>
  </si>
  <si>
    <t xml:space="preserve">M-A092714-02 </t>
  </si>
  <si>
    <t>MMSUI, OSUI, EWS, and MIS Report Posting/Retrieval, MIS Portal, Find ESIID and Find Transaction</t>
  </si>
  <si>
    <t>System resource constraint</t>
  </si>
  <si>
    <t>System resource constraint was resolved</t>
  </si>
  <si>
    <t>Network outage</t>
  </si>
  <si>
    <t>Network hardwar e replacement</t>
  </si>
  <si>
    <t>M-B102014-01</t>
  </si>
  <si>
    <t>M-C102914-01</t>
  </si>
  <si>
    <t>3 missing intervals for one report - Consolidated Transmission Outage Report</t>
  </si>
  <si>
    <t>One report failed to post for three intervals</t>
  </si>
  <si>
    <t>Application fix</t>
  </si>
  <si>
    <t>M-A102014-01</t>
  </si>
  <si>
    <t>Extract for 10/19 posted late (out of protocol)</t>
  </si>
  <si>
    <t>Extract for 7/16 and 7/17 posted late (out of protocol)</t>
  </si>
  <si>
    <t>M-A112114-01</t>
  </si>
  <si>
    <t>Missing intervals for 5 reports</t>
  </si>
  <si>
    <t>Database issue resolved</t>
  </si>
  <si>
    <t>Database issue experienced during site failover</t>
  </si>
  <si>
    <t>YTD - 2014</t>
  </si>
  <si>
    <t>Jan - Dec 2014</t>
  </si>
  <si>
    <t>M-A121614-01, 02</t>
  </si>
  <si>
    <t>8 days</t>
  </si>
  <si>
    <t>48 Hour Highest Price AS Offer Selected (NP3-915-EX) report</t>
  </si>
  <si>
    <t>Because this posting may have inadvertently revealed Protected Information, ERCOT discontinued publishing this report on December 15, 2014 and removed all previously published reports from the MIS Public Area.</t>
  </si>
  <si>
    <t>Report generation logic</t>
  </si>
  <si>
    <t>Report generation logic fix</t>
  </si>
  <si>
    <t>On December 23, 2014, a supplemental 48 Hour Highest Price AS Offer Selected (NP3-915-EX) report was posted to the Market Information System (MIS) and contains data for Operating Day October 24, 2014 through Operating Day December 12, 2014.</t>
  </si>
  <si>
    <t>YTD - 2015</t>
  </si>
  <si>
    <t>M-A012915-01</t>
  </si>
  <si>
    <t>Five reports failed to post for up to seven intervals.</t>
  </si>
  <si>
    <t>These reports do not have retry capability; therefore, they will not be posted on the Market Information System (MIS).</t>
  </si>
  <si>
    <t>ERCOT IT Incident Summary - 2015</t>
  </si>
  <si>
    <t>M-A010815-01</t>
  </si>
  <si>
    <t>MPIM, Retail API</t>
  </si>
  <si>
    <t>Commercial Systems Site Failover</t>
  </si>
  <si>
    <t>Missed intervals for 5 reports</t>
  </si>
  <si>
    <t>M-B012915-01</t>
  </si>
  <si>
    <t>MIS, EWS, MPIM, Retail API</t>
  </si>
  <si>
    <t>R-A021315-01</t>
  </si>
  <si>
    <t xml:space="preserve">NIDR 867_03 Activity Reports </t>
  </si>
  <si>
    <t>Processing issue</t>
  </si>
  <si>
    <t>Reports regenerated</t>
  </si>
  <si>
    <t>Reports that were created were determined to be incomplete and were removed from the Market Information System (MIS).  ERCOT provided the corrected information,  regenerated the reports, and posted them on the MIS.</t>
  </si>
  <si>
    <t>The date of the new report will be listed as 02/13/15 with a date/timestamp of ‘20150213112438’, but will contain information for NIDR 867_03 data loading that occurred on February 12.</t>
  </si>
  <si>
    <t>W-B021215-01</t>
  </si>
  <si>
    <t xml:space="preserve">RTM Final Statements for Operating Day December 18, 2014 </t>
  </si>
  <si>
    <t>On February 11, 2015, ERCOT posted the RTM Final Statements for Operating Day December 18, 2014 without interval number and interval amount on the Presidio Block Load Transfer bill determinants LAMBLTAMT and MBLTAMTQSETOT.
No other bill determinants were affected by this issue.</t>
  </si>
  <si>
    <t>Application issue</t>
  </si>
  <si>
    <t>ERCOT, Market Participant</t>
  </si>
  <si>
    <t>Application issue corrected</t>
  </si>
  <si>
    <r>
      <t xml:space="preserve">The Commercial Operating Day Extract (CODE) and Market Operating Day Extract (MODE) containing approved settlement input data used in publication of settlement statements </t>
    </r>
    <r>
      <rPr>
        <sz val="10"/>
        <color rgb="FF000000"/>
        <rFont val="Arial"/>
        <family val="2"/>
      </rPr>
      <t>contain the interval amounts and can be found on the Market Information System (MIS).</t>
    </r>
  </si>
  <si>
    <t>M-A012715-01</t>
  </si>
  <si>
    <t>Database Upgrades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</si>
</sst>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m/d/yy;@"/>
    <numFmt numFmtId="165" formatCode="mm/dd/yy;@"/>
    <numFmt numFmtId="166" formatCode="m/d;@"/>
    <numFmt numFmtId="167" formatCode="[$-409]h:mm\ AM/PM;@"/>
    <numFmt numFmtId="168" formatCode="[m]"/>
    <numFmt numFmtId="169" formatCode="[$-409]mmmm\-yy;@"/>
    <numFmt numFmtId="170" formatCode="m/d/yyyy;@"/>
    <numFmt numFmtId="171" formatCode="0.000"/>
  </numFmts>
  <fonts count="64" x14ac:knownFonts="1">
    <font>
      <sz val="10"/>
      <name val="Arial"/>
    </font>
    <font>
      <sz val="10"/>
      <name val="Arial"/>
      <family val="2"/>
    </font>
    <font>
      <b/>
      <sz val="10"/>
      <name val="Arial"/>
      <family val="2"/>
    </font>
    <font>
      <sz val="10"/>
      <name val="Arial"/>
      <family val="2"/>
    </font>
    <font>
      <u/>
      <sz val="10"/>
      <color indexed="12"/>
      <name val="Arial"/>
      <family val="2"/>
    </font>
    <font>
      <b/>
      <sz val="10"/>
      <color indexed="9"/>
      <name val="Arial"/>
      <family val="2"/>
    </font>
    <font>
      <sz val="10"/>
      <color indexed="8"/>
      <name val="Arial"/>
      <family val="2"/>
    </font>
    <font>
      <b/>
      <sz val="10"/>
      <color indexed="9"/>
      <name val="Arial"/>
      <family val="2"/>
    </font>
    <font>
      <b/>
      <sz val="14"/>
      <color indexed="10"/>
      <name val="Arial"/>
      <family val="2"/>
    </font>
    <font>
      <b/>
      <i/>
      <sz val="18"/>
      <color indexed="18"/>
      <name val="Arial"/>
      <family val="2"/>
    </font>
    <font>
      <b/>
      <sz val="8"/>
      <color indexed="8"/>
      <name val="Verdana"/>
      <family val="2"/>
    </font>
    <font>
      <sz val="8"/>
      <color indexed="8"/>
      <name val="Verdana"/>
      <family val="2"/>
    </font>
    <font>
      <b/>
      <sz val="8"/>
      <color indexed="9"/>
      <name val="Verdana"/>
      <family val="2"/>
    </font>
    <font>
      <sz val="8"/>
      <name val="Arial"/>
      <family val="2"/>
    </font>
    <font>
      <b/>
      <sz val="12"/>
      <name val="Arial"/>
      <family val="2"/>
    </font>
    <font>
      <b/>
      <i/>
      <sz val="10"/>
      <name val="Arial"/>
      <family val="2"/>
    </font>
    <font>
      <sz val="12"/>
      <name val="Arial"/>
      <family val="2"/>
    </font>
    <font>
      <b/>
      <sz val="16"/>
      <name val="Arial"/>
      <family val="2"/>
    </font>
    <font>
      <b/>
      <sz val="12"/>
      <name val="Arial"/>
      <family val="2"/>
    </font>
    <font>
      <b/>
      <sz val="14"/>
      <name val="Arial"/>
      <family val="2"/>
    </font>
    <font>
      <sz val="12"/>
      <name val="Arial"/>
      <family val="2"/>
    </font>
    <font>
      <b/>
      <sz val="14"/>
      <color indexed="18"/>
      <name val="Arial"/>
      <family val="2"/>
    </font>
    <font>
      <sz val="14"/>
      <name val="Arial"/>
      <family val="2"/>
    </font>
    <font>
      <sz val="11"/>
      <name val="Arial"/>
      <family val="2"/>
    </font>
    <font>
      <b/>
      <i/>
      <sz val="12"/>
      <color indexed="18"/>
      <name val="Arial"/>
      <family val="2"/>
    </font>
    <font>
      <b/>
      <i/>
      <sz val="14"/>
      <color indexed="18"/>
      <name val="Arial"/>
      <family val="2"/>
    </font>
    <font>
      <sz val="10"/>
      <color indexed="8"/>
      <name val="Arial"/>
      <family val="2"/>
    </font>
    <font>
      <sz val="8"/>
      <color indexed="81"/>
      <name val="Tahoma"/>
      <family val="2"/>
    </font>
    <font>
      <b/>
      <sz val="8"/>
      <color indexed="81"/>
      <name val="Tahoma"/>
      <family val="2"/>
    </font>
    <font>
      <b/>
      <sz val="16"/>
      <name val="Calibri"/>
      <family val="2"/>
    </font>
    <font>
      <b/>
      <sz val="8"/>
      <name val="Calibri"/>
      <family val="2"/>
    </font>
    <font>
      <b/>
      <sz val="10"/>
      <name val="Calibri"/>
      <family val="2"/>
    </font>
    <font>
      <b/>
      <i/>
      <sz val="10"/>
      <name val="Calibri"/>
      <family val="2"/>
    </font>
    <font>
      <sz val="10"/>
      <name val="Calibri"/>
      <family val="2"/>
    </font>
    <font>
      <sz val="9"/>
      <name val="Calibri"/>
      <family val="2"/>
    </font>
    <font>
      <u/>
      <sz val="9"/>
      <name val="Calibri"/>
      <family val="2"/>
    </font>
    <font>
      <i/>
      <sz val="9"/>
      <name val="Calibri"/>
      <family val="2"/>
    </font>
    <font>
      <b/>
      <sz val="9"/>
      <name val="Calibri"/>
      <family val="2"/>
    </font>
    <font>
      <u/>
      <sz val="10"/>
      <name val="Calibri"/>
      <family val="2"/>
    </font>
    <font>
      <b/>
      <sz val="8"/>
      <name val="Arial"/>
      <family val="2"/>
    </font>
    <font>
      <sz val="8"/>
      <name val="Arial"/>
      <family val="2"/>
    </font>
    <font>
      <u/>
      <sz val="8"/>
      <color indexed="12"/>
      <name val="Arial"/>
      <family val="2"/>
    </font>
    <font>
      <b/>
      <sz val="8"/>
      <name val="Times New Roman"/>
      <family val="1"/>
    </font>
    <font>
      <b/>
      <i/>
      <sz val="18"/>
      <color indexed="18"/>
      <name val="Calibri"/>
      <family val="2"/>
    </font>
    <font>
      <sz val="10"/>
      <color indexed="8"/>
      <name val="Arial"/>
      <family val="2"/>
    </font>
    <font>
      <sz val="11"/>
      <name val="Calibri"/>
      <family val="2"/>
    </font>
    <font>
      <sz val="10"/>
      <color indexed="10"/>
      <name val="Arial"/>
      <family val="2"/>
    </font>
    <font>
      <sz val="10.5"/>
      <name val="Consolas"/>
      <family val="3"/>
    </font>
    <font>
      <sz val="12"/>
      <color indexed="8"/>
      <name val="Arial"/>
      <family val="2"/>
    </font>
    <font>
      <sz val="12"/>
      <color indexed="10"/>
      <name val="Arial"/>
      <family val="2"/>
    </font>
    <font>
      <sz val="10"/>
      <color indexed="12"/>
      <name val="Arial"/>
      <family val="2"/>
    </font>
    <font>
      <sz val="12"/>
      <name val="Times New Roman"/>
      <family val="1"/>
    </font>
    <font>
      <b/>
      <sz val="10"/>
      <color indexed="48"/>
      <name val="Arial"/>
      <family val="2"/>
    </font>
    <font>
      <sz val="10"/>
      <color indexed="48"/>
      <name val="Arial"/>
      <family val="2"/>
    </font>
    <font>
      <sz val="10"/>
      <name val="Times New Roman"/>
      <family val="1"/>
    </font>
    <font>
      <sz val="10"/>
      <color indexed="18"/>
      <name val="Arial"/>
      <family val="2"/>
    </font>
    <font>
      <sz val="12"/>
      <color indexed="56"/>
      <name val="Arial"/>
      <family val="2"/>
    </font>
    <font>
      <sz val="10"/>
      <color indexed="56"/>
      <name val="Arial"/>
      <family val="2"/>
    </font>
    <font>
      <b/>
      <sz val="11"/>
      <color indexed="9"/>
      <name val="Arial"/>
      <family val="2"/>
    </font>
    <font>
      <sz val="12"/>
      <color rgb="FF000000"/>
      <name val="Arial"/>
      <family val="2"/>
    </font>
    <font>
      <sz val="10"/>
      <color rgb="FF000000"/>
      <name val="Arial"/>
      <family val="2"/>
    </font>
    <font>
      <sz val="10"/>
      <color rgb="FF1F497D"/>
      <name val="Calibri"/>
      <family val="2"/>
    </font>
    <font>
      <sz val="11"/>
      <color rgb="FF000000"/>
      <name val="Calibri"/>
      <family val="2"/>
    </font>
    <font>
      <sz val="10"/>
      <color rgb="FF000000"/>
      <name val="Calibri"/>
      <family val="2"/>
    </font>
  </fonts>
  <fills count="24">
    <fill>
      <patternFill patternType="none"/>
    </fill>
    <fill>
      <patternFill patternType="gray125"/>
    </fill>
    <fill>
      <patternFill patternType="solid">
        <fgColor indexed="18"/>
        <bgColor indexed="8"/>
      </patternFill>
    </fill>
    <fill>
      <patternFill patternType="solid">
        <fgColor indexed="18"/>
        <bgColor indexed="64"/>
      </patternFill>
    </fill>
    <fill>
      <patternFill patternType="solid">
        <fgColor indexed="11"/>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49"/>
        <bgColor indexed="64"/>
      </patternFill>
    </fill>
    <fill>
      <patternFill patternType="solid">
        <fgColor indexed="42"/>
        <bgColor indexed="64"/>
      </patternFill>
    </fill>
    <fill>
      <patternFill patternType="solid">
        <fgColor indexed="27"/>
        <bgColor indexed="64"/>
      </patternFill>
    </fill>
    <fill>
      <patternFill patternType="solid">
        <fgColor theme="3" tint="-0.249977111117893"/>
        <bgColor indexed="64"/>
      </patternFill>
    </fill>
    <fill>
      <patternFill patternType="solid">
        <fgColor rgb="FF66FF33"/>
        <bgColor indexed="64"/>
      </patternFill>
    </fill>
    <fill>
      <patternFill patternType="solid">
        <fgColor theme="0"/>
        <bgColor indexed="64"/>
      </patternFill>
    </fill>
    <fill>
      <patternFill patternType="solid">
        <fgColor theme="0"/>
        <bgColor indexed="8"/>
      </patternFill>
    </fill>
    <fill>
      <patternFill patternType="solid">
        <fgColor rgb="FFFFFF00"/>
        <bgColor indexed="64"/>
      </patternFill>
    </fill>
    <fill>
      <patternFill patternType="solid">
        <fgColor rgb="FF002060"/>
        <bgColor indexed="8"/>
      </patternFill>
    </fill>
    <fill>
      <patternFill patternType="solid">
        <fgColor rgb="FF002060"/>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CCFFCC"/>
        <bgColor indexed="64"/>
      </patternFill>
    </fill>
    <fill>
      <patternFill patternType="solid">
        <fgColor theme="6"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right/>
      <top/>
      <bottom style="thin">
        <color indexed="64"/>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diagonal/>
    </border>
    <border>
      <left/>
      <right/>
      <top/>
      <bottom style="medium">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ck">
        <color indexed="64"/>
      </top>
      <bottom/>
      <diagonal/>
    </border>
    <border>
      <left style="medium">
        <color indexed="8"/>
      </left>
      <right/>
      <top style="medium">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8"/>
      </left>
      <right/>
      <top style="medium">
        <color indexed="8"/>
      </top>
      <bottom/>
      <diagonal/>
    </border>
    <border>
      <left style="medium">
        <color indexed="64"/>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medium">
        <color indexed="8"/>
      </left>
      <right style="medium">
        <color indexed="64"/>
      </right>
      <top style="medium">
        <color indexed="8"/>
      </top>
      <bottom/>
      <diagonal/>
    </border>
    <border>
      <left style="medium">
        <color indexed="8"/>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s>
  <cellStyleXfs count="5">
    <xf numFmtId="0" fontId="0" fillId="0" borderId="0"/>
    <xf numFmtId="0" fontId="4"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0" fontId="1" fillId="0" borderId="0"/>
  </cellStyleXfs>
  <cellXfs count="649">
    <xf numFmtId="0" fontId="0" fillId="0" borderId="0" xfId="0"/>
    <xf numFmtId="0" fontId="7" fillId="2" borderId="1" xfId="2" applyFont="1" applyFill="1" applyBorder="1" applyAlignment="1">
      <alignment horizontal="center" wrapText="1"/>
    </xf>
    <xf numFmtId="0" fontId="5" fillId="3" borderId="1" xfId="0" applyFont="1" applyFill="1" applyBorder="1" applyAlignment="1">
      <alignment horizontal="center" wrapText="1"/>
    </xf>
    <xf numFmtId="0" fontId="1" fillId="0" borderId="0" xfId="0" applyFont="1"/>
    <xf numFmtId="0" fontId="1" fillId="0" borderId="0" xfId="0" applyFont="1" applyAlignment="1">
      <alignment horizontal="center"/>
    </xf>
    <xf numFmtId="0" fontId="8" fillId="0" borderId="0" xfId="0" applyFont="1"/>
    <xf numFmtId="0" fontId="9" fillId="0" borderId="0" xfId="0" applyFont="1"/>
    <xf numFmtId="0" fontId="1" fillId="0" borderId="0" xfId="0" applyFont="1" applyAlignment="1">
      <alignment wrapText="1"/>
    </xf>
    <xf numFmtId="0" fontId="3" fillId="0" borderId="1" xfId="0" applyFont="1" applyFill="1" applyBorder="1" applyAlignment="1">
      <alignment horizontal="left" wrapText="1"/>
    </xf>
    <xf numFmtId="0" fontId="1" fillId="0" borderId="0" xfId="0" applyFont="1" applyAlignment="1">
      <alignment horizontal="left"/>
    </xf>
    <xf numFmtId="164" fontId="1" fillId="0" borderId="1" xfId="0" applyNumberFormat="1" applyFont="1" applyBorder="1" applyAlignment="1">
      <alignment horizontal="center"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0" borderId="0" xfId="0" applyFont="1" applyFill="1" applyAlignment="1">
      <alignment horizontal="center"/>
    </xf>
    <xf numFmtId="0" fontId="3" fillId="3" borderId="1" xfId="0" applyFont="1" applyFill="1" applyBorder="1" applyAlignment="1">
      <alignment horizontal="center" wrapText="1"/>
    </xf>
    <xf numFmtId="0" fontId="11" fillId="0" borderId="2" xfId="0" applyFont="1" applyBorder="1" applyAlignment="1">
      <alignment wrapText="1"/>
    </xf>
    <xf numFmtId="3" fontId="11" fillId="0" borderId="2" xfId="0" applyNumberFormat="1" applyFont="1" applyBorder="1" applyAlignment="1">
      <alignment wrapText="1"/>
    </xf>
    <xf numFmtId="0" fontId="11" fillId="0" borderId="3" xfId="0" applyFont="1" applyBorder="1" applyAlignment="1">
      <alignment wrapText="1"/>
    </xf>
    <xf numFmtId="3" fontId="11" fillId="0" borderId="3" xfId="0" applyNumberFormat="1" applyFont="1" applyBorder="1" applyAlignment="1">
      <alignment wrapText="1"/>
    </xf>
    <xf numFmtId="0" fontId="12" fillId="3" borderId="2" xfId="0" applyFont="1" applyFill="1" applyBorder="1" applyAlignment="1">
      <alignment horizontal="center" wrapText="1"/>
    </xf>
    <xf numFmtId="0" fontId="1" fillId="4" borderId="1" xfId="0" applyFont="1" applyFill="1" applyBorder="1" applyAlignment="1">
      <alignment wrapText="1"/>
    </xf>
    <xf numFmtId="0" fontId="1" fillId="5" borderId="1" xfId="0" applyFont="1" applyFill="1" applyBorder="1" applyAlignment="1">
      <alignment wrapText="1"/>
    </xf>
    <xf numFmtId="0" fontId="3" fillId="0" borderId="1" xfId="0" applyFont="1" applyFill="1" applyBorder="1" applyAlignment="1">
      <alignment horizontal="center"/>
    </xf>
    <xf numFmtId="0" fontId="0" fillId="0" borderId="4" xfId="0" applyBorder="1"/>
    <xf numFmtId="0" fontId="0" fillId="0" borderId="5" xfId="0" applyBorder="1"/>
    <xf numFmtId="0" fontId="0" fillId="0" borderId="0" xfId="0" applyAlignment="1">
      <alignment horizontal="center"/>
    </xf>
    <xf numFmtId="0" fontId="0" fillId="0" borderId="4" xfId="0" applyBorder="1" applyAlignment="1">
      <alignment horizontal="center" wrapText="1"/>
    </xf>
    <xf numFmtId="0" fontId="0" fillId="0" borderId="0" xfId="0" applyBorder="1" applyAlignment="1">
      <alignment horizontal="center"/>
    </xf>
    <xf numFmtId="0" fontId="15" fillId="0" borderId="0" xfId="0" applyFont="1"/>
    <xf numFmtId="0" fontId="0" fillId="0" borderId="0" xfId="0" applyBorder="1"/>
    <xf numFmtId="0" fontId="2" fillId="0" borderId="6" xfId="0" applyFont="1" applyBorder="1"/>
    <xf numFmtId="0" fontId="2" fillId="0" borderId="0" xfId="0" applyFont="1" applyBorder="1"/>
    <xf numFmtId="0" fontId="0" fillId="0" borderId="7" xfId="0" applyBorder="1"/>
    <xf numFmtId="0" fontId="0" fillId="0" borderId="8" xfId="0" applyBorder="1"/>
    <xf numFmtId="0" fontId="0" fillId="0" borderId="9" xfId="0" applyBorder="1"/>
    <xf numFmtId="0" fontId="16" fillId="0" borderId="0" xfId="0" applyFont="1"/>
    <xf numFmtId="0" fontId="18" fillId="0" borderId="0" xfId="0" applyFont="1"/>
    <xf numFmtId="0" fontId="0" fillId="6" borderId="10" xfId="0" applyFill="1" applyBorder="1"/>
    <xf numFmtId="0" fontId="0" fillId="6" borderId="11" xfId="0" applyFill="1" applyBorder="1"/>
    <xf numFmtId="0" fontId="16" fillId="6" borderId="11" xfId="0" applyFont="1" applyFill="1" applyBorder="1"/>
    <xf numFmtId="0" fontId="19" fillId="6" borderId="11" xfId="0" applyFont="1" applyFill="1" applyBorder="1"/>
    <xf numFmtId="0" fontId="16" fillId="6" borderId="11" xfId="0" applyFont="1" applyFill="1" applyBorder="1" applyAlignment="1">
      <alignment wrapText="1"/>
    </xf>
    <xf numFmtId="0" fontId="18" fillId="6" borderId="12" xfId="0" applyFont="1" applyFill="1" applyBorder="1"/>
    <xf numFmtId="0" fontId="16" fillId="6" borderId="12" xfId="0" applyFont="1" applyFill="1" applyBorder="1"/>
    <xf numFmtId="0" fontId="16" fillId="6" borderId="13" xfId="0" applyFont="1" applyFill="1" applyBorder="1"/>
    <xf numFmtId="0" fontId="9" fillId="0" borderId="0" xfId="0" applyFont="1" applyFill="1" applyBorder="1"/>
    <xf numFmtId="0" fontId="0" fillId="0" borderId="14" xfId="0" applyBorder="1"/>
    <xf numFmtId="0" fontId="0" fillId="0" borderId="15" xfId="0" applyBorder="1"/>
    <xf numFmtId="0" fontId="0" fillId="0" borderId="16" xfId="0" applyBorder="1" applyAlignment="1">
      <alignment horizontal="center"/>
    </xf>
    <xf numFmtId="0" fontId="0" fillId="0" borderId="17" xfId="0" applyBorder="1" applyAlignment="1">
      <alignment horizontal="center"/>
    </xf>
    <xf numFmtId="0" fontId="0" fillId="0" borderId="18" xfId="0" applyBorder="1"/>
    <xf numFmtId="0" fontId="0" fillId="3" borderId="6" xfId="0" applyFill="1" applyBorder="1"/>
    <xf numFmtId="0" fontId="0" fillId="0" borderId="0" xfId="0" applyFill="1"/>
    <xf numFmtId="0" fontId="0" fillId="3" borderId="0" xfId="0" applyFill="1" applyBorder="1"/>
    <xf numFmtId="0" fontId="1" fillId="0" borderId="0" xfId="0" applyFont="1" applyFill="1" applyBorder="1" applyAlignment="1">
      <alignment horizontal="center"/>
    </xf>
    <xf numFmtId="0" fontId="1" fillId="0" borderId="0" xfId="0" applyFont="1" applyFill="1"/>
    <xf numFmtId="0" fontId="3" fillId="0" borderId="0" xfId="0" applyFont="1" applyFill="1" applyBorder="1" applyAlignment="1">
      <alignment horizontal="center"/>
    </xf>
    <xf numFmtId="0" fontId="9" fillId="0" borderId="19" xfId="0" applyFont="1" applyBorder="1"/>
    <xf numFmtId="0" fontId="16" fillId="0" borderId="20" xfId="0" applyFont="1" applyBorder="1" applyAlignment="1">
      <alignment textRotation="90"/>
    </xf>
    <xf numFmtId="0" fontId="16" fillId="3" borderId="20" xfId="0" applyFont="1" applyFill="1" applyBorder="1" applyAlignment="1">
      <alignment textRotation="90"/>
    </xf>
    <xf numFmtId="0" fontId="22" fillId="3" borderId="0" xfId="0" applyFont="1" applyFill="1"/>
    <xf numFmtId="0" fontId="1" fillId="0" borderId="0" xfId="0" applyFont="1" applyAlignment="1"/>
    <xf numFmtId="0" fontId="3" fillId="0" borderId="1" xfId="0" applyFont="1" applyFill="1" applyBorder="1" applyAlignment="1">
      <alignment wrapText="1"/>
    </xf>
    <xf numFmtId="0" fontId="0" fillId="0" borderId="0" xfId="0" applyAlignment="1"/>
    <xf numFmtId="0" fontId="1" fillId="0" borderId="17" xfId="0" applyFont="1" applyFill="1" applyBorder="1" applyAlignment="1">
      <alignment horizontal="center"/>
    </xf>
    <xf numFmtId="0" fontId="23" fillId="0" borderId="21" xfId="0" applyFont="1" applyBorder="1"/>
    <xf numFmtId="0" fontId="23" fillId="0" borderId="22" xfId="0" applyFont="1" applyBorder="1" applyAlignment="1">
      <alignment horizontal="center"/>
    </xf>
    <xf numFmtId="0" fontId="23" fillId="3" borderId="22" xfId="0" applyFont="1" applyFill="1" applyBorder="1" applyAlignment="1">
      <alignment horizontal="center"/>
    </xf>
    <xf numFmtId="0" fontId="23" fillId="0" borderId="23" xfId="0" applyFont="1" applyBorder="1"/>
    <xf numFmtId="0" fontId="23" fillId="0" borderId="1" xfId="0" applyFont="1" applyBorder="1" applyAlignment="1">
      <alignment horizontal="center"/>
    </xf>
    <xf numFmtId="0" fontId="23" fillId="3" borderId="1" xfId="0" applyFont="1" applyFill="1" applyBorder="1" applyAlignment="1">
      <alignment horizontal="center"/>
    </xf>
    <xf numFmtId="0" fontId="23" fillId="0" borderId="24" xfId="0" applyFont="1" applyBorder="1"/>
    <xf numFmtId="0" fontId="23" fillId="0" borderId="25" xfId="0" applyFont="1" applyBorder="1" applyAlignment="1">
      <alignment horizontal="center"/>
    </xf>
    <xf numFmtId="0" fontId="10" fillId="0" borderId="0" xfId="0" applyFont="1" applyBorder="1" applyAlignment="1">
      <alignment wrapText="1"/>
    </xf>
    <xf numFmtId="3" fontId="10" fillId="0" borderId="0" xfId="0" applyNumberFormat="1" applyFont="1" applyBorder="1" applyAlignment="1">
      <alignment wrapText="1"/>
    </xf>
    <xf numFmtId="3" fontId="10" fillId="0" borderId="0" xfId="0" applyNumberFormat="1" applyFont="1" applyBorder="1" applyAlignment="1">
      <alignment horizontal="center" wrapText="1"/>
    </xf>
    <xf numFmtId="10" fontId="10" fillId="0" borderId="0" xfId="3" applyNumberFormat="1" applyFont="1" applyBorder="1" applyAlignment="1">
      <alignment wrapText="1"/>
    </xf>
    <xf numFmtId="0" fontId="24" fillId="0" borderId="0" xfId="0" applyFont="1"/>
    <xf numFmtId="0" fontId="0" fillId="6" borderId="0" xfId="0" applyFill="1" applyBorder="1"/>
    <xf numFmtId="0" fontId="16" fillId="6" borderId="0" xfId="0" applyFont="1" applyFill="1" applyBorder="1"/>
    <xf numFmtId="0" fontId="19" fillId="6" borderId="0" xfId="0" applyFont="1" applyFill="1" applyBorder="1"/>
    <xf numFmtId="0" fontId="20" fillId="6" borderId="0" xfId="0" applyFont="1" applyFill="1" applyBorder="1"/>
    <xf numFmtId="0" fontId="14" fillId="6" borderId="0" xfId="0" applyFont="1" applyFill="1" applyBorder="1"/>
    <xf numFmtId="0" fontId="17" fillId="6" borderId="0" xfId="0" applyFont="1" applyFill="1" applyBorder="1"/>
    <xf numFmtId="0" fontId="18" fillId="6" borderId="0" xfId="0" applyFont="1" applyFill="1" applyBorder="1"/>
    <xf numFmtId="0" fontId="17" fillId="6" borderId="26" xfId="0" applyFont="1" applyFill="1" applyBorder="1" applyAlignment="1">
      <alignment horizontal="left"/>
    </xf>
    <xf numFmtId="0" fontId="0" fillId="6" borderId="0" xfId="0" applyFill="1" applyBorder="1" applyAlignment="1">
      <alignment horizontal="left"/>
    </xf>
    <xf numFmtId="0" fontId="16" fillId="6" borderId="0" xfId="0" applyFont="1" applyFill="1" applyBorder="1" applyAlignment="1">
      <alignment horizontal="left"/>
    </xf>
    <xf numFmtId="0" fontId="19" fillId="6" borderId="0" xfId="0" applyFont="1" applyFill="1" applyBorder="1" applyAlignment="1">
      <alignment horizontal="left"/>
    </xf>
    <xf numFmtId="0" fontId="20" fillId="6" borderId="0" xfId="0" applyFont="1" applyFill="1" applyBorder="1" applyAlignment="1">
      <alignment horizontal="left"/>
    </xf>
    <xf numFmtId="0" fontId="14" fillId="6" borderId="0" xfId="0" applyFont="1" applyFill="1" applyBorder="1" applyAlignment="1">
      <alignment horizontal="left"/>
    </xf>
    <xf numFmtId="0" fontId="16" fillId="6" borderId="4" xfId="0" applyFont="1" applyFill="1" applyBorder="1" applyAlignment="1">
      <alignment horizontal="left"/>
    </xf>
    <xf numFmtId="0" fontId="0" fillId="0" borderId="0" xfId="0" applyAlignment="1">
      <alignment horizontal="left"/>
    </xf>
    <xf numFmtId="0" fontId="25" fillId="0" borderId="0" xfId="0" applyFont="1"/>
    <xf numFmtId="164" fontId="3" fillId="0" borderId="1" xfId="0" applyNumberFormat="1" applyFont="1" applyBorder="1" applyAlignment="1">
      <alignment horizontal="center" wrapText="1"/>
    </xf>
    <xf numFmtId="0" fontId="3" fillId="0" borderId="1" xfId="0" applyFont="1" applyBorder="1" applyAlignment="1">
      <alignment horizontal="center" wrapText="1"/>
    </xf>
    <xf numFmtId="0" fontId="12" fillId="3" borderId="27" xfId="0" applyFont="1" applyFill="1" applyBorder="1" applyAlignment="1">
      <alignment horizontal="center" wrapText="1"/>
    </xf>
    <xf numFmtId="3" fontId="11" fillId="0" borderId="27" xfId="0" applyNumberFormat="1" applyFont="1" applyBorder="1" applyAlignment="1">
      <alignment wrapText="1"/>
    </xf>
    <xf numFmtId="0" fontId="11" fillId="0" borderId="27" xfId="0" applyFont="1" applyBorder="1" applyAlignment="1">
      <alignment wrapText="1"/>
    </xf>
    <xf numFmtId="0" fontId="12" fillId="3" borderId="28" xfId="0" applyFont="1" applyFill="1" applyBorder="1" applyAlignment="1">
      <alignment horizontal="center" wrapText="1"/>
    </xf>
    <xf numFmtId="10" fontId="11" fillId="0" borderId="29" xfId="3" applyNumberFormat="1" applyFont="1" applyBorder="1" applyAlignment="1">
      <alignment wrapText="1"/>
    </xf>
    <xf numFmtId="9" fontId="11" fillId="0" borderId="29" xfId="3" applyNumberFormat="1" applyFont="1" applyBorder="1" applyAlignment="1">
      <alignment wrapText="1"/>
    </xf>
    <xf numFmtId="0" fontId="16" fillId="6" borderId="0" xfId="0" applyFont="1" applyFill="1" applyBorder="1" applyAlignment="1">
      <alignment horizontal="left" wrapText="1"/>
    </xf>
    <xf numFmtId="3" fontId="1" fillId="0" borderId="1" xfId="0" applyNumberFormat="1" applyFont="1" applyFill="1" applyBorder="1" applyAlignment="1">
      <alignment horizontal="center" wrapText="1"/>
    </xf>
    <xf numFmtId="0" fontId="26" fillId="0" borderId="1" xfId="0" applyFont="1" applyFill="1" applyBorder="1"/>
    <xf numFmtId="0" fontId="24" fillId="0" borderId="6" xfId="0" applyFont="1" applyBorder="1" applyAlignment="1">
      <alignment horizontal="left"/>
    </xf>
    <xf numFmtId="0" fontId="0" fillId="0" borderId="0" xfId="0" applyFill="1" applyBorder="1"/>
    <xf numFmtId="0" fontId="23" fillId="3" borderId="16" xfId="0" applyFont="1" applyFill="1" applyBorder="1" applyAlignment="1">
      <alignment horizontal="center"/>
    </xf>
    <xf numFmtId="0" fontId="23" fillId="0" borderId="0" xfId="0" applyFont="1" applyFill="1" applyBorder="1" applyAlignment="1">
      <alignment horizontal="center"/>
    </xf>
    <xf numFmtId="0" fontId="22" fillId="0" borderId="0" xfId="0" applyFont="1" applyFill="1" applyBorder="1"/>
    <xf numFmtId="0" fontId="16" fillId="0" borderId="0" xfId="0" applyFont="1" applyFill="1" applyBorder="1" applyAlignment="1">
      <alignment textRotation="90"/>
    </xf>
    <xf numFmtId="0" fontId="18" fillId="6" borderId="0" xfId="0" applyFont="1" applyFill="1" applyBorder="1" applyAlignment="1">
      <alignment horizontal="left"/>
    </xf>
    <xf numFmtId="0" fontId="16" fillId="6" borderId="30" xfId="0" applyFont="1" applyFill="1" applyBorder="1" applyAlignment="1">
      <alignment horizontal="left"/>
    </xf>
    <xf numFmtId="0" fontId="16" fillId="6" borderId="31" xfId="0" applyFont="1" applyFill="1" applyBorder="1" applyAlignment="1">
      <alignment horizontal="left"/>
    </xf>
    <xf numFmtId="166" fontId="3" fillId="0" borderId="1" xfId="0" applyNumberFormat="1" applyFont="1" applyBorder="1" applyAlignment="1">
      <alignment horizontal="center" wrapText="1"/>
    </xf>
    <xf numFmtId="0" fontId="23" fillId="0" borderId="16" xfId="0" applyFont="1" applyBorder="1" applyAlignment="1">
      <alignment horizontal="center"/>
    </xf>
    <xf numFmtId="0" fontId="23" fillId="0" borderId="18" xfId="0" applyFont="1" applyBorder="1"/>
    <xf numFmtId="0" fontId="2" fillId="0" borderId="0" xfId="0" applyFont="1" applyAlignment="1">
      <alignment horizontal="center"/>
    </xf>
    <xf numFmtId="16" fontId="3" fillId="0" borderId="1" xfId="0" applyNumberFormat="1" applyFont="1" applyBorder="1" applyAlignment="1">
      <alignment horizontal="center" wrapText="1"/>
    </xf>
    <xf numFmtId="16" fontId="3" fillId="0" borderId="1" xfId="0" applyNumberFormat="1" applyFont="1" applyFill="1" applyBorder="1" applyAlignment="1">
      <alignment horizontal="center" wrapText="1"/>
    </xf>
    <xf numFmtId="0" fontId="0" fillId="7" borderId="0" xfId="0" applyFill="1"/>
    <xf numFmtId="0" fontId="31" fillId="8" borderId="25" xfId="0" applyFont="1" applyFill="1" applyBorder="1" applyAlignment="1">
      <alignment horizontal="center" wrapText="1"/>
    </xf>
    <xf numFmtId="0" fontId="33" fillId="7" borderId="22" xfId="0" applyFont="1" applyFill="1" applyBorder="1" applyAlignment="1">
      <alignment horizontal="center" vertical="center"/>
    </xf>
    <xf numFmtId="0" fontId="31" fillId="7" borderId="22" xfId="0" applyFont="1" applyFill="1" applyBorder="1" applyAlignment="1">
      <alignment horizontal="left" vertical="top" wrapText="1"/>
    </xf>
    <xf numFmtId="0" fontId="34" fillId="7" borderId="22" xfId="0" applyFont="1" applyFill="1" applyBorder="1" applyAlignment="1">
      <alignment horizontal="left" vertical="top" wrapText="1"/>
    </xf>
    <xf numFmtId="0" fontId="35" fillId="7" borderId="22" xfId="0" applyFont="1" applyFill="1" applyBorder="1" applyAlignment="1">
      <alignment horizontal="left" vertical="top" wrapText="1"/>
    </xf>
    <xf numFmtId="0" fontId="34" fillId="0" borderId="22" xfId="0" applyFont="1" applyFill="1" applyBorder="1" applyAlignment="1">
      <alignment horizontal="left" vertical="top" wrapText="1"/>
    </xf>
    <xf numFmtId="0" fontId="31" fillId="7" borderId="1" xfId="0" applyFont="1" applyFill="1" applyBorder="1" applyAlignment="1">
      <alignment horizontal="center" vertical="center"/>
    </xf>
    <xf numFmtId="0" fontId="31" fillId="7" borderId="1" xfId="0" applyFont="1" applyFill="1" applyBorder="1" applyAlignment="1">
      <alignment horizontal="left" vertical="top" wrapText="1"/>
    </xf>
    <xf numFmtId="0" fontId="34" fillId="7" borderId="1" xfId="0" applyFont="1" applyFill="1" applyBorder="1" applyAlignment="1">
      <alignment horizontal="left" vertical="top" wrapText="1"/>
    </xf>
    <xf numFmtId="0" fontId="33" fillId="7" borderId="1" xfId="0" applyFont="1" applyFill="1" applyBorder="1" applyAlignment="1">
      <alignment horizontal="center" vertical="center"/>
    </xf>
    <xf numFmtId="0" fontId="1" fillId="7" borderId="0" xfId="0" applyFont="1" applyFill="1"/>
    <xf numFmtId="0" fontId="34" fillId="0" borderId="1" xfId="0" applyFont="1" applyFill="1" applyBorder="1" applyAlignment="1">
      <alignment horizontal="left" vertical="top" wrapText="1"/>
    </xf>
    <xf numFmtId="0" fontId="35" fillId="7" borderId="1" xfId="0" applyFont="1" applyFill="1" applyBorder="1" applyAlignment="1">
      <alignment horizontal="left" vertical="top" wrapText="1"/>
    </xf>
    <xf numFmtId="0" fontId="34" fillId="9" borderId="1" xfId="0" applyFont="1" applyFill="1" applyBorder="1" applyAlignment="1">
      <alignment horizontal="left" vertical="top" wrapText="1"/>
    </xf>
    <xf numFmtId="0" fontId="34" fillId="7" borderId="1" xfId="0" applyNumberFormat="1" applyFont="1" applyFill="1" applyBorder="1" applyAlignment="1">
      <alignment horizontal="left" vertical="top" wrapText="1"/>
    </xf>
    <xf numFmtId="0" fontId="31" fillId="0" borderId="1" xfId="0" applyFont="1" applyFill="1" applyBorder="1" applyAlignment="1">
      <alignment horizontal="center" vertical="center"/>
    </xf>
    <xf numFmtId="0" fontId="31" fillId="0" borderId="1" xfId="0" applyFont="1" applyFill="1" applyBorder="1" applyAlignment="1">
      <alignment horizontal="left" vertical="top" wrapText="1"/>
    </xf>
    <xf numFmtId="0" fontId="33" fillId="0" borderId="1" xfId="0" applyFont="1" applyFill="1" applyBorder="1" applyAlignment="1">
      <alignment horizontal="center" vertical="center"/>
    </xf>
    <xf numFmtId="0" fontId="35" fillId="0" borderId="1" xfId="0" applyFont="1" applyFill="1" applyBorder="1" applyAlignment="1">
      <alignment horizontal="left" vertical="top" wrapText="1"/>
    </xf>
    <xf numFmtId="0" fontId="31" fillId="0" borderId="1" xfId="0" applyFont="1" applyFill="1" applyBorder="1" applyAlignment="1">
      <alignment horizontal="center" vertical="center" wrapText="1"/>
    </xf>
    <xf numFmtId="0" fontId="33" fillId="0" borderId="1"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top" wrapText="1"/>
    </xf>
    <xf numFmtId="0" fontId="33" fillId="0" borderId="1" xfId="0" applyFont="1" applyFill="1" applyBorder="1" applyAlignment="1">
      <alignment horizontal="left" vertical="center" wrapText="1"/>
    </xf>
    <xf numFmtId="0" fontId="38" fillId="0" borderId="1"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9" fillId="10" borderId="32" xfId="0" applyFont="1" applyFill="1" applyBorder="1" applyAlignment="1">
      <alignment horizontal="center" vertical="top" wrapText="1"/>
    </xf>
    <xf numFmtId="0" fontId="13" fillId="0" borderId="0" xfId="0" applyFont="1" applyAlignment="1">
      <alignment horizontal="center"/>
    </xf>
    <xf numFmtId="0" fontId="39" fillId="0" borderId="32" xfId="0" applyFont="1" applyBorder="1" applyAlignment="1">
      <alignment horizontal="justify" vertical="top" wrapText="1"/>
    </xf>
    <xf numFmtId="0" fontId="40" fillId="0" borderId="32" xfId="0" applyFont="1" applyBorder="1" applyAlignment="1">
      <alignment vertical="top" wrapText="1"/>
    </xf>
    <xf numFmtId="0" fontId="41" fillId="0" borderId="32" xfId="1" applyFont="1" applyBorder="1" applyAlignment="1" applyProtection="1">
      <alignment vertical="top" wrapText="1"/>
    </xf>
    <xf numFmtId="0" fontId="40" fillId="0" borderId="32" xfId="1" applyFont="1" applyBorder="1" applyAlignment="1" applyProtection="1">
      <alignment horizontal="center" vertical="top" wrapText="1"/>
    </xf>
    <xf numFmtId="0" fontId="13" fillId="0" borderId="0" xfId="0" applyFont="1"/>
    <xf numFmtId="0" fontId="39" fillId="0" borderId="33" xfId="0" applyFont="1" applyBorder="1" applyAlignment="1">
      <alignment horizontal="justify" vertical="top" wrapText="1"/>
    </xf>
    <xf numFmtId="0" fontId="40" fillId="0" borderId="33" xfId="0" applyFont="1" applyBorder="1" applyAlignment="1">
      <alignment vertical="top" wrapText="1"/>
    </xf>
    <xf numFmtId="0" fontId="41" fillId="0" borderId="33" xfId="1" applyFont="1" applyBorder="1" applyAlignment="1" applyProtection="1">
      <alignment vertical="top" wrapText="1"/>
    </xf>
    <xf numFmtId="0" fontId="40" fillId="0" borderId="33" xfId="1" applyFont="1" applyBorder="1" applyAlignment="1" applyProtection="1">
      <alignment horizontal="center" vertical="top" wrapText="1"/>
    </xf>
    <xf numFmtId="0" fontId="13" fillId="0" borderId="0" xfId="0" applyFont="1" applyBorder="1"/>
    <xf numFmtId="0" fontId="39" fillId="0" borderId="34" xfId="0" applyFont="1" applyBorder="1" applyAlignment="1">
      <alignment horizontal="justify" vertical="top" wrapText="1"/>
    </xf>
    <xf numFmtId="0" fontId="40" fillId="0" borderId="34" xfId="0" applyFont="1" applyBorder="1" applyAlignment="1">
      <alignment vertical="top" wrapText="1"/>
    </xf>
    <xf numFmtId="0" fontId="41" fillId="0" borderId="34" xfId="1" applyFont="1" applyBorder="1" applyAlignment="1" applyProtection="1">
      <alignment vertical="top" wrapText="1"/>
    </xf>
    <xf numFmtId="0" fontId="40" fillId="0" borderId="34" xfId="1" applyFont="1" applyBorder="1" applyAlignment="1" applyProtection="1">
      <alignment horizontal="center" vertical="top" wrapText="1"/>
    </xf>
    <xf numFmtId="0" fontId="40" fillId="0" borderId="0" xfId="0" applyFont="1" applyAlignment="1">
      <alignment horizontal="center"/>
    </xf>
    <xf numFmtId="0" fontId="1" fillId="0" borderId="1" xfId="0" applyFont="1" applyFill="1" applyBorder="1" applyAlignment="1">
      <alignment horizontal="center" wrapText="1"/>
    </xf>
    <xf numFmtId="164" fontId="1" fillId="0" borderId="1" xfId="0" applyNumberFormat="1" applyFont="1" applyBorder="1" applyAlignment="1">
      <alignment horizontal="left" wrapText="1"/>
    </xf>
    <xf numFmtId="14" fontId="3" fillId="0" borderId="1" xfId="0" applyNumberFormat="1" applyFont="1" applyBorder="1" applyAlignment="1">
      <alignment horizontal="center" wrapText="1"/>
    </xf>
    <xf numFmtId="0" fontId="3" fillId="0" borderId="1" xfId="0" applyNumberFormat="1" applyFont="1" applyFill="1" applyBorder="1" applyAlignment="1">
      <alignment wrapText="1"/>
    </xf>
    <xf numFmtId="167" fontId="3" fillId="0" borderId="0" xfId="0" applyNumberFormat="1" applyFont="1" applyFill="1" applyAlignment="1">
      <alignment horizontal="center"/>
    </xf>
    <xf numFmtId="167" fontId="3" fillId="0" borderId="1" xfId="0" applyNumberFormat="1" applyFont="1" applyFill="1" applyBorder="1" applyAlignment="1">
      <alignment horizontal="center" wrapText="1"/>
    </xf>
    <xf numFmtId="167" fontId="3" fillId="0" borderId="1" xfId="0" applyNumberFormat="1" applyFont="1" applyFill="1" applyBorder="1" applyAlignment="1">
      <alignment horizontal="center"/>
    </xf>
    <xf numFmtId="0" fontId="3" fillId="0" borderId="1" xfId="0" applyFont="1" applyBorder="1" applyAlignment="1">
      <alignment horizontal="left" wrapText="1"/>
    </xf>
    <xf numFmtId="0" fontId="1" fillId="0" borderId="0" xfId="0" applyFont="1" applyFill="1" applyAlignment="1">
      <alignment horizontal="center"/>
    </xf>
    <xf numFmtId="0" fontId="3" fillId="7" borderId="0" xfId="0" applyFont="1" applyFill="1" applyBorder="1" applyAlignment="1">
      <alignment horizontal="center"/>
    </xf>
    <xf numFmtId="0" fontId="3" fillId="7" borderId="1" xfId="0" applyFont="1" applyFill="1" applyBorder="1" applyAlignment="1">
      <alignment horizontal="center"/>
    </xf>
    <xf numFmtId="164" fontId="1" fillId="7" borderId="1" xfId="0" applyNumberFormat="1" applyFont="1" applyFill="1" applyBorder="1" applyAlignment="1">
      <alignment horizontal="center" wrapText="1"/>
    </xf>
    <xf numFmtId="164" fontId="3" fillId="7" borderId="1" xfId="0" applyNumberFormat="1" applyFont="1" applyFill="1" applyBorder="1" applyAlignment="1">
      <alignment horizontal="center" wrapText="1"/>
    </xf>
    <xf numFmtId="16" fontId="3" fillId="7" borderId="1" xfId="0" applyNumberFormat="1" applyFont="1" applyFill="1" applyBorder="1" applyAlignment="1">
      <alignment horizontal="center" wrapText="1"/>
    </xf>
    <xf numFmtId="0" fontId="3" fillId="7" borderId="1" xfId="0" applyFont="1" applyFill="1" applyBorder="1" applyAlignment="1">
      <alignment horizontal="center" wrapText="1"/>
    </xf>
    <xf numFmtId="0" fontId="3" fillId="7" borderId="1" xfId="0" applyFont="1" applyFill="1" applyBorder="1" applyAlignment="1">
      <alignment horizontal="left" wrapText="1"/>
    </xf>
    <xf numFmtId="0" fontId="1" fillId="7" borderId="1" xfId="0" applyFont="1" applyFill="1" applyBorder="1" applyAlignment="1">
      <alignment horizontal="center" wrapText="1"/>
    </xf>
    <xf numFmtId="0" fontId="3" fillId="7" borderId="0" xfId="0" applyFont="1" applyFill="1" applyAlignment="1">
      <alignment horizontal="center"/>
    </xf>
    <xf numFmtId="166" fontId="3" fillId="0" borderId="1" xfId="0" applyNumberFormat="1" applyFont="1" applyFill="1" applyBorder="1" applyAlignment="1">
      <alignment horizontal="center"/>
    </xf>
    <xf numFmtId="3" fontId="11" fillId="0" borderId="35" xfId="0" applyNumberFormat="1" applyFont="1" applyBorder="1" applyAlignment="1">
      <alignment wrapText="1"/>
    </xf>
    <xf numFmtId="164" fontId="0" fillId="0" borderId="1" xfId="0" applyNumberFormat="1" applyBorder="1" applyAlignment="1">
      <alignment horizontal="center" wrapText="1"/>
    </xf>
    <xf numFmtId="0" fontId="3" fillId="0" borderId="1" xfId="0" applyNumberFormat="1" applyFont="1" applyBorder="1" applyAlignment="1">
      <alignment horizontal="center" wrapText="1"/>
    </xf>
    <xf numFmtId="22" fontId="0" fillId="0" borderId="1" xfId="0" applyNumberFormat="1" applyBorder="1" applyAlignment="1">
      <alignment horizontal="center" wrapText="1"/>
    </xf>
    <xf numFmtId="22" fontId="1" fillId="0" borderId="0" xfId="0" applyNumberFormat="1" applyFont="1"/>
    <xf numFmtId="22" fontId="7" fillId="2" borderId="1" xfId="2" applyNumberFormat="1" applyFont="1" applyFill="1" applyBorder="1" applyAlignment="1">
      <alignment horizontal="center" wrapText="1"/>
    </xf>
    <xf numFmtId="22" fontId="3" fillId="0" borderId="1" xfId="0" applyNumberFormat="1" applyFont="1" applyFill="1" applyBorder="1" applyAlignment="1">
      <alignment horizontal="center"/>
    </xf>
    <xf numFmtId="22" fontId="1" fillId="0" borderId="1" xfId="0" applyNumberFormat="1" applyFont="1" applyBorder="1" applyAlignment="1">
      <alignment horizontal="center" wrapText="1"/>
    </xf>
    <xf numFmtId="22" fontId="3" fillId="0" borderId="1" xfId="0" applyNumberFormat="1" applyFont="1" applyBorder="1" applyAlignment="1">
      <alignment horizontal="center" wrapText="1"/>
    </xf>
    <xf numFmtId="22" fontId="1" fillId="7" borderId="1" xfId="0" applyNumberFormat="1" applyFont="1" applyFill="1" applyBorder="1" applyAlignment="1">
      <alignment horizontal="center" wrapText="1"/>
    </xf>
    <xf numFmtId="22" fontId="3" fillId="0" borderId="1" xfId="0" applyNumberFormat="1" applyFont="1" applyFill="1" applyBorder="1" applyAlignment="1">
      <alignment horizontal="center" wrapText="1"/>
    </xf>
    <xf numFmtId="22" fontId="0" fillId="0" borderId="0" xfId="0" applyNumberFormat="1"/>
    <xf numFmtId="165" fontId="1" fillId="0" borderId="0" xfId="0" applyNumberFormat="1" applyFont="1"/>
    <xf numFmtId="165" fontId="7" fillId="2" borderId="1" xfId="2" applyNumberFormat="1" applyFont="1" applyFill="1" applyBorder="1" applyAlignment="1">
      <alignment horizontal="center" wrapText="1"/>
    </xf>
    <xf numFmtId="165" fontId="1" fillId="0" borderId="1" xfId="0" applyNumberFormat="1" applyFont="1" applyBorder="1" applyAlignment="1">
      <alignment horizontal="center" wrapText="1"/>
    </xf>
    <xf numFmtId="165" fontId="3" fillId="0" borderId="1" xfId="0" applyNumberFormat="1" applyFont="1" applyBorder="1" applyAlignment="1">
      <alignment horizontal="center" wrapText="1"/>
    </xf>
    <xf numFmtId="165" fontId="3" fillId="7" borderId="1" xfId="0" applyNumberFormat="1" applyFont="1" applyFill="1" applyBorder="1" applyAlignment="1">
      <alignment horizontal="center" wrapText="1"/>
    </xf>
    <xf numFmtId="165" fontId="0" fillId="0" borderId="0" xfId="0" applyNumberFormat="1"/>
    <xf numFmtId="0" fontId="1" fillId="0" borderId="1" xfId="0" applyFont="1" applyFill="1" applyBorder="1" applyAlignment="1">
      <alignment horizontal="center"/>
    </xf>
    <xf numFmtId="165" fontId="1" fillId="0" borderId="1" xfId="0" applyNumberFormat="1" applyFont="1" applyFill="1" applyBorder="1" applyAlignment="1">
      <alignment horizontal="center"/>
    </xf>
    <xf numFmtId="165" fontId="1" fillId="0" borderId="0" xfId="0" applyNumberFormat="1" applyFont="1" applyAlignment="1">
      <alignment horizontal="center" wrapText="1"/>
    </xf>
    <xf numFmtId="3" fontId="11" fillId="0" borderId="36" xfId="0" applyNumberFormat="1" applyFont="1" applyBorder="1" applyAlignment="1">
      <alignment wrapText="1"/>
    </xf>
    <xf numFmtId="164" fontId="3" fillId="0" borderId="1" xfId="0" applyNumberFormat="1" applyFont="1" applyFill="1" applyBorder="1" applyAlignment="1">
      <alignment horizontal="center"/>
    </xf>
    <xf numFmtId="3" fontId="11" fillId="0" borderId="37" xfId="0" applyNumberFormat="1" applyFont="1" applyBorder="1" applyAlignment="1">
      <alignment wrapText="1"/>
    </xf>
    <xf numFmtId="3" fontId="11" fillId="0" borderId="38" xfId="0" applyNumberFormat="1" applyFont="1" applyBorder="1" applyAlignment="1">
      <alignment wrapText="1"/>
    </xf>
    <xf numFmtId="3" fontId="11" fillId="0" borderId="28" xfId="0" applyNumberFormat="1" applyFont="1" applyBorder="1" applyAlignment="1">
      <alignment wrapText="1"/>
    </xf>
    <xf numFmtId="0" fontId="3" fillId="0" borderId="1" xfId="2" applyFont="1" applyFill="1" applyBorder="1" applyAlignment="1">
      <alignment horizontal="center" wrapText="1"/>
    </xf>
    <xf numFmtId="0" fontId="3" fillId="0" borderId="1" xfId="0" applyFont="1" applyBorder="1" applyAlignment="1">
      <alignment wrapText="1"/>
    </xf>
    <xf numFmtId="168" fontId="3" fillId="0" borderId="1" xfId="0" applyNumberFormat="1"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xf>
    <xf numFmtId="0" fontId="0" fillId="0" borderId="1" xfId="0" applyBorder="1" applyAlignment="1"/>
    <xf numFmtId="19" fontId="0" fillId="0" borderId="1" xfId="0" applyNumberFormat="1" applyBorder="1"/>
    <xf numFmtId="0" fontId="1" fillId="7" borderId="0" xfId="0" applyFont="1" applyFill="1" applyBorder="1" applyAlignment="1">
      <alignment horizontal="center"/>
    </xf>
    <xf numFmtId="0" fontId="1" fillId="7" borderId="0" xfId="0" applyFont="1" applyFill="1" applyAlignment="1">
      <alignment horizontal="center"/>
    </xf>
    <xf numFmtId="0" fontId="7" fillId="2" borderId="16" xfId="2" applyFont="1" applyFill="1" applyBorder="1" applyAlignment="1">
      <alignment horizontal="center" wrapText="1"/>
    </xf>
    <xf numFmtId="165" fontId="7" fillId="2" borderId="16" xfId="2" applyNumberFormat="1" applyFont="1" applyFill="1" applyBorder="1" applyAlignment="1">
      <alignment horizontal="center" wrapText="1"/>
    </xf>
    <xf numFmtId="22" fontId="7" fillId="2" borderId="16" xfId="2" applyNumberFormat="1" applyFont="1" applyFill="1" applyBorder="1" applyAlignment="1">
      <alignment horizontal="center" wrapText="1"/>
    </xf>
    <xf numFmtId="0" fontId="5" fillId="3" borderId="16" xfId="0" applyFont="1" applyFill="1" applyBorder="1" applyAlignment="1">
      <alignment horizontal="center" wrapText="1"/>
    </xf>
    <xf numFmtId="0" fontId="0" fillId="0" borderId="22" xfId="0" applyBorder="1" applyAlignment="1">
      <alignment horizontal="center"/>
    </xf>
    <xf numFmtId="164" fontId="1" fillId="0" borderId="22" xfId="0" applyNumberFormat="1" applyFont="1" applyBorder="1" applyAlignment="1">
      <alignment horizontal="center" wrapText="1"/>
    </xf>
    <xf numFmtId="165" fontId="1" fillId="0" borderId="22" xfId="0" applyNumberFormat="1" applyFont="1" applyBorder="1" applyAlignment="1">
      <alignment horizontal="center" wrapText="1"/>
    </xf>
    <xf numFmtId="167" fontId="3" fillId="0" borderId="22" xfId="0" applyNumberFormat="1" applyFont="1" applyFill="1" applyBorder="1" applyAlignment="1">
      <alignment horizontal="center"/>
    </xf>
    <xf numFmtId="168" fontId="3" fillId="0" borderId="22" xfId="0" applyNumberFormat="1" applyFont="1" applyFill="1" applyBorder="1" applyAlignment="1">
      <alignment horizontal="center" wrapText="1"/>
    </xf>
    <xf numFmtId="0" fontId="3" fillId="0" borderId="22" xfId="0" applyFont="1" applyFill="1" applyBorder="1" applyAlignment="1">
      <alignment horizontal="center" wrapText="1"/>
    </xf>
    <xf numFmtId="0" fontId="3" fillId="0" borderId="22" xfId="0" applyFont="1" applyBorder="1" applyAlignment="1">
      <alignment horizontal="center" wrapText="1"/>
    </xf>
    <xf numFmtId="0" fontId="3" fillId="0" borderId="22" xfId="0" applyFont="1" applyFill="1" applyBorder="1" applyAlignment="1">
      <alignment horizontal="left" wrapText="1"/>
    </xf>
    <xf numFmtId="14" fontId="3" fillId="0" borderId="1" xfId="0" applyNumberFormat="1" applyFont="1" applyBorder="1" applyAlignment="1">
      <alignment horizontal="center"/>
    </xf>
    <xf numFmtId="0" fontId="44" fillId="0" borderId="1" xfId="0" applyFont="1" applyBorder="1" applyAlignment="1">
      <alignment wrapText="1"/>
    </xf>
    <xf numFmtId="0" fontId="44" fillId="0" borderId="1" xfId="0" applyFont="1" applyBorder="1" applyAlignment="1">
      <alignment horizontal="center" wrapText="1"/>
    </xf>
    <xf numFmtId="14" fontId="44" fillId="0" borderId="1" xfId="0" applyNumberFormat="1" applyFont="1" applyBorder="1" applyAlignment="1">
      <alignment horizontal="center" wrapText="1"/>
    </xf>
    <xf numFmtId="20" fontId="3" fillId="0" borderId="1" xfId="0" applyNumberFormat="1" applyFont="1" applyBorder="1" applyAlignment="1">
      <alignment horizontal="center"/>
    </xf>
    <xf numFmtId="14" fontId="3" fillId="0" borderId="22" xfId="0" applyNumberFormat="1" applyFont="1" applyBorder="1" applyAlignment="1">
      <alignment horizontal="center"/>
    </xf>
    <xf numFmtId="14" fontId="3" fillId="0" borderId="22" xfId="0" applyNumberFormat="1" applyFont="1" applyBorder="1" applyAlignment="1">
      <alignment horizontal="center" wrapText="1"/>
    </xf>
    <xf numFmtId="0" fontId="44" fillId="0" borderId="22" xfId="0" applyFont="1" applyBorder="1" applyAlignment="1">
      <alignment horizontal="center" wrapText="1"/>
    </xf>
    <xf numFmtId="14" fontId="44" fillId="0" borderId="22" xfId="0" applyNumberFormat="1" applyFont="1" applyBorder="1" applyAlignment="1">
      <alignment horizontal="center" wrapText="1"/>
    </xf>
    <xf numFmtId="0" fontId="7" fillId="2" borderId="17" xfId="2" applyFont="1" applyFill="1" applyBorder="1" applyAlignment="1">
      <alignment horizontal="center" wrapText="1"/>
    </xf>
    <xf numFmtId="165" fontId="7" fillId="2" borderId="17" xfId="2" applyNumberFormat="1" applyFont="1" applyFill="1" applyBorder="1" applyAlignment="1">
      <alignment horizontal="center" wrapText="1"/>
    </xf>
    <xf numFmtId="22" fontId="7" fillId="2" borderId="17" xfId="2" applyNumberFormat="1" applyFont="1" applyFill="1" applyBorder="1" applyAlignment="1">
      <alignment horizontal="center" wrapText="1"/>
    </xf>
    <xf numFmtId="0" fontId="5" fillId="3" borderId="17" xfId="0" applyFont="1" applyFill="1" applyBorder="1" applyAlignment="1">
      <alignment horizontal="center" wrapText="1"/>
    </xf>
    <xf numFmtId="0" fontId="3" fillId="0" borderId="0" xfId="0" applyFont="1" applyAlignment="1">
      <alignment horizontal="center"/>
    </xf>
    <xf numFmtId="0" fontId="26" fillId="0" borderId="22" xfId="0" applyFont="1" applyBorder="1" applyAlignment="1">
      <alignment wrapText="1"/>
    </xf>
    <xf numFmtId="14" fontId="3" fillId="0" borderId="1" xfId="2" applyNumberFormat="1" applyFont="1" applyFill="1" applyBorder="1" applyAlignment="1">
      <alignment horizontal="center" wrapText="1"/>
    </xf>
    <xf numFmtId="165" fontId="3" fillId="0" borderId="1" xfId="2" applyNumberFormat="1" applyFont="1" applyFill="1" applyBorder="1" applyAlignment="1">
      <alignment horizontal="center" wrapText="1"/>
    </xf>
    <xf numFmtId="22" fontId="3" fillId="0" borderId="1" xfId="2" applyNumberFormat="1" applyFont="1" applyFill="1" applyBorder="1" applyAlignment="1">
      <alignment horizontal="center" wrapText="1"/>
    </xf>
    <xf numFmtId="0" fontId="0" fillId="0" borderId="1" xfId="0" applyFill="1" applyBorder="1" applyAlignment="1">
      <alignment horizontal="center"/>
    </xf>
    <xf numFmtId="165" fontId="0" fillId="0" borderId="1" xfId="0" applyNumberFormat="1" applyBorder="1" applyAlignment="1">
      <alignment horizontal="center"/>
    </xf>
    <xf numFmtId="22" fontId="0" fillId="0" borderId="1" xfId="0" applyNumberFormat="1" applyBorder="1" applyAlignment="1">
      <alignment horizontal="center"/>
    </xf>
    <xf numFmtId="0" fontId="20" fillId="0" borderId="0" xfId="0" applyFont="1" applyAlignment="1">
      <alignment wrapText="1"/>
    </xf>
    <xf numFmtId="0" fontId="20" fillId="0" borderId="0" xfId="0" applyFont="1" applyAlignment="1">
      <alignment horizontal="center" wrapText="1"/>
    </xf>
    <xf numFmtId="14" fontId="0" fillId="0" borderId="1" xfId="0" applyNumberFormat="1" applyBorder="1" applyAlignment="1">
      <alignment horizontal="center"/>
    </xf>
    <xf numFmtId="0" fontId="0" fillId="0" borderId="1" xfId="0" applyBorder="1" applyAlignment="1">
      <alignment horizontal="left" wrapText="1"/>
    </xf>
    <xf numFmtId="0" fontId="45" fillId="0" borderId="0" xfId="0" applyFont="1" applyAlignment="1">
      <alignment wrapText="1"/>
    </xf>
    <xf numFmtId="0" fontId="7" fillId="2" borderId="0" xfId="2" applyFont="1" applyFill="1" applyBorder="1" applyAlignment="1">
      <alignment horizontal="center" wrapText="1"/>
    </xf>
    <xf numFmtId="0" fontId="5" fillId="3" borderId="0" xfId="0" applyFont="1" applyFill="1" applyBorder="1" applyAlignment="1">
      <alignment horizontal="center" wrapText="1"/>
    </xf>
    <xf numFmtId="0" fontId="0" fillId="0" borderId="0" xfId="0" applyFill="1" applyAlignment="1">
      <alignment horizontal="center"/>
    </xf>
    <xf numFmtId="0" fontId="3" fillId="0" borderId="1" xfId="0" applyFont="1" applyBorder="1" applyAlignment="1">
      <alignment horizontal="center"/>
    </xf>
    <xf numFmtId="0" fontId="26" fillId="0" borderId="0" xfId="0" applyFont="1" applyAlignment="1">
      <alignment horizontal="center"/>
    </xf>
    <xf numFmtId="0" fontId="1" fillId="0" borderId="0" xfId="0" applyFont="1" applyAlignment="1">
      <alignment horizontal="left" wrapText="1"/>
    </xf>
    <xf numFmtId="0" fontId="26" fillId="0" borderId="1" xfId="0" applyFont="1" applyBorder="1" applyAlignment="1">
      <alignment horizontal="left" wrapText="1"/>
    </xf>
    <xf numFmtId="0" fontId="20" fillId="0" borderId="0" xfId="0" applyFont="1" applyAlignment="1">
      <alignment horizontal="left" wrapText="1"/>
    </xf>
    <xf numFmtId="0" fontId="7" fillId="2" borderId="0" xfId="2" applyFont="1" applyFill="1" applyBorder="1" applyAlignment="1">
      <alignment horizontal="left" wrapText="1"/>
    </xf>
    <xf numFmtId="0" fontId="7" fillId="2" borderId="17" xfId="2" applyFont="1" applyFill="1" applyBorder="1" applyAlignment="1">
      <alignment horizontal="left" wrapText="1"/>
    </xf>
    <xf numFmtId="0" fontId="3" fillId="0" borderId="1" xfId="0" applyFont="1" applyBorder="1" applyAlignment="1">
      <alignment horizontal="left"/>
    </xf>
    <xf numFmtId="0" fontId="26" fillId="0" borderId="0" xfId="0" applyFont="1" applyAlignment="1">
      <alignment horizontal="left" wrapText="1"/>
    </xf>
    <xf numFmtId="0" fontId="26" fillId="0" borderId="22" xfId="0" applyFont="1" applyBorder="1" applyAlignment="1">
      <alignment horizontal="left" wrapText="1"/>
    </xf>
    <xf numFmtId="0" fontId="44" fillId="0" borderId="22" xfId="0" applyFont="1" applyBorder="1" applyAlignment="1">
      <alignment horizontal="left" wrapText="1"/>
    </xf>
    <xf numFmtId="0" fontId="3" fillId="0" borderId="22" xfId="0" applyNumberFormat="1" applyFont="1" applyFill="1" applyBorder="1" applyAlignment="1">
      <alignment horizontal="left" wrapText="1"/>
    </xf>
    <xf numFmtId="0" fontId="3" fillId="0" borderId="0" xfId="0" applyFont="1" applyAlignment="1">
      <alignment horizontal="left" wrapText="1"/>
    </xf>
    <xf numFmtId="0" fontId="3" fillId="0" borderId="1" xfId="0" applyNumberFormat="1" applyFont="1" applyFill="1" applyBorder="1" applyAlignment="1">
      <alignment horizontal="left" wrapText="1"/>
    </xf>
    <xf numFmtId="0" fontId="44" fillId="0" borderId="1" xfId="0" applyFont="1" applyBorder="1" applyAlignment="1">
      <alignment horizontal="left" wrapText="1"/>
    </xf>
    <xf numFmtId="0" fontId="7" fillId="2" borderId="1" xfId="2" applyFont="1" applyFill="1" applyBorder="1" applyAlignment="1">
      <alignment horizontal="left" wrapText="1"/>
    </xf>
    <xf numFmtId="0" fontId="1" fillId="0" borderId="0" xfId="0" applyFont="1" applyFill="1" applyAlignment="1">
      <alignment horizontal="left" wrapText="1"/>
    </xf>
    <xf numFmtId="0" fontId="20" fillId="0" borderId="1" xfId="0" applyFont="1" applyBorder="1" applyAlignment="1">
      <alignment horizontal="center"/>
    </xf>
    <xf numFmtId="0" fontId="20" fillId="0" borderId="1" xfId="0" applyFont="1" applyBorder="1" applyAlignment="1">
      <alignment horizontal="center" wrapText="1"/>
    </xf>
    <xf numFmtId="0" fontId="0" fillId="4" borderId="1" xfId="0" applyFill="1" applyBorder="1" applyAlignment="1">
      <alignment horizontal="center"/>
    </xf>
    <xf numFmtId="0" fontId="0" fillId="0" borderId="1" xfId="0" applyFill="1" applyBorder="1" applyAlignment="1">
      <alignment horizontal="center" wrapText="1"/>
    </xf>
    <xf numFmtId="0" fontId="16" fillId="0" borderId="1" xfId="0" applyFont="1" applyBorder="1" applyAlignment="1">
      <alignment horizontal="left" wrapText="1"/>
    </xf>
    <xf numFmtId="165" fontId="7" fillId="2" borderId="0" xfId="2" applyNumberFormat="1" applyFont="1" applyFill="1" applyBorder="1" applyAlignment="1">
      <alignment horizontal="center" wrapText="1"/>
    </xf>
    <xf numFmtId="22" fontId="7" fillId="2" borderId="0" xfId="2" applyNumberFormat="1" applyFont="1" applyFill="1" applyBorder="1" applyAlignment="1">
      <alignment horizontal="center" wrapText="1"/>
    </xf>
    <xf numFmtId="0" fontId="3" fillId="4" borderId="1" xfId="2" applyFont="1" applyFill="1" applyBorder="1" applyAlignment="1">
      <alignment horizontal="center" wrapText="1"/>
    </xf>
    <xf numFmtId="0" fontId="1" fillId="4" borderId="22" xfId="0" applyFont="1" applyFill="1" applyBorder="1" applyAlignment="1">
      <alignment horizontal="center" wrapText="1"/>
    </xf>
    <xf numFmtId="0" fontId="1" fillId="4" borderId="1" xfId="0" applyFont="1" applyFill="1" applyBorder="1" applyAlignment="1">
      <alignment horizontal="center" wrapText="1"/>
    </xf>
    <xf numFmtId="22" fontId="3" fillId="0" borderId="1" xfId="0" applyNumberFormat="1" applyFont="1" applyBorder="1" applyAlignment="1">
      <alignment horizontal="center"/>
    </xf>
    <xf numFmtId="0" fontId="0" fillId="11" borderId="0" xfId="0" applyFill="1" applyAlignment="1">
      <alignment horizontal="center"/>
    </xf>
    <xf numFmtId="0" fontId="0" fillId="11" borderId="0" xfId="0" applyFill="1" applyBorder="1" applyAlignment="1">
      <alignment horizontal="center"/>
    </xf>
    <xf numFmtId="14" fontId="0" fillId="11" borderId="0" xfId="0" applyNumberFormat="1" applyFill="1" applyBorder="1" applyAlignment="1">
      <alignment horizontal="center"/>
    </xf>
    <xf numFmtId="165" fontId="0" fillId="11" borderId="0" xfId="0" applyNumberFormat="1" applyFill="1" applyBorder="1" applyAlignment="1">
      <alignment horizontal="center"/>
    </xf>
    <xf numFmtId="22" fontId="3" fillId="11" borderId="0" xfId="0" applyNumberFormat="1" applyFont="1" applyFill="1" applyBorder="1" applyAlignment="1">
      <alignment horizontal="center"/>
    </xf>
    <xf numFmtId="0" fontId="26" fillId="11" borderId="0" xfId="0" applyFont="1" applyFill="1" applyBorder="1" applyAlignment="1">
      <alignment horizontal="left" wrapText="1"/>
    </xf>
    <xf numFmtId="0" fontId="3" fillId="11" borderId="0" xfId="0" applyFont="1" applyFill="1" applyBorder="1" applyAlignment="1">
      <alignment horizontal="center" wrapText="1"/>
    </xf>
    <xf numFmtId="0" fontId="3" fillId="11" borderId="0" xfId="0" applyFont="1" applyFill="1" applyBorder="1" applyAlignment="1">
      <alignment horizontal="center"/>
    </xf>
    <xf numFmtId="0" fontId="16" fillId="0" borderId="1" xfId="0" applyFont="1" applyBorder="1" applyAlignment="1">
      <alignment wrapText="1"/>
    </xf>
    <xf numFmtId="0" fontId="47" fillId="0" borderId="1" xfId="0" applyFont="1" applyBorder="1" applyAlignment="1">
      <alignment wrapText="1"/>
    </xf>
    <xf numFmtId="0" fontId="16" fillId="0" borderId="0" xfId="0" applyFont="1" applyAlignment="1">
      <alignment horizontal="center"/>
    </xf>
    <xf numFmtId="0" fontId="59" fillId="0" borderId="0" xfId="0" applyFont="1" applyAlignment="1">
      <alignment wrapText="1"/>
    </xf>
    <xf numFmtId="0" fontId="59" fillId="0" borderId="0" xfId="0" applyFont="1" applyAlignment="1">
      <alignment horizontal="center" wrapText="1"/>
    </xf>
    <xf numFmtId="0" fontId="59" fillId="0" borderId="1" xfId="0" applyFont="1" applyBorder="1" applyAlignment="1">
      <alignment horizontal="center" wrapText="1"/>
    </xf>
    <xf numFmtId="0" fontId="16" fillId="0" borderId="0" xfId="0" applyFont="1" applyAlignment="1">
      <alignment wrapText="1"/>
    </xf>
    <xf numFmtId="0" fontId="60" fillId="0" borderId="22" xfId="0" applyFont="1" applyBorder="1" applyAlignment="1">
      <alignment horizontal="center" wrapText="1"/>
    </xf>
    <xf numFmtId="0" fontId="1" fillId="0" borderId="1" xfId="0" applyFont="1" applyBorder="1" applyAlignment="1">
      <alignment horizontal="center"/>
    </xf>
    <xf numFmtId="14" fontId="1" fillId="0" borderId="1" xfId="0" applyNumberFormat="1" applyFont="1" applyBorder="1" applyAlignment="1">
      <alignment horizontal="center"/>
    </xf>
    <xf numFmtId="0" fontId="60" fillId="0" borderId="1" xfId="0" applyFont="1" applyBorder="1" applyAlignment="1">
      <alignment wrapText="1"/>
    </xf>
    <xf numFmtId="164" fontId="1" fillId="0" borderId="1" xfId="2" applyNumberFormat="1" applyFont="1" applyFill="1" applyBorder="1" applyAlignment="1">
      <alignment horizontal="center" wrapText="1"/>
    </xf>
    <xf numFmtId="14" fontId="0" fillId="0" borderId="16" xfId="0" applyNumberFormat="1" applyBorder="1" applyAlignment="1">
      <alignment horizontal="center"/>
    </xf>
    <xf numFmtId="165" fontId="0" fillId="0" borderId="16" xfId="0" applyNumberFormat="1" applyBorder="1" applyAlignment="1">
      <alignment horizontal="center"/>
    </xf>
    <xf numFmtId="0" fontId="59" fillId="0" borderId="16" xfId="0" applyFont="1" applyBorder="1" applyAlignment="1">
      <alignment horizontal="center"/>
    </xf>
    <xf numFmtId="20" fontId="0" fillId="0" borderId="16" xfId="0" applyNumberFormat="1" applyBorder="1" applyAlignment="1">
      <alignment horizontal="center"/>
    </xf>
    <xf numFmtId="0" fontId="1" fillId="0" borderId="16" xfId="0" applyFont="1" applyBorder="1" applyAlignment="1">
      <alignment horizontal="center"/>
    </xf>
    <xf numFmtId="0" fontId="1" fillId="12" borderId="16" xfId="0" applyFont="1" applyFill="1" applyBorder="1" applyAlignment="1">
      <alignment horizontal="center"/>
    </xf>
    <xf numFmtId="0" fontId="16" fillId="0" borderId="1" xfId="0" applyFont="1"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16" fillId="0" borderId="1" xfId="0" applyFont="1" applyBorder="1" applyAlignment="1">
      <alignment horizontal="center" vertical="center"/>
    </xf>
    <xf numFmtId="20"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6" fillId="0" borderId="1" xfId="0" applyFont="1" applyBorder="1" applyAlignment="1">
      <alignment vertical="center" wrapText="1"/>
    </xf>
    <xf numFmtId="0" fontId="1" fillId="12" borderId="1" xfId="0" applyFont="1" applyFill="1" applyBorder="1" applyAlignment="1">
      <alignment horizontal="center" vertical="center"/>
    </xf>
    <xf numFmtId="22" fontId="1" fillId="0" borderId="1" xfId="0" applyNumberFormat="1" applyFont="1" applyBorder="1" applyAlignment="1">
      <alignment horizontal="center"/>
    </xf>
    <xf numFmtId="0" fontId="0" fillId="0" borderId="1" xfId="0" applyBorder="1"/>
    <xf numFmtId="0" fontId="16" fillId="0" borderId="1" xfId="0" applyFont="1" applyBorder="1" applyAlignment="1">
      <alignment horizontal="center"/>
    </xf>
    <xf numFmtId="0" fontId="16" fillId="0" borderId="1" xfId="0" applyFont="1" applyBorder="1" applyAlignment="1">
      <alignment horizontal="center" wrapText="1"/>
    </xf>
    <xf numFmtId="165" fontId="1" fillId="0" borderId="1" xfId="0" applyNumberFormat="1" applyFont="1" applyBorder="1" applyAlignment="1">
      <alignment horizontal="center"/>
    </xf>
    <xf numFmtId="0" fontId="45" fillId="0" borderId="1" xfId="0" applyFont="1" applyBorder="1" applyAlignment="1">
      <alignment horizontal="center" wrapText="1"/>
    </xf>
    <xf numFmtId="0" fontId="0" fillId="0" borderId="30" xfId="0" applyBorder="1" applyAlignment="1">
      <alignment horizontal="center"/>
    </xf>
    <xf numFmtId="0" fontId="0" fillId="0" borderId="1" xfId="0" applyFill="1" applyBorder="1"/>
    <xf numFmtId="0" fontId="1" fillId="0" borderId="17" xfId="0" applyFont="1" applyBorder="1" applyAlignment="1">
      <alignment horizontal="center"/>
    </xf>
    <xf numFmtId="14" fontId="0" fillId="0" borderId="17" xfId="0" applyNumberFormat="1" applyBorder="1" applyAlignment="1">
      <alignment horizontal="center"/>
    </xf>
    <xf numFmtId="165" fontId="0" fillId="0" borderId="17" xfId="0" applyNumberFormat="1" applyBorder="1" applyAlignment="1">
      <alignment horizontal="center"/>
    </xf>
    <xf numFmtId="0" fontId="16" fillId="0" borderId="0" xfId="0" applyFont="1" applyBorder="1" applyAlignment="1">
      <alignment horizontal="center"/>
    </xf>
    <xf numFmtId="20" fontId="1" fillId="0" borderId="17" xfId="0" applyNumberFormat="1" applyFont="1" applyBorder="1" applyAlignment="1">
      <alignment horizontal="center"/>
    </xf>
    <xf numFmtId="0" fontId="0" fillId="0" borderId="17" xfId="0" applyBorder="1"/>
    <xf numFmtId="0" fontId="1" fillId="0" borderId="22" xfId="0" applyFont="1" applyBorder="1" applyAlignment="1">
      <alignment horizontal="center"/>
    </xf>
    <xf numFmtId="14" fontId="0" fillId="0" borderId="22" xfId="0" applyNumberFormat="1" applyBorder="1" applyAlignment="1">
      <alignment horizontal="center"/>
    </xf>
    <xf numFmtId="165" fontId="0" fillId="0" borderId="22" xfId="0" applyNumberFormat="1" applyBorder="1" applyAlignment="1">
      <alignment horizontal="center"/>
    </xf>
    <xf numFmtId="0" fontId="16" fillId="0" borderId="22" xfId="0" applyFont="1" applyBorder="1" applyAlignment="1">
      <alignment horizontal="center"/>
    </xf>
    <xf numFmtId="20" fontId="1" fillId="0" borderId="22" xfId="0" applyNumberFormat="1" applyFont="1" applyBorder="1" applyAlignment="1">
      <alignment horizontal="center"/>
    </xf>
    <xf numFmtId="0" fontId="16" fillId="0" borderId="22" xfId="0" applyFont="1" applyBorder="1" applyAlignment="1">
      <alignment horizontal="center" wrapText="1"/>
    </xf>
    <xf numFmtId="0" fontId="0" fillId="0" borderId="22" xfId="0" applyBorder="1"/>
    <xf numFmtId="0" fontId="16" fillId="0" borderId="1" xfId="0" applyFont="1" applyBorder="1"/>
    <xf numFmtId="0" fontId="1" fillId="0" borderId="1" xfId="0" applyFont="1" applyBorder="1" applyAlignment="1">
      <alignment wrapText="1"/>
    </xf>
    <xf numFmtId="0" fontId="1" fillId="12" borderId="16" xfId="0" applyFont="1" applyFill="1" applyBorder="1" applyAlignment="1"/>
    <xf numFmtId="0" fontId="1" fillId="12" borderId="17" xfId="0" applyFont="1" applyFill="1" applyBorder="1" applyAlignment="1"/>
    <xf numFmtId="0" fontId="1" fillId="4" borderId="30" xfId="0" applyFont="1" applyFill="1" applyBorder="1" applyAlignment="1">
      <alignment horizontal="center" wrapText="1"/>
    </xf>
    <xf numFmtId="0" fontId="1" fillId="0" borderId="1" xfId="2" applyFont="1" applyFill="1" applyBorder="1" applyAlignment="1">
      <alignment horizontal="center" wrapText="1"/>
    </xf>
    <xf numFmtId="14" fontId="1" fillId="0" borderId="1" xfId="2" applyNumberFormat="1" applyFont="1" applyFill="1" applyBorder="1" applyAlignment="1">
      <alignment horizontal="center" wrapText="1"/>
    </xf>
    <xf numFmtId="165" fontId="1" fillId="0" borderId="1" xfId="2" applyNumberFormat="1" applyFont="1" applyFill="1" applyBorder="1" applyAlignment="1">
      <alignment horizontal="center" wrapText="1"/>
    </xf>
    <xf numFmtId="22" fontId="1" fillId="0" borderId="1" xfId="2" applyNumberFormat="1" applyFont="1" applyFill="1" applyBorder="1" applyAlignment="1">
      <alignment horizontal="center" wrapText="1"/>
    </xf>
    <xf numFmtId="0" fontId="1" fillId="12" borderId="1" xfId="0" applyFont="1" applyFill="1" applyBorder="1" applyAlignment="1"/>
    <xf numFmtId="0" fontId="6" fillId="0" borderId="1" xfId="0" applyFont="1" applyBorder="1" applyAlignment="1">
      <alignment wrapText="1"/>
    </xf>
    <xf numFmtId="20" fontId="1" fillId="0" borderId="1" xfId="2" applyNumberFormat="1" applyFont="1" applyFill="1" applyBorder="1" applyAlignment="1">
      <alignment horizontal="center" wrapText="1"/>
    </xf>
    <xf numFmtId="0" fontId="6" fillId="0" borderId="1" xfId="0" applyFont="1" applyBorder="1" applyAlignment="1">
      <alignment horizontal="center" wrapText="1"/>
    </xf>
    <xf numFmtId="20" fontId="1" fillId="0" borderId="1" xfId="0" applyNumberFormat="1" applyFont="1" applyBorder="1" applyAlignment="1">
      <alignment horizontal="center"/>
    </xf>
    <xf numFmtId="14" fontId="1" fillId="0" borderId="1" xfId="0" applyNumberFormat="1" applyFont="1" applyBorder="1" applyAlignment="1">
      <alignment horizontal="center" wrapText="1"/>
    </xf>
    <xf numFmtId="0" fontId="59" fillId="0" borderId="1" xfId="0" applyFont="1" applyBorder="1" applyAlignment="1">
      <alignment horizontal="center"/>
    </xf>
    <xf numFmtId="0" fontId="1" fillId="13" borderId="1" xfId="0" applyFont="1" applyFill="1" applyBorder="1" applyAlignment="1">
      <alignment horizontal="center" wrapText="1"/>
    </xf>
    <xf numFmtId="164" fontId="1" fillId="13" borderId="1" xfId="0" applyNumberFormat="1" applyFont="1" applyFill="1" applyBorder="1" applyAlignment="1">
      <alignment horizontal="center" wrapText="1"/>
    </xf>
    <xf numFmtId="0" fontId="1" fillId="12" borderId="30" xfId="0" applyFont="1" applyFill="1" applyBorder="1" applyAlignment="1"/>
    <xf numFmtId="0" fontId="1" fillId="14" borderId="1" xfId="2" applyFont="1" applyFill="1" applyBorder="1" applyAlignment="1">
      <alignment horizontal="center" wrapText="1"/>
    </xf>
    <xf numFmtId="165" fontId="1" fillId="14" borderId="1" xfId="2" applyNumberFormat="1" applyFont="1" applyFill="1" applyBorder="1" applyAlignment="1">
      <alignment horizontal="center" wrapText="1"/>
    </xf>
    <xf numFmtId="0" fontId="1" fillId="12" borderId="1" xfId="0" applyFont="1" applyFill="1" applyBorder="1" applyAlignment="1">
      <alignment horizontal="center"/>
    </xf>
    <xf numFmtId="0" fontId="59" fillId="0" borderId="1" xfId="0" applyFont="1" applyBorder="1" applyAlignment="1">
      <alignment wrapText="1"/>
    </xf>
    <xf numFmtId="0" fontId="0" fillId="0" borderId="1" xfId="0" applyBorder="1" applyAlignment="1">
      <alignment horizontal="center" wrapText="1"/>
    </xf>
    <xf numFmtId="0" fontId="54" fillId="0" borderId="1" xfId="0" applyFont="1" applyBorder="1" applyAlignment="1">
      <alignment horizontal="left" wrapText="1"/>
    </xf>
    <xf numFmtId="0" fontId="1" fillId="0" borderId="1" xfId="0" applyFont="1" applyBorder="1" applyAlignment="1">
      <alignment horizontal="left" wrapText="1"/>
    </xf>
    <xf numFmtId="0" fontId="45" fillId="0" borderId="1" xfId="0" applyFont="1" applyBorder="1" applyAlignment="1">
      <alignment horizontal="center"/>
    </xf>
    <xf numFmtId="0" fontId="1" fillId="15" borderId="0" xfId="0" applyFont="1" applyFill="1" applyAlignment="1">
      <alignment horizontal="center"/>
    </xf>
    <xf numFmtId="0" fontId="7" fillId="16" borderId="16" xfId="2" applyFont="1" applyFill="1" applyBorder="1" applyAlignment="1">
      <alignment horizontal="center" wrapText="1"/>
    </xf>
    <xf numFmtId="165" fontId="7" fillId="16" borderId="16" xfId="2" applyNumberFormat="1" applyFont="1" applyFill="1" applyBorder="1" applyAlignment="1">
      <alignment horizontal="center" wrapText="1"/>
    </xf>
    <xf numFmtId="22" fontId="7" fillId="16" borderId="16" xfId="2" applyNumberFormat="1" applyFont="1" applyFill="1" applyBorder="1" applyAlignment="1">
      <alignment horizontal="center" wrapText="1"/>
    </xf>
    <xf numFmtId="0" fontId="5" fillId="17" borderId="16" xfId="0" applyFont="1" applyFill="1" applyBorder="1" applyAlignment="1">
      <alignment horizontal="center" wrapText="1"/>
    </xf>
    <xf numFmtId="0" fontId="1" fillId="0" borderId="1" xfId="0" applyFont="1" applyFill="1" applyBorder="1"/>
    <xf numFmtId="14" fontId="0" fillId="0" borderId="1" xfId="0" applyNumberFormat="1" applyFill="1" applyBorder="1" applyAlignment="1">
      <alignment horizontal="center"/>
    </xf>
    <xf numFmtId="165" fontId="0" fillId="0" borderId="1" xfId="0" applyNumberFormat="1" applyFill="1" applyBorder="1" applyAlignment="1">
      <alignment horizontal="center"/>
    </xf>
    <xf numFmtId="0" fontId="16" fillId="0" borderId="1" xfId="0" applyFont="1" applyFill="1" applyBorder="1" applyAlignment="1">
      <alignment horizontal="center"/>
    </xf>
    <xf numFmtId="0" fontId="16" fillId="0" borderId="1" xfId="0" applyFont="1" applyFill="1" applyBorder="1" applyAlignment="1">
      <alignment wrapText="1"/>
    </xf>
    <xf numFmtId="0" fontId="0" fillId="0" borderId="1" xfId="0" applyFill="1" applyBorder="1" applyAlignment="1">
      <alignment vertical="center"/>
    </xf>
    <xf numFmtId="0" fontId="16" fillId="0" borderId="1" xfId="0" applyFont="1" applyFill="1" applyBorder="1" applyAlignment="1">
      <alignment horizontal="center" wrapText="1"/>
    </xf>
    <xf numFmtId="0" fontId="0" fillId="0" borderId="30" xfId="0" applyFill="1" applyBorder="1" applyAlignment="1">
      <alignment horizontal="center"/>
    </xf>
    <xf numFmtId="14" fontId="1" fillId="0" borderId="1" xfId="0" applyNumberFormat="1" applyFont="1" applyFill="1" applyBorder="1" applyAlignment="1">
      <alignment horizontal="center"/>
    </xf>
    <xf numFmtId="0" fontId="45" fillId="0" borderId="1" xfId="0" applyFont="1" applyFill="1" applyBorder="1" applyAlignment="1">
      <alignment horizontal="center"/>
    </xf>
    <xf numFmtId="0" fontId="1" fillId="0" borderId="1" xfId="0" applyFont="1" applyFill="1" applyBorder="1" applyAlignment="1">
      <alignment horizontal="left" wrapText="1"/>
    </xf>
    <xf numFmtId="0" fontId="1" fillId="0" borderId="30" xfId="0" applyFont="1" applyFill="1" applyBorder="1" applyAlignment="1">
      <alignment horizontal="center" wrapText="1"/>
    </xf>
    <xf numFmtId="22" fontId="1" fillId="0" borderId="1" xfId="0" applyNumberFormat="1" applyFont="1" applyFill="1" applyBorder="1" applyAlignment="1">
      <alignment horizontal="center"/>
    </xf>
    <xf numFmtId="0" fontId="16" fillId="0" borderId="1" xfId="0" applyFont="1" applyFill="1" applyBorder="1" applyAlignment="1">
      <alignment horizontal="left" wrapText="1"/>
    </xf>
    <xf numFmtId="0" fontId="0" fillId="0" borderId="1" xfId="0" applyFill="1" applyBorder="1" applyAlignment="1">
      <alignment horizontal="left" wrapText="1"/>
    </xf>
    <xf numFmtId="14" fontId="1" fillId="0" borderId="1" xfId="0" applyNumberFormat="1" applyFont="1" applyFill="1" applyBorder="1" applyAlignment="1">
      <alignment horizontal="center" wrapText="1"/>
    </xf>
    <xf numFmtId="20" fontId="1" fillId="0" borderId="1" xfId="0" applyNumberFormat="1" applyFont="1" applyFill="1" applyBorder="1" applyAlignment="1">
      <alignment horizontal="center" wrapText="1"/>
    </xf>
    <xf numFmtId="1" fontId="1" fillId="0" borderId="1" xfId="0" applyNumberFormat="1" applyFont="1" applyFill="1" applyBorder="1" applyAlignment="1">
      <alignment horizontal="center" wrapText="1"/>
    </xf>
    <xf numFmtId="164" fontId="1" fillId="0" borderId="1" xfId="0" applyNumberFormat="1" applyFont="1" applyFill="1" applyBorder="1" applyAlignment="1">
      <alignment horizontal="center" wrapText="1"/>
    </xf>
    <xf numFmtId="0" fontId="2" fillId="0" borderId="1" xfId="2" applyFont="1" applyFill="1" applyBorder="1" applyAlignment="1">
      <alignment horizontal="center" wrapText="1"/>
    </xf>
    <xf numFmtId="0" fontId="45" fillId="0" borderId="1" xfId="0" applyFont="1" applyBorder="1" applyAlignment="1">
      <alignment wrapText="1"/>
    </xf>
    <xf numFmtId="0" fontId="1" fillId="0" borderId="1" xfId="0" applyFont="1" applyBorder="1"/>
    <xf numFmtId="0" fontId="1" fillId="0" borderId="22" xfId="0" applyFont="1" applyBorder="1"/>
    <xf numFmtId="22" fontId="1" fillId="0" borderId="22" xfId="0" applyNumberFormat="1" applyFont="1" applyBorder="1" applyAlignment="1">
      <alignment horizontal="center"/>
    </xf>
    <xf numFmtId="0" fontId="59" fillId="0" borderId="22" xfId="0" applyFont="1" applyBorder="1" applyAlignment="1">
      <alignment wrapText="1"/>
    </xf>
    <xf numFmtId="0" fontId="1" fillId="0" borderId="22" xfId="0" applyFont="1" applyFill="1" applyBorder="1" applyAlignment="1">
      <alignment horizontal="center"/>
    </xf>
    <xf numFmtId="0" fontId="1" fillId="0" borderId="22" xfId="0" applyFont="1" applyFill="1" applyBorder="1" applyAlignment="1">
      <alignment horizontal="center" wrapText="1"/>
    </xf>
    <xf numFmtId="0" fontId="1" fillId="12" borderId="22" xfId="0" applyFont="1" applyFill="1" applyBorder="1" applyAlignment="1">
      <alignment horizontal="center"/>
    </xf>
    <xf numFmtId="0" fontId="45" fillId="0" borderId="39" xfId="0" applyFont="1" applyBorder="1" applyAlignment="1">
      <alignment horizontal="center"/>
    </xf>
    <xf numFmtId="0" fontId="59" fillId="0" borderId="22" xfId="0" applyFont="1" applyBorder="1" applyAlignment="1">
      <alignment horizontal="center" wrapText="1"/>
    </xf>
    <xf numFmtId="0" fontId="16" fillId="0" borderId="1" xfId="0" applyFont="1" applyBorder="1" applyAlignment="1">
      <alignment horizontal="left" vertical="center" wrapText="1"/>
    </xf>
    <xf numFmtId="0" fontId="16" fillId="0" borderId="0" xfId="0" applyFont="1" applyAlignment="1">
      <alignment horizontal="center" vertical="center"/>
    </xf>
    <xf numFmtId="0" fontId="16" fillId="0" borderId="0" xfId="0" applyFont="1" applyAlignment="1">
      <alignment vertical="center" wrapText="1"/>
    </xf>
    <xf numFmtId="0" fontId="0" fillId="0" borderId="1" xfId="0" applyBorder="1" applyAlignment="1">
      <alignment vertical="center"/>
    </xf>
    <xf numFmtId="0" fontId="59" fillId="0" borderId="1" xfId="0" applyFont="1" applyBorder="1" applyAlignment="1">
      <alignment vertical="center" wrapText="1"/>
    </xf>
    <xf numFmtId="0" fontId="1" fillId="0" borderId="17" xfId="0" applyFont="1" applyBorder="1" applyAlignment="1">
      <alignment horizontal="center" vertical="center"/>
    </xf>
    <xf numFmtId="0" fontId="1" fillId="0" borderId="1" xfId="0" applyFont="1" applyBorder="1" applyAlignment="1">
      <alignment horizontal="center" vertical="center" wrapText="1"/>
    </xf>
    <xf numFmtId="0" fontId="1" fillId="0" borderId="22" xfId="0" applyFont="1" applyBorder="1" applyAlignment="1">
      <alignment horizontal="center" vertical="center"/>
    </xf>
    <xf numFmtId="0" fontId="0" fillId="0" borderId="0" xfId="0" applyFill="1" applyAlignment="1">
      <alignment horizontal="center" vertical="center"/>
    </xf>
    <xf numFmtId="14" fontId="0" fillId="0" borderId="17" xfId="0" applyNumberFormat="1" applyBorder="1" applyAlignment="1">
      <alignment horizontal="center" vertical="center"/>
    </xf>
    <xf numFmtId="0" fontId="16" fillId="0" borderId="22" xfId="0" applyFont="1" applyBorder="1" applyAlignment="1">
      <alignment horizontal="center" vertical="center"/>
    </xf>
    <xf numFmtId="0" fontId="1" fillId="0" borderId="1" xfId="0" applyFont="1" applyFill="1" applyBorder="1" applyAlignment="1">
      <alignment horizontal="center" vertical="center"/>
    </xf>
    <xf numFmtId="0" fontId="1" fillId="12" borderId="22" xfId="0" applyFont="1" applyFill="1" applyBorder="1" applyAlignment="1">
      <alignment horizontal="center" vertical="center"/>
    </xf>
    <xf numFmtId="0" fontId="16" fillId="0" borderId="40" xfId="0" applyFont="1" applyBorder="1" applyAlignment="1">
      <alignment wrapText="1"/>
    </xf>
    <xf numFmtId="0" fontId="16" fillId="0" borderId="22" xfId="0" applyFont="1" applyBorder="1" applyAlignment="1">
      <alignmen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22" fontId="1" fillId="0" borderId="1" xfId="0" applyNumberFormat="1" applyFont="1" applyBorder="1" applyAlignment="1">
      <alignment horizontal="center" vertical="center"/>
    </xf>
    <xf numFmtId="0" fontId="0" fillId="0" borderId="1" xfId="0" applyFill="1" applyBorder="1" applyAlignment="1">
      <alignment horizontal="center" vertical="center"/>
    </xf>
    <xf numFmtId="0" fontId="16"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0" fillId="0" borderId="1" xfId="0" applyBorder="1" applyAlignment="1">
      <alignment horizontal="left"/>
    </xf>
    <xf numFmtId="0" fontId="1" fillId="0" borderId="1" xfId="0" applyFont="1" applyFill="1" applyBorder="1" applyAlignment="1">
      <alignment wrapText="1"/>
    </xf>
    <xf numFmtId="0" fontId="0" fillId="0" borderId="1" xfId="0" applyFont="1" applyBorder="1" applyAlignment="1">
      <alignment horizontal="center" vertical="center"/>
    </xf>
    <xf numFmtId="0" fontId="0" fillId="0" borderId="1" xfId="0" applyFont="1" applyFill="1" applyBorder="1" applyAlignment="1">
      <alignment horizontal="center"/>
    </xf>
    <xf numFmtId="0" fontId="1" fillId="0" borderId="1" xfId="0" applyFont="1" applyFill="1" applyBorder="1" applyAlignment="1"/>
    <xf numFmtId="0" fontId="60" fillId="0" borderId="0" xfId="0" applyFont="1" applyAlignment="1">
      <alignment wrapText="1"/>
    </xf>
    <xf numFmtId="0" fontId="60" fillId="0" borderId="1" xfId="0" applyFont="1" applyBorder="1" applyAlignment="1">
      <alignment horizontal="center" wrapText="1"/>
    </xf>
    <xf numFmtId="0" fontId="1" fillId="0" borderId="1" xfId="0" applyFont="1" applyBorder="1" applyAlignment="1">
      <alignment horizontal="left"/>
    </xf>
    <xf numFmtId="14" fontId="1" fillId="0" borderId="16" xfId="0" applyNumberFormat="1" applyFont="1" applyFill="1" applyBorder="1" applyAlignment="1">
      <alignment horizontal="center"/>
    </xf>
    <xf numFmtId="14" fontId="1" fillId="0" borderId="16" xfId="0" applyNumberFormat="1" applyFont="1" applyBorder="1" applyAlignment="1">
      <alignment horizontal="center"/>
    </xf>
    <xf numFmtId="0" fontId="1" fillId="0" borderId="16" xfId="0" applyFont="1" applyBorder="1" applyAlignment="1">
      <alignment horizontal="center" wrapText="1"/>
    </xf>
    <xf numFmtId="0" fontId="1" fillId="0" borderId="16" xfId="0" applyFont="1" applyBorder="1" applyAlignment="1">
      <alignment wrapText="1"/>
    </xf>
    <xf numFmtId="0" fontId="1" fillId="4" borderId="0" xfId="0" applyFont="1" applyFill="1" applyBorder="1" applyAlignment="1">
      <alignment horizontal="center" wrapText="1"/>
    </xf>
    <xf numFmtId="169" fontId="2" fillId="0" borderId="0" xfId="0" applyNumberFormat="1" applyFont="1"/>
    <xf numFmtId="0" fontId="2" fillId="0" borderId="0" xfId="0" applyFont="1"/>
    <xf numFmtId="14" fontId="1" fillId="0" borderId="17" xfId="0" applyNumberFormat="1" applyFont="1" applyFill="1" applyBorder="1" applyAlignment="1">
      <alignment horizontal="center"/>
    </xf>
    <xf numFmtId="14" fontId="1" fillId="0" borderId="17" xfId="0" applyNumberFormat="1" applyFont="1" applyBorder="1" applyAlignment="1">
      <alignment horizontal="center"/>
    </xf>
    <xf numFmtId="0" fontId="16" fillId="0" borderId="17" xfId="0" applyFont="1" applyBorder="1" applyAlignment="1">
      <alignment wrapText="1"/>
    </xf>
    <xf numFmtId="0" fontId="1" fillId="0" borderId="17" xfId="0" applyFont="1" applyBorder="1" applyAlignment="1">
      <alignment horizontal="center" wrapText="1"/>
    </xf>
    <xf numFmtId="0" fontId="1" fillId="0" borderId="17" xfId="0" applyFont="1" applyBorder="1" applyAlignment="1">
      <alignment wrapText="1"/>
    </xf>
    <xf numFmtId="0" fontId="0" fillId="0" borderId="1" xfId="0" applyFont="1" applyBorder="1" applyAlignment="1">
      <alignment horizontal="center"/>
    </xf>
    <xf numFmtId="0" fontId="1" fillId="15" borderId="1" xfId="0" applyFont="1" applyFill="1" applyBorder="1" applyAlignment="1">
      <alignment horizontal="center"/>
    </xf>
    <xf numFmtId="0" fontId="0" fillId="0" borderId="0" xfId="0" applyAlignment="1">
      <alignment wrapText="1"/>
    </xf>
    <xf numFmtId="0" fontId="1" fillId="0" borderId="22" xfId="0" applyFont="1" applyBorder="1" applyAlignment="1">
      <alignment horizontal="center" wrapText="1"/>
    </xf>
    <xf numFmtId="14" fontId="16" fillId="0" borderId="22" xfId="0" applyNumberFormat="1" applyFont="1" applyBorder="1" applyAlignment="1">
      <alignment horizontal="center"/>
    </xf>
    <xf numFmtId="165" fontId="16" fillId="0" borderId="22" xfId="0" applyNumberFormat="1" applyFont="1" applyBorder="1" applyAlignment="1">
      <alignment horizontal="center"/>
    </xf>
    <xf numFmtId="22" fontId="16" fillId="0" borderId="22" xfId="0" applyNumberFormat="1" applyFont="1" applyBorder="1" applyAlignment="1">
      <alignment horizontal="center"/>
    </xf>
    <xf numFmtId="0" fontId="16" fillId="0" borderId="22" xfId="0" applyNumberFormat="1" applyFont="1" applyBorder="1" applyAlignment="1">
      <alignment wrapText="1"/>
    </xf>
    <xf numFmtId="0" fontId="16" fillId="12" borderId="22" xfId="0" applyFont="1" applyFill="1" applyBorder="1" applyAlignment="1">
      <alignment horizontal="center" vertical="center"/>
    </xf>
    <xf numFmtId="14" fontId="16" fillId="0" borderId="1" xfId="0" applyNumberFormat="1" applyFont="1" applyBorder="1" applyAlignment="1">
      <alignment horizontal="center"/>
    </xf>
    <xf numFmtId="165" fontId="16" fillId="0" borderId="1" xfId="0" applyNumberFormat="1" applyFont="1" applyBorder="1" applyAlignment="1">
      <alignment horizontal="center"/>
    </xf>
    <xf numFmtId="22" fontId="16" fillId="0" borderId="1" xfId="0" applyNumberFormat="1" applyFont="1" applyBorder="1" applyAlignment="1">
      <alignment horizontal="center"/>
    </xf>
    <xf numFmtId="0" fontId="16" fillId="0" borderId="1" xfId="0" applyNumberFormat="1" applyFont="1" applyBorder="1" applyAlignment="1">
      <alignment wrapText="1"/>
    </xf>
    <xf numFmtId="0" fontId="16" fillId="12" borderId="1" xfId="0" applyFont="1" applyFill="1" applyBorder="1" applyAlignment="1">
      <alignment horizontal="center" vertical="center"/>
    </xf>
    <xf numFmtId="0" fontId="16" fillId="15" borderId="1" xfId="0" applyFont="1" applyFill="1" applyBorder="1" applyAlignment="1">
      <alignment horizontal="center"/>
    </xf>
    <xf numFmtId="1" fontId="16" fillId="0" borderId="1" xfId="0" applyNumberFormat="1" applyFont="1" applyBorder="1" applyAlignment="1">
      <alignment horizontal="center"/>
    </xf>
    <xf numFmtId="0" fontId="16" fillId="0" borderId="0" xfId="0" applyFont="1" applyFill="1"/>
    <xf numFmtId="0" fontId="16" fillId="12" borderId="22" xfId="0" applyFont="1" applyFill="1" applyBorder="1" applyAlignment="1">
      <alignment horizontal="center" vertical="center"/>
    </xf>
    <xf numFmtId="0" fontId="16" fillId="0" borderId="1" xfId="0" applyFont="1" applyBorder="1" applyAlignment="1"/>
    <xf numFmtId="0" fontId="16" fillId="0" borderId="22" xfId="0" applyFont="1" applyBorder="1" applyAlignment="1">
      <alignment wrapText="1"/>
    </xf>
    <xf numFmtId="0" fontId="16" fillId="0" borderId="22" xfId="0" applyFont="1" applyBorder="1"/>
    <xf numFmtId="22" fontId="16" fillId="0" borderId="1" xfId="0" applyNumberFormat="1" applyFont="1" applyBorder="1"/>
    <xf numFmtId="165" fontId="16" fillId="0" borderId="1" xfId="0" applyNumberFormat="1" applyFont="1" applyBorder="1" applyAlignment="1"/>
    <xf numFmtId="0" fontId="59" fillId="0" borderId="0" xfId="0" applyFont="1" applyAlignment="1">
      <alignment horizontal="left" vertical="center" wrapText="1" readingOrder="1"/>
    </xf>
    <xf numFmtId="0" fontId="16" fillId="0" borderId="1" xfId="0" applyFont="1" applyBorder="1" applyAlignment="1">
      <alignment vertical="center"/>
    </xf>
    <xf numFmtId="0" fontId="1" fillId="9" borderId="1" xfId="0" applyFont="1" applyFill="1" applyBorder="1" applyAlignment="1">
      <alignment horizontal="center"/>
    </xf>
    <xf numFmtId="164" fontId="1" fillId="9" borderId="1" xfId="0" applyNumberFormat="1" applyFont="1" applyFill="1" applyBorder="1" applyAlignment="1">
      <alignment horizontal="center" wrapText="1"/>
    </xf>
    <xf numFmtId="0" fontId="1" fillId="9" borderId="1" xfId="0" applyFont="1" applyFill="1" applyBorder="1" applyAlignment="1">
      <alignment horizontal="center" wrapText="1"/>
    </xf>
    <xf numFmtId="0" fontId="1" fillId="0" borderId="1" xfId="0" applyFont="1" applyBorder="1" applyAlignment="1">
      <alignment vertical="center"/>
    </xf>
    <xf numFmtId="167" fontId="1" fillId="0" borderId="1" xfId="0" applyNumberFormat="1" applyFont="1" applyBorder="1" applyAlignment="1">
      <alignment horizontal="center" vertical="center"/>
    </xf>
    <xf numFmtId="0" fontId="1" fillId="18" borderId="1" xfId="0" applyFont="1" applyFill="1" applyBorder="1" applyAlignment="1">
      <alignment horizontal="center" vertical="center"/>
    </xf>
    <xf numFmtId="0" fontId="16" fillId="0" borderId="0" xfId="0" applyFont="1" applyFill="1" applyAlignment="1">
      <alignment vertical="center"/>
    </xf>
    <xf numFmtId="0" fontId="61" fillId="0" borderId="1" xfId="0" applyFont="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1" fillId="0" borderId="0" xfId="0" applyFont="1" applyFill="1" applyAlignment="1">
      <alignment horizontal="center" vertical="center"/>
    </xf>
    <xf numFmtId="0" fontId="7" fillId="0" borderId="0" xfId="2" applyFont="1" applyFill="1" applyBorder="1" applyAlignment="1">
      <alignment horizontal="center" wrapText="1"/>
    </xf>
    <xf numFmtId="165" fontId="7" fillId="0" borderId="0" xfId="2" applyNumberFormat="1" applyFont="1" applyFill="1" applyBorder="1" applyAlignment="1">
      <alignment horizontal="center" wrapText="1"/>
    </xf>
    <xf numFmtId="22" fontId="7" fillId="0" borderId="0" xfId="2" applyNumberFormat="1" applyFont="1" applyFill="1" applyBorder="1" applyAlignment="1">
      <alignment horizontal="center" wrapText="1"/>
    </xf>
    <xf numFmtId="0" fontId="5" fillId="0" borderId="0" xfId="0" applyFont="1" applyFill="1" applyBorder="1" applyAlignment="1">
      <alignment horizontal="center" wrapText="1"/>
    </xf>
    <xf numFmtId="0" fontId="1" fillId="19" borderId="1" xfId="0" applyFont="1" applyFill="1" applyBorder="1" applyAlignment="1">
      <alignment horizontal="center" vertical="center"/>
    </xf>
    <xf numFmtId="0" fontId="1" fillId="0" borderId="30" xfId="0" applyFont="1" applyBorder="1" applyAlignment="1">
      <alignment horizontal="center" vertical="center" wrapText="1"/>
    </xf>
    <xf numFmtId="0" fontId="1" fillId="0" borderId="16" xfId="0" applyFont="1" applyBorder="1" applyAlignment="1">
      <alignment horizontal="left" vertical="center" wrapText="1"/>
    </xf>
    <xf numFmtId="165" fontId="1" fillId="0" borderId="1" xfId="0" applyNumberFormat="1" applyFont="1" applyBorder="1" applyAlignment="1">
      <alignment horizontal="center" vertical="center"/>
    </xf>
    <xf numFmtId="0" fontId="1" fillId="18" borderId="41" xfId="0" applyFont="1" applyFill="1" applyBorder="1" applyAlignment="1">
      <alignment horizontal="center" vertical="center"/>
    </xf>
    <xf numFmtId="0" fontId="0" fillId="0" borderId="0" xfId="0" applyFill="1" applyAlignment="1">
      <alignment vertical="center"/>
    </xf>
    <xf numFmtId="0" fontId="1" fillId="0" borderId="0" xfId="0" applyFont="1" applyAlignment="1">
      <alignment vertical="center" wrapText="1"/>
    </xf>
    <xf numFmtId="0" fontId="0" fillId="0" borderId="0" xfId="0" applyAlignment="1">
      <alignment vertical="center"/>
    </xf>
    <xf numFmtId="20" fontId="1" fillId="0" borderId="1" xfId="0" applyNumberFormat="1" applyFont="1" applyBorder="1" applyAlignment="1">
      <alignment horizontal="center" vertical="center" wrapText="1"/>
    </xf>
    <xf numFmtId="0" fontId="62" fillId="0" borderId="0" xfId="0" applyFont="1" applyAlignment="1">
      <alignment vertical="center" wrapText="1"/>
    </xf>
    <xf numFmtId="0" fontId="5" fillId="3" borderId="5" xfId="0" applyFont="1" applyFill="1" applyBorder="1" applyAlignment="1">
      <alignment horizontal="center" wrapText="1"/>
    </xf>
    <xf numFmtId="0" fontId="1" fillId="0" borderId="1" xfId="0" applyFont="1" applyFill="1" applyBorder="1" applyAlignment="1">
      <alignment vertical="center"/>
    </xf>
    <xf numFmtId="0" fontId="62" fillId="0" borderId="1" xfId="0" applyFont="1" applyBorder="1" applyAlignment="1">
      <alignment vertical="center" wrapText="1"/>
    </xf>
    <xf numFmtId="0" fontId="1" fillId="0" borderId="0" xfId="0" applyFont="1" applyFill="1" applyBorder="1" applyAlignment="1">
      <alignment vertical="center"/>
    </xf>
    <xf numFmtId="0" fontId="1" fillId="0" borderId="17" xfId="0" applyFont="1" applyBorder="1" applyAlignment="1">
      <alignment horizontal="center" vertical="center" wrapText="1"/>
    </xf>
    <xf numFmtId="14" fontId="1" fillId="0" borderId="17" xfId="0" applyNumberFormat="1" applyFont="1" applyBorder="1" applyAlignment="1">
      <alignment horizontal="center" vertical="center" wrapText="1"/>
    </xf>
    <xf numFmtId="20" fontId="1" fillId="0" borderId="17"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17" xfId="0" applyFont="1" applyBorder="1" applyAlignment="1">
      <alignment horizontal="left" vertical="center" wrapText="1"/>
    </xf>
    <xf numFmtId="0" fontId="1" fillId="18" borderId="0" xfId="0" applyFont="1" applyFill="1" applyBorder="1" applyAlignment="1">
      <alignment horizontal="center" vertical="center"/>
    </xf>
    <xf numFmtId="0" fontId="1" fillId="0" borderId="22" xfId="0" applyFont="1" applyBorder="1" applyAlignment="1">
      <alignment horizontal="center" vertical="center" wrapText="1"/>
    </xf>
    <xf numFmtId="14" fontId="1" fillId="0" borderId="22" xfId="0" applyNumberFormat="1" applyFont="1" applyBorder="1" applyAlignment="1">
      <alignment horizontal="center" vertical="center" wrapText="1"/>
    </xf>
    <xf numFmtId="20" fontId="1" fillId="0" borderId="22" xfId="0" applyNumberFormat="1" applyFont="1" applyBorder="1" applyAlignment="1">
      <alignment horizontal="center" vertical="center" wrapText="1"/>
    </xf>
    <xf numFmtId="0" fontId="1" fillId="0" borderId="31" xfId="0" applyFont="1" applyBorder="1" applyAlignment="1">
      <alignment horizontal="center" vertical="center" wrapText="1"/>
    </xf>
    <xf numFmtId="0" fontId="62" fillId="0" borderId="1" xfId="0" applyFont="1" applyBorder="1" applyAlignment="1">
      <alignment wrapText="1"/>
    </xf>
    <xf numFmtId="17" fontId="0" fillId="0" borderId="0" xfId="0" applyNumberFormat="1"/>
    <xf numFmtId="0" fontId="60" fillId="0" borderId="0" xfId="0" applyFont="1" applyAlignment="1">
      <alignment horizontal="center"/>
    </xf>
    <xf numFmtId="0" fontId="1" fillId="0" borderId="22" xfId="0" applyFont="1" applyBorder="1" applyAlignment="1">
      <alignment wrapText="1"/>
    </xf>
    <xf numFmtId="0" fontId="5" fillId="2" borderId="1" xfId="2" applyFont="1" applyFill="1" applyBorder="1" applyAlignment="1">
      <alignment horizontal="center" wrapText="1"/>
    </xf>
    <xf numFmtId="165" fontId="5" fillId="2" borderId="1" xfId="2" applyNumberFormat="1" applyFont="1" applyFill="1" applyBorder="1" applyAlignment="1">
      <alignment horizontal="center" wrapText="1"/>
    </xf>
    <xf numFmtId="22" fontId="5" fillId="2" borderId="1" xfId="2" applyNumberFormat="1" applyFont="1" applyFill="1" applyBorder="1" applyAlignment="1">
      <alignment horizontal="center" wrapText="1"/>
    </xf>
    <xf numFmtId="0" fontId="5" fillId="2" borderId="1" xfId="2" applyFont="1" applyFill="1" applyBorder="1" applyAlignment="1">
      <alignment horizontal="left" wrapText="1"/>
    </xf>
    <xf numFmtId="14" fontId="0" fillId="0" borderId="1" xfId="0" applyNumberFormat="1" applyBorder="1"/>
    <xf numFmtId="0" fontId="2" fillId="20" borderId="1" xfId="0" applyFont="1" applyFill="1" applyBorder="1" applyAlignment="1">
      <alignment horizontal="right"/>
    </xf>
    <xf numFmtId="17" fontId="2" fillId="20" borderId="1" xfId="0" applyNumberFormat="1" applyFont="1" applyFill="1" applyBorder="1"/>
    <xf numFmtId="170" fontId="0" fillId="0" borderId="1" xfId="0" applyNumberFormat="1" applyBorder="1" applyAlignment="1">
      <alignment horizontal="center"/>
    </xf>
    <xf numFmtId="0" fontId="63" fillId="0" borderId="1" xfId="0" applyFont="1" applyBorder="1" applyAlignment="1">
      <alignment wrapText="1"/>
    </xf>
    <xf numFmtId="0" fontId="33" fillId="0" borderId="0" xfId="0" applyFont="1" applyBorder="1" applyAlignment="1">
      <alignment wrapText="1"/>
    </xf>
    <xf numFmtId="0" fontId="1" fillId="15" borderId="1" xfId="0" applyFont="1" applyFill="1" applyBorder="1" applyAlignment="1">
      <alignment horizontal="center" vertical="center" wrapText="1"/>
    </xf>
    <xf numFmtId="0" fontId="33" fillId="0" borderId="1" xfId="0" applyFont="1" applyBorder="1" applyAlignment="1">
      <alignment wrapText="1"/>
    </xf>
    <xf numFmtId="0" fontId="60" fillId="0" borderId="1" xfId="0" applyFont="1" applyBorder="1" applyAlignment="1">
      <alignment vertical="center" wrapText="1"/>
    </xf>
    <xf numFmtId="0" fontId="23" fillId="0" borderId="0" xfId="0" applyFont="1" applyAlignment="1">
      <alignment wrapText="1"/>
    </xf>
    <xf numFmtId="0" fontId="1" fillId="18" borderId="30" xfId="0" applyFont="1" applyFill="1" applyBorder="1" applyAlignment="1">
      <alignment horizontal="center" vertical="center"/>
    </xf>
    <xf numFmtId="0" fontId="58" fillId="2" borderId="1" xfId="2" applyFont="1" applyFill="1" applyBorder="1" applyAlignment="1">
      <alignment horizontal="center" wrapText="1"/>
    </xf>
    <xf numFmtId="0" fontId="23" fillId="0" borderId="1" xfId="0" applyFont="1" applyBorder="1" applyAlignment="1">
      <alignment wrapText="1"/>
    </xf>
    <xf numFmtId="0" fontId="0" fillId="0" borderId="1" xfId="0" applyFont="1" applyFill="1" applyBorder="1" applyAlignment="1">
      <alignment horizontal="center" vertical="center"/>
    </xf>
    <xf numFmtId="0" fontId="0" fillId="0" borderId="1" xfId="0" applyFont="1" applyFill="1" applyBorder="1" applyAlignment="1">
      <alignment horizontal="center" wrapText="1"/>
    </xf>
    <xf numFmtId="0" fontId="1" fillId="18" borderId="1" xfId="0" applyFont="1" applyFill="1" applyBorder="1" applyAlignment="1">
      <alignment horizontal="center"/>
    </xf>
    <xf numFmtId="0" fontId="1" fillId="0" borderId="22" xfId="0" applyFont="1" applyBorder="1" applyAlignment="1">
      <alignment horizontal="left" wrapText="1"/>
    </xf>
    <xf numFmtId="0" fontId="1" fillId="18" borderId="22" xfId="0" applyFont="1" applyFill="1" applyBorder="1" applyAlignment="1">
      <alignment horizontal="center"/>
    </xf>
    <xf numFmtId="0" fontId="2" fillId="0" borderId="42" xfId="0" applyNumberFormat="1" applyFont="1" applyFill="1" applyBorder="1" applyAlignment="1" applyProtection="1">
      <alignment horizontal="center"/>
    </xf>
    <xf numFmtId="0" fontId="2" fillId="0" borderId="42" xfId="0" applyNumberFormat="1" applyFont="1" applyFill="1" applyBorder="1" applyAlignment="1" applyProtection="1"/>
    <xf numFmtId="0" fontId="0" fillId="0" borderId="42" xfId="0" applyNumberFormat="1" applyFont="1" applyFill="1" applyBorder="1" applyAlignment="1" applyProtection="1">
      <alignment horizontal="left" vertical="top" wrapText="1"/>
    </xf>
    <xf numFmtId="0" fontId="0" fillId="0" borderId="0" xfId="0"/>
    <xf numFmtId="169" fontId="2" fillId="0" borderId="42" xfId="0" applyNumberFormat="1" applyFont="1" applyFill="1" applyBorder="1" applyAlignment="1" applyProtection="1">
      <alignment horizontal="center"/>
    </xf>
    <xf numFmtId="17" fontId="1" fillId="0" borderId="0" xfId="0" applyNumberFormat="1" applyFont="1" applyFill="1" applyBorder="1"/>
    <xf numFmtId="18" fontId="1" fillId="0" borderId="1" xfId="0" applyNumberFormat="1" applyFont="1" applyBorder="1" applyAlignment="1">
      <alignment horizontal="center"/>
    </xf>
    <xf numFmtId="0" fontId="0" fillId="0" borderId="0" xfId="0"/>
    <xf numFmtId="0" fontId="0" fillId="0" borderId="0" xfId="0"/>
    <xf numFmtId="164" fontId="1" fillId="9" borderId="22" xfId="0" applyNumberFormat="1" applyFont="1" applyFill="1" applyBorder="1" applyAlignment="1">
      <alignment horizontal="center" wrapText="1"/>
    </xf>
    <xf numFmtId="167" fontId="1" fillId="9" borderId="22" xfId="0" applyNumberFormat="1" applyFont="1" applyFill="1" applyBorder="1" applyAlignment="1">
      <alignment horizontal="center" wrapText="1"/>
    </xf>
    <xf numFmtId="18" fontId="1" fillId="9" borderId="22" xfId="0" applyNumberFormat="1" applyFont="1" applyFill="1" applyBorder="1" applyAlignment="1">
      <alignment horizontal="center" wrapText="1"/>
    </xf>
    <xf numFmtId="0" fontId="1" fillId="9" borderId="22" xfId="0" applyFont="1" applyFill="1" applyBorder="1" applyAlignment="1">
      <alignment horizontal="center" wrapText="1"/>
    </xf>
    <xf numFmtId="0" fontId="1" fillId="18" borderId="40" xfId="0" applyFont="1" applyFill="1" applyBorder="1" applyAlignment="1">
      <alignment horizontal="center"/>
    </xf>
    <xf numFmtId="0" fontId="1" fillId="0" borderId="52" xfId="0" applyFont="1" applyFill="1" applyBorder="1" applyAlignment="1">
      <alignment horizontal="center" wrapText="1"/>
    </xf>
    <xf numFmtId="170" fontId="1" fillId="9" borderId="22" xfId="0" applyNumberFormat="1" applyFont="1" applyFill="1" applyBorder="1" applyAlignment="1">
      <alignment horizontal="center" wrapText="1"/>
    </xf>
    <xf numFmtId="0" fontId="0" fillId="0" borderId="0" xfId="0"/>
    <xf numFmtId="0" fontId="1" fillId="9" borderId="22" xfId="0" applyFont="1" applyFill="1" applyBorder="1" applyAlignment="1">
      <alignment horizontal="left" wrapText="1"/>
    </xf>
    <xf numFmtId="0" fontId="1" fillId="9" borderId="1" xfId="0" applyFont="1" applyFill="1" applyBorder="1" applyAlignment="1">
      <alignment horizontal="left" wrapText="1"/>
    </xf>
    <xf numFmtId="0" fontId="1" fillId="22" borderId="22" xfId="0" applyFont="1" applyFill="1" applyBorder="1" applyAlignment="1">
      <alignment horizontal="center"/>
    </xf>
    <xf numFmtId="14" fontId="1" fillId="22" borderId="1" xfId="0" applyNumberFormat="1" applyFont="1" applyFill="1" applyBorder="1" applyAlignment="1">
      <alignment horizontal="center"/>
    </xf>
    <xf numFmtId="14" fontId="0" fillId="22" borderId="1" xfId="0" applyNumberFormat="1" applyFill="1" applyBorder="1" applyAlignment="1">
      <alignment horizontal="center"/>
    </xf>
    <xf numFmtId="0" fontId="16" fillId="22" borderId="1" xfId="0" applyFont="1" applyFill="1" applyBorder="1" applyAlignment="1">
      <alignment horizontal="center"/>
    </xf>
    <xf numFmtId="18" fontId="1" fillId="22" borderId="1" xfId="0" applyNumberFormat="1" applyFont="1" applyFill="1" applyBorder="1" applyAlignment="1">
      <alignment horizontal="center"/>
    </xf>
    <xf numFmtId="0" fontId="1" fillId="22" borderId="1" xfId="0" applyFont="1" applyFill="1" applyBorder="1" applyAlignment="1">
      <alignment horizontal="center"/>
    </xf>
    <xf numFmtId="0" fontId="1" fillId="22" borderId="1" xfId="0" applyFont="1" applyFill="1" applyBorder="1" applyAlignment="1">
      <alignment horizontal="center" wrapText="1"/>
    </xf>
    <xf numFmtId="0" fontId="1" fillId="22" borderId="1" xfId="0" applyFont="1" applyFill="1" applyBorder="1" applyAlignment="1">
      <alignment wrapText="1"/>
    </xf>
    <xf numFmtId="0" fontId="1" fillId="22" borderId="0" xfId="0" applyFont="1" applyFill="1" applyAlignment="1">
      <alignment wrapText="1"/>
    </xf>
    <xf numFmtId="0" fontId="0" fillId="0" borderId="0" xfId="0"/>
    <xf numFmtId="0" fontId="0" fillId="0" borderId="0" xfId="0"/>
    <xf numFmtId="165" fontId="1" fillId="0" borderId="22" xfId="0" applyNumberFormat="1" applyFont="1" applyFill="1" applyBorder="1" applyAlignment="1">
      <alignment horizontal="center" wrapText="1"/>
    </xf>
    <xf numFmtId="0" fontId="0" fillId="0" borderId="0" xfId="0"/>
    <xf numFmtId="17" fontId="1" fillId="0" borderId="0" xfId="4" applyNumberFormat="1" applyFont="1" applyFill="1" applyBorder="1"/>
    <xf numFmtId="0" fontId="1" fillId="0" borderId="0" xfId="4"/>
    <xf numFmtId="169" fontId="2" fillId="0" borderId="42" xfId="4" applyNumberFormat="1" applyFont="1" applyFill="1" applyBorder="1" applyAlignment="1" applyProtection="1">
      <alignment horizontal="center"/>
    </xf>
    <xf numFmtId="0" fontId="2" fillId="0" borderId="42" xfId="4" applyNumberFormat="1" applyFont="1" applyFill="1" applyBorder="1" applyAlignment="1" applyProtection="1">
      <alignment horizontal="center"/>
    </xf>
    <xf numFmtId="0" fontId="2" fillId="0" borderId="42" xfId="4" applyNumberFormat="1" applyFont="1" applyFill="1" applyBorder="1" applyAlignment="1" applyProtection="1"/>
    <xf numFmtId="0" fontId="1" fillId="0" borderId="42" xfId="4" applyNumberFormat="1" applyFont="1" applyFill="1" applyBorder="1" applyAlignment="1" applyProtection="1">
      <alignment horizontal="left" vertical="top" wrapText="1"/>
    </xf>
    <xf numFmtId="0" fontId="2" fillId="0" borderId="0" xfId="4" applyFont="1"/>
    <xf numFmtId="14" fontId="0" fillId="0" borderId="1" xfId="0" applyNumberFormat="1" applyBorder="1" applyAlignment="1">
      <alignment horizontal="center" wrapText="1"/>
    </xf>
    <xf numFmtId="18" fontId="1" fillId="0" borderId="1" xfId="0" applyNumberFormat="1" applyFont="1" applyBorder="1" applyAlignment="1">
      <alignment horizontal="center" wrapText="1"/>
    </xf>
    <xf numFmtId="0" fontId="1" fillId="18" borderId="1" xfId="0" applyFont="1" applyFill="1" applyBorder="1" applyAlignment="1">
      <alignment horizontal="center" wrapText="1"/>
    </xf>
    <xf numFmtId="164" fontId="1" fillId="23" borderId="22" xfId="0" applyNumberFormat="1" applyFont="1" applyFill="1" applyBorder="1" applyAlignment="1">
      <alignment horizontal="center" wrapText="1"/>
    </xf>
    <xf numFmtId="0" fontId="1" fillId="23" borderId="22" xfId="0" applyFont="1" applyFill="1" applyBorder="1" applyAlignment="1">
      <alignment horizontal="center" wrapText="1"/>
    </xf>
    <xf numFmtId="164" fontId="1" fillId="23" borderId="22" xfId="0" applyNumberFormat="1" applyFont="1" applyFill="1" applyBorder="1" applyAlignment="1">
      <alignment horizontal="left" wrapText="1"/>
    </xf>
    <xf numFmtId="18" fontId="1" fillId="23" borderId="1" xfId="0" applyNumberFormat="1" applyFont="1" applyFill="1" applyBorder="1" applyAlignment="1">
      <alignment horizontal="center" wrapText="1"/>
    </xf>
    <xf numFmtId="18" fontId="1" fillId="23" borderId="22" xfId="0" applyNumberFormat="1" applyFont="1" applyFill="1" applyBorder="1" applyAlignment="1">
      <alignment horizontal="center" wrapText="1"/>
    </xf>
    <xf numFmtId="1" fontId="1" fillId="23" borderId="22" xfId="0" applyNumberFormat="1" applyFont="1" applyFill="1" applyBorder="1" applyAlignment="1">
      <alignment horizontal="center" wrapText="1"/>
    </xf>
    <xf numFmtId="171" fontId="0" fillId="0" borderId="42" xfId="0" applyNumberFormat="1" applyFont="1" applyFill="1" applyBorder="1" applyAlignment="1" applyProtection="1">
      <alignment horizontal="left" vertical="top" wrapText="1"/>
    </xf>
    <xf numFmtId="0" fontId="43" fillId="0" borderId="0" xfId="0" applyFont="1" applyAlignment="1">
      <alignment horizontal="center"/>
    </xf>
    <xf numFmtId="0" fontId="10" fillId="0" borderId="3" xfId="0" applyFont="1" applyBorder="1" applyAlignment="1">
      <alignment wrapText="1"/>
    </xf>
    <xf numFmtId="0" fontId="10" fillId="0" borderId="37" xfId="0" applyFont="1" applyBorder="1" applyAlignment="1">
      <alignment wrapText="1"/>
    </xf>
    <xf numFmtId="3" fontId="10" fillId="0" borderId="3" xfId="0" applyNumberFormat="1" applyFont="1" applyBorder="1" applyAlignment="1">
      <alignment wrapText="1"/>
    </xf>
    <xf numFmtId="3" fontId="10" fillId="0" borderId="37" xfId="0" applyNumberFormat="1" applyFont="1" applyBorder="1" applyAlignment="1">
      <alignment wrapText="1"/>
    </xf>
    <xf numFmtId="10" fontId="10" fillId="0" borderId="43" xfId="3" applyNumberFormat="1" applyFont="1" applyBorder="1" applyAlignment="1">
      <alignment wrapText="1"/>
    </xf>
    <xf numFmtId="10" fontId="10" fillId="0" borderId="44" xfId="3" applyNumberFormat="1" applyFont="1" applyBorder="1" applyAlignment="1">
      <alignment wrapText="1"/>
    </xf>
    <xf numFmtId="0" fontId="2" fillId="20" borderId="45" xfId="0" applyFont="1" applyFill="1" applyBorder="1" applyAlignment="1">
      <alignment horizontal="center" vertical="center"/>
    </xf>
    <xf numFmtId="0" fontId="2" fillId="20" borderId="41"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46" xfId="0" applyFont="1" applyFill="1" applyBorder="1" applyAlignment="1">
      <alignment horizontal="center" vertical="center"/>
    </xf>
    <xf numFmtId="0" fontId="2" fillId="20" borderId="4" xfId="0" applyFont="1" applyFill="1" applyBorder="1" applyAlignment="1">
      <alignment horizontal="center" vertical="center"/>
    </xf>
    <xf numFmtId="0" fontId="2" fillId="20" borderId="31" xfId="0" applyFont="1" applyFill="1" applyBorder="1" applyAlignment="1">
      <alignment horizontal="center" vertical="center"/>
    </xf>
    <xf numFmtId="0" fontId="9" fillId="0" borderId="0" xfId="0" applyFont="1" applyAlignment="1">
      <alignment horizontal="center"/>
    </xf>
    <xf numFmtId="0" fontId="2" fillId="20" borderId="45" xfId="4" applyFont="1" applyFill="1" applyBorder="1" applyAlignment="1">
      <alignment horizontal="center" vertical="center"/>
    </xf>
    <xf numFmtId="0" fontId="2" fillId="20" borderId="41" xfId="4" applyFont="1" applyFill="1" applyBorder="1" applyAlignment="1">
      <alignment horizontal="center" vertical="center"/>
    </xf>
    <xf numFmtId="0" fontId="2" fillId="20" borderId="15" xfId="4" applyFont="1" applyFill="1" applyBorder="1" applyAlignment="1">
      <alignment horizontal="center" vertical="center"/>
    </xf>
    <xf numFmtId="0" fontId="2" fillId="20" borderId="46" xfId="4" applyFont="1" applyFill="1" applyBorder="1" applyAlignment="1">
      <alignment horizontal="center" vertical="center"/>
    </xf>
    <xf numFmtId="0" fontId="2" fillId="20" borderId="4" xfId="4" applyFont="1" applyFill="1" applyBorder="1" applyAlignment="1">
      <alignment horizontal="center" vertical="center"/>
    </xf>
    <xf numFmtId="0" fontId="2" fillId="20" borderId="31" xfId="4" applyFont="1" applyFill="1" applyBorder="1" applyAlignment="1">
      <alignment horizontal="center" vertical="center"/>
    </xf>
    <xf numFmtId="0" fontId="1" fillId="21" borderId="40" xfId="0" applyFont="1" applyFill="1" applyBorder="1" applyAlignment="1">
      <alignment horizontal="center" vertical="center" wrapText="1"/>
    </xf>
    <xf numFmtId="0" fontId="1" fillId="21" borderId="39" xfId="0" applyFont="1" applyFill="1" applyBorder="1" applyAlignment="1">
      <alignment horizontal="center" vertical="center" wrapText="1"/>
    </xf>
    <xf numFmtId="0" fontId="1" fillId="21" borderId="30" xfId="0"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xf>
    <xf numFmtId="0" fontId="0"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19" borderId="41" xfId="0" applyFont="1" applyFill="1" applyBorder="1" applyAlignment="1">
      <alignment horizontal="center" vertical="center"/>
    </xf>
    <xf numFmtId="0" fontId="1" fillId="19" borderId="0" xfId="0" applyFont="1" applyFill="1" applyBorder="1" applyAlignment="1">
      <alignment horizontal="center" vertical="center"/>
    </xf>
    <xf numFmtId="0" fontId="1" fillId="19" borderId="4"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2" xfId="0" applyFont="1" applyBorder="1" applyAlignment="1">
      <alignment horizontal="center" vertical="center"/>
    </xf>
    <xf numFmtId="0" fontId="16" fillId="0" borderId="1" xfId="0" applyFont="1" applyBorder="1" applyAlignment="1">
      <alignment horizontal="center" vertical="center" wrapText="1"/>
    </xf>
    <xf numFmtId="0" fontId="16" fillId="12" borderId="17" xfId="0" applyFont="1" applyFill="1" applyBorder="1" applyAlignment="1">
      <alignment horizontal="center" vertical="center"/>
    </xf>
    <xf numFmtId="0" fontId="16" fillId="12" borderId="22" xfId="0" applyFont="1" applyFill="1" applyBorder="1" applyAlignment="1">
      <alignment horizontal="center" vertical="center"/>
    </xf>
    <xf numFmtId="0" fontId="51" fillId="0" borderId="16" xfId="0" applyFont="1" applyBorder="1" applyAlignment="1">
      <alignment horizontal="left" wrapText="1"/>
    </xf>
    <xf numFmtId="0" fontId="51" fillId="0" borderId="22" xfId="0" applyFont="1" applyBorder="1" applyAlignment="1">
      <alignment horizontal="left" wrapText="1"/>
    </xf>
    <xf numFmtId="0" fontId="16" fillId="0" borderId="16" xfId="0" applyFont="1" applyBorder="1" applyAlignment="1">
      <alignment horizontal="left" wrapText="1"/>
    </xf>
    <xf numFmtId="0" fontId="16" fillId="0" borderId="22" xfId="0" applyFont="1" applyBorder="1" applyAlignment="1">
      <alignment horizontal="left" wrapText="1"/>
    </xf>
    <xf numFmtId="14" fontId="16" fillId="0" borderId="16" xfId="0" applyNumberFormat="1" applyFont="1" applyBorder="1" applyAlignment="1">
      <alignment horizontal="center"/>
    </xf>
    <xf numFmtId="14" fontId="16" fillId="0" borderId="22" xfId="0" applyNumberFormat="1" applyFont="1" applyBorder="1" applyAlignment="1">
      <alignment horizontal="center"/>
    </xf>
    <xf numFmtId="0" fontId="0" fillId="0" borderId="1" xfId="0" applyFill="1" applyBorder="1" applyAlignment="1">
      <alignment horizontal="left" vertical="center" wrapText="1"/>
    </xf>
    <xf numFmtId="0" fontId="1" fillId="12" borderId="41" xfId="0" applyFont="1" applyFill="1" applyBorder="1" applyAlignment="1">
      <alignment horizontal="center" vertical="center"/>
    </xf>
    <xf numFmtId="0" fontId="1" fillId="12" borderId="0" xfId="0" applyFont="1" applyFill="1" applyBorder="1" applyAlignment="1">
      <alignment horizontal="center" vertical="center"/>
    </xf>
    <xf numFmtId="0" fontId="1" fillId="12" borderId="4" xfId="0" applyFont="1" applyFill="1" applyBorder="1" applyAlignment="1">
      <alignment horizontal="center" vertical="center"/>
    </xf>
    <xf numFmtId="0" fontId="16" fillId="0" borderId="1" xfId="0" applyFont="1" applyBorder="1" applyAlignment="1">
      <alignment horizontal="left" vertical="center" wrapText="1"/>
    </xf>
    <xf numFmtId="0" fontId="16" fillId="0" borderId="17" xfId="0" applyFont="1" applyBorder="1" applyAlignment="1">
      <alignment horizontal="left" vertical="center" wrapText="1"/>
    </xf>
    <xf numFmtId="0" fontId="16" fillId="0" borderId="22" xfId="0" applyFont="1" applyBorder="1" applyAlignment="1">
      <alignment horizontal="left" vertical="center" wrapText="1"/>
    </xf>
    <xf numFmtId="0" fontId="1" fillId="0" borderId="17" xfId="2" applyFont="1" applyFill="1" applyBorder="1" applyAlignment="1">
      <alignment horizontal="left" vertical="center" wrapText="1"/>
    </xf>
    <xf numFmtId="0" fontId="1" fillId="0" borderId="22" xfId="2" applyFont="1" applyFill="1" applyBorder="1" applyAlignment="1">
      <alignment horizontal="left" vertical="center" wrapText="1"/>
    </xf>
    <xf numFmtId="0" fontId="9" fillId="0" borderId="47" xfId="0" applyFont="1" applyBorder="1" applyAlignment="1">
      <alignment horizontal="center"/>
    </xf>
    <xf numFmtId="0" fontId="0" fillId="0" borderId="48" xfId="0" applyBorder="1" applyAlignment="1">
      <alignment horizontal="center"/>
    </xf>
    <xf numFmtId="0" fontId="21" fillId="0" borderId="47" xfId="0" applyFont="1" applyBorder="1" applyAlignment="1">
      <alignment horizontal="center"/>
    </xf>
    <xf numFmtId="0" fontId="0" fillId="0" borderId="49" xfId="0" applyBorder="1" applyAlignment="1">
      <alignment horizontal="center"/>
    </xf>
    <xf numFmtId="10" fontId="10" fillId="0" borderId="50" xfId="3" applyNumberFormat="1" applyFont="1" applyBorder="1" applyAlignment="1">
      <alignment wrapText="1"/>
    </xf>
    <xf numFmtId="10" fontId="10" fillId="0" borderId="51" xfId="3" applyNumberFormat="1" applyFont="1" applyBorder="1" applyAlignment="1">
      <alignment wrapText="1"/>
    </xf>
    <xf numFmtId="0" fontId="29" fillId="7" borderId="0" xfId="0" applyFont="1" applyFill="1" applyAlignment="1">
      <alignment horizontal="left" vertical="center"/>
    </xf>
    <xf numFmtId="0" fontId="0" fillId="0" borderId="0" xfId="0"/>
    <xf numFmtId="0" fontId="30" fillId="7" borderId="4" xfId="0" applyFont="1" applyFill="1" applyBorder="1" applyAlignment="1">
      <alignment horizontal="left" vertical="center"/>
    </xf>
    <xf numFmtId="0" fontId="0" fillId="0" borderId="4" xfId="0" applyBorder="1" applyAlignment="1"/>
  </cellXfs>
  <cellStyles count="5">
    <cellStyle name="Hyperlink" xfId="1" builtinId="8"/>
    <cellStyle name="Normal" xfId="0" builtinId="0"/>
    <cellStyle name="Normal 2" xfId="4"/>
    <cellStyle name="Normal_Open_Issues_And_Last_Assignment" xfId="2"/>
    <cellStyle name="Percent" xfId="3"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9525</xdr:rowOff>
    </xdr:from>
    <xdr:to>
      <xdr:col>15</xdr:col>
      <xdr:colOff>46194</xdr:colOff>
      <xdr:row>40</xdr:row>
      <xdr:rowOff>75504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981075"/>
          <a:ext cx="11457144" cy="5571429"/>
        </a:xfrm>
        <a:prstGeom prst="rect">
          <a:avLst/>
        </a:prstGeom>
      </xdr:spPr>
    </xdr:pic>
    <xdr:clientData/>
  </xdr:twoCellAnchor>
  <xdr:twoCellAnchor editAs="oneCell">
    <xdr:from>
      <xdr:col>0</xdr:col>
      <xdr:colOff>0</xdr:colOff>
      <xdr:row>49</xdr:row>
      <xdr:rowOff>9525</xdr:rowOff>
    </xdr:from>
    <xdr:to>
      <xdr:col>15</xdr:col>
      <xdr:colOff>55717</xdr:colOff>
      <xdr:row>83</xdr:row>
      <xdr:rowOff>75504</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7943850"/>
          <a:ext cx="11466667" cy="557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15</xdr:col>
      <xdr:colOff>27146</xdr:colOff>
      <xdr:row>40</xdr:row>
      <xdr:rowOff>56455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971550"/>
          <a:ext cx="11438096" cy="5561905"/>
        </a:xfrm>
        <a:prstGeom prst="rect">
          <a:avLst/>
        </a:prstGeom>
      </xdr:spPr>
    </xdr:pic>
    <xdr:clientData/>
  </xdr:twoCellAnchor>
  <xdr:twoCellAnchor editAs="oneCell">
    <xdr:from>
      <xdr:col>0</xdr:col>
      <xdr:colOff>0</xdr:colOff>
      <xdr:row>49</xdr:row>
      <xdr:rowOff>0</xdr:rowOff>
    </xdr:from>
    <xdr:to>
      <xdr:col>15</xdr:col>
      <xdr:colOff>46194</xdr:colOff>
      <xdr:row>83</xdr:row>
      <xdr:rowOff>37408</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7934325"/>
          <a:ext cx="11457144" cy="55428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2</xdr:row>
      <xdr:rowOff>19050</xdr:rowOff>
    </xdr:from>
    <xdr:to>
      <xdr:col>16</xdr:col>
      <xdr:colOff>533400</xdr:colOff>
      <xdr:row>17</xdr:row>
      <xdr:rowOff>0</xdr:rowOff>
    </xdr:to>
    <xdr:pic>
      <xdr:nvPicPr>
        <xdr:cNvPr id="2994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42900"/>
          <a:ext cx="11382375"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9525</xdr:rowOff>
    </xdr:from>
    <xdr:to>
      <xdr:col>16</xdr:col>
      <xdr:colOff>514350</xdr:colOff>
      <xdr:row>37</xdr:row>
      <xdr:rowOff>133350</xdr:rowOff>
    </xdr:to>
    <xdr:pic>
      <xdr:nvPicPr>
        <xdr:cNvPr id="29948"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733800"/>
          <a:ext cx="11430000"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17</xdr:col>
      <xdr:colOff>38100</xdr:colOff>
      <xdr:row>23</xdr:row>
      <xdr:rowOff>66675</xdr:rowOff>
    </xdr:to>
    <xdr:pic>
      <xdr:nvPicPr>
        <xdr:cNvPr id="2899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3350"/>
          <a:ext cx="11563350" cy="365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26</xdr:row>
      <xdr:rowOff>85725</xdr:rowOff>
    </xdr:from>
    <xdr:to>
      <xdr:col>17</xdr:col>
      <xdr:colOff>47625</xdr:colOff>
      <xdr:row>49</xdr:row>
      <xdr:rowOff>38100</xdr:rowOff>
    </xdr:to>
    <xdr:pic>
      <xdr:nvPicPr>
        <xdr:cNvPr id="2899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95775"/>
          <a:ext cx="11572875"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9</xdr:col>
      <xdr:colOff>200025</xdr:colOff>
      <xdr:row>25</xdr:row>
      <xdr:rowOff>9525</xdr:rowOff>
    </xdr:to>
    <xdr:pic>
      <xdr:nvPicPr>
        <xdr:cNvPr id="2199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59912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114300</xdr:rowOff>
    </xdr:from>
    <xdr:to>
      <xdr:col>9</xdr:col>
      <xdr:colOff>533400</xdr:colOff>
      <xdr:row>10</xdr:row>
      <xdr:rowOff>0</xdr:rowOff>
    </xdr:to>
    <xdr:pic>
      <xdr:nvPicPr>
        <xdr:cNvPr id="21994"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6225"/>
          <a:ext cx="6324600"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1495425</xdr:colOff>
      <xdr:row>0</xdr:row>
      <xdr:rowOff>9525</xdr:rowOff>
    </xdr:from>
    <xdr:to>
      <xdr:col>2</xdr:col>
      <xdr:colOff>2457450</xdr:colOff>
      <xdr:row>2</xdr:row>
      <xdr:rowOff>133350</xdr:rowOff>
    </xdr:to>
    <xdr:pic>
      <xdr:nvPicPr>
        <xdr:cNvPr id="3331" name="Picture 1" descr="logoBann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9525"/>
          <a:ext cx="9620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2"/>
  <sheetViews>
    <sheetView zoomScale="70" workbookViewId="0">
      <selection activeCell="C15" sqref="C15"/>
    </sheetView>
  </sheetViews>
  <sheetFormatPr defaultColWidth="0" defaultRowHeight="12.75" zeroHeight="1" x14ac:dyDescent="0.2"/>
  <cols>
    <col min="1" max="1" width="0.85546875" style="29" customWidth="1"/>
    <col min="2" max="2" width="53.85546875" style="92" customWidth="1"/>
    <col min="3" max="3" width="163.5703125" customWidth="1"/>
  </cols>
  <sheetData>
    <row r="1" spans="1:3" ht="21" thickTop="1" x14ac:dyDescent="0.3">
      <c r="A1" s="83"/>
      <c r="B1" s="85" t="s">
        <v>147</v>
      </c>
      <c r="C1" s="37"/>
    </row>
    <row r="2" spans="1:3" x14ac:dyDescent="0.2">
      <c r="A2" s="78"/>
      <c r="B2" s="86"/>
      <c r="C2" s="38"/>
    </row>
    <row r="3" spans="1:3" s="35" customFormat="1" ht="15" x14ac:dyDescent="0.2">
      <c r="A3" s="79"/>
      <c r="B3" s="87" t="s">
        <v>1241</v>
      </c>
      <c r="C3" s="39"/>
    </row>
    <row r="4" spans="1:3" s="35" customFormat="1" ht="15" x14ac:dyDescent="0.2">
      <c r="A4" s="79"/>
      <c r="B4" s="87" t="s">
        <v>1242</v>
      </c>
      <c r="C4" s="39"/>
    </row>
    <row r="5" spans="1:3" s="35" customFormat="1" ht="15" x14ac:dyDescent="0.2">
      <c r="A5" s="79"/>
      <c r="B5" s="87"/>
      <c r="C5" s="39"/>
    </row>
    <row r="6" spans="1:3" s="35" customFormat="1" ht="18" x14ac:dyDescent="0.25">
      <c r="A6" s="80"/>
      <c r="B6" s="88" t="s">
        <v>158</v>
      </c>
      <c r="C6" s="40" t="s">
        <v>159</v>
      </c>
    </row>
    <row r="7" spans="1:3" s="35" customFormat="1" ht="18" x14ac:dyDescent="0.25">
      <c r="A7" s="80"/>
      <c r="B7" s="88"/>
      <c r="C7" s="40"/>
    </row>
    <row r="8" spans="1:3" s="35" customFormat="1" ht="15" x14ac:dyDescent="0.2">
      <c r="A8" s="81"/>
      <c r="B8" s="89" t="s">
        <v>229</v>
      </c>
      <c r="C8" s="41" t="s">
        <v>231</v>
      </c>
    </row>
    <row r="9" spans="1:3" s="35" customFormat="1" ht="15" x14ac:dyDescent="0.2">
      <c r="A9" s="81"/>
      <c r="B9" s="89"/>
      <c r="C9" s="41"/>
    </row>
    <row r="10" spans="1:3" s="35" customFormat="1" ht="15" x14ac:dyDescent="0.2">
      <c r="A10" s="81"/>
      <c r="B10" s="89" t="s">
        <v>230</v>
      </c>
      <c r="C10" s="41" t="s">
        <v>155</v>
      </c>
    </row>
    <row r="11" spans="1:3" s="35" customFormat="1" ht="15" x14ac:dyDescent="0.2">
      <c r="A11" s="81"/>
      <c r="B11" s="89"/>
      <c r="C11" s="41" t="s">
        <v>235</v>
      </c>
    </row>
    <row r="12" spans="1:3" s="35" customFormat="1" ht="15" x14ac:dyDescent="0.2">
      <c r="A12" s="81"/>
      <c r="B12" s="89"/>
      <c r="C12" s="41"/>
    </row>
    <row r="13" spans="1:3" s="35" customFormat="1" ht="15" x14ac:dyDescent="0.2">
      <c r="A13" s="81"/>
      <c r="B13" s="89" t="s">
        <v>156</v>
      </c>
      <c r="C13" s="41" t="s">
        <v>157</v>
      </c>
    </row>
    <row r="14" spans="1:3" s="35" customFormat="1" ht="15" x14ac:dyDescent="0.2">
      <c r="A14" s="79"/>
      <c r="B14" s="87"/>
      <c r="C14" s="39"/>
    </row>
    <row r="15" spans="1:3" s="35" customFormat="1" ht="15" x14ac:dyDescent="0.2">
      <c r="A15" s="79"/>
      <c r="B15" s="102" t="s">
        <v>217</v>
      </c>
      <c r="C15" s="39" t="s">
        <v>218</v>
      </c>
    </row>
    <row r="16" spans="1:3" s="35" customFormat="1" ht="15" x14ac:dyDescent="0.2">
      <c r="A16" s="79"/>
      <c r="B16" s="102"/>
      <c r="C16" s="39"/>
    </row>
    <row r="17" spans="1:5" s="35" customFormat="1" ht="15" x14ac:dyDescent="0.2">
      <c r="A17" s="79"/>
      <c r="B17" s="102" t="s">
        <v>101</v>
      </c>
      <c r="C17" s="39" t="s">
        <v>102</v>
      </c>
    </row>
    <row r="18" spans="1:5" s="35" customFormat="1" ht="15" x14ac:dyDescent="0.2">
      <c r="A18" s="79"/>
      <c r="B18" s="102"/>
      <c r="C18" s="39"/>
    </row>
    <row r="19" spans="1:5" s="35" customFormat="1" ht="15" x14ac:dyDescent="0.2">
      <c r="A19" s="79"/>
      <c r="B19" s="102" t="s">
        <v>103</v>
      </c>
      <c r="C19" s="39" t="s">
        <v>108</v>
      </c>
    </row>
    <row r="20" spans="1:5" s="35" customFormat="1" ht="15" x14ac:dyDescent="0.2">
      <c r="A20" s="79"/>
      <c r="B20" s="87"/>
      <c r="C20" s="39"/>
    </row>
    <row r="21" spans="1:5" s="35" customFormat="1" ht="15.75" x14ac:dyDescent="0.25">
      <c r="A21" s="82"/>
      <c r="B21" s="90" t="s">
        <v>160</v>
      </c>
      <c r="C21" s="39"/>
    </row>
    <row r="22" spans="1:5" s="35" customFormat="1" ht="15" x14ac:dyDescent="0.2">
      <c r="A22" s="79"/>
      <c r="B22" s="87"/>
      <c r="C22" s="39"/>
    </row>
    <row r="23" spans="1:5" s="35" customFormat="1" ht="15" x14ac:dyDescent="0.2">
      <c r="A23" s="79"/>
      <c r="B23" s="87" t="s">
        <v>191</v>
      </c>
      <c r="C23" s="39" t="s">
        <v>161</v>
      </c>
    </row>
    <row r="24" spans="1:5" s="35" customFormat="1" ht="15" x14ac:dyDescent="0.2">
      <c r="A24" s="79"/>
      <c r="B24" s="87"/>
      <c r="C24" s="39"/>
    </row>
    <row r="25" spans="1:5" s="35" customFormat="1" ht="15" x14ac:dyDescent="0.2">
      <c r="A25" s="79"/>
      <c r="B25" s="87" t="s">
        <v>189</v>
      </c>
      <c r="C25" s="39" t="s">
        <v>190</v>
      </c>
    </row>
    <row r="26" spans="1:5" s="35" customFormat="1" ht="15" x14ac:dyDescent="0.2">
      <c r="A26" s="79"/>
      <c r="B26" s="87"/>
      <c r="C26" s="41"/>
    </row>
    <row r="27" spans="1:5" s="35" customFormat="1" ht="18" x14ac:dyDescent="0.25">
      <c r="A27" s="80"/>
      <c r="B27" s="88" t="s">
        <v>203</v>
      </c>
      <c r="C27" s="39"/>
    </row>
    <row r="28" spans="1:5" s="35" customFormat="1" ht="15" x14ac:dyDescent="0.2">
      <c r="A28" s="79"/>
      <c r="B28" s="87"/>
      <c r="C28" s="39"/>
    </row>
    <row r="29" spans="1:5" s="35" customFormat="1" ht="15.75" x14ac:dyDescent="0.25">
      <c r="A29" s="84"/>
      <c r="B29" s="111" t="s">
        <v>196</v>
      </c>
      <c r="C29" s="42" t="s">
        <v>148</v>
      </c>
      <c r="D29" s="36"/>
      <c r="E29" s="36"/>
    </row>
    <row r="30" spans="1:5" s="35" customFormat="1" ht="15" x14ac:dyDescent="0.2">
      <c r="A30" s="79"/>
      <c r="B30" s="91"/>
      <c r="C30" s="43"/>
    </row>
    <row r="31" spans="1:5" s="35" customFormat="1" ht="15" x14ac:dyDescent="0.2">
      <c r="A31" s="79"/>
      <c r="B31" s="112" t="s">
        <v>198</v>
      </c>
      <c r="C31" s="43" t="s">
        <v>199</v>
      </c>
    </row>
    <row r="32" spans="1:5" s="35" customFormat="1" ht="15" x14ac:dyDescent="0.2">
      <c r="A32" s="79"/>
      <c r="B32" s="112" t="s">
        <v>193</v>
      </c>
      <c r="C32" s="43" t="s">
        <v>204</v>
      </c>
    </row>
    <row r="33" spans="1:3" s="35" customFormat="1" ht="15" x14ac:dyDescent="0.2">
      <c r="A33" s="79"/>
      <c r="B33" s="112" t="s">
        <v>192</v>
      </c>
      <c r="C33" s="43" t="s">
        <v>205</v>
      </c>
    </row>
    <row r="34" spans="1:3" s="35" customFormat="1" ht="15" x14ac:dyDescent="0.2">
      <c r="A34" s="79"/>
      <c r="B34" s="112" t="s">
        <v>142</v>
      </c>
      <c r="C34" s="43" t="s">
        <v>206</v>
      </c>
    </row>
    <row r="35" spans="1:3" s="35" customFormat="1" ht="15" x14ac:dyDescent="0.2">
      <c r="A35" s="79"/>
      <c r="B35" s="112" t="s">
        <v>144</v>
      </c>
      <c r="C35" s="43" t="s">
        <v>208</v>
      </c>
    </row>
    <row r="36" spans="1:3" s="35" customFormat="1" ht="15" x14ac:dyDescent="0.2">
      <c r="A36" s="79"/>
      <c r="B36" s="112" t="s">
        <v>165</v>
      </c>
      <c r="C36" s="43" t="s">
        <v>166</v>
      </c>
    </row>
    <row r="37" spans="1:3" s="35" customFormat="1" ht="15" x14ac:dyDescent="0.2">
      <c r="A37" s="79"/>
      <c r="B37" s="112" t="s">
        <v>143</v>
      </c>
      <c r="C37" s="43" t="s">
        <v>207</v>
      </c>
    </row>
    <row r="38" spans="1:3" s="35" customFormat="1" ht="15" x14ac:dyDescent="0.2">
      <c r="A38" s="79"/>
      <c r="B38" s="112" t="s">
        <v>200</v>
      </c>
      <c r="C38" s="43" t="s">
        <v>211</v>
      </c>
    </row>
    <row r="39" spans="1:3" s="35" customFormat="1" ht="15" x14ac:dyDescent="0.2">
      <c r="A39" s="79"/>
      <c r="B39" s="112" t="s">
        <v>201</v>
      </c>
      <c r="C39" s="43" t="s">
        <v>210</v>
      </c>
    </row>
    <row r="40" spans="1:3" s="35" customFormat="1" ht="15" x14ac:dyDescent="0.2">
      <c r="A40" s="79"/>
      <c r="B40" s="112" t="s">
        <v>202</v>
      </c>
      <c r="C40" s="43" t="s">
        <v>209</v>
      </c>
    </row>
    <row r="41" spans="1:3" s="35" customFormat="1" ht="15" x14ac:dyDescent="0.2">
      <c r="A41" s="79"/>
      <c r="B41" s="113" t="s">
        <v>162</v>
      </c>
      <c r="C41" s="44" t="s">
        <v>163</v>
      </c>
    </row>
    <row r="42" spans="1:3" s="35" customFormat="1" ht="15" x14ac:dyDescent="0.2">
      <c r="A42" s="79"/>
      <c r="B42" s="112" t="s">
        <v>138</v>
      </c>
      <c r="C42" s="43" t="s">
        <v>164</v>
      </c>
    </row>
    <row r="43" spans="1:3" s="35" customFormat="1" ht="15" x14ac:dyDescent="0.2">
      <c r="A43" s="79"/>
      <c r="B43" s="112" t="s">
        <v>139</v>
      </c>
      <c r="C43" s="43" t="s">
        <v>236</v>
      </c>
    </row>
    <row r="44" spans="1:3" ht="15" x14ac:dyDescent="0.2">
      <c r="A44" s="79"/>
      <c r="B44" s="112" t="s">
        <v>167</v>
      </c>
      <c r="C44" s="43" t="s">
        <v>168</v>
      </c>
    </row>
    <row r="45" spans="1:3" ht="15" x14ac:dyDescent="0.2">
      <c r="A45" s="79"/>
      <c r="B45" s="112" t="s">
        <v>169</v>
      </c>
      <c r="C45" s="43" t="s">
        <v>170</v>
      </c>
    </row>
    <row r="46" spans="1:3" ht="15" x14ac:dyDescent="0.2">
      <c r="A46" s="79"/>
      <c r="B46" s="112" t="s">
        <v>171</v>
      </c>
      <c r="C46" s="43" t="s">
        <v>172</v>
      </c>
    </row>
    <row r="47" spans="1:3" ht="15" x14ac:dyDescent="0.2">
      <c r="A47" s="79"/>
      <c r="B47" s="112" t="s">
        <v>173</v>
      </c>
      <c r="C47" s="43" t="s">
        <v>174</v>
      </c>
    </row>
    <row r="48" spans="1:3" ht="15" x14ac:dyDescent="0.2">
      <c r="A48" s="79"/>
      <c r="B48" s="112" t="s">
        <v>175</v>
      </c>
      <c r="C48" s="43" t="s">
        <v>177</v>
      </c>
    </row>
    <row r="49" spans="1:3" ht="15" x14ac:dyDescent="0.2">
      <c r="A49" s="79"/>
      <c r="B49" s="112" t="s">
        <v>178</v>
      </c>
      <c r="C49" s="43" t="s">
        <v>179</v>
      </c>
    </row>
    <row r="50" spans="1:3" x14ac:dyDescent="0.2"/>
    <row r="51" spans="1:3" x14ac:dyDescent="0.2"/>
    <row r="52" spans="1:3" x14ac:dyDescent="0.2"/>
    <row r="53" spans="1:3" x14ac:dyDescent="0.2"/>
    <row r="54" spans="1:3" x14ac:dyDescent="0.2"/>
    <row r="55" spans="1:3" x14ac:dyDescent="0.2"/>
    <row r="56" spans="1:3" x14ac:dyDescent="0.2"/>
    <row r="57" spans="1:3" x14ac:dyDescent="0.2"/>
    <row r="58" spans="1:3" x14ac:dyDescent="0.2"/>
    <row r="59" spans="1:3" x14ac:dyDescent="0.2"/>
    <row r="60" spans="1:3" x14ac:dyDescent="0.2"/>
    <row r="61" spans="1:3" x14ac:dyDescent="0.2"/>
    <row r="62" spans="1:3" x14ac:dyDescent="0.2"/>
    <row r="63" spans="1:3" x14ac:dyDescent="0.2"/>
    <row r="64" spans="1:3"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sheetData>
  <phoneticPr fontId="13" type="noConversion"/>
  <pageMargins left="0.75" right="0.75" top="1" bottom="1" header="0.5" footer="0.5"/>
  <pageSetup scale="55" fitToHeight="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A6" sqref="A6"/>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7" t="s">
        <v>1761</v>
      </c>
      <c r="B1" s="587"/>
      <c r="C1" s="587"/>
      <c r="D1" s="587"/>
      <c r="E1" s="587"/>
      <c r="F1" s="587"/>
      <c r="G1" s="587"/>
    </row>
    <row r="2" spans="1:7" ht="23.25" customHeight="1" thickBot="1" x14ac:dyDescent="0.25">
      <c r="A2" s="77" t="s">
        <v>1516</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0</v>
      </c>
      <c r="E4" s="207">
        <f t="shared" ref="E4:E11" si="0">SUM(C4-D4)</f>
        <v>44640</v>
      </c>
      <c r="F4" s="208">
        <v>0</v>
      </c>
      <c r="G4" s="100">
        <f t="shared" ref="G4:G15" si="1">(E4-F4)/E4</f>
        <v>1</v>
      </c>
    </row>
    <row r="5" spans="1:7" ht="23.25" customHeight="1" thickBot="1" x14ac:dyDescent="0.25">
      <c r="A5" s="15" t="s">
        <v>127</v>
      </c>
      <c r="B5" s="15" t="s">
        <v>1511</v>
      </c>
      <c r="C5" s="206">
        <f>28*24*60</f>
        <v>40320</v>
      </c>
      <c r="D5" s="16">
        <v>0</v>
      </c>
      <c r="E5" s="207">
        <f t="shared" si="0"/>
        <v>40320</v>
      </c>
      <c r="F5" s="98">
        <v>0</v>
      </c>
      <c r="G5" s="100">
        <f t="shared" si="1"/>
        <v>1</v>
      </c>
    </row>
    <row r="6" spans="1:7" ht="23.25" customHeight="1" thickBot="1" x14ac:dyDescent="0.25">
      <c r="A6" s="15" t="s">
        <v>128</v>
      </c>
      <c r="B6" s="15" t="s">
        <v>1511</v>
      </c>
      <c r="C6" s="206">
        <f>31*24*60</f>
        <v>44640</v>
      </c>
      <c r="D6" s="16">
        <v>0</v>
      </c>
      <c r="E6" s="207">
        <f t="shared" si="0"/>
        <v>44640</v>
      </c>
      <c r="F6" s="98">
        <v>1441</v>
      </c>
      <c r="G6" s="100">
        <f t="shared" si="1"/>
        <v>0.96771953405017919</v>
      </c>
    </row>
    <row r="7" spans="1:7" ht="23.25" customHeight="1" thickBot="1" x14ac:dyDescent="0.25">
      <c r="A7" s="15" t="s">
        <v>129</v>
      </c>
      <c r="B7" s="15" t="s">
        <v>1511</v>
      </c>
      <c r="C7" s="206">
        <f>30*24*60</f>
        <v>43200</v>
      </c>
      <c r="D7" s="16">
        <v>867</v>
      </c>
      <c r="E7" s="207">
        <f t="shared" si="0"/>
        <v>42333</v>
      </c>
      <c r="F7" s="98">
        <v>0</v>
      </c>
      <c r="G7" s="100">
        <f t="shared" si="1"/>
        <v>1</v>
      </c>
    </row>
    <row r="8" spans="1:7" ht="23.25" customHeight="1" thickBot="1" x14ac:dyDescent="0.25">
      <c r="A8" s="15" t="s">
        <v>130</v>
      </c>
      <c r="B8" s="15" t="s">
        <v>1511</v>
      </c>
      <c r="C8" s="206">
        <f>31*24*60</f>
        <v>44640</v>
      </c>
      <c r="D8" s="16">
        <v>611</v>
      </c>
      <c r="E8" s="207">
        <f t="shared" si="0"/>
        <v>44029</v>
      </c>
      <c r="F8" s="98">
        <v>0</v>
      </c>
      <c r="G8" s="100">
        <f t="shared" si="1"/>
        <v>1</v>
      </c>
    </row>
    <row r="9" spans="1:7" ht="23.25" customHeight="1" thickBot="1" x14ac:dyDescent="0.25">
      <c r="A9" s="15" t="s">
        <v>131</v>
      </c>
      <c r="B9" s="15" t="s">
        <v>1511</v>
      </c>
      <c r="C9" s="206">
        <f>30*24*60</f>
        <v>43200</v>
      </c>
      <c r="D9" s="16">
        <v>719</v>
      </c>
      <c r="E9" s="207">
        <f t="shared" si="0"/>
        <v>42481</v>
      </c>
      <c r="F9" s="98">
        <v>165</v>
      </c>
      <c r="G9" s="100">
        <f t="shared" si="1"/>
        <v>0.99611591064240479</v>
      </c>
    </row>
    <row r="10" spans="1:7" ht="23.25" customHeight="1" thickBot="1" x14ac:dyDescent="0.25">
      <c r="A10" s="15" t="s">
        <v>132</v>
      </c>
      <c r="B10" s="15" t="s">
        <v>1511</v>
      </c>
      <c r="C10" s="206">
        <f>31*24*60</f>
        <v>44640</v>
      </c>
      <c r="D10" s="16">
        <v>670</v>
      </c>
      <c r="E10" s="16">
        <f t="shared" si="0"/>
        <v>43970</v>
      </c>
      <c r="F10" s="15">
        <v>0</v>
      </c>
      <c r="G10" s="100">
        <f t="shared" si="1"/>
        <v>1</v>
      </c>
    </row>
    <row r="11" spans="1:7" ht="23.25" customHeight="1" thickBot="1" x14ac:dyDescent="0.25">
      <c r="A11" s="15" t="s">
        <v>133</v>
      </c>
      <c r="B11" s="15" t="s">
        <v>1511</v>
      </c>
      <c r="C11" s="206">
        <f>31*24*60</f>
        <v>44640</v>
      </c>
      <c r="D11" s="16">
        <v>438</v>
      </c>
      <c r="E11" s="16">
        <f t="shared" si="0"/>
        <v>44202</v>
      </c>
      <c r="F11" s="15">
        <v>0</v>
      </c>
      <c r="G11" s="100">
        <f t="shared" si="1"/>
        <v>1</v>
      </c>
    </row>
    <row r="12" spans="1:7" ht="23.25" customHeight="1" thickBot="1" x14ac:dyDescent="0.25">
      <c r="A12" s="15" t="s">
        <v>134</v>
      </c>
      <c r="B12" s="15" t="s">
        <v>1511</v>
      </c>
      <c r="C12" s="206">
        <f>30*24*60</f>
        <v>43200</v>
      </c>
      <c r="D12" s="16">
        <v>0</v>
      </c>
      <c r="E12" s="16">
        <f>SUM(C12-D12)</f>
        <v>43200</v>
      </c>
      <c r="F12" s="15">
        <v>0</v>
      </c>
      <c r="G12" s="100">
        <f t="shared" si="1"/>
        <v>1</v>
      </c>
    </row>
    <row r="13" spans="1:7" ht="23.25" customHeight="1" thickBot="1" x14ac:dyDescent="0.25">
      <c r="A13" s="17" t="s">
        <v>135</v>
      </c>
      <c r="B13" s="15" t="s">
        <v>1511</v>
      </c>
      <c r="C13" s="206">
        <f>31*24*60</f>
        <v>44640</v>
      </c>
      <c r="D13" s="16">
        <v>0</v>
      </c>
      <c r="E13" s="16">
        <f>SUM(C13-D13)</f>
        <v>44640</v>
      </c>
      <c r="F13" s="15">
        <v>0</v>
      </c>
      <c r="G13" s="100">
        <f t="shared" si="1"/>
        <v>1</v>
      </c>
    </row>
    <row r="14" spans="1:7" ht="23.25" customHeight="1" thickBot="1" x14ac:dyDescent="0.25">
      <c r="A14" s="17" t="s">
        <v>140</v>
      </c>
      <c r="B14" s="15" t="s">
        <v>1511</v>
      </c>
      <c r="C14" s="206">
        <f>30*24*60</f>
        <v>43200</v>
      </c>
      <c r="D14" s="16">
        <v>915</v>
      </c>
      <c r="E14" s="16">
        <f>SUM(C14-D14)</f>
        <v>42285</v>
      </c>
      <c r="F14" s="15">
        <v>0</v>
      </c>
      <c r="G14" s="100">
        <f t="shared" si="1"/>
        <v>1</v>
      </c>
    </row>
    <row r="15" spans="1:7" ht="23.25" customHeight="1" thickBot="1" x14ac:dyDescent="0.25">
      <c r="A15" s="17" t="s">
        <v>141</v>
      </c>
      <c r="B15" s="15" t="s">
        <v>1511</v>
      </c>
      <c r="C15" s="206">
        <f>31*24*60</f>
        <v>44640</v>
      </c>
      <c r="D15" s="16">
        <v>0</v>
      </c>
      <c r="E15" s="183">
        <f>SUM(C15-D15)</f>
        <v>44640</v>
      </c>
      <c r="F15" s="204">
        <v>0</v>
      </c>
      <c r="G15" s="100">
        <f t="shared" si="1"/>
        <v>1</v>
      </c>
    </row>
    <row r="16" spans="1:7" ht="23.25" customHeight="1" x14ac:dyDescent="0.2">
      <c r="A16" s="588" t="s">
        <v>1822</v>
      </c>
      <c r="B16" s="588" t="s">
        <v>1511</v>
      </c>
      <c r="C16" s="590">
        <f>SUM(C4:C15)</f>
        <v>525600</v>
      </c>
      <c r="D16" s="590">
        <f>SUM(D4:D15)</f>
        <v>4220</v>
      </c>
      <c r="E16" s="590">
        <f>SUM(E4:E15)</f>
        <v>521380</v>
      </c>
      <c r="F16" s="590">
        <f>SUM(F4:F15)</f>
        <v>1606</v>
      </c>
      <c r="G16" s="592">
        <f>(E16-F16)/E16</f>
        <v>0.99691971306916261</v>
      </c>
    </row>
    <row r="17" spans="1:7" ht="23.25" customHeight="1" thickBot="1" x14ac:dyDescent="0.25">
      <c r="A17" s="589"/>
      <c r="B17" s="589"/>
      <c r="C17" s="591"/>
      <c r="D17" s="591"/>
      <c r="E17" s="591"/>
      <c r="F17" s="591"/>
      <c r="G17" s="593"/>
    </row>
  </sheetData>
  <mergeCells count="8">
    <mergeCell ref="A1:G1"/>
    <mergeCell ref="A16:A17"/>
    <mergeCell ref="B16:B17"/>
    <mergeCell ref="C16:C17"/>
    <mergeCell ref="D16:D17"/>
    <mergeCell ref="E16:E17"/>
    <mergeCell ref="F16:F17"/>
    <mergeCell ref="G16:G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A6" sqref="A6"/>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0" t="s">
        <v>1760</v>
      </c>
      <c r="B1" s="600"/>
      <c r="C1" s="600"/>
      <c r="D1" s="600"/>
      <c r="E1" s="600"/>
      <c r="F1" s="600"/>
      <c r="G1" s="600"/>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0</v>
      </c>
      <c r="E4" s="207">
        <f t="shared" ref="E4:E15" si="0">SUM(C4-D4)</f>
        <v>44640</v>
      </c>
      <c r="F4" s="208">
        <v>0</v>
      </c>
      <c r="G4" s="100">
        <f t="shared" ref="G4:G15" si="1">(E4-F4)/E4</f>
        <v>1</v>
      </c>
    </row>
    <row r="5" spans="1:7" ht="23.25" customHeight="1" thickBot="1" x14ac:dyDescent="0.25">
      <c r="A5" s="15" t="s">
        <v>127</v>
      </c>
      <c r="B5" s="15" t="s">
        <v>216</v>
      </c>
      <c r="C5" s="206">
        <f>28*24*60</f>
        <v>40320</v>
      </c>
      <c r="D5" s="16">
        <v>846</v>
      </c>
      <c r="E5" s="207">
        <f t="shared" si="0"/>
        <v>39474</v>
      </c>
      <c r="F5" s="208">
        <v>0</v>
      </c>
      <c r="G5" s="100">
        <f t="shared" si="1"/>
        <v>1</v>
      </c>
    </row>
    <row r="6" spans="1:7" ht="23.25" customHeight="1" thickBot="1" x14ac:dyDescent="0.25">
      <c r="A6" s="15" t="s">
        <v>128</v>
      </c>
      <c r="B6" s="15" t="s">
        <v>216</v>
      </c>
      <c r="C6" s="206">
        <f>31*24*60</f>
        <v>44640</v>
      </c>
      <c r="D6" s="16">
        <v>0</v>
      </c>
      <c r="E6" s="207">
        <f t="shared" si="0"/>
        <v>44640</v>
      </c>
      <c r="F6" s="208">
        <v>1688</v>
      </c>
      <c r="G6" s="100">
        <f t="shared" si="1"/>
        <v>0.96218637992831546</v>
      </c>
    </row>
    <row r="7" spans="1:7" ht="23.25" customHeight="1" thickBot="1" x14ac:dyDescent="0.25">
      <c r="A7" s="15" t="s">
        <v>129</v>
      </c>
      <c r="B7" s="15" t="s">
        <v>216</v>
      </c>
      <c r="C7" s="206">
        <f>30*24*60</f>
        <v>43200</v>
      </c>
      <c r="D7" s="16">
        <v>867</v>
      </c>
      <c r="E7" s="207">
        <f t="shared" si="0"/>
        <v>42333</v>
      </c>
      <c r="F7" s="208">
        <v>0</v>
      </c>
      <c r="G7" s="100">
        <f t="shared" si="1"/>
        <v>1</v>
      </c>
    </row>
    <row r="8" spans="1:7" ht="23.25" customHeight="1" thickBot="1" x14ac:dyDescent="0.25">
      <c r="A8" s="15" t="s">
        <v>130</v>
      </c>
      <c r="B8" s="15" t="s">
        <v>216</v>
      </c>
      <c r="C8" s="206">
        <f>31*24*60</f>
        <v>44640</v>
      </c>
      <c r="D8" s="16">
        <v>611</v>
      </c>
      <c r="E8" s="207">
        <f t="shared" si="0"/>
        <v>44029</v>
      </c>
      <c r="F8" s="208">
        <v>0</v>
      </c>
      <c r="G8" s="100">
        <f t="shared" si="1"/>
        <v>1</v>
      </c>
    </row>
    <row r="9" spans="1:7" ht="23.25" customHeight="1" thickBot="1" x14ac:dyDescent="0.25">
      <c r="A9" s="15" t="s">
        <v>131</v>
      </c>
      <c r="B9" s="15" t="s">
        <v>216</v>
      </c>
      <c r="C9" s="206">
        <f>30*24*60</f>
        <v>43200</v>
      </c>
      <c r="D9" s="16">
        <v>719</v>
      </c>
      <c r="E9" s="207">
        <f t="shared" si="0"/>
        <v>42481</v>
      </c>
      <c r="F9" s="208">
        <v>0</v>
      </c>
      <c r="G9" s="100">
        <f t="shared" si="1"/>
        <v>1</v>
      </c>
    </row>
    <row r="10" spans="1:7" ht="23.25" customHeight="1" thickBot="1" x14ac:dyDescent="0.25">
      <c r="A10" s="15" t="s">
        <v>132</v>
      </c>
      <c r="B10" s="15" t="s">
        <v>216</v>
      </c>
      <c r="C10" s="206">
        <f>31*24*60</f>
        <v>44640</v>
      </c>
      <c r="D10" s="16">
        <v>670</v>
      </c>
      <c r="E10" s="16">
        <f t="shared" si="0"/>
        <v>43970</v>
      </c>
      <c r="F10" s="208">
        <v>0</v>
      </c>
      <c r="G10" s="100">
        <f t="shared" si="1"/>
        <v>1</v>
      </c>
    </row>
    <row r="11" spans="1:7" ht="21.75" customHeight="1" thickBot="1" x14ac:dyDescent="0.25">
      <c r="A11" s="15" t="s">
        <v>133</v>
      </c>
      <c r="B11" s="15" t="s">
        <v>216</v>
      </c>
      <c r="C11" s="206">
        <f>31*24*60</f>
        <v>44640</v>
      </c>
      <c r="D11" s="16">
        <v>438</v>
      </c>
      <c r="E11" s="16">
        <f t="shared" si="0"/>
        <v>44202</v>
      </c>
      <c r="F11" s="15">
        <v>0</v>
      </c>
      <c r="G11" s="100">
        <f t="shared" si="1"/>
        <v>1</v>
      </c>
    </row>
    <row r="12" spans="1:7" ht="23.25" customHeight="1" thickBot="1" x14ac:dyDescent="0.25">
      <c r="A12" s="15" t="s">
        <v>134</v>
      </c>
      <c r="B12" s="15" t="s">
        <v>216</v>
      </c>
      <c r="C12" s="206">
        <f>30*24*60</f>
        <v>43200</v>
      </c>
      <c r="D12" s="16">
        <v>0</v>
      </c>
      <c r="E12" s="16">
        <f t="shared" si="0"/>
        <v>43200</v>
      </c>
      <c r="F12" s="98">
        <v>0</v>
      </c>
      <c r="G12" s="100">
        <f t="shared" si="1"/>
        <v>1</v>
      </c>
    </row>
    <row r="13" spans="1:7" ht="23.25" customHeight="1" thickBot="1" x14ac:dyDescent="0.25">
      <c r="A13" s="17" t="s">
        <v>135</v>
      </c>
      <c r="B13" s="15" t="s">
        <v>216</v>
      </c>
      <c r="C13" s="206">
        <f>31*24*60</f>
        <v>44640</v>
      </c>
      <c r="D13" s="16">
        <v>0</v>
      </c>
      <c r="E13" s="183">
        <f t="shared" si="0"/>
        <v>44640</v>
      </c>
      <c r="F13" s="18">
        <v>0</v>
      </c>
      <c r="G13" s="100">
        <f t="shared" si="1"/>
        <v>1</v>
      </c>
    </row>
    <row r="14" spans="1:7" ht="23.25" customHeight="1" thickBot="1" x14ac:dyDescent="0.25">
      <c r="A14" s="17" t="s">
        <v>140</v>
      </c>
      <c r="B14" s="15" t="s">
        <v>216</v>
      </c>
      <c r="C14" s="206">
        <f>30*24*60</f>
        <v>43200</v>
      </c>
      <c r="D14" s="16">
        <v>915</v>
      </c>
      <c r="E14" s="16">
        <f t="shared" si="0"/>
        <v>42285</v>
      </c>
      <c r="F14" s="18">
        <v>0</v>
      </c>
      <c r="G14" s="100">
        <f t="shared" si="1"/>
        <v>1</v>
      </c>
    </row>
    <row r="15" spans="1:7" ht="23.25" customHeight="1" thickBot="1" x14ac:dyDescent="0.25">
      <c r="A15" s="17" t="s">
        <v>141</v>
      </c>
      <c r="B15" s="15" t="s">
        <v>216</v>
      </c>
      <c r="C15" s="206">
        <f>31*24*60</f>
        <v>44640</v>
      </c>
      <c r="D15" s="16">
        <v>0</v>
      </c>
      <c r="E15" s="183">
        <f t="shared" si="0"/>
        <v>44640</v>
      </c>
      <c r="F15" s="204">
        <v>0</v>
      </c>
      <c r="G15" s="100">
        <f t="shared" si="1"/>
        <v>1</v>
      </c>
    </row>
    <row r="16" spans="1:7" ht="23.25" customHeight="1" x14ac:dyDescent="0.2">
      <c r="A16" s="588" t="s">
        <v>1822</v>
      </c>
      <c r="B16" s="588" t="s">
        <v>216</v>
      </c>
      <c r="C16" s="590">
        <f>SUM(C4:C15)</f>
        <v>525600</v>
      </c>
      <c r="D16" s="590">
        <f>SUM(D4:D15)</f>
        <v>5066</v>
      </c>
      <c r="E16" s="590">
        <f>SUM(E4:E15)</f>
        <v>520534</v>
      </c>
      <c r="F16" s="590">
        <f>SUM(F4:F15)</f>
        <v>1688</v>
      </c>
      <c r="G16" s="592">
        <f>(E16-F16)/E16</f>
        <v>0.99675717628435412</v>
      </c>
    </row>
    <row r="17" spans="1:7" ht="23.25" customHeight="1" thickBot="1" x14ac:dyDescent="0.25">
      <c r="A17" s="589"/>
      <c r="B17" s="589"/>
      <c r="C17" s="591"/>
      <c r="D17" s="591"/>
      <c r="E17" s="591"/>
      <c r="F17" s="591"/>
      <c r="G17" s="59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S41"/>
  <sheetViews>
    <sheetView zoomScale="75" zoomScaleNormal="75" workbookViewId="0">
      <selection activeCell="Q9" sqref="Q9"/>
    </sheetView>
  </sheetViews>
  <sheetFormatPr defaultRowHeight="12.75" x14ac:dyDescent="0.2"/>
  <cols>
    <col min="2" max="2" width="12.7109375" customWidth="1"/>
    <col min="3" max="3" width="16" customWidth="1"/>
    <col min="4" max="4" width="14.85546875" customWidth="1"/>
    <col min="6" max="6" width="10.28515625" customWidth="1"/>
    <col min="7" max="7" width="14.140625" customWidth="1"/>
    <col min="8" max="8" width="15.28515625" customWidth="1"/>
    <col min="9" max="9" width="16.140625" customWidth="1"/>
    <col min="10" max="10" width="20.85546875" customWidth="1"/>
    <col min="11" max="11" width="31.5703125" customWidth="1"/>
    <col min="12" max="12" width="24.85546875" customWidth="1"/>
    <col min="13" max="13" width="14.7109375" customWidth="1"/>
    <col min="14" max="14" width="15.85546875" customWidth="1"/>
    <col min="15" max="15" width="16.140625" customWidth="1"/>
    <col min="16" max="16" width="12.42578125" customWidth="1"/>
    <col min="17" max="17" width="13.5703125" customWidth="1"/>
    <col min="18" max="18" width="20.140625" customWidth="1"/>
    <col min="19" max="19" width="14.28515625" customWidth="1"/>
  </cols>
  <sheetData>
    <row r="1" spans="1:19" ht="23.25" x14ac:dyDescent="0.35">
      <c r="A1" s="6" t="s">
        <v>219</v>
      </c>
    </row>
    <row r="2" spans="1:19" ht="23.25" x14ac:dyDescent="0.35">
      <c r="A2" s="6" t="s">
        <v>226</v>
      </c>
    </row>
    <row r="3" spans="1:19" ht="18.75" x14ac:dyDescent="0.3">
      <c r="A3" s="93" t="s">
        <v>225</v>
      </c>
    </row>
    <row r="4" spans="1:19" ht="63.75" x14ac:dyDescent="0.2">
      <c r="A4" s="218" t="s">
        <v>136</v>
      </c>
      <c r="B4" s="218" t="s">
        <v>110</v>
      </c>
      <c r="C4" s="219" t="s">
        <v>303</v>
      </c>
      <c r="D4" s="218" t="s">
        <v>145</v>
      </c>
      <c r="E4" s="218" t="s">
        <v>113</v>
      </c>
      <c r="F4" s="220" t="s">
        <v>114</v>
      </c>
      <c r="G4" s="218" t="s">
        <v>116</v>
      </c>
      <c r="H4" s="221" t="s">
        <v>186</v>
      </c>
      <c r="I4" s="221" t="s">
        <v>237</v>
      </c>
      <c r="J4" s="218" t="s">
        <v>309</v>
      </c>
      <c r="K4" s="218" t="s">
        <v>111</v>
      </c>
      <c r="L4" s="218" t="s">
        <v>112</v>
      </c>
      <c r="M4" s="218" t="s">
        <v>224</v>
      </c>
      <c r="N4" s="218" t="s">
        <v>306</v>
      </c>
      <c r="O4" s="218" t="s">
        <v>307</v>
      </c>
      <c r="P4" s="218" t="s">
        <v>115</v>
      </c>
      <c r="Q4" s="218" t="s">
        <v>118</v>
      </c>
      <c r="R4" s="218" t="s">
        <v>109</v>
      </c>
      <c r="S4" s="218" t="s">
        <v>146</v>
      </c>
    </row>
    <row r="5" spans="1:19" ht="89.25" x14ac:dyDescent="0.2">
      <c r="A5" s="303" t="s">
        <v>120</v>
      </c>
      <c r="B5" s="253">
        <v>41625</v>
      </c>
      <c r="C5" s="253">
        <v>41626</v>
      </c>
      <c r="D5" s="343" t="s">
        <v>1753</v>
      </c>
      <c r="E5" s="213" t="s">
        <v>693</v>
      </c>
      <c r="F5" s="213" t="s">
        <v>693</v>
      </c>
      <c r="G5" s="213" t="s">
        <v>693</v>
      </c>
      <c r="H5" s="430" t="s">
        <v>693</v>
      </c>
      <c r="I5" s="534" t="s">
        <v>1755</v>
      </c>
      <c r="J5" s="430" t="s">
        <v>200</v>
      </c>
      <c r="K5" s="344" t="s">
        <v>1754</v>
      </c>
      <c r="L5" s="344" t="s">
        <v>1756</v>
      </c>
      <c r="M5" s="303" t="s">
        <v>274</v>
      </c>
      <c r="N5" s="303" t="s">
        <v>254</v>
      </c>
      <c r="O5" s="303" t="s">
        <v>347</v>
      </c>
      <c r="P5" s="344" t="s">
        <v>1758</v>
      </c>
      <c r="Q5" s="253">
        <v>41628</v>
      </c>
      <c r="R5" s="344" t="s">
        <v>1757</v>
      </c>
      <c r="S5" s="477" t="s">
        <v>255</v>
      </c>
    </row>
    <row r="6" spans="1:19" x14ac:dyDescent="0.2">
      <c r="A6" s="218"/>
      <c r="B6" s="218"/>
      <c r="C6" s="219"/>
      <c r="D6" s="218"/>
      <c r="E6" s="218"/>
      <c r="F6" s="220"/>
      <c r="G6" s="218"/>
      <c r="H6" s="221"/>
      <c r="I6" s="221"/>
      <c r="J6" s="218"/>
      <c r="K6" s="218"/>
      <c r="L6" s="218"/>
      <c r="M6" s="218"/>
      <c r="N6" s="218"/>
      <c r="O6" s="218"/>
      <c r="P6" s="218"/>
      <c r="Q6" s="218"/>
      <c r="R6" s="218"/>
      <c r="S6" s="218"/>
    </row>
    <row r="7" spans="1:19" ht="76.5" x14ac:dyDescent="0.2">
      <c r="A7" s="303" t="s">
        <v>364</v>
      </c>
      <c r="B7" s="253">
        <v>41603</v>
      </c>
      <c r="C7" s="253">
        <v>41604</v>
      </c>
      <c r="D7" s="4" t="s">
        <v>1746</v>
      </c>
      <c r="E7" s="303" t="s">
        <v>1748</v>
      </c>
      <c r="F7" s="303" t="s">
        <v>1749</v>
      </c>
      <c r="G7" s="213">
        <v>90</v>
      </c>
      <c r="H7" s="213" t="s">
        <v>693</v>
      </c>
      <c r="I7" s="12" t="s">
        <v>1262</v>
      </c>
      <c r="J7" s="201" t="s">
        <v>1638</v>
      </c>
      <c r="K7" s="7" t="s">
        <v>1751</v>
      </c>
      <c r="L7" s="481" t="s">
        <v>1750</v>
      </c>
      <c r="M7" s="303" t="s">
        <v>274</v>
      </c>
      <c r="N7" s="303" t="s">
        <v>254</v>
      </c>
      <c r="O7" s="303" t="s">
        <v>347</v>
      </c>
      <c r="P7" s="344" t="s">
        <v>1747</v>
      </c>
      <c r="Q7" s="253">
        <v>41604</v>
      </c>
      <c r="R7" s="344" t="s">
        <v>1752</v>
      </c>
      <c r="S7" s="477" t="s">
        <v>255</v>
      </c>
    </row>
    <row r="8" spans="1:19" x14ac:dyDescent="0.2">
      <c r="A8" s="218"/>
      <c r="B8" s="218"/>
      <c r="C8" s="219"/>
      <c r="D8" s="218"/>
      <c r="E8" s="218"/>
      <c r="F8" s="220"/>
      <c r="G8" s="218"/>
      <c r="H8" s="221"/>
      <c r="I8" s="221"/>
      <c r="J8" s="218"/>
      <c r="K8" s="218"/>
      <c r="L8" s="218"/>
      <c r="M8" s="218"/>
      <c r="N8" s="218"/>
      <c r="O8" s="218"/>
      <c r="P8" s="218"/>
      <c r="Q8" s="218"/>
      <c r="R8" s="218"/>
      <c r="S8" s="218"/>
    </row>
    <row r="9" spans="1:19" ht="63.75" x14ac:dyDescent="0.2">
      <c r="A9" s="303" t="s">
        <v>256</v>
      </c>
      <c r="B9" s="253">
        <v>41569</v>
      </c>
      <c r="C9" s="253">
        <v>41569</v>
      </c>
      <c r="D9" s="303" t="s">
        <v>1738</v>
      </c>
      <c r="E9" s="303" t="s">
        <v>1739</v>
      </c>
      <c r="F9" s="303" t="s">
        <v>1741</v>
      </c>
      <c r="G9" s="213">
        <v>45</v>
      </c>
      <c r="H9" s="411" t="s">
        <v>1743</v>
      </c>
      <c r="I9" s="12" t="s">
        <v>693</v>
      </c>
      <c r="J9" s="201" t="s">
        <v>1638</v>
      </c>
      <c r="K9" s="481" t="s">
        <v>1742</v>
      </c>
      <c r="L9" s="481" t="s">
        <v>1745</v>
      </c>
      <c r="M9" s="303" t="s">
        <v>254</v>
      </c>
      <c r="N9" s="303" t="s">
        <v>254</v>
      </c>
      <c r="O9" s="303" t="s">
        <v>347</v>
      </c>
      <c r="P9" s="344" t="s">
        <v>1744</v>
      </c>
      <c r="Q9" s="253">
        <v>41569</v>
      </c>
      <c r="R9" s="481" t="s">
        <v>1740</v>
      </c>
      <c r="S9" s="477" t="s">
        <v>255</v>
      </c>
    </row>
    <row r="10" spans="1:19" ht="89.25" x14ac:dyDescent="0.2">
      <c r="A10" s="303" t="s">
        <v>256</v>
      </c>
      <c r="B10" s="253">
        <v>41563</v>
      </c>
      <c r="C10" s="253">
        <v>41563</v>
      </c>
      <c r="D10" s="303" t="s">
        <v>1733</v>
      </c>
      <c r="E10" s="213" t="s">
        <v>693</v>
      </c>
      <c r="F10" s="213" t="s">
        <v>693</v>
      </c>
      <c r="G10" s="213" t="s">
        <v>693</v>
      </c>
      <c r="H10" s="213" t="s">
        <v>693</v>
      </c>
      <c r="I10" s="344" t="s">
        <v>1734</v>
      </c>
      <c r="J10" s="430" t="s">
        <v>693</v>
      </c>
      <c r="K10" s="421" t="s">
        <v>1735</v>
      </c>
      <c r="L10" s="533" t="s">
        <v>1673</v>
      </c>
      <c r="M10" s="303" t="s">
        <v>254</v>
      </c>
      <c r="N10" s="303" t="s">
        <v>254</v>
      </c>
      <c r="O10" s="303" t="s">
        <v>347</v>
      </c>
      <c r="P10" s="421" t="s">
        <v>1737</v>
      </c>
      <c r="Q10" s="323"/>
      <c r="R10" s="344" t="s">
        <v>1736</v>
      </c>
      <c r="S10" s="477" t="s">
        <v>255</v>
      </c>
    </row>
    <row r="11" spans="1:19" x14ac:dyDescent="0.2">
      <c r="A11" s="239"/>
      <c r="B11" s="239"/>
      <c r="C11" s="240"/>
      <c r="D11" s="256"/>
      <c r="E11" s="239"/>
      <c r="F11" s="241"/>
      <c r="G11" s="239"/>
      <c r="H11" s="242"/>
      <c r="I11" s="242"/>
      <c r="J11" s="239"/>
      <c r="K11" s="239"/>
      <c r="L11" s="239"/>
      <c r="M11" s="239"/>
      <c r="N11" s="239"/>
      <c r="O11" s="239"/>
      <c r="P11" s="239"/>
      <c r="Q11" s="239"/>
      <c r="R11" s="239"/>
      <c r="S11" s="239"/>
    </row>
    <row r="12" spans="1:19" ht="63.75" x14ac:dyDescent="0.2">
      <c r="A12" s="303" t="s">
        <v>1722</v>
      </c>
      <c r="B12" s="253">
        <v>41544</v>
      </c>
      <c r="C12" s="253">
        <v>41544</v>
      </c>
      <c r="D12" s="213" t="s">
        <v>1727</v>
      </c>
      <c r="E12" s="213" t="s">
        <v>693</v>
      </c>
      <c r="F12" s="213" t="s">
        <v>693</v>
      </c>
      <c r="G12" s="213" t="s">
        <v>693</v>
      </c>
      <c r="H12" s="213" t="s">
        <v>693</v>
      </c>
      <c r="I12" s="303" t="s">
        <v>1262</v>
      </c>
      <c r="J12" s="303" t="s">
        <v>200</v>
      </c>
      <c r="K12" s="344" t="s">
        <v>1731</v>
      </c>
      <c r="L12" s="344" t="s">
        <v>1732</v>
      </c>
      <c r="M12" s="303" t="s">
        <v>274</v>
      </c>
      <c r="N12" s="303" t="s">
        <v>254</v>
      </c>
      <c r="O12" s="303" t="s">
        <v>347</v>
      </c>
      <c r="P12" s="344" t="s">
        <v>1730</v>
      </c>
      <c r="Q12" s="253">
        <v>41545</v>
      </c>
      <c r="R12" s="344" t="s">
        <v>1728</v>
      </c>
      <c r="S12" s="477" t="s">
        <v>255</v>
      </c>
    </row>
    <row r="13" spans="1:19" ht="38.25" x14ac:dyDescent="0.2">
      <c r="A13" s="303" t="s">
        <v>1722</v>
      </c>
      <c r="B13" s="253">
        <v>41529</v>
      </c>
      <c r="C13" s="253">
        <v>41529</v>
      </c>
      <c r="D13" s="213" t="s">
        <v>1723</v>
      </c>
      <c r="E13" s="213" t="s">
        <v>693</v>
      </c>
      <c r="F13" s="213" t="s">
        <v>693</v>
      </c>
      <c r="G13" s="213" t="s">
        <v>693</v>
      </c>
      <c r="H13" s="213" t="s">
        <v>693</v>
      </c>
      <c r="I13" s="303" t="s">
        <v>1262</v>
      </c>
      <c r="J13" s="303" t="s">
        <v>200</v>
      </c>
      <c r="K13" s="344" t="s">
        <v>1724</v>
      </c>
      <c r="L13" s="344" t="s">
        <v>1726</v>
      </c>
      <c r="M13" s="303" t="s">
        <v>274</v>
      </c>
      <c r="N13" s="303" t="s">
        <v>254</v>
      </c>
      <c r="O13" s="303" t="s">
        <v>347</v>
      </c>
      <c r="P13" s="344" t="s">
        <v>1729</v>
      </c>
      <c r="Q13" s="213" t="s">
        <v>693</v>
      </c>
      <c r="R13" s="344" t="s">
        <v>1725</v>
      </c>
      <c r="S13" s="477" t="s">
        <v>255</v>
      </c>
    </row>
    <row r="14" spans="1:19" x14ac:dyDescent="0.2">
      <c r="A14" s="256"/>
      <c r="B14" s="256"/>
      <c r="C14" s="281"/>
      <c r="D14" s="256"/>
      <c r="E14" s="256"/>
      <c r="F14" s="282"/>
      <c r="G14" s="256"/>
      <c r="H14" s="257"/>
      <c r="I14" s="257"/>
      <c r="J14" s="256"/>
      <c r="K14" s="256"/>
      <c r="L14" s="256"/>
      <c r="M14" s="256"/>
      <c r="N14" s="256"/>
      <c r="O14" s="256"/>
      <c r="P14" s="256"/>
      <c r="Q14" s="256"/>
      <c r="R14" s="256"/>
      <c r="S14" s="256"/>
    </row>
    <row r="15" spans="1:19" ht="51" x14ac:dyDescent="0.2">
      <c r="A15" s="213" t="s">
        <v>70</v>
      </c>
      <c r="B15" s="253">
        <v>41505</v>
      </c>
      <c r="C15" s="253">
        <v>41506</v>
      </c>
      <c r="D15" s="35" t="s">
        <v>1720</v>
      </c>
      <c r="E15" s="213" t="s">
        <v>693</v>
      </c>
      <c r="F15" s="213" t="s">
        <v>693</v>
      </c>
      <c r="G15" s="213" t="s">
        <v>693</v>
      </c>
      <c r="H15" s="213" t="s">
        <v>693</v>
      </c>
      <c r="I15" s="303" t="s">
        <v>1262</v>
      </c>
      <c r="J15" s="303" t="s">
        <v>1689</v>
      </c>
      <c r="K15" s="344" t="s">
        <v>1721</v>
      </c>
      <c r="L15" s="396" t="s">
        <v>1673</v>
      </c>
      <c r="M15" s="303" t="s">
        <v>274</v>
      </c>
      <c r="N15" s="303" t="s">
        <v>254</v>
      </c>
      <c r="O15" s="303" t="s">
        <v>347</v>
      </c>
      <c r="P15" s="212" t="s">
        <v>1708</v>
      </c>
      <c r="Q15" s="213" t="s">
        <v>693</v>
      </c>
      <c r="R15" s="344" t="s">
        <v>1713</v>
      </c>
      <c r="S15" s="477" t="s">
        <v>255</v>
      </c>
    </row>
    <row r="16" spans="1:19" ht="51" x14ac:dyDescent="0.2">
      <c r="A16" s="213" t="s">
        <v>70</v>
      </c>
      <c r="B16" s="253">
        <v>41500</v>
      </c>
      <c r="C16" s="253">
        <v>41501</v>
      </c>
      <c r="D16" s="69" t="s">
        <v>1706</v>
      </c>
      <c r="E16" s="213" t="s">
        <v>693</v>
      </c>
      <c r="F16" s="213" t="s">
        <v>693</v>
      </c>
      <c r="G16" s="213" t="s">
        <v>693</v>
      </c>
      <c r="H16" s="213" t="s">
        <v>693</v>
      </c>
      <c r="I16" s="303" t="s">
        <v>1262</v>
      </c>
      <c r="J16" s="303" t="s">
        <v>1689</v>
      </c>
      <c r="K16" s="344" t="s">
        <v>1707</v>
      </c>
      <c r="L16" s="396" t="s">
        <v>1673</v>
      </c>
      <c r="M16" s="303" t="s">
        <v>274</v>
      </c>
      <c r="N16" s="303" t="s">
        <v>254</v>
      </c>
      <c r="O16" s="303" t="s">
        <v>347</v>
      </c>
      <c r="P16" s="212" t="s">
        <v>1708</v>
      </c>
      <c r="Q16" s="213" t="s">
        <v>693</v>
      </c>
      <c r="R16" s="344" t="s">
        <v>1713</v>
      </c>
      <c r="S16" s="477" t="s">
        <v>255</v>
      </c>
    </row>
    <row r="17" spans="1:19" ht="51" x14ac:dyDescent="0.2">
      <c r="A17" s="213" t="s">
        <v>70</v>
      </c>
      <c r="B17" s="253">
        <v>41495</v>
      </c>
      <c r="C17" s="253">
        <v>41495</v>
      </c>
      <c r="D17" s="69" t="s">
        <v>1705</v>
      </c>
      <c r="E17" s="213" t="s">
        <v>693</v>
      </c>
      <c r="F17" s="213" t="s">
        <v>693</v>
      </c>
      <c r="G17" s="213" t="s">
        <v>693</v>
      </c>
      <c r="H17" s="213" t="s">
        <v>693</v>
      </c>
      <c r="I17" s="303" t="s">
        <v>1262</v>
      </c>
      <c r="J17" s="303" t="s">
        <v>1689</v>
      </c>
      <c r="K17" s="396" t="s">
        <v>1709</v>
      </c>
      <c r="L17" s="396" t="s">
        <v>1673</v>
      </c>
      <c r="M17" s="303" t="s">
        <v>274</v>
      </c>
      <c r="N17" s="303" t="s">
        <v>254</v>
      </c>
      <c r="O17" s="303" t="s">
        <v>347</v>
      </c>
      <c r="P17" s="212" t="s">
        <v>1708</v>
      </c>
      <c r="Q17" s="213" t="s">
        <v>693</v>
      </c>
      <c r="R17" s="344" t="s">
        <v>1713</v>
      </c>
      <c r="S17" s="477" t="s">
        <v>255</v>
      </c>
    </row>
    <row r="18" spans="1:19" ht="71.25" x14ac:dyDescent="0.2">
      <c r="A18" s="213" t="s">
        <v>70</v>
      </c>
      <c r="B18" s="303" t="s">
        <v>1710</v>
      </c>
      <c r="C18" s="253">
        <v>41493</v>
      </c>
      <c r="D18" s="69" t="s">
        <v>1704</v>
      </c>
      <c r="E18" s="213" t="s">
        <v>693</v>
      </c>
      <c r="F18" s="213" t="s">
        <v>693</v>
      </c>
      <c r="G18" s="213" t="s">
        <v>693</v>
      </c>
      <c r="H18" s="213" t="s">
        <v>693</v>
      </c>
      <c r="I18" s="12" t="s">
        <v>1676</v>
      </c>
      <c r="J18" s="303" t="s">
        <v>201</v>
      </c>
      <c r="K18" s="344" t="s">
        <v>1711</v>
      </c>
      <c r="L18" s="529" t="s">
        <v>1718</v>
      </c>
      <c r="M18" s="303" t="s">
        <v>274</v>
      </c>
      <c r="N18" s="303" t="s">
        <v>254</v>
      </c>
      <c r="O18" s="303" t="s">
        <v>347</v>
      </c>
      <c r="P18" s="344" t="s">
        <v>1712</v>
      </c>
      <c r="Q18" s="253">
        <v>41493</v>
      </c>
      <c r="R18" s="323"/>
      <c r="S18" s="477" t="s">
        <v>255</v>
      </c>
    </row>
    <row r="19" spans="1:19" ht="15" x14ac:dyDescent="0.25">
      <c r="A19" s="1"/>
      <c r="B19" s="1"/>
      <c r="C19" s="196"/>
      <c r="D19" s="531"/>
      <c r="E19" s="1"/>
      <c r="F19" s="188"/>
      <c r="G19" s="1"/>
      <c r="H19" s="2"/>
      <c r="I19" s="2"/>
      <c r="J19" s="1"/>
      <c r="K19" s="1"/>
      <c r="L19" s="1"/>
      <c r="M19" s="1"/>
      <c r="N19" s="1"/>
      <c r="O19" s="1"/>
      <c r="P19" s="1"/>
      <c r="Q19" s="1"/>
      <c r="R19" s="1"/>
      <c r="S19" s="256"/>
    </row>
    <row r="20" spans="1:19" s="3" customFormat="1" ht="76.5" x14ac:dyDescent="0.2">
      <c r="A20" s="303" t="s">
        <v>132</v>
      </c>
      <c r="B20" s="304" t="s">
        <v>1714</v>
      </c>
      <c r="C20" s="304">
        <v>41485</v>
      </c>
      <c r="D20" s="69" t="s">
        <v>1703</v>
      </c>
      <c r="E20" s="213" t="s">
        <v>693</v>
      </c>
      <c r="F20" s="213" t="s">
        <v>693</v>
      </c>
      <c r="G20" s="213" t="s">
        <v>693</v>
      </c>
      <c r="H20" s="213" t="s">
        <v>693</v>
      </c>
      <c r="I20" s="12" t="s">
        <v>1716</v>
      </c>
      <c r="J20" s="303" t="s">
        <v>200</v>
      </c>
      <c r="K20" s="527" t="s">
        <v>1717</v>
      </c>
      <c r="L20" s="532" t="s">
        <v>1718</v>
      </c>
      <c r="M20" s="303" t="s">
        <v>274</v>
      </c>
      <c r="N20" s="303" t="s">
        <v>254</v>
      </c>
      <c r="O20" s="303" t="s">
        <v>347</v>
      </c>
      <c r="P20" s="344" t="s">
        <v>1715</v>
      </c>
      <c r="Q20" s="304">
        <v>41487</v>
      </c>
      <c r="R20" s="396"/>
      <c r="S20" s="530" t="s">
        <v>255</v>
      </c>
    </row>
    <row r="21" spans="1:19" s="3" customFormat="1" ht="71.25" x14ac:dyDescent="0.2">
      <c r="A21" s="303" t="s">
        <v>132</v>
      </c>
      <c r="B21" s="304">
        <v>41479</v>
      </c>
      <c r="C21" s="304">
        <v>41480</v>
      </c>
      <c r="D21" s="69" t="s">
        <v>1700</v>
      </c>
      <c r="E21" s="213" t="s">
        <v>693</v>
      </c>
      <c r="F21" s="213" t="s">
        <v>693</v>
      </c>
      <c r="G21" s="213" t="s">
        <v>693</v>
      </c>
      <c r="H21" s="213" t="s">
        <v>693</v>
      </c>
      <c r="I21" s="303" t="s">
        <v>1262</v>
      </c>
      <c r="J21" s="303" t="s">
        <v>200</v>
      </c>
      <c r="K21" s="527" t="s">
        <v>1701</v>
      </c>
      <c r="L21" s="532" t="s">
        <v>1718</v>
      </c>
      <c r="M21" s="303" t="s">
        <v>274</v>
      </c>
      <c r="N21" s="303" t="s">
        <v>254</v>
      </c>
      <c r="O21" s="303" t="s">
        <v>347</v>
      </c>
      <c r="P21" s="344" t="s">
        <v>1702</v>
      </c>
      <c r="Q21" s="304">
        <v>41480</v>
      </c>
      <c r="R21" s="396"/>
      <c r="S21" s="530" t="s">
        <v>255</v>
      </c>
    </row>
    <row r="22" spans="1:19" x14ac:dyDescent="0.2">
      <c r="A22" s="218"/>
      <c r="B22" s="218"/>
      <c r="C22" s="219"/>
      <c r="D22" s="218"/>
      <c r="E22" s="218"/>
      <c r="F22" s="220"/>
      <c r="G22" s="218"/>
      <c r="H22" s="221"/>
      <c r="I22" s="221"/>
      <c r="J22" s="218"/>
      <c r="K22" s="218"/>
      <c r="L22" s="218"/>
      <c r="M22" s="218"/>
      <c r="N22" s="218"/>
      <c r="O22" s="218"/>
      <c r="P22" s="218"/>
      <c r="Q22" s="218"/>
      <c r="R22" s="218"/>
      <c r="S22" s="218"/>
    </row>
    <row r="23" spans="1:19" s="3" customFormat="1" ht="38.25" x14ac:dyDescent="0.2">
      <c r="A23" s="303" t="s">
        <v>131</v>
      </c>
      <c r="B23" s="304">
        <v>41445</v>
      </c>
      <c r="C23" s="303" t="s">
        <v>117</v>
      </c>
      <c r="D23" s="303" t="s">
        <v>117</v>
      </c>
      <c r="E23" s="303" t="s">
        <v>1690</v>
      </c>
      <c r="F23" s="303" t="s">
        <v>1691</v>
      </c>
      <c r="G23" s="303">
        <v>25</v>
      </c>
      <c r="H23" s="303" t="s">
        <v>1541</v>
      </c>
      <c r="I23" s="303" t="s">
        <v>117</v>
      </c>
      <c r="J23" s="303" t="s">
        <v>1689</v>
      </c>
      <c r="K23" s="527" t="s">
        <v>1688</v>
      </c>
      <c r="L23" s="303" t="s">
        <v>1696</v>
      </c>
      <c r="M23" s="303" t="s">
        <v>254</v>
      </c>
      <c r="N23" s="303" t="s">
        <v>254</v>
      </c>
      <c r="O23" s="303" t="s">
        <v>347</v>
      </c>
      <c r="P23" s="344" t="s">
        <v>1698</v>
      </c>
      <c r="Q23" s="304">
        <v>41445</v>
      </c>
      <c r="R23" s="396"/>
      <c r="S23" s="477" t="s">
        <v>255</v>
      </c>
    </row>
    <row r="24" spans="1:19" s="3" customFormat="1" ht="25.5" x14ac:dyDescent="0.2">
      <c r="A24" s="303" t="s">
        <v>131</v>
      </c>
      <c r="B24" s="304">
        <v>41439</v>
      </c>
      <c r="C24" s="304">
        <v>41442</v>
      </c>
      <c r="D24" s="303" t="s">
        <v>1692</v>
      </c>
      <c r="E24" s="303" t="s">
        <v>693</v>
      </c>
      <c r="F24" s="303" t="s">
        <v>693</v>
      </c>
      <c r="G24" s="303" t="s">
        <v>693</v>
      </c>
      <c r="H24" s="303" t="s">
        <v>693</v>
      </c>
      <c r="I24" s="528" t="s">
        <v>1694</v>
      </c>
      <c r="J24" s="303" t="s">
        <v>200</v>
      </c>
      <c r="K24" s="344" t="s">
        <v>1699</v>
      </c>
      <c r="L24" s="303" t="s">
        <v>193</v>
      </c>
      <c r="M24" s="303" t="s">
        <v>274</v>
      </c>
      <c r="N24" s="303" t="s">
        <v>254</v>
      </c>
      <c r="O24" s="303" t="s">
        <v>347</v>
      </c>
      <c r="P24" s="344" t="s">
        <v>1693</v>
      </c>
      <c r="Q24" s="304">
        <v>41440</v>
      </c>
      <c r="R24" s="396"/>
      <c r="S24" s="477" t="s">
        <v>255</v>
      </c>
    </row>
    <row r="25" spans="1:19" s="3" customFormat="1" ht="51" x14ac:dyDescent="0.2">
      <c r="A25" s="303" t="s">
        <v>131</v>
      </c>
      <c r="B25" s="304">
        <v>41438</v>
      </c>
      <c r="C25" s="304">
        <v>41438</v>
      </c>
      <c r="D25" s="303" t="s">
        <v>1687</v>
      </c>
      <c r="E25" s="303" t="s">
        <v>918</v>
      </c>
      <c r="F25" s="303" t="s">
        <v>1686</v>
      </c>
      <c r="G25" s="303">
        <v>165</v>
      </c>
      <c r="H25" s="303" t="s">
        <v>1511</v>
      </c>
      <c r="I25" s="303" t="s">
        <v>117</v>
      </c>
      <c r="J25" s="303" t="s">
        <v>1689</v>
      </c>
      <c r="K25" s="7" t="s">
        <v>1697</v>
      </c>
      <c r="L25" s="303" t="s">
        <v>1695</v>
      </c>
      <c r="M25" s="303" t="s">
        <v>254</v>
      </c>
      <c r="N25" s="303" t="s">
        <v>254</v>
      </c>
      <c r="O25" s="303" t="s">
        <v>347</v>
      </c>
      <c r="P25" s="396"/>
      <c r="Q25" s="304">
        <v>41438</v>
      </c>
      <c r="R25" s="396"/>
      <c r="S25" s="477" t="s">
        <v>255</v>
      </c>
    </row>
    <row r="26" spans="1:19" x14ac:dyDescent="0.2">
      <c r="A26" s="256"/>
      <c r="B26" s="256"/>
      <c r="C26" s="281"/>
      <c r="D26" s="256"/>
      <c r="E26" s="256"/>
      <c r="F26" s="282"/>
      <c r="G26" s="256"/>
      <c r="H26" s="257"/>
      <c r="I26" s="257"/>
      <c r="J26" s="256"/>
      <c r="K26" s="256"/>
      <c r="L26" s="256"/>
      <c r="M26" s="256"/>
      <c r="N26" s="256"/>
      <c r="O26" s="256"/>
      <c r="P26" s="256"/>
      <c r="Q26" s="256"/>
      <c r="R26" s="256"/>
      <c r="S26" s="256"/>
    </row>
    <row r="27" spans="1:19" ht="76.5" x14ac:dyDescent="0.2">
      <c r="A27" s="303" t="s">
        <v>130</v>
      </c>
      <c r="B27" s="523">
        <v>41417</v>
      </c>
      <c r="C27" s="523">
        <v>41417</v>
      </c>
      <c r="D27" s="213" t="s">
        <v>1671</v>
      </c>
      <c r="E27" s="303" t="s">
        <v>1679</v>
      </c>
      <c r="F27" s="303" t="s">
        <v>1654</v>
      </c>
      <c r="G27" s="303">
        <v>5</v>
      </c>
      <c r="H27" s="303" t="s">
        <v>693</v>
      </c>
      <c r="I27" s="396" t="s">
        <v>1262</v>
      </c>
      <c r="J27" s="303" t="s">
        <v>162</v>
      </c>
      <c r="K27" s="344" t="s">
        <v>1672</v>
      </c>
      <c r="L27" s="303" t="s">
        <v>1673</v>
      </c>
      <c r="M27" s="303" t="s">
        <v>274</v>
      </c>
      <c r="N27" s="303" t="s">
        <v>254</v>
      </c>
      <c r="O27" s="303" t="s">
        <v>347</v>
      </c>
      <c r="P27" s="303" t="s">
        <v>117</v>
      </c>
      <c r="Q27" s="303" t="s">
        <v>117</v>
      </c>
      <c r="R27" s="344" t="s">
        <v>1652</v>
      </c>
      <c r="S27" s="477" t="s">
        <v>255</v>
      </c>
    </row>
    <row r="28" spans="1:19" ht="38.25" x14ac:dyDescent="0.2">
      <c r="A28" s="303" t="s">
        <v>130</v>
      </c>
      <c r="B28" s="523" t="s">
        <v>1675</v>
      </c>
      <c r="C28" s="523">
        <v>41407</v>
      </c>
      <c r="D28" s="213" t="s">
        <v>1674</v>
      </c>
      <c r="E28" s="213" t="s">
        <v>693</v>
      </c>
      <c r="F28" s="213" t="s">
        <v>693</v>
      </c>
      <c r="G28" s="303" t="s">
        <v>693</v>
      </c>
      <c r="H28" s="303" t="s">
        <v>693</v>
      </c>
      <c r="I28" s="344" t="s">
        <v>1676</v>
      </c>
      <c r="J28" s="303" t="s">
        <v>162</v>
      </c>
      <c r="K28" s="344" t="s">
        <v>1677</v>
      </c>
      <c r="L28" s="12" t="s">
        <v>1685</v>
      </c>
      <c r="M28" s="303" t="s">
        <v>274</v>
      </c>
      <c r="N28" s="303" t="s">
        <v>254</v>
      </c>
      <c r="O28" s="303" t="s">
        <v>347</v>
      </c>
      <c r="P28" s="303" t="s">
        <v>117</v>
      </c>
      <c r="Q28" s="304">
        <v>41410</v>
      </c>
      <c r="R28" s="344" t="s">
        <v>1678</v>
      </c>
      <c r="S28" s="526" t="s">
        <v>1543</v>
      </c>
    </row>
    <row r="29" spans="1:19" ht="63.75" x14ac:dyDescent="0.2">
      <c r="A29" s="303" t="s">
        <v>130</v>
      </c>
      <c r="B29" s="523">
        <v>41398</v>
      </c>
      <c r="C29" s="523">
        <v>41400</v>
      </c>
      <c r="D29" s="303" t="s">
        <v>1681</v>
      </c>
      <c r="E29" s="356" t="s">
        <v>1655</v>
      </c>
      <c r="F29" s="303" t="s">
        <v>1680</v>
      </c>
      <c r="G29" s="303">
        <v>210</v>
      </c>
      <c r="H29" s="303" t="s">
        <v>693</v>
      </c>
      <c r="I29" s="303" t="s">
        <v>1262</v>
      </c>
      <c r="J29" s="303" t="s">
        <v>162</v>
      </c>
      <c r="K29" s="7" t="s">
        <v>1682</v>
      </c>
      <c r="L29" s="303" t="s">
        <v>1683</v>
      </c>
      <c r="M29" s="303" t="s">
        <v>274</v>
      </c>
      <c r="N29" s="303" t="s">
        <v>254</v>
      </c>
      <c r="O29" s="303" t="s">
        <v>347</v>
      </c>
      <c r="P29" s="303" t="s">
        <v>117</v>
      </c>
      <c r="Q29" s="304">
        <v>41400</v>
      </c>
      <c r="R29" s="494" t="s">
        <v>1684</v>
      </c>
      <c r="S29" s="477" t="s">
        <v>255</v>
      </c>
    </row>
    <row r="30" spans="1:19" ht="76.5" x14ac:dyDescent="0.2">
      <c r="A30" s="303" t="s">
        <v>130</v>
      </c>
      <c r="B30" s="253">
        <v>41397</v>
      </c>
      <c r="C30" s="253">
        <v>41397</v>
      </c>
      <c r="D30" s="303" t="s">
        <v>1657</v>
      </c>
      <c r="E30" s="213" t="s">
        <v>693</v>
      </c>
      <c r="F30" s="213" t="s">
        <v>693</v>
      </c>
      <c r="G30" s="303" t="s">
        <v>1659</v>
      </c>
      <c r="H30" s="201" t="s">
        <v>1363</v>
      </c>
      <c r="I30" s="201" t="s">
        <v>1262</v>
      </c>
      <c r="J30" s="164" t="s">
        <v>1660</v>
      </c>
      <c r="K30" s="344" t="s">
        <v>1665</v>
      </c>
      <c r="L30" s="344" t="s">
        <v>1662</v>
      </c>
      <c r="M30" s="303" t="s">
        <v>274</v>
      </c>
      <c r="N30" s="303" t="s">
        <v>254</v>
      </c>
      <c r="O30" s="303" t="s">
        <v>347</v>
      </c>
      <c r="P30" s="344" t="s">
        <v>1663</v>
      </c>
      <c r="Q30" s="303" t="s">
        <v>1369</v>
      </c>
      <c r="R30" s="344" t="s">
        <v>1667</v>
      </c>
      <c r="S30" s="448" t="s">
        <v>1664</v>
      </c>
    </row>
    <row r="31" spans="1:19" ht="51.75" x14ac:dyDescent="0.25">
      <c r="A31" s="303" t="s">
        <v>130</v>
      </c>
      <c r="B31" s="253">
        <v>41396</v>
      </c>
      <c r="C31" s="253">
        <v>41396</v>
      </c>
      <c r="D31" s="303" t="s">
        <v>1658</v>
      </c>
      <c r="E31" s="213" t="s">
        <v>693</v>
      </c>
      <c r="F31" s="213" t="s">
        <v>693</v>
      </c>
      <c r="G31" s="303" t="s">
        <v>693</v>
      </c>
      <c r="H31" s="303" t="s">
        <v>693</v>
      </c>
      <c r="I31" s="303" t="s">
        <v>1262</v>
      </c>
      <c r="J31" s="303" t="s">
        <v>202</v>
      </c>
      <c r="K31" s="7" t="s">
        <v>1666</v>
      </c>
      <c r="L31" s="512"/>
      <c r="M31" s="303" t="s">
        <v>274</v>
      </c>
      <c r="N31" s="303" t="s">
        <v>254</v>
      </c>
      <c r="O31" s="303" t="s">
        <v>347</v>
      </c>
      <c r="P31" s="7" t="s">
        <v>1661</v>
      </c>
      <c r="Q31" s="253">
        <v>41396</v>
      </c>
      <c r="R31" s="323"/>
      <c r="S31" s="477" t="s">
        <v>255</v>
      </c>
    </row>
    <row r="32" spans="1:19" x14ac:dyDescent="0.2">
      <c r="A32" s="256"/>
      <c r="B32" s="256"/>
      <c r="C32" s="281"/>
      <c r="D32" s="256"/>
      <c r="E32" s="256"/>
      <c r="F32" s="282"/>
      <c r="G32" s="256"/>
      <c r="H32" s="257"/>
      <c r="I32" s="257"/>
      <c r="J32" s="256"/>
      <c r="K32" s="256"/>
      <c r="L32" s="256"/>
      <c r="M32" s="256"/>
      <c r="N32" s="256"/>
      <c r="O32" s="256"/>
      <c r="P32" s="256"/>
      <c r="Q32" s="256"/>
      <c r="R32" s="256"/>
      <c r="S32" s="256"/>
    </row>
    <row r="33" spans="1:19" ht="114.75" x14ac:dyDescent="0.2">
      <c r="A33" s="303" t="s">
        <v>129</v>
      </c>
      <c r="B33" s="304">
        <v>41372</v>
      </c>
      <c r="C33" s="304">
        <v>41372</v>
      </c>
      <c r="D33" s="303" t="s">
        <v>1653</v>
      </c>
      <c r="E33" s="356" t="s">
        <v>1655</v>
      </c>
      <c r="F33" s="303" t="s">
        <v>1654</v>
      </c>
      <c r="G33" s="303">
        <v>645</v>
      </c>
      <c r="H33" s="303" t="s">
        <v>1511</v>
      </c>
      <c r="I33" s="303" t="s">
        <v>693</v>
      </c>
      <c r="J33" s="303" t="s">
        <v>162</v>
      </c>
      <c r="K33" s="344" t="s">
        <v>1656</v>
      </c>
      <c r="L33" s="524" t="s">
        <v>1668</v>
      </c>
      <c r="M33" s="303" t="s">
        <v>274</v>
      </c>
      <c r="N33" s="303" t="s">
        <v>254</v>
      </c>
      <c r="O33" s="303" t="s">
        <v>347</v>
      </c>
      <c r="P33" s="525" t="s">
        <v>1669</v>
      </c>
      <c r="Q33" s="253">
        <v>41372</v>
      </c>
      <c r="R33" s="344" t="s">
        <v>1670</v>
      </c>
      <c r="S33" s="477" t="s">
        <v>255</v>
      </c>
    </row>
    <row r="34" spans="1:19" x14ac:dyDescent="0.2">
      <c r="A34" s="218"/>
      <c r="B34" s="218"/>
      <c r="C34" s="219"/>
      <c r="D34" s="218"/>
      <c r="E34" s="218"/>
      <c r="F34" s="220"/>
      <c r="G34" s="218"/>
      <c r="H34" s="221"/>
      <c r="I34" s="221"/>
      <c r="J34" s="218"/>
      <c r="K34" s="218"/>
      <c r="L34" s="218"/>
      <c r="M34" s="218"/>
      <c r="N34" s="218"/>
      <c r="O34" s="218"/>
      <c r="P34" s="218"/>
      <c r="Q34" s="218"/>
      <c r="R34" s="218"/>
      <c r="S34" s="218"/>
    </row>
    <row r="35" spans="1:19" ht="76.5" x14ac:dyDescent="0.2">
      <c r="A35" s="213" t="s">
        <v>128</v>
      </c>
      <c r="B35" s="523">
        <v>41360</v>
      </c>
      <c r="C35" s="523">
        <v>41360</v>
      </c>
      <c r="D35" s="213" t="s">
        <v>1650</v>
      </c>
      <c r="E35" s="213" t="s">
        <v>693</v>
      </c>
      <c r="F35" s="213" t="s">
        <v>693</v>
      </c>
      <c r="G35" s="303" t="s">
        <v>693</v>
      </c>
      <c r="H35" s="303" t="s">
        <v>693</v>
      </c>
      <c r="I35" s="396" t="s">
        <v>1262</v>
      </c>
      <c r="J35" s="303" t="s">
        <v>162</v>
      </c>
      <c r="K35" s="344" t="s">
        <v>1651</v>
      </c>
      <c r="L35" s="303" t="s">
        <v>1357</v>
      </c>
      <c r="M35" s="303" t="s">
        <v>274</v>
      </c>
      <c r="N35" s="303" t="s">
        <v>254</v>
      </c>
      <c r="O35" s="303" t="s">
        <v>347</v>
      </c>
      <c r="P35" s="303" t="s">
        <v>117</v>
      </c>
      <c r="Q35" s="303" t="s">
        <v>117</v>
      </c>
      <c r="R35" s="344" t="s">
        <v>1652</v>
      </c>
      <c r="S35" s="477" t="s">
        <v>255</v>
      </c>
    </row>
    <row r="36" spans="1:19" x14ac:dyDescent="0.2">
      <c r="A36" s="218"/>
      <c r="B36" s="218"/>
      <c r="C36" s="219"/>
      <c r="D36" s="218"/>
      <c r="E36" s="218"/>
      <c r="F36" s="220"/>
      <c r="G36" s="218"/>
      <c r="H36" s="221"/>
      <c r="I36" s="221"/>
      <c r="J36" s="218"/>
      <c r="K36" s="218"/>
      <c r="L36" s="218"/>
      <c r="M36" s="218"/>
      <c r="N36" s="218"/>
      <c r="O36" s="218"/>
      <c r="P36" s="218"/>
      <c r="Q36" s="218"/>
      <c r="R36" s="218"/>
      <c r="S36" s="218"/>
    </row>
    <row r="37" spans="1:19" ht="51" x14ac:dyDescent="0.2">
      <c r="A37" s="323" t="s">
        <v>127</v>
      </c>
      <c r="B37" s="253">
        <v>41320</v>
      </c>
      <c r="C37" s="213" t="s">
        <v>693</v>
      </c>
      <c r="D37" s="213" t="s">
        <v>693</v>
      </c>
      <c r="E37" s="396" t="s">
        <v>1648</v>
      </c>
      <c r="F37" s="396" t="s">
        <v>1649</v>
      </c>
      <c r="G37" s="213">
        <v>60</v>
      </c>
      <c r="H37" s="303" t="s">
        <v>1363</v>
      </c>
      <c r="I37" s="213" t="s">
        <v>693</v>
      </c>
      <c r="J37" s="303" t="s">
        <v>162</v>
      </c>
      <c r="K37" s="305" t="s">
        <v>1645</v>
      </c>
      <c r="L37" s="303" t="s">
        <v>1357</v>
      </c>
      <c r="M37" s="303" t="s">
        <v>254</v>
      </c>
      <c r="N37" s="303" t="s">
        <v>274</v>
      </c>
      <c r="O37" s="303" t="s">
        <v>371</v>
      </c>
      <c r="P37" s="323"/>
      <c r="Q37" s="253">
        <v>41320</v>
      </c>
      <c r="R37" s="323"/>
      <c r="S37" s="477" t="s">
        <v>255</v>
      </c>
    </row>
    <row r="38" spans="1:19" ht="51" x14ac:dyDescent="0.2">
      <c r="A38" s="323" t="s">
        <v>127</v>
      </c>
      <c r="B38" s="253">
        <v>41319</v>
      </c>
      <c r="C38" s="213" t="s">
        <v>693</v>
      </c>
      <c r="D38" s="213" t="s">
        <v>693</v>
      </c>
      <c r="E38" s="213" t="s">
        <v>693</v>
      </c>
      <c r="F38" s="213" t="s">
        <v>693</v>
      </c>
      <c r="G38" s="213">
        <v>240</v>
      </c>
      <c r="H38" s="303" t="s">
        <v>1363</v>
      </c>
      <c r="I38" s="213" t="s">
        <v>693</v>
      </c>
      <c r="J38" s="303" t="s">
        <v>162</v>
      </c>
      <c r="K38" s="305" t="s">
        <v>1646</v>
      </c>
      <c r="L38" s="303" t="s">
        <v>1357</v>
      </c>
      <c r="M38" s="303" t="s">
        <v>254</v>
      </c>
      <c r="N38" s="303" t="s">
        <v>274</v>
      </c>
      <c r="O38" s="303" t="s">
        <v>371</v>
      </c>
      <c r="P38" s="323"/>
      <c r="Q38" s="253">
        <v>41320</v>
      </c>
      <c r="R38" s="323"/>
      <c r="S38" s="477" t="s">
        <v>255</v>
      </c>
    </row>
    <row r="39" spans="1:19" x14ac:dyDescent="0.2">
      <c r="A39" s="516"/>
      <c r="B39" s="516"/>
      <c r="C39" s="517"/>
      <c r="D39" s="516"/>
      <c r="E39" s="516"/>
      <c r="F39" s="518"/>
      <c r="G39" s="516"/>
      <c r="H39" s="2"/>
      <c r="I39" s="2"/>
      <c r="J39" s="516"/>
      <c r="K39" s="516"/>
      <c r="L39" s="519"/>
      <c r="M39" s="516"/>
      <c r="N39" s="516"/>
      <c r="O39" s="516"/>
      <c r="P39" s="516"/>
      <c r="Q39" s="516"/>
      <c r="R39" s="516"/>
      <c r="S39" s="1"/>
    </row>
    <row r="40" spans="1:19" ht="38.25" x14ac:dyDescent="0.2">
      <c r="A40" s="396" t="s">
        <v>126</v>
      </c>
      <c r="B40" s="253">
        <v>41277</v>
      </c>
      <c r="C40" s="249">
        <v>41277</v>
      </c>
      <c r="D40" s="249" t="s">
        <v>1636</v>
      </c>
      <c r="E40" s="303" t="s">
        <v>1640</v>
      </c>
      <c r="F40" s="322" t="s">
        <v>1389</v>
      </c>
      <c r="G40" s="213">
        <v>119</v>
      </c>
      <c r="H40" s="303" t="s">
        <v>1639</v>
      </c>
      <c r="I40" s="303" t="s">
        <v>693</v>
      </c>
      <c r="J40" s="303" t="s">
        <v>1638</v>
      </c>
      <c r="K40" s="368" t="s">
        <v>1637</v>
      </c>
      <c r="L40" s="434" t="s">
        <v>1641</v>
      </c>
      <c r="M40" s="303" t="s">
        <v>254</v>
      </c>
      <c r="N40" s="303" t="s">
        <v>254</v>
      </c>
      <c r="O40" s="303" t="s">
        <v>347</v>
      </c>
      <c r="P40" s="303" t="s">
        <v>693</v>
      </c>
      <c r="Q40" s="253">
        <v>41281</v>
      </c>
      <c r="R40" s="323"/>
      <c r="S40" s="477" t="s">
        <v>255</v>
      </c>
    </row>
    <row r="41" spans="1:19" x14ac:dyDescent="0.2">
      <c r="A41" s="516"/>
      <c r="B41" s="516"/>
      <c r="C41" s="517"/>
      <c r="D41" s="516"/>
      <c r="E41" s="516"/>
      <c r="F41" s="518"/>
      <c r="G41" s="516"/>
      <c r="H41" s="2"/>
      <c r="I41" s="2"/>
      <c r="J41" s="516"/>
      <c r="K41" s="516"/>
      <c r="L41" s="519"/>
      <c r="M41" s="516"/>
      <c r="N41" s="516"/>
      <c r="O41" s="516"/>
      <c r="P41" s="516"/>
      <c r="Q41" s="516"/>
      <c r="R41" s="516"/>
      <c r="S41" s="1"/>
    </row>
  </sheetData>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F14" sqref="F14"/>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7" t="s">
        <v>1643</v>
      </c>
      <c r="B1" s="587"/>
      <c r="C1" s="587"/>
      <c r="D1" s="587"/>
      <c r="E1" s="587"/>
      <c r="F1" s="587"/>
      <c r="G1" s="587"/>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0</v>
      </c>
      <c r="G6" s="100">
        <f t="shared" si="1"/>
        <v>1</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0</v>
      </c>
      <c r="G13" s="100">
        <f t="shared" si="1"/>
        <v>1</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0</v>
      </c>
      <c r="G15" s="100">
        <f t="shared" si="1"/>
        <v>1</v>
      </c>
    </row>
    <row r="16" spans="1:7" ht="23.25" customHeight="1" x14ac:dyDescent="0.2">
      <c r="A16" s="588" t="s">
        <v>1642</v>
      </c>
      <c r="B16" s="588" t="s">
        <v>1476</v>
      </c>
      <c r="C16" s="590">
        <f>SUM(C4:C15)</f>
        <v>525600</v>
      </c>
      <c r="D16" s="590">
        <f>SUM(D4:D15)</f>
        <v>0</v>
      </c>
      <c r="E16" s="590">
        <f>SUM(E4:E15)</f>
        <v>525600</v>
      </c>
      <c r="F16" s="590">
        <f>SUM(F4:F15)</f>
        <v>0</v>
      </c>
      <c r="G16" s="592">
        <f>(E16-F16)/E16</f>
        <v>1</v>
      </c>
    </row>
    <row r="17" spans="1:7" ht="23.25" customHeight="1" thickBot="1" x14ac:dyDescent="0.25">
      <c r="A17" s="589"/>
      <c r="B17" s="589"/>
      <c r="C17" s="591"/>
      <c r="D17" s="591"/>
      <c r="E17" s="591"/>
      <c r="F17" s="591"/>
      <c r="G17" s="59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E14" sqref="E14"/>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7" t="s">
        <v>1627</v>
      </c>
      <c r="B1" s="587"/>
      <c r="C1" s="587"/>
      <c r="D1" s="587"/>
      <c r="E1" s="587"/>
      <c r="F1" s="587"/>
      <c r="G1" s="587"/>
    </row>
    <row r="2" spans="1:7" ht="23.25" customHeight="1" thickBot="1" x14ac:dyDescent="0.25">
      <c r="A2" s="77" t="s">
        <v>1516</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0</v>
      </c>
      <c r="E4" s="207">
        <f t="shared" ref="E4:E11" si="0">SUM(C4-D4)</f>
        <v>44640</v>
      </c>
      <c r="F4" s="208">
        <v>0</v>
      </c>
      <c r="G4" s="100">
        <f t="shared" ref="G4:G15" si="1">(E4-F4)/E4</f>
        <v>1</v>
      </c>
    </row>
    <row r="5" spans="1:7" ht="23.25" customHeight="1" thickBot="1" x14ac:dyDescent="0.25">
      <c r="A5" s="15" t="s">
        <v>127</v>
      </c>
      <c r="B5" s="15" t="s">
        <v>1511</v>
      </c>
      <c r="C5" s="206">
        <f>28*24*60</f>
        <v>40320</v>
      </c>
      <c r="D5" s="16">
        <v>840</v>
      </c>
      <c r="E5" s="207">
        <f t="shared" si="0"/>
        <v>39480</v>
      </c>
      <c r="F5" s="98">
        <v>0</v>
      </c>
      <c r="G5" s="100">
        <f t="shared" si="1"/>
        <v>1</v>
      </c>
    </row>
    <row r="6" spans="1:7" ht="23.25" customHeight="1" thickBot="1" x14ac:dyDescent="0.25">
      <c r="A6" s="15" t="s">
        <v>128</v>
      </c>
      <c r="B6" s="15" t="s">
        <v>1511</v>
      </c>
      <c r="C6" s="206">
        <f>31*24*60</f>
        <v>44640</v>
      </c>
      <c r="D6" s="16">
        <v>0</v>
      </c>
      <c r="E6" s="207">
        <f t="shared" si="0"/>
        <v>44640</v>
      </c>
      <c r="F6" s="98">
        <v>0</v>
      </c>
      <c r="G6" s="100">
        <f t="shared" si="1"/>
        <v>1</v>
      </c>
    </row>
    <row r="7" spans="1:7" ht="23.25" customHeight="1" thickBot="1" x14ac:dyDescent="0.25">
      <c r="A7" s="15" t="s">
        <v>129</v>
      </c>
      <c r="B7" s="15" t="s">
        <v>1511</v>
      </c>
      <c r="C7" s="206">
        <f>30*24*60</f>
        <v>43200</v>
      </c>
      <c r="D7" s="16">
        <v>2293</v>
      </c>
      <c r="E7" s="207">
        <f t="shared" si="0"/>
        <v>40907</v>
      </c>
      <c r="F7" s="98">
        <v>645</v>
      </c>
      <c r="G7" s="100">
        <f t="shared" si="1"/>
        <v>0.98423252744029144</v>
      </c>
    </row>
    <row r="8" spans="1:7" ht="23.25" customHeight="1" thickBot="1" x14ac:dyDescent="0.25">
      <c r="A8" s="15" t="s">
        <v>130</v>
      </c>
      <c r="B8" s="15" t="s">
        <v>1511</v>
      </c>
      <c r="C8" s="206">
        <f>31*24*60</f>
        <v>44640</v>
      </c>
      <c r="D8" s="16"/>
      <c r="E8" s="207">
        <f t="shared" si="0"/>
        <v>44640</v>
      </c>
      <c r="F8" s="98">
        <v>0</v>
      </c>
      <c r="G8" s="100">
        <f t="shared" si="1"/>
        <v>1</v>
      </c>
    </row>
    <row r="9" spans="1:7" ht="23.25" customHeight="1" thickBot="1" x14ac:dyDescent="0.25">
      <c r="A9" s="15" t="s">
        <v>131</v>
      </c>
      <c r="B9" s="15" t="s">
        <v>1511</v>
      </c>
      <c r="C9" s="206">
        <f>30*24*60</f>
        <v>43200</v>
      </c>
      <c r="D9" s="16">
        <v>0</v>
      </c>
      <c r="E9" s="207">
        <f t="shared" si="0"/>
        <v>43200</v>
      </c>
      <c r="F9" s="98">
        <v>165</v>
      </c>
      <c r="G9" s="100">
        <f t="shared" si="1"/>
        <v>0.99618055555555551</v>
      </c>
    </row>
    <row r="10" spans="1:7" ht="23.25" customHeight="1" thickBot="1" x14ac:dyDescent="0.25">
      <c r="A10" s="15" t="s">
        <v>132</v>
      </c>
      <c r="B10" s="15" t="s">
        <v>1511</v>
      </c>
      <c r="C10" s="206">
        <f>31*24*60</f>
        <v>44640</v>
      </c>
      <c r="D10" s="16">
        <v>2740</v>
      </c>
      <c r="E10" s="16">
        <f t="shared" si="0"/>
        <v>41900</v>
      </c>
      <c r="F10" s="15">
        <v>0</v>
      </c>
      <c r="G10" s="100">
        <f t="shared" si="1"/>
        <v>1</v>
      </c>
    </row>
    <row r="11" spans="1:7" ht="23.25" customHeight="1" thickBot="1" x14ac:dyDescent="0.25">
      <c r="A11" s="15" t="s">
        <v>133</v>
      </c>
      <c r="B11" s="15" t="s">
        <v>1511</v>
      </c>
      <c r="C11" s="206">
        <f>31*24*60</f>
        <v>44640</v>
      </c>
      <c r="D11" s="16">
        <v>0</v>
      </c>
      <c r="E11" s="16">
        <f t="shared" si="0"/>
        <v>44640</v>
      </c>
      <c r="F11" s="15">
        <v>0</v>
      </c>
      <c r="G11" s="100">
        <f t="shared" si="1"/>
        <v>1</v>
      </c>
    </row>
    <row r="12" spans="1:7" ht="23.25" customHeight="1" thickBot="1" x14ac:dyDescent="0.25">
      <c r="A12" s="15" t="s">
        <v>134</v>
      </c>
      <c r="B12" s="15" t="s">
        <v>1511</v>
      </c>
      <c r="C12" s="206">
        <f>30*24*60</f>
        <v>43200</v>
      </c>
      <c r="D12" s="16">
        <v>1870</v>
      </c>
      <c r="E12" s="16">
        <f>SUM(C12-D12)</f>
        <v>41330</v>
      </c>
      <c r="F12" s="15">
        <v>0</v>
      </c>
      <c r="G12" s="100">
        <f t="shared" si="1"/>
        <v>1</v>
      </c>
    </row>
    <row r="13" spans="1:7" ht="23.25" customHeight="1" thickBot="1" x14ac:dyDescent="0.25">
      <c r="A13" s="17" t="s">
        <v>135</v>
      </c>
      <c r="B13" s="15" t="s">
        <v>1511</v>
      </c>
      <c r="C13" s="206">
        <f>31*24*60</f>
        <v>44640</v>
      </c>
      <c r="D13" s="16">
        <v>0</v>
      </c>
      <c r="E13" s="16">
        <f>SUM(C13-D13)</f>
        <v>44640</v>
      </c>
      <c r="F13" s="15">
        <v>0</v>
      </c>
      <c r="G13" s="100">
        <f t="shared" si="1"/>
        <v>1</v>
      </c>
    </row>
    <row r="14" spans="1:7" ht="23.25" customHeight="1" thickBot="1" x14ac:dyDescent="0.25">
      <c r="A14" s="17" t="s">
        <v>140</v>
      </c>
      <c r="B14" s="15" t="s">
        <v>1511</v>
      </c>
      <c r="C14" s="206">
        <f>30*24*60</f>
        <v>43200</v>
      </c>
      <c r="D14" s="16">
        <v>0</v>
      </c>
      <c r="E14" s="16">
        <f>SUM(C14-D14)</f>
        <v>43200</v>
      </c>
      <c r="F14" s="15">
        <v>0</v>
      </c>
      <c r="G14" s="100">
        <f t="shared" si="1"/>
        <v>1</v>
      </c>
    </row>
    <row r="15" spans="1:7" ht="23.25" customHeight="1" thickBot="1" x14ac:dyDescent="0.25">
      <c r="A15" s="17" t="s">
        <v>141</v>
      </c>
      <c r="B15" s="15" t="s">
        <v>1511</v>
      </c>
      <c r="C15" s="206">
        <f>31*24*60</f>
        <v>44640</v>
      </c>
      <c r="D15" s="16">
        <v>0</v>
      </c>
      <c r="E15" s="183">
        <f>SUM(C15-D15)</f>
        <v>44640</v>
      </c>
      <c r="F15" s="204">
        <v>0</v>
      </c>
      <c r="G15" s="100">
        <f t="shared" si="1"/>
        <v>1</v>
      </c>
    </row>
    <row r="16" spans="1:7" ht="23.25" customHeight="1" x14ac:dyDescent="0.2">
      <c r="A16" s="588" t="s">
        <v>1213</v>
      </c>
      <c r="B16" s="588" t="s">
        <v>1511</v>
      </c>
      <c r="C16" s="590">
        <f>SUM(C4:C15)</f>
        <v>525600</v>
      </c>
      <c r="D16" s="590">
        <f>SUM(D4:D15)</f>
        <v>7743</v>
      </c>
      <c r="E16" s="590">
        <f>SUM(E4:E15)</f>
        <v>517857</v>
      </c>
      <c r="F16" s="590">
        <f>SUM(F4:F15)</f>
        <v>810</v>
      </c>
      <c r="G16" s="592">
        <f>(E16-F16)/E16</f>
        <v>0.99843586163747911</v>
      </c>
    </row>
    <row r="17" spans="1:7" ht="23.25" customHeight="1" thickBot="1" x14ac:dyDescent="0.25">
      <c r="A17" s="589"/>
      <c r="B17" s="589"/>
      <c r="C17" s="591"/>
      <c r="D17" s="591"/>
      <c r="E17" s="591"/>
      <c r="F17" s="591"/>
      <c r="G17" s="59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3"/>
  <sheetViews>
    <sheetView workbookViewId="0">
      <selection activeCell="F22" sqref="F22"/>
    </sheetView>
  </sheetViews>
  <sheetFormatPr defaultRowHeight="12.75" x14ac:dyDescent="0.2"/>
  <cols>
    <col min="1" max="1" width="27.140625" bestFit="1" customWidth="1"/>
    <col min="3" max="3" width="8.5703125" bestFit="1" customWidth="1"/>
  </cols>
  <sheetData>
    <row r="1" spans="1:6" x14ac:dyDescent="0.2">
      <c r="A1" s="522">
        <v>41518</v>
      </c>
      <c r="B1" s="594" t="s">
        <v>1647</v>
      </c>
      <c r="C1" s="595"/>
      <c r="D1" s="595"/>
      <c r="E1" s="595"/>
      <c r="F1" s="596"/>
    </row>
    <row r="2" spans="1:6" x14ac:dyDescent="0.2">
      <c r="B2" s="597"/>
      <c r="C2" s="598"/>
      <c r="D2" s="598"/>
      <c r="E2" s="598"/>
      <c r="F2" s="599"/>
    </row>
    <row r="23" spans="1:1" x14ac:dyDescent="0.2">
      <c r="A23" s="521" t="s">
        <v>1719</v>
      </c>
    </row>
  </sheetData>
  <mergeCells count="1">
    <mergeCell ref="B1:F2"/>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D22" sqref="D22"/>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0" t="s">
        <v>1644</v>
      </c>
      <c r="B1" s="600"/>
      <c r="C1" s="600"/>
      <c r="D1" s="600"/>
      <c r="E1" s="600"/>
      <c r="F1" s="600"/>
      <c r="G1" s="600"/>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0</v>
      </c>
      <c r="E4" s="207">
        <f t="shared" ref="E4:E15" si="0">SUM(C4-D4)</f>
        <v>44640</v>
      </c>
      <c r="F4" s="208">
        <v>0</v>
      </c>
      <c r="G4" s="100">
        <f t="shared" ref="G4:G15" si="1">(E4-F4)/E4</f>
        <v>1</v>
      </c>
    </row>
    <row r="5" spans="1:7" ht="23.25" customHeight="1" thickBot="1" x14ac:dyDescent="0.25">
      <c r="A5" s="15" t="s">
        <v>127</v>
      </c>
      <c r="B5" s="15" t="s">
        <v>216</v>
      </c>
      <c r="C5" s="206">
        <f>28*24*60</f>
        <v>40320</v>
      </c>
      <c r="D5" s="16">
        <v>840</v>
      </c>
      <c r="E5" s="207">
        <f t="shared" si="0"/>
        <v>39480</v>
      </c>
      <c r="F5" s="208">
        <v>0</v>
      </c>
      <c r="G5" s="100">
        <f t="shared" si="1"/>
        <v>1</v>
      </c>
    </row>
    <row r="6" spans="1:7" ht="23.25" customHeight="1" thickBot="1" x14ac:dyDescent="0.25">
      <c r="A6" s="15" t="s">
        <v>128</v>
      </c>
      <c r="B6" s="15" t="s">
        <v>216</v>
      </c>
      <c r="C6" s="206">
        <f>31*24*60</f>
        <v>44640</v>
      </c>
      <c r="D6" s="16">
        <v>0</v>
      </c>
      <c r="E6" s="207">
        <f t="shared" si="0"/>
        <v>44640</v>
      </c>
      <c r="F6" s="208">
        <v>0</v>
      </c>
      <c r="G6" s="100">
        <f t="shared" si="1"/>
        <v>1</v>
      </c>
    </row>
    <row r="7" spans="1:7" ht="23.25" customHeight="1" thickBot="1" x14ac:dyDescent="0.25">
      <c r="A7" s="15" t="s">
        <v>129</v>
      </c>
      <c r="B7" s="15" t="s">
        <v>216</v>
      </c>
      <c r="C7" s="206">
        <f>30*24*60</f>
        <v>43200</v>
      </c>
      <c r="D7" s="16">
        <v>2293</v>
      </c>
      <c r="E7" s="207">
        <f t="shared" si="0"/>
        <v>40907</v>
      </c>
      <c r="F7" s="208">
        <v>0</v>
      </c>
      <c r="G7" s="100">
        <f t="shared" si="1"/>
        <v>1</v>
      </c>
    </row>
    <row r="8" spans="1:7" ht="23.25" customHeight="1" thickBot="1" x14ac:dyDescent="0.25">
      <c r="A8" s="15" t="s">
        <v>130</v>
      </c>
      <c r="B8" s="15" t="s">
        <v>216</v>
      </c>
      <c r="C8" s="206">
        <f>31*24*60</f>
        <v>44640</v>
      </c>
      <c r="D8" s="16">
        <v>0</v>
      </c>
      <c r="E8" s="207">
        <f t="shared" si="0"/>
        <v>44640</v>
      </c>
      <c r="F8" s="208">
        <v>0</v>
      </c>
      <c r="G8" s="100">
        <f t="shared" si="1"/>
        <v>1</v>
      </c>
    </row>
    <row r="9" spans="1:7" ht="23.25" customHeight="1" thickBot="1" x14ac:dyDescent="0.25">
      <c r="A9" s="15" t="s">
        <v>131</v>
      </c>
      <c r="B9" s="15" t="s">
        <v>216</v>
      </c>
      <c r="C9" s="206">
        <f>30*24*60</f>
        <v>43200</v>
      </c>
      <c r="D9" s="16">
        <v>0</v>
      </c>
      <c r="E9" s="207">
        <f t="shared" si="0"/>
        <v>43200</v>
      </c>
      <c r="F9" s="208">
        <v>0</v>
      </c>
      <c r="G9" s="100">
        <f t="shared" si="1"/>
        <v>1</v>
      </c>
    </row>
    <row r="10" spans="1:7" ht="23.25" customHeight="1" thickBot="1" x14ac:dyDescent="0.25">
      <c r="A10" s="15" t="s">
        <v>132</v>
      </c>
      <c r="B10" s="15" t="s">
        <v>216</v>
      </c>
      <c r="C10" s="206">
        <f>31*24*60</f>
        <v>44640</v>
      </c>
      <c r="D10" s="16">
        <v>2740</v>
      </c>
      <c r="E10" s="16">
        <f t="shared" si="0"/>
        <v>41900</v>
      </c>
      <c r="F10" s="208">
        <v>0</v>
      </c>
      <c r="G10" s="100">
        <f t="shared" si="1"/>
        <v>1</v>
      </c>
    </row>
    <row r="11" spans="1:7" ht="21.75" customHeight="1" thickBot="1" x14ac:dyDescent="0.25">
      <c r="A11" s="15" t="s">
        <v>133</v>
      </c>
      <c r="B11" s="15" t="s">
        <v>216</v>
      </c>
      <c r="C11" s="206">
        <f>31*24*60</f>
        <v>44640</v>
      </c>
      <c r="D11" s="16">
        <v>0</v>
      </c>
      <c r="E11" s="16">
        <f t="shared" si="0"/>
        <v>44640</v>
      </c>
      <c r="F11" s="15">
        <v>0</v>
      </c>
      <c r="G11" s="100">
        <f t="shared" si="1"/>
        <v>1</v>
      </c>
    </row>
    <row r="12" spans="1:7" ht="23.25" customHeight="1" thickBot="1" x14ac:dyDescent="0.25">
      <c r="A12" s="15" t="s">
        <v>134</v>
      </c>
      <c r="B12" s="15" t="s">
        <v>216</v>
      </c>
      <c r="C12" s="206">
        <f>30*24*60</f>
        <v>43200</v>
      </c>
      <c r="D12" s="16">
        <v>1870</v>
      </c>
      <c r="E12" s="16">
        <f t="shared" si="0"/>
        <v>41330</v>
      </c>
      <c r="F12" s="98">
        <v>0</v>
      </c>
      <c r="G12" s="100">
        <f t="shared" si="1"/>
        <v>1</v>
      </c>
    </row>
    <row r="13" spans="1:7" ht="23.25" customHeight="1" thickBot="1" x14ac:dyDescent="0.25">
      <c r="A13" s="17" t="s">
        <v>135</v>
      </c>
      <c r="B13" s="15" t="s">
        <v>216</v>
      </c>
      <c r="C13" s="206">
        <f>31*24*60</f>
        <v>44640</v>
      </c>
      <c r="D13" s="16">
        <v>0</v>
      </c>
      <c r="E13" s="183">
        <f t="shared" si="0"/>
        <v>44640</v>
      </c>
      <c r="F13" s="18">
        <v>0</v>
      </c>
      <c r="G13" s="100">
        <f t="shared" si="1"/>
        <v>1</v>
      </c>
    </row>
    <row r="14" spans="1:7" ht="23.25" customHeight="1" thickBot="1" x14ac:dyDescent="0.25">
      <c r="A14" s="17" t="s">
        <v>140</v>
      </c>
      <c r="B14" s="15" t="s">
        <v>216</v>
      </c>
      <c r="C14" s="206">
        <f>30*24*60</f>
        <v>43200</v>
      </c>
      <c r="D14" s="16">
        <v>0</v>
      </c>
      <c r="E14" s="16">
        <f t="shared" si="0"/>
        <v>43200</v>
      </c>
      <c r="F14" s="18">
        <v>0</v>
      </c>
      <c r="G14" s="100">
        <f t="shared" si="1"/>
        <v>1</v>
      </c>
    </row>
    <row r="15" spans="1:7" ht="23.25" customHeight="1" thickBot="1" x14ac:dyDescent="0.25">
      <c r="A15" s="17" t="s">
        <v>141</v>
      </c>
      <c r="B15" s="15" t="s">
        <v>216</v>
      </c>
      <c r="C15" s="206">
        <f>31*24*60</f>
        <v>44640</v>
      </c>
      <c r="D15" s="16">
        <v>0</v>
      </c>
      <c r="E15" s="183">
        <f t="shared" si="0"/>
        <v>44640</v>
      </c>
      <c r="F15" s="204">
        <v>0</v>
      </c>
      <c r="G15" s="100">
        <f t="shared" si="1"/>
        <v>1</v>
      </c>
    </row>
    <row r="16" spans="1:7" ht="23.25" customHeight="1" x14ac:dyDescent="0.2">
      <c r="A16" s="588" t="s">
        <v>1642</v>
      </c>
      <c r="B16" s="588" t="s">
        <v>216</v>
      </c>
      <c r="C16" s="590">
        <f>SUM(C4:C15)</f>
        <v>525600</v>
      </c>
      <c r="D16" s="590">
        <f>SUM(D4:D15)</f>
        <v>7743</v>
      </c>
      <c r="E16" s="590">
        <f>SUM(E4:E15)</f>
        <v>517857</v>
      </c>
      <c r="F16" s="590">
        <f>SUM(F4:F15)</f>
        <v>0</v>
      </c>
      <c r="G16" s="592">
        <f>(E16-F16)/E16</f>
        <v>1</v>
      </c>
    </row>
    <row r="17" spans="1:7" ht="23.25" customHeight="1" thickBot="1" x14ac:dyDescent="0.25">
      <c r="A17" s="589"/>
      <c r="B17" s="589"/>
      <c r="C17" s="591"/>
      <c r="D17" s="591"/>
      <c r="E17" s="591"/>
      <c r="F17" s="591"/>
      <c r="G17" s="59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sheetPr>
  <dimension ref="A1:T354"/>
  <sheetViews>
    <sheetView topLeftCell="J1" zoomScale="75" zoomScaleNormal="75" workbookViewId="0">
      <selection activeCell="B7" sqref="B7"/>
    </sheetView>
  </sheetViews>
  <sheetFormatPr defaultColWidth="0" defaultRowHeight="12.75"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6.5703125" bestFit="1" customWidth="1"/>
    <col min="9" max="9" width="31.28515625" bestFit="1" customWidth="1"/>
    <col min="10" max="10" width="26" customWidth="1"/>
    <col min="11" max="11" width="28.42578125" customWidth="1"/>
    <col min="12" max="12" width="61.85546875" style="92" customWidth="1"/>
    <col min="13" max="13" width="41.570312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0" s="3" customFormat="1" ht="23.25" x14ac:dyDescent="0.35">
      <c r="A1" s="55"/>
      <c r="B1" s="6" t="s">
        <v>219</v>
      </c>
      <c r="C1" s="6"/>
      <c r="D1" s="195"/>
      <c r="E1" s="4"/>
      <c r="G1" s="187"/>
      <c r="I1" s="7"/>
      <c r="J1" s="7"/>
      <c r="K1" s="4"/>
      <c r="L1" s="261"/>
      <c r="M1" s="7"/>
      <c r="N1" s="7"/>
      <c r="O1" s="61"/>
      <c r="P1" s="61"/>
      <c r="R1" s="9"/>
      <c r="T1" s="4"/>
    </row>
    <row r="2" spans="1:20" s="3" customFormat="1" ht="23.25" x14ac:dyDescent="0.35">
      <c r="A2" s="55"/>
      <c r="B2" s="6" t="s">
        <v>226</v>
      </c>
      <c r="C2" s="6"/>
      <c r="D2" s="195"/>
      <c r="E2" s="4"/>
      <c r="G2" s="187"/>
      <c r="I2" s="7"/>
      <c r="J2" s="7"/>
      <c r="K2" s="117"/>
      <c r="L2" s="261"/>
      <c r="M2" s="7"/>
      <c r="N2" s="7"/>
      <c r="O2" s="61"/>
      <c r="P2" s="61"/>
      <c r="R2" s="9"/>
      <c r="T2" s="4"/>
    </row>
    <row r="3" spans="1:20" s="3" customFormat="1" ht="18.75" x14ac:dyDescent="0.3">
      <c r="A3" s="55"/>
      <c r="B3" s="93" t="s">
        <v>225</v>
      </c>
      <c r="C3" s="5"/>
      <c r="D3" s="195"/>
      <c r="E3" s="4"/>
      <c r="G3" s="187"/>
      <c r="I3" s="7"/>
      <c r="J3" s="7"/>
      <c r="K3" s="4"/>
      <c r="L3" s="261"/>
      <c r="M3" s="7"/>
      <c r="N3" s="7"/>
      <c r="O3" s="61"/>
      <c r="P3" s="61"/>
      <c r="Q3" s="4"/>
      <c r="R3" s="9"/>
      <c r="T3" s="4"/>
    </row>
    <row r="4" spans="1:20" s="4" customFormat="1" ht="53.25" customHeight="1"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0" ht="25.5" x14ac:dyDescent="0.2">
      <c r="B5" s="396" t="s">
        <v>126</v>
      </c>
      <c r="C5" s="253">
        <v>41277</v>
      </c>
      <c r="D5" s="249">
        <v>41277</v>
      </c>
      <c r="E5" s="249" t="s">
        <v>1636</v>
      </c>
      <c r="F5" s="303" t="s">
        <v>1640</v>
      </c>
      <c r="G5" s="322" t="s">
        <v>1389</v>
      </c>
      <c r="H5" s="213">
        <v>119</v>
      </c>
      <c r="I5" s="303" t="s">
        <v>1639</v>
      </c>
      <c r="J5" s="303" t="s">
        <v>693</v>
      </c>
      <c r="K5" s="303" t="s">
        <v>1638</v>
      </c>
      <c r="L5" s="368" t="s">
        <v>1637</v>
      </c>
      <c r="M5" s="434" t="s">
        <v>1641</v>
      </c>
      <c r="N5" s="303" t="s">
        <v>254</v>
      </c>
      <c r="O5" s="303" t="s">
        <v>254</v>
      </c>
      <c r="P5" s="303" t="s">
        <v>347</v>
      </c>
      <c r="Q5" s="303" t="s">
        <v>693</v>
      </c>
      <c r="R5" s="520">
        <v>41281</v>
      </c>
      <c r="S5" s="323"/>
      <c r="T5" s="477" t="s">
        <v>255</v>
      </c>
    </row>
    <row r="6" spans="1:20" s="4" customFormat="1" x14ac:dyDescent="0.2">
      <c r="A6" s="54"/>
      <c r="B6" s="516"/>
      <c r="C6" s="516"/>
      <c r="D6" s="517"/>
      <c r="E6" s="516"/>
      <c r="F6" s="516"/>
      <c r="G6" s="518"/>
      <c r="H6" s="516"/>
      <c r="I6" s="2"/>
      <c r="J6" s="2"/>
      <c r="K6" s="516"/>
      <c r="L6" s="516"/>
      <c r="M6" s="519"/>
      <c r="N6" s="516"/>
      <c r="O6" s="516"/>
      <c r="P6" s="516"/>
      <c r="Q6" s="516"/>
      <c r="R6" s="516"/>
      <c r="S6" s="516"/>
      <c r="T6" s="1"/>
    </row>
    <row r="7" spans="1:20" ht="38.25" x14ac:dyDescent="0.2">
      <c r="B7" s="396" t="s">
        <v>141</v>
      </c>
      <c r="C7" s="253">
        <v>41246</v>
      </c>
      <c r="D7" s="249">
        <v>41246</v>
      </c>
      <c r="E7" s="249" t="s">
        <v>1628</v>
      </c>
      <c r="F7" s="303" t="s">
        <v>1629</v>
      </c>
      <c r="G7" s="322" t="s">
        <v>1630</v>
      </c>
      <c r="H7" s="213">
        <v>720</v>
      </c>
      <c r="I7" s="344" t="s">
        <v>1631</v>
      </c>
      <c r="J7" s="303" t="s">
        <v>1262</v>
      </c>
      <c r="K7" s="303" t="s">
        <v>162</v>
      </c>
      <c r="L7" s="434" t="s">
        <v>1632</v>
      </c>
      <c r="M7" s="434" t="s">
        <v>1633</v>
      </c>
      <c r="N7" s="303" t="s">
        <v>274</v>
      </c>
      <c r="O7" s="303" t="s">
        <v>254</v>
      </c>
      <c r="P7" s="303" t="s">
        <v>347</v>
      </c>
      <c r="Q7" s="164" t="s">
        <v>1634</v>
      </c>
      <c r="R7" s="164" t="s">
        <v>1635</v>
      </c>
      <c r="S7" s="323"/>
      <c r="T7" s="488" t="s">
        <v>1540</v>
      </c>
    </row>
    <row r="8" spans="1:20" s="4" customFormat="1" x14ac:dyDescent="0.2">
      <c r="A8" s="54"/>
      <c r="B8" s="516"/>
      <c r="C8" s="516"/>
      <c r="D8" s="517"/>
      <c r="E8" s="516"/>
      <c r="F8" s="516"/>
      <c r="G8" s="518"/>
      <c r="H8" s="516"/>
      <c r="I8" s="2"/>
      <c r="J8" s="2"/>
      <c r="K8" s="516"/>
      <c r="L8" s="516"/>
      <c r="M8" s="516"/>
      <c r="N8" s="516"/>
      <c r="O8" s="516"/>
      <c r="P8" s="516"/>
      <c r="Q8" s="516"/>
      <c r="R8" s="516"/>
      <c r="S8" s="516"/>
      <c r="T8" s="1"/>
    </row>
    <row r="9" spans="1:20" ht="38.25" x14ac:dyDescent="0.2">
      <c r="A9" s="172"/>
      <c r="B9" s="303" t="s">
        <v>140</v>
      </c>
      <c r="C9" s="304">
        <v>41214</v>
      </c>
      <c r="D9" s="326">
        <v>41214</v>
      </c>
      <c r="E9" s="303" t="s">
        <v>1613</v>
      </c>
      <c r="F9" s="303" t="s">
        <v>1615</v>
      </c>
      <c r="G9" s="322" t="s">
        <v>1616</v>
      </c>
      <c r="H9" s="303">
        <v>53</v>
      </c>
      <c r="I9" s="303" t="s">
        <v>1363</v>
      </c>
      <c r="J9" s="303" t="s">
        <v>117</v>
      </c>
      <c r="K9" s="303" t="s">
        <v>162</v>
      </c>
      <c r="L9" s="344" t="s">
        <v>1617</v>
      </c>
      <c r="M9" s="344" t="s">
        <v>1618</v>
      </c>
      <c r="N9" s="201" t="s">
        <v>254</v>
      </c>
      <c r="O9" s="303" t="s">
        <v>254</v>
      </c>
      <c r="P9" s="303" t="s">
        <v>347</v>
      </c>
      <c r="Q9" s="344" t="s">
        <v>1625</v>
      </c>
      <c r="R9" s="304">
        <v>41214</v>
      </c>
      <c r="S9" s="344" t="s">
        <v>1619</v>
      </c>
      <c r="T9" s="477" t="s">
        <v>255</v>
      </c>
    </row>
    <row r="10" spans="1:20" s="4" customFormat="1" x14ac:dyDescent="0.2">
      <c r="A10" s="54"/>
      <c r="B10" s="516"/>
      <c r="C10" s="516"/>
      <c r="D10" s="517"/>
      <c r="E10" s="516"/>
      <c r="F10" s="516"/>
      <c r="G10" s="518"/>
      <c r="H10" s="516"/>
      <c r="I10" s="2"/>
      <c r="J10" s="2"/>
      <c r="K10" s="516"/>
      <c r="L10" s="516"/>
      <c r="M10" s="516"/>
      <c r="N10" s="516"/>
      <c r="O10" s="516"/>
      <c r="P10" s="516"/>
      <c r="Q10" s="516"/>
      <c r="R10" s="516"/>
      <c r="S10" s="516"/>
      <c r="T10" s="1"/>
    </row>
    <row r="11" spans="1:20" ht="25.5" x14ac:dyDescent="0.2">
      <c r="A11" s="172"/>
      <c r="B11" s="303" t="s">
        <v>135</v>
      </c>
      <c r="C11" s="304">
        <v>41194</v>
      </c>
      <c r="D11" s="326">
        <v>41194</v>
      </c>
      <c r="E11" s="303" t="s">
        <v>1614</v>
      </c>
      <c r="F11" s="303" t="s">
        <v>1621</v>
      </c>
      <c r="G11" s="322" t="s">
        <v>1622</v>
      </c>
      <c r="H11" s="303">
        <v>83</v>
      </c>
      <c r="I11" s="303" t="s">
        <v>1476</v>
      </c>
      <c r="J11" s="303" t="s">
        <v>117</v>
      </c>
      <c r="K11" s="303" t="s">
        <v>162</v>
      </c>
      <c r="L11" s="344" t="s">
        <v>1620</v>
      </c>
      <c r="M11" s="344" t="s">
        <v>997</v>
      </c>
      <c r="N11" s="201" t="s">
        <v>254</v>
      </c>
      <c r="O11" s="303" t="s">
        <v>254</v>
      </c>
      <c r="P11" s="303" t="s">
        <v>347</v>
      </c>
      <c r="Q11" s="344" t="s">
        <v>1624</v>
      </c>
      <c r="R11" s="304">
        <v>41194</v>
      </c>
      <c r="S11" s="344" t="s">
        <v>1623</v>
      </c>
      <c r="T11" s="477" t="s">
        <v>255</v>
      </c>
    </row>
    <row r="12" spans="1:20" s="4" customFormat="1" x14ac:dyDescent="0.2">
      <c r="A12" s="54"/>
      <c r="B12" s="256"/>
      <c r="C12" s="256"/>
      <c r="D12" s="281"/>
      <c r="E12" s="256"/>
      <c r="F12" s="256"/>
      <c r="G12" s="282"/>
      <c r="H12" s="256"/>
      <c r="I12" s="257"/>
      <c r="J12" s="257"/>
      <c r="K12" s="256"/>
      <c r="L12" s="256"/>
      <c r="M12" s="256"/>
      <c r="N12" s="256"/>
      <c r="O12" s="256"/>
      <c r="P12" s="256"/>
      <c r="Q12" s="256"/>
      <c r="R12" s="256"/>
      <c r="S12" s="256"/>
      <c r="T12" s="256"/>
    </row>
    <row r="13" spans="1:20" ht="51" x14ac:dyDescent="0.2">
      <c r="A13" s="258"/>
      <c r="B13" s="213" t="s">
        <v>134</v>
      </c>
      <c r="C13" s="303" t="s">
        <v>1608</v>
      </c>
      <c r="D13" s="249">
        <v>41169</v>
      </c>
      <c r="E13" s="303" t="s">
        <v>1606</v>
      </c>
      <c r="F13" s="303" t="s">
        <v>117</v>
      </c>
      <c r="G13" s="322" t="s">
        <v>117</v>
      </c>
      <c r="H13" s="303" t="s">
        <v>117</v>
      </c>
      <c r="I13" s="303" t="s">
        <v>117</v>
      </c>
      <c r="J13" s="303" t="s">
        <v>1611</v>
      </c>
      <c r="K13" s="303" t="s">
        <v>200</v>
      </c>
      <c r="L13" s="344" t="s">
        <v>1607</v>
      </c>
      <c r="M13" s="7" t="s">
        <v>1610</v>
      </c>
      <c r="N13" s="323"/>
      <c r="O13" s="303" t="s">
        <v>254</v>
      </c>
      <c r="P13" s="303" t="s">
        <v>347</v>
      </c>
      <c r="Q13" s="7" t="s">
        <v>1609</v>
      </c>
      <c r="R13" s="253">
        <v>41174</v>
      </c>
      <c r="S13" s="7" t="s">
        <v>1612</v>
      </c>
      <c r="T13" s="492" t="s">
        <v>255</v>
      </c>
    </row>
    <row r="14" spans="1:20" s="4" customFormat="1" x14ac:dyDescent="0.2">
      <c r="A14" s="54"/>
      <c r="B14" s="256"/>
      <c r="C14" s="256"/>
      <c r="D14" s="281"/>
      <c r="E14" s="256"/>
      <c r="F14" s="256"/>
      <c r="G14" s="282"/>
      <c r="H14" s="256"/>
      <c r="I14" s="257"/>
      <c r="J14" s="257"/>
      <c r="K14" s="256"/>
      <c r="L14" s="256"/>
      <c r="M14" s="256"/>
      <c r="N14" s="256"/>
      <c r="O14" s="256"/>
      <c r="P14" s="256"/>
      <c r="Q14" s="256"/>
      <c r="R14" s="256"/>
      <c r="S14" s="256"/>
      <c r="T14" s="256"/>
    </row>
    <row r="15" spans="1:20" ht="25.5" x14ac:dyDescent="0.2">
      <c r="A15" s="329"/>
      <c r="B15" s="213" t="s">
        <v>133</v>
      </c>
      <c r="C15" s="253">
        <v>41143</v>
      </c>
      <c r="D15" s="253">
        <v>41144</v>
      </c>
      <c r="E15" s="213" t="s">
        <v>1601</v>
      </c>
      <c r="F15" s="213" t="s">
        <v>1604</v>
      </c>
      <c r="G15" s="213" t="s">
        <v>1605</v>
      </c>
      <c r="H15" s="213">
        <v>17</v>
      </c>
      <c r="I15" s="213" t="s">
        <v>1363</v>
      </c>
      <c r="J15" s="303" t="s">
        <v>117</v>
      </c>
      <c r="K15" s="303" t="s">
        <v>162</v>
      </c>
      <c r="L15" s="368" t="s">
        <v>1602</v>
      </c>
      <c r="M15" s="201" t="s">
        <v>1543</v>
      </c>
      <c r="N15" s="303" t="s">
        <v>254</v>
      </c>
      <c r="O15" s="303" t="s">
        <v>254</v>
      </c>
      <c r="P15" s="319" t="s">
        <v>347</v>
      </c>
      <c r="Q15" s="323"/>
      <c r="R15" s="336" t="s">
        <v>1369</v>
      </c>
      <c r="S15" s="323"/>
      <c r="T15" s="488" t="s">
        <v>1540</v>
      </c>
    </row>
    <row r="16" spans="1:20" ht="25.5" x14ac:dyDescent="0.2">
      <c r="A16" s="329"/>
      <c r="B16" s="213" t="s">
        <v>133</v>
      </c>
      <c r="C16" s="253">
        <v>41142</v>
      </c>
      <c r="D16" s="253">
        <v>41144</v>
      </c>
      <c r="E16" s="213" t="s">
        <v>1601</v>
      </c>
      <c r="F16" s="213" t="s">
        <v>58</v>
      </c>
      <c r="G16" s="213" t="s">
        <v>1603</v>
      </c>
      <c r="H16" s="213">
        <v>58</v>
      </c>
      <c r="I16" s="213" t="s">
        <v>1363</v>
      </c>
      <c r="J16" s="303" t="s">
        <v>117</v>
      </c>
      <c r="K16" s="303" t="s">
        <v>162</v>
      </c>
      <c r="L16" s="368" t="s">
        <v>1602</v>
      </c>
      <c r="M16" s="201" t="s">
        <v>1543</v>
      </c>
      <c r="N16" s="303" t="s">
        <v>254</v>
      </c>
      <c r="O16" s="303" t="s">
        <v>254</v>
      </c>
      <c r="P16" s="319" t="s">
        <v>347</v>
      </c>
      <c r="Q16" s="323"/>
      <c r="R16" s="336" t="s">
        <v>1369</v>
      </c>
      <c r="S16" s="323"/>
      <c r="T16" s="488" t="s">
        <v>1540</v>
      </c>
    </row>
    <row r="17" spans="1:20" ht="25.5" x14ac:dyDescent="0.2">
      <c r="B17" s="222" t="s">
        <v>133</v>
      </c>
      <c r="C17" s="337">
        <v>41127</v>
      </c>
      <c r="D17" s="338">
        <v>41128</v>
      </c>
      <c r="E17" s="338" t="s">
        <v>1590</v>
      </c>
      <c r="F17" s="336" t="s">
        <v>1494</v>
      </c>
      <c r="G17" s="398" t="s">
        <v>1591</v>
      </c>
      <c r="H17" s="222">
        <v>60</v>
      </c>
      <c r="I17" s="336" t="s">
        <v>1592</v>
      </c>
      <c r="J17" s="336" t="s">
        <v>117</v>
      </c>
      <c r="K17" s="336" t="s">
        <v>162</v>
      </c>
      <c r="L17" s="515" t="s">
        <v>1593</v>
      </c>
      <c r="M17" s="515" t="s">
        <v>1597</v>
      </c>
      <c r="N17" s="336" t="s">
        <v>254</v>
      </c>
      <c r="O17" s="336" t="s">
        <v>254</v>
      </c>
      <c r="P17" s="319" t="s">
        <v>347</v>
      </c>
      <c r="Q17" s="342"/>
      <c r="R17" s="336" t="s">
        <v>1369</v>
      </c>
      <c r="S17" s="342"/>
      <c r="T17" s="488" t="s">
        <v>1540</v>
      </c>
    </row>
    <row r="18" spans="1:20" ht="63.75" x14ac:dyDescent="0.2">
      <c r="B18" s="303" t="s">
        <v>133</v>
      </c>
      <c r="C18" s="303" t="s">
        <v>117</v>
      </c>
      <c r="D18" s="249">
        <v>41122</v>
      </c>
      <c r="E18" s="249" t="s">
        <v>1594</v>
      </c>
      <c r="F18" s="303" t="s">
        <v>117</v>
      </c>
      <c r="G18" s="322" t="s">
        <v>117</v>
      </c>
      <c r="H18" s="303" t="s">
        <v>117</v>
      </c>
      <c r="I18" s="514" t="s">
        <v>1598</v>
      </c>
      <c r="J18" s="303" t="s">
        <v>117</v>
      </c>
      <c r="K18" s="303" t="s">
        <v>201</v>
      </c>
      <c r="L18" s="481" t="s">
        <v>1595</v>
      </c>
      <c r="M18" s="481" t="s">
        <v>1596</v>
      </c>
      <c r="N18" s="303" t="s">
        <v>254</v>
      </c>
      <c r="O18" s="303" t="s">
        <v>254</v>
      </c>
      <c r="P18" s="410" t="s">
        <v>347</v>
      </c>
      <c r="Q18" s="494" t="s">
        <v>1599</v>
      </c>
      <c r="R18" s="303" t="s">
        <v>1369</v>
      </c>
      <c r="S18" s="323"/>
      <c r="T18" s="492" t="s">
        <v>255</v>
      </c>
    </row>
    <row r="19" spans="1:20" s="4" customFormat="1" ht="11.25" customHeight="1" x14ac:dyDescent="0.2">
      <c r="A19" s="54"/>
      <c r="B19" s="239"/>
      <c r="C19" s="239"/>
      <c r="D19" s="240"/>
      <c r="E19" s="239"/>
      <c r="F19" s="239"/>
      <c r="G19" s="241"/>
      <c r="H19" s="239"/>
      <c r="I19" s="498"/>
      <c r="J19" s="242"/>
      <c r="K19" s="239"/>
      <c r="L19" s="256"/>
      <c r="M19" s="239"/>
      <c r="N19" s="239"/>
      <c r="O19" s="239"/>
      <c r="P19" s="239"/>
      <c r="Q19" s="239"/>
      <c r="R19" s="239"/>
      <c r="S19" s="256"/>
      <c r="T19" s="256"/>
    </row>
    <row r="20" spans="1:20" s="495" customFormat="1" ht="76.5" x14ac:dyDescent="0.2">
      <c r="A20" s="499"/>
      <c r="B20" s="411" t="s">
        <v>132</v>
      </c>
      <c r="C20" s="482">
        <v>41095</v>
      </c>
      <c r="D20" s="482">
        <v>41096</v>
      </c>
      <c r="E20" s="496" t="s">
        <v>1573</v>
      </c>
      <c r="F20" s="496" t="s">
        <v>1574</v>
      </c>
      <c r="G20" s="411" t="s">
        <v>902</v>
      </c>
      <c r="H20" s="411">
        <v>265</v>
      </c>
      <c r="I20" s="411" t="s">
        <v>1476</v>
      </c>
      <c r="J20" s="319" t="s">
        <v>117</v>
      </c>
      <c r="K20" s="411" t="s">
        <v>162</v>
      </c>
      <c r="L20" s="421" t="s">
        <v>1577</v>
      </c>
      <c r="M20" s="421" t="s">
        <v>1575</v>
      </c>
      <c r="N20" s="319" t="s">
        <v>254</v>
      </c>
      <c r="O20" s="319" t="s">
        <v>254</v>
      </c>
      <c r="P20" s="319" t="s">
        <v>347</v>
      </c>
      <c r="Q20" s="344" t="s">
        <v>1576</v>
      </c>
      <c r="R20" s="482">
        <v>41096</v>
      </c>
      <c r="S20" s="500"/>
      <c r="T20" s="492" t="s">
        <v>255</v>
      </c>
    </row>
    <row r="21" spans="1:20" s="495" customFormat="1" ht="51" x14ac:dyDescent="0.2">
      <c r="A21" s="501"/>
      <c r="B21" s="502" t="s">
        <v>132</v>
      </c>
      <c r="C21" s="503">
        <v>41096</v>
      </c>
      <c r="D21" s="503">
        <v>41096</v>
      </c>
      <c r="E21" s="503" t="s">
        <v>1584</v>
      </c>
      <c r="F21" s="504" t="s">
        <v>117</v>
      </c>
      <c r="G21" s="502" t="s">
        <v>117</v>
      </c>
      <c r="H21" s="502" t="s">
        <v>117</v>
      </c>
      <c r="I21" s="505" t="s">
        <v>117</v>
      </c>
      <c r="J21" s="505" t="s">
        <v>1588</v>
      </c>
      <c r="K21" s="502" t="s">
        <v>202</v>
      </c>
      <c r="L21" s="506" t="s">
        <v>1586</v>
      </c>
      <c r="M21" s="506" t="s">
        <v>1589</v>
      </c>
      <c r="N21" s="410" t="s">
        <v>254</v>
      </c>
      <c r="O21" s="410" t="s">
        <v>254</v>
      </c>
      <c r="P21" s="410" t="s">
        <v>347</v>
      </c>
      <c r="Q21" s="344" t="s">
        <v>1587</v>
      </c>
      <c r="R21" s="12" t="s">
        <v>1369</v>
      </c>
      <c r="S21" s="344" t="s">
        <v>1585</v>
      </c>
      <c r="T21" s="488" t="s">
        <v>1540</v>
      </c>
    </row>
    <row r="22" spans="1:20" s="4" customFormat="1" ht="11.25" customHeight="1" x14ac:dyDescent="0.2">
      <c r="A22" s="54"/>
      <c r="B22" s="239"/>
      <c r="C22" s="239"/>
      <c r="D22" s="240"/>
      <c r="E22" s="239"/>
      <c r="F22" s="239"/>
      <c r="G22" s="241"/>
      <c r="H22" s="239"/>
      <c r="I22" s="498"/>
      <c r="J22" s="242"/>
      <c r="K22" s="239"/>
      <c r="L22" s="256"/>
      <c r="M22" s="239"/>
      <c r="N22" s="239"/>
      <c r="O22" s="239"/>
      <c r="P22" s="239"/>
      <c r="Q22" s="239"/>
      <c r="R22" s="239"/>
      <c r="S22" s="256"/>
      <c r="T22" s="256"/>
    </row>
    <row r="23" spans="1:20" ht="75" x14ac:dyDescent="0.25">
      <c r="A23" s="493"/>
      <c r="B23" s="508" t="s">
        <v>131</v>
      </c>
      <c r="C23" s="509">
        <v>41073</v>
      </c>
      <c r="D23" s="509">
        <v>41074</v>
      </c>
      <c r="E23" s="412" t="s">
        <v>1583</v>
      </c>
      <c r="F23" s="510" t="s">
        <v>1578</v>
      </c>
      <c r="G23" s="508" t="s">
        <v>1579</v>
      </c>
      <c r="H23" s="508">
        <v>4</v>
      </c>
      <c r="I23" s="511" t="s">
        <v>1476</v>
      </c>
      <c r="J23" s="511" t="s">
        <v>117</v>
      </c>
      <c r="K23" s="511" t="s">
        <v>162</v>
      </c>
      <c r="L23" s="512" t="s">
        <v>1581</v>
      </c>
      <c r="M23" s="512" t="s">
        <v>1582</v>
      </c>
      <c r="N23" s="303" t="s">
        <v>254</v>
      </c>
      <c r="O23" s="303" t="s">
        <v>254</v>
      </c>
      <c r="P23" s="303" t="s">
        <v>347</v>
      </c>
      <c r="Q23" s="512" t="s">
        <v>1580</v>
      </c>
      <c r="R23" s="253">
        <v>41072</v>
      </c>
      <c r="S23" s="323"/>
      <c r="T23" s="477" t="s">
        <v>255</v>
      </c>
    </row>
    <row r="24" spans="1:20" s="495" customFormat="1" ht="75" x14ac:dyDescent="0.2">
      <c r="A24" s="493"/>
      <c r="B24" s="508" t="s">
        <v>131</v>
      </c>
      <c r="C24" s="509">
        <v>41071</v>
      </c>
      <c r="D24" s="509">
        <v>41071</v>
      </c>
      <c r="E24" s="412" t="s">
        <v>1567</v>
      </c>
      <c r="F24" s="510" t="s">
        <v>1570</v>
      </c>
      <c r="G24" s="508" t="s">
        <v>1571</v>
      </c>
      <c r="H24" s="508">
        <v>531</v>
      </c>
      <c r="I24" s="511" t="s">
        <v>1363</v>
      </c>
      <c r="J24" s="412" t="s">
        <v>117</v>
      </c>
      <c r="K24" s="508" t="s">
        <v>162</v>
      </c>
      <c r="L24" s="494" t="s">
        <v>1568</v>
      </c>
      <c r="M24" s="506" t="s">
        <v>1569</v>
      </c>
      <c r="N24" s="412" t="s">
        <v>254</v>
      </c>
      <c r="O24" s="412" t="s">
        <v>254</v>
      </c>
      <c r="P24" s="412" t="s">
        <v>347</v>
      </c>
      <c r="Q24" s="412"/>
      <c r="R24" s="509">
        <v>41072</v>
      </c>
      <c r="S24" s="497" t="s">
        <v>1572</v>
      </c>
      <c r="T24" s="507" t="s">
        <v>255</v>
      </c>
    </row>
    <row r="25" spans="1:20" x14ac:dyDescent="0.2">
      <c r="B25" s="607"/>
      <c r="C25" s="608"/>
      <c r="D25" s="608"/>
      <c r="E25" s="608"/>
      <c r="F25" s="608"/>
      <c r="G25" s="608"/>
      <c r="H25" s="608"/>
      <c r="I25" s="608"/>
      <c r="J25" s="608"/>
      <c r="K25" s="608"/>
      <c r="L25" s="608"/>
      <c r="M25" s="608"/>
      <c r="N25" s="608"/>
      <c r="O25" s="608"/>
      <c r="P25" s="608"/>
      <c r="Q25" s="608"/>
      <c r="R25" s="608"/>
      <c r="S25" s="608"/>
      <c r="T25" s="609"/>
    </row>
    <row r="26" spans="1:20" x14ac:dyDescent="0.2">
      <c r="B26" s="411" t="s">
        <v>129</v>
      </c>
      <c r="C26" s="482">
        <v>41017</v>
      </c>
      <c r="D26" s="482">
        <v>41017</v>
      </c>
      <c r="E26" s="303" t="s">
        <v>1554</v>
      </c>
      <c r="F26" s="411" t="s">
        <v>1555</v>
      </c>
      <c r="G26" s="411" t="s">
        <v>1556</v>
      </c>
      <c r="H26" s="411">
        <v>37</v>
      </c>
      <c r="I26" s="489" t="s">
        <v>1363</v>
      </c>
      <c r="J26" s="319" t="s">
        <v>117</v>
      </c>
      <c r="K26" s="411" t="s">
        <v>162</v>
      </c>
      <c r="L26" s="3" t="s">
        <v>1553</v>
      </c>
      <c r="M26" s="490" t="s">
        <v>1557</v>
      </c>
      <c r="N26" s="303" t="s">
        <v>254</v>
      </c>
      <c r="O26" s="303" t="s">
        <v>254</v>
      </c>
      <c r="P26" s="303" t="s">
        <v>347</v>
      </c>
      <c r="Q26" s="303"/>
      <c r="R26" s="482">
        <v>41017</v>
      </c>
      <c r="S26" s="344"/>
      <c r="T26" s="477" t="s">
        <v>255</v>
      </c>
    </row>
    <row r="27" spans="1:20" ht="51" customHeight="1" x14ac:dyDescent="0.2">
      <c r="B27" s="411" t="s">
        <v>129</v>
      </c>
      <c r="C27" s="315">
        <v>41013</v>
      </c>
      <c r="D27" s="491" t="s">
        <v>117</v>
      </c>
      <c r="E27" s="319" t="s">
        <v>117</v>
      </c>
      <c r="F27" s="319" t="s">
        <v>1561</v>
      </c>
      <c r="G27" s="318" t="s">
        <v>1562</v>
      </c>
      <c r="H27" s="314">
        <v>37</v>
      </c>
      <c r="I27" s="614" t="s">
        <v>1564</v>
      </c>
      <c r="J27" s="613" t="s">
        <v>117</v>
      </c>
      <c r="K27" s="612" t="s">
        <v>200</v>
      </c>
      <c r="L27" s="610" t="s">
        <v>1563</v>
      </c>
      <c r="M27" s="614" t="s">
        <v>1565</v>
      </c>
      <c r="N27" s="612" t="s">
        <v>254</v>
      </c>
      <c r="O27" s="612" t="s">
        <v>254</v>
      </c>
      <c r="P27" s="612" t="s">
        <v>347</v>
      </c>
      <c r="Q27" s="408"/>
      <c r="R27" s="408"/>
      <c r="S27" s="408"/>
      <c r="T27" s="615" t="s">
        <v>1566</v>
      </c>
    </row>
    <row r="28" spans="1:20" x14ac:dyDescent="0.2">
      <c r="B28" s="411" t="s">
        <v>129</v>
      </c>
      <c r="C28" s="482">
        <v>41011</v>
      </c>
      <c r="D28" s="326" t="s">
        <v>117</v>
      </c>
      <c r="E28" s="303" t="s">
        <v>117</v>
      </c>
      <c r="F28" s="411" t="s">
        <v>1559</v>
      </c>
      <c r="G28" s="411" t="s">
        <v>1560</v>
      </c>
      <c r="H28" s="411">
        <v>49</v>
      </c>
      <c r="I28" s="614"/>
      <c r="J28" s="613"/>
      <c r="K28" s="612"/>
      <c r="L28" s="611"/>
      <c r="M28" s="614"/>
      <c r="N28" s="612"/>
      <c r="O28" s="612"/>
      <c r="P28" s="612"/>
      <c r="Q28" s="319"/>
      <c r="R28" s="482"/>
      <c r="S28" s="481"/>
      <c r="T28" s="616"/>
    </row>
    <row r="29" spans="1:20" x14ac:dyDescent="0.2">
      <c r="B29" s="411" t="s">
        <v>129</v>
      </c>
      <c r="C29" s="253">
        <v>41004</v>
      </c>
      <c r="D29" s="326" t="s">
        <v>117</v>
      </c>
      <c r="E29" s="303" t="s">
        <v>117</v>
      </c>
      <c r="F29" s="303" t="s">
        <v>1170</v>
      </c>
      <c r="G29" s="322" t="s">
        <v>1558</v>
      </c>
      <c r="H29" s="213">
        <v>101</v>
      </c>
      <c r="I29" s="614"/>
      <c r="J29" s="613"/>
      <c r="K29" s="612"/>
      <c r="L29" s="611"/>
      <c r="M29" s="614"/>
      <c r="N29" s="612"/>
      <c r="O29" s="612"/>
      <c r="P29" s="612"/>
      <c r="Q29" s="408"/>
      <c r="R29" s="408"/>
      <c r="S29" s="408"/>
      <c r="T29" s="617"/>
    </row>
    <row r="30" spans="1:20" x14ac:dyDescent="0.2">
      <c r="B30" s="607"/>
      <c r="C30" s="608"/>
      <c r="D30" s="608"/>
      <c r="E30" s="608"/>
      <c r="F30" s="608"/>
      <c r="G30" s="608"/>
      <c r="H30" s="608"/>
      <c r="I30" s="608"/>
      <c r="J30" s="608"/>
      <c r="K30" s="608"/>
      <c r="L30" s="608"/>
      <c r="M30" s="608"/>
      <c r="N30" s="608"/>
      <c r="O30" s="608"/>
      <c r="P30" s="608"/>
      <c r="Q30" s="608"/>
      <c r="R30" s="608"/>
      <c r="S30" s="608"/>
      <c r="T30" s="609"/>
    </row>
    <row r="31" spans="1:20" x14ac:dyDescent="0.2">
      <c r="B31" s="411" t="s">
        <v>128</v>
      </c>
      <c r="C31" s="482">
        <v>40983</v>
      </c>
      <c r="D31" s="482">
        <v>40977</v>
      </c>
      <c r="E31" s="396" t="s">
        <v>1549</v>
      </c>
      <c r="F31" s="411" t="s">
        <v>1551</v>
      </c>
      <c r="G31" s="411" t="s">
        <v>1552</v>
      </c>
      <c r="H31" s="411">
        <v>60</v>
      </c>
      <c r="I31" s="411" t="s">
        <v>1386</v>
      </c>
      <c r="J31" s="319" t="s">
        <v>117</v>
      </c>
      <c r="K31" s="411" t="s">
        <v>162</v>
      </c>
      <c r="L31" s="344" t="s">
        <v>1550</v>
      </c>
      <c r="M31" s="421"/>
      <c r="N31" s="303" t="s">
        <v>254</v>
      </c>
      <c r="O31" s="303" t="s">
        <v>254</v>
      </c>
      <c r="P31" s="303" t="s">
        <v>347</v>
      </c>
      <c r="Q31" s="303" t="s">
        <v>117</v>
      </c>
      <c r="R31" s="482">
        <v>40983</v>
      </c>
      <c r="S31" s="344"/>
      <c r="T31" s="477" t="s">
        <v>255</v>
      </c>
    </row>
    <row r="32" spans="1:20" s="411" customFormat="1" x14ac:dyDescent="0.2">
      <c r="A32" s="480"/>
      <c r="B32" s="411" t="s">
        <v>128</v>
      </c>
      <c r="C32" s="482">
        <v>40982</v>
      </c>
      <c r="D32" s="482">
        <v>40977</v>
      </c>
      <c r="E32" s="396" t="s">
        <v>1549</v>
      </c>
      <c r="F32" s="411" t="s">
        <v>1546</v>
      </c>
      <c r="G32" s="411" t="s">
        <v>1547</v>
      </c>
      <c r="H32" s="411">
        <v>17</v>
      </c>
      <c r="I32" s="411" t="s">
        <v>1541</v>
      </c>
      <c r="J32" s="319" t="s">
        <v>117</v>
      </c>
      <c r="K32" s="411" t="s">
        <v>162</v>
      </c>
      <c r="L32" s="344" t="s">
        <v>1548</v>
      </c>
      <c r="M32" s="421"/>
      <c r="N32" s="303" t="s">
        <v>254</v>
      </c>
      <c r="O32" s="303" t="s">
        <v>254</v>
      </c>
      <c r="P32" s="303" t="s">
        <v>347</v>
      </c>
      <c r="Q32" s="303" t="s">
        <v>117</v>
      </c>
      <c r="R32" s="482">
        <v>40982</v>
      </c>
      <c r="S32" s="344"/>
      <c r="T32" s="477" t="s">
        <v>255</v>
      </c>
    </row>
    <row r="33" spans="1:20" s="213" customFormat="1" ht="51" x14ac:dyDescent="0.2">
      <c r="A33" s="52"/>
      <c r="B33" s="411" t="s">
        <v>128</v>
      </c>
      <c r="C33" s="482">
        <v>40973</v>
      </c>
      <c r="D33" s="482">
        <v>40973</v>
      </c>
      <c r="E33" s="482" t="s">
        <v>1538</v>
      </c>
      <c r="F33" s="411" t="s">
        <v>1544</v>
      </c>
      <c r="G33" s="411" t="s">
        <v>1545</v>
      </c>
      <c r="H33" s="411">
        <v>22</v>
      </c>
      <c r="I33" s="411" t="s">
        <v>1528</v>
      </c>
      <c r="J33" s="319" t="s">
        <v>117</v>
      </c>
      <c r="K33" s="303" t="s">
        <v>162</v>
      </c>
      <c r="L33" s="368" t="s">
        <v>1539</v>
      </c>
      <c r="M33" s="434" t="s">
        <v>138</v>
      </c>
      <c r="N33" s="303" t="s">
        <v>254</v>
      </c>
      <c r="O33" s="303" t="s">
        <v>254</v>
      </c>
      <c r="P33" s="303" t="s">
        <v>347</v>
      </c>
      <c r="Q33" s="303" t="s">
        <v>117</v>
      </c>
      <c r="R33" s="253">
        <v>40973</v>
      </c>
      <c r="T33" s="477" t="s">
        <v>255</v>
      </c>
    </row>
    <row r="34" spans="1:20" s="411" customFormat="1" ht="38.25" x14ac:dyDescent="0.2">
      <c r="A34" s="480"/>
      <c r="B34" s="411" t="s">
        <v>128</v>
      </c>
      <c r="C34" s="482">
        <v>40974</v>
      </c>
      <c r="D34" s="482">
        <v>40975</v>
      </c>
      <c r="E34" s="482" t="s">
        <v>1533</v>
      </c>
      <c r="F34" s="411" t="s">
        <v>1534</v>
      </c>
      <c r="G34" s="411" t="s">
        <v>1535</v>
      </c>
      <c r="H34" s="411">
        <v>53</v>
      </c>
      <c r="I34" s="411" t="s">
        <v>1541</v>
      </c>
      <c r="J34" s="319" t="s">
        <v>117</v>
      </c>
      <c r="L34" s="7" t="s">
        <v>1542</v>
      </c>
      <c r="M34" s="421" t="s">
        <v>1543</v>
      </c>
      <c r="N34" s="411" t="s">
        <v>254</v>
      </c>
      <c r="O34" s="411" t="s">
        <v>254</v>
      </c>
      <c r="P34" s="411" t="s">
        <v>347</v>
      </c>
      <c r="Q34" s="481" t="s">
        <v>1537</v>
      </c>
      <c r="R34" s="482">
        <v>40975</v>
      </c>
      <c r="S34" s="344" t="s">
        <v>1536</v>
      </c>
      <c r="T34" s="488" t="s">
        <v>1540</v>
      </c>
    </row>
    <row r="35" spans="1:20" s="4" customFormat="1" x14ac:dyDescent="0.2">
      <c r="A35" s="54"/>
      <c r="B35" s="239"/>
      <c r="C35" s="239"/>
      <c r="D35" s="240"/>
      <c r="E35" s="256"/>
      <c r="F35" s="239"/>
      <c r="G35" s="241"/>
      <c r="H35" s="239"/>
      <c r="I35" s="242"/>
      <c r="J35" s="242"/>
      <c r="K35" s="239"/>
      <c r="L35" s="256"/>
      <c r="M35" s="239"/>
      <c r="N35" s="239"/>
      <c r="O35" s="239"/>
      <c r="P35" s="239"/>
      <c r="Q35" s="256"/>
      <c r="R35" s="239"/>
      <c r="S35" s="239"/>
      <c r="T35" s="239"/>
    </row>
    <row r="36" spans="1:20" s="411" customFormat="1" ht="63.75" x14ac:dyDescent="0.2">
      <c r="A36" s="480"/>
      <c r="B36" s="411" t="s">
        <v>127</v>
      </c>
      <c r="C36" s="411" t="s">
        <v>1262</v>
      </c>
      <c r="D36" s="482">
        <v>40960</v>
      </c>
      <c r="E36" s="411" t="s">
        <v>1522</v>
      </c>
      <c r="F36" s="411" t="s">
        <v>117</v>
      </c>
      <c r="G36" s="411" t="s">
        <v>117</v>
      </c>
      <c r="H36" s="411" t="s">
        <v>117</v>
      </c>
      <c r="I36" s="411" t="s">
        <v>117</v>
      </c>
      <c r="J36" s="411" t="s">
        <v>1525</v>
      </c>
      <c r="K36" s="411" t="s">
        <v>201</v>
      </c>
      <c r="L36" s="421" t="s">
        <v>1524</v>
      </c>
      <c r="M36" s="421" t="s">
        <v>1523</v>
      </c>
      <c r="N36" s="411" t="s">
        <v>274</v>
      </c>
      <c r="O36" s="411" t="s">
        <v>254</v>
      </c>
      <c r="P36" s="411" t="s">
        <v>347</v>
      </c>
      <c r="Q36" s="481" t="s">
        <v>1526</v>
      </c>
      <c r="R36" s="482">
        <v>40960</v>
      </c>
      <c r="T36" s="477" t="s">
        <v>255</v>
      </c>
    </row>
    <row r="37" spans="1:20" s="475" customFormat="1" ht="51" x14ac:dyDescent="0.2">
      <c r="A37" s="483"/>
      <c r="B37" s="319" t="s">
        <v>127</v>
      </c>
      <c r="C37" s="319" t="s">
        <v>1262</v>
      </c>
      <c r="D37" s="420">
        <v>40939</v>
      </c>
      <c r="E37" s="319" t="s">
        <v>1527</v>
      </c>
      <c r="F37" s="319" t="s">
        <v>117</v>
      </c>
      <c r="G37" s="319" t="s">
        <v>117</v>
      </c>
      <c r="H37" s="319" t="s">
        <v>117</v>
      </c>
      <c r="I37" s="319" t="s">
        <v>1528</v>
      </c>
      <c r="J37" s="319" t="s">
        <v>117</v>
      </c>
      <c r="K37" s="319" t="s">
        <v>162</v>
      </c>
      <c r="L37" s="344" t="s">
        <v>1532</v>
      </c>
      <c r="M37" s="475" t="s">
        <v>1529</v>
      </c>
      <c r="N37" s="319" t="s">
        <v>254</v>
      </c>
      <c r="O37" s="319" t="s">
        <v>254</v>
      </c>
      <c r="P37" s="319" t="s">
        <v>347</v>
      </c>
      <c r="Q37" s="481" t="s">
        <v>1530</v>
      </c>
      <c r="R37" s="420">
        <v>40939</v>
      </c>
      <c r="S37" s="475" t="s">
        <v>1531</v>
      </c>
      <c r="T37" s="477" t="s">
        <v>255</v>
      </c>
    </row>
    <row r="38" spans="1:20" s="4" customFormat="1" x14ac:dyDescent="0.2">
      <c r="A38" s="54"/>
      <c r="B38" s="239"/>
      <c r="C38" s="239"/>
      <c r="D38" s="240"/>
      <c r="E38" s="256"/>
      <c r="F38" s="239"/>
      <c r="G38" s="241"/>
      <c r="H38" s="239"/>
      <c r="I38" s="242"/>
      <c r="J38" s="242"/>
      <c r="K38" s="239"/>
      <c r="L38" s="256"/>
      <c r="M38" s="239"/>
      <c r="N38" s="239"/>
      <c r="O38" s="239"/>
      <c r="P38" s="239"/>
      <c r="Q38" s="256"/>
      <c r="R38" s="239"/>
      <c r="S38" s="239"/>
      <c r="T38" s="239"/>
    </row>
    <row r="39" spans="1:20" s="471" customFormat="1" ht="36.75" customHeight="1" x14ac:dyDescent="0.2">
      <c r="A39" s="478"/>
      <c r="B39" s="319" t="s">
        <v>126</v>
      </c>
      <c r="C39" s="420">
        <v>40939</v>
      </c>
      <c r="D39" s="420">
        <v>40939</v>
      </c>
      <c r="E39" s="319" t="s">
        <v>1513</v>
      </c>
      <c r="F39" s="476">
        <v>0.59791666666666665</v>
      </c>
      <c r="G39" s="476">
        <v>0.66041666666666665</v>
      </c>
      <c r="H39" s="319">
        <v>90</v>
      </c>
      <c r="I39" s="319" t="s">
        <v>1511</v>
      </c>
      <c r="J39" s="319" t="s">
        <v>117</v>
      </c>
      <c r="K39" s="319" t="s">
        <v>162</v>
      </c>
      <c r="L39" s="479" t="s">
        <v>1512</v>
      </c>
      <c r="M39" s="425" t="s">
        <v>142</v>
      </c>
      <c r="N39" s="319" t="s">
        <v>254</v>
      </c>
      <c r="O39" s="319" t="s">
        <v>254</v>
      </c>
      <c r="P39" s="319" t="s">
        <v>347</v>
      </c>
      <c r="Q39" s="319"/>
      <c r="R39" s="420">
        <v>40939</v>
      </c>
      <c r="S39" s="425" t="s">
        <v>1514</v>
      </c>
      <c r="T39" s="477" t="s">
        <v>255</v>
      </c>
    </row>
    <row r="40" spans="1:20" s="471" customFormat="1" ht="15" x14ac:dyDescent="0.2">
      <c r="A40" s="463"/>
      <c r="B40" s="472" t="s">
        <v>126</v>
      </c>
      <c r="C40" s="473">
        <v>40916</v>
      </c>
      <c r="D40" s="473">
        <v>40905</v>
      </c>
      <c r="E40" s="473" t="s">
        <v>1518</v>
      </c>
      <c r="F40" s="474" t="s">
        <v>1519</v>
      </c>
      <c r="G40" s="474" t="s">
        <v>1520</v>
      </c>
      <c r="H40" s="474">
        <v>871</v>
      </c>
      <c r="I40" s="474" t="s">
        <v>1521</v>
      </c>
      <c r="J40" s="474" t="s">
        <v>1521</v>
      </c>
      <c r="K40" s="474" t="s">
        <v>1392</v>
      </c>
      <c r="L40" s="474" t="s">
        <v>1392</v>
      </c>
      <c r="M40" s="474" t="s">
        <v>1392</v>
      </c>
      <c r="N40" s="474"/>
      <c r="O40" s="474"/>
      <c r="P40" s="474"/>
      <c r="Q40" s="474"/>
      <c r="R40" s="474"/>
      <c r="S40" s="474"/>
      <c r="T40" s="477" t="s">
        <v>255</v>
      </c>
    </row>
    <row r="41" spans="1:20" s="4" customFormat="1" x14ac:dyDescent="0.2">
      <c r="A41" s="54"/>
      <c r="B41" s="239"/>
      <c r="C41" s="239"/>
      <c r="D41" s="240"/>
      <c r="E41" s="256"/>
      <c r="F41" s="239"/>
      <c r="G41" s="241"/>
      <c r="H41" s="239"/>
      <c r="I41" s="242"/>
      <c r="J41" s="242"/>
      <c r="K41" s="239"/>
      <c r="L41" s="256"/>
      <c r="M41" s="239"/>
      <c r="N41" s="239"/>
      <c r="O41" s="239"/>
      <c r="P41" s="239"/>
      <c r="Q41" s="256"/>
      <c r="R41" s="239"/>
      <c r="S41" s="239"/>
      <c r="T41" s="239"/>
    </row>
    <row r="42" spans="1:20" x14ac:dyDescent="0.2"/>
    <row r="43" spans="1:20" x14ac:dyDescent="0.2"/>
    <row r="44" spans="1:20" x14ac:dyDescent="0.2"/>
    <row r="45" spans="1:20" x14ac:dyDescent="0.2"/>
    <row r="46" spans="1:20" x14ac:dyDescent="0.2"/>
    <row r="47" spans="1:20" s="54" customFormat="1" ht="53.25" customHeight="1" x14ac:dyDescent="0.2">
      <c r="B47" s="484"/>
      <c r="C47" s="484"/>
      <c r="D47" s="485"/>
      <c r="E47" s="484"/>
      <c r="F47" s="484"/>
      <c r="G47" s="486"/>
      <c r="H47" s="484"/>
      <c r="I47" s="487"/>
      <c r="J47" s="487"/>
      <c r="K47" s="484"/>
      <c r="L47" s="484"/>
      <c r="M47" s="484"/>
      <c r="N47" s="484"/>
      <c r="O47" s="484"/>
      <c r="P47" s="484"/>
      <c r="Q47" s="484"/>
      <c r="R47" s="484"/>
      <c r="S47" s="484"/>
      <c r="T47" s="484"/>
    </row>
    <row r="48" spans="1:20"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sheetData>
  <mergeCells count="11">
    <mergeCell ref="B25:T25"/>
    <mergeCell ref="B30:T30"/>
    <mergeCell ref="L27:L29"/>
    <mergeCell ref="K27:K29"/>
    <mergeCell ref="J27:J29"/>
    <mergeCell ref="I27:I29"/>
    <mergeCell ref="M27:M29"/>
    <mergeCell ref="N27:N29"/>
    <mergeCell ref="O27:O29"/>
    <mergeCell ref="P27:P29"/>
    <mergeCell ref="T27:T29"/>
  </mergeCells>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sqref="A1:G1"/>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7" t="s">
        <v>1517</v>
      </c>
      <c r="B1" s="587"/>
      <c r="C1" s="587"/>
      <c r="D1" s="587"/>
      <c r="E1" s="587"/>
      <c r="F1" s="587"/>
      <c r="G1" s="587"/>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0</v>
      </c>
      <c r="G6" s="100">
        <f t="shared" si="1"/>
        <v>1</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48</v>
      </c>
      <c r="G13" s="100">
        <f t="shared" si="1"/>
        <v>0.99892473118279568</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277</v>
      </c>
      <c r="G15" s="100">
        <f t="shared" si="1"/>
        <v>0.99379480286738353</v>
      </c>
    </row>
    <row r="16" spans="1:7" ht="23.25" customHeight="1" x14ac:dyDescent="0.2">
      <c r="A16" s="588" t="s">
        <v>1213</v>
      </c>
      <c r="B16" s="588" t="s">
        <v>1476</v>
      </c>
      <c r="C16" s="590">
        <f>SUM(C4:C15)</f>
        <v>525600</v>
      </c>
      <c r="D16" s="590">
        <f>SUM(D4:D15)</f>
        <v>0</v>
      </c>
      <c r="E16" s="590">
        <f>SUM(E4:E15)</f>
        <v>525600</v>
      </c>
      <c r="F16" s="590">
        <f>SUM(F4:F15)</f>
        <v>325</v>
      </c>
      <c r="G16" s="592">
        <f>(E16-F16)/E16</f>
        <v>0.9993816590563166</v>
      </c>
    </row>
    <row r="17" spans="1:7" ht="23.25" customHeight="1" thickBot="1" x14ac:dyDescent="0.25">
      <c r="A17" s="589"/>
      <c r="B17" s="589"/>
      <c r="C17" s="591"/>
      <c r="D17" s="591"/>
      <c r="E17" s="591"/>
      <c r="F17" s="591"/>
      <c r="G17" s="59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7"/>
  <sheetViews>
    <sheetView topLeftCell="A34" workbookViewId="0">
      <selection activeCell="J61" sqref="J61"/>
    </sheetView>
  </sheetViews>
  <sheetFormatPr defaultRowHeight="12.75" x14ac:dyDescent="0.2"/>
  <cols>
    <col min="1" max="1" width="27.140625" bestFit="1" customWidth="1"/>
    <col min="3" max="3" width="8.5703125" bestFit="1" customWidth="1"/>
  </cols>
  <sheetData>
    <row r="1" spans="1:1" x14ac:dyDescent="0.2">
      <c r="A1" s="513">
        <v>41091</v>
      </c>
    </row>
    <row r="26" spans="1:1" x14ac:dyDescent="0.2">
      <c r="A26" t="s">
        <v>1600</v>
      </c>
    </row>
    <row r="51" spans="1:7" ht="23.25" x14ac:dyDescent="0.35">
      <c r="A51" s="587" t="s">
        <v>1626</v>
      </c>
      <c r="B51" s="587"/>
      <c r="C51" s="587"/>
      <c r="D51" s="587"/>
      <c r="E51" s="587"/>
      <c r="F51" s="587"/>
      <c r="G51" s="587"/>
    </row>
    <row r="52" spans="1:7" ht="15.75" thickBot="1" x14ac:dyDescent="0.25">
      <c r="A52" s="77" t="s">
        <v>214</v>
      </c>
    </row>
    <row r="53" spans="1:7" ht="43.5" thickBot="1" x14ac:dyDescent="0.25">
      <c r="A53" s="19" t="s">
        <v>136</v>
      </c>
      <c r="B53" s="19" t="s">
        <v>137</v>
      </c>
      <c r="C53" s="19" t="s">
        <v>119</v>
      </c>
      <c r="D53" s="19" t="s">
        <v>122</v>
      </c>
      <c r="E53" s="19" t="s">
        <v>123</v>
      </c>
      <c r="F53" s="96" t="s">
        <v>124</v>
      </c>
      <c r="G53" s="99" t="s">
        <v>125</v>
      </c>
    </row>
    <row r="54" spans="1:7" ht="13.5" thickBot="1" x14ac:dyDescent="0.25">
      <c r="A54" s="15" t="s">
        <v>318</v>
      </c>
      <c r="B54" s="15" t="s">
        <v>1363</v>
      </c>
      <c r="C54" s="206">
        <f>31*24*60</f>
        <v>44640</v>
      </c>
      <c r="D54" s="16">
        <v>871</v>
      </c>
      <c r="E54" s="207">
        <f t="shared" ref="E54:E61" si="0">SUM(C54-D54)</f>
        <v>43769</v>
      </c>
      <c r="F54" s="208">
        <v>0</v>
      </c>
      <c r="G54" s="100">
        <f t="shared" ref="G54:G65" si="1">(E54-F54)/E54</f>
        <v>1</v>
      </c>
    </row>
    <row r="55" spans="1:7" ht="13.5" thickBot="1" x14ac:dyDescent="0.25">
      <c r="A55" s="15" t="s">
        <v>127</v>
      </c>
      <c r="B55" s="15" t="s">
        <v>1363</v>
      </c>
      <c r="C55" s="206">
        <f>28*24*60</f>
        <v>40320</v>
      </c>
      <c r="D55" s="16">
        <v>1616</v>
      </c>
      <c r="E55" s="207">
        <f t="shared" si="0"/>
        <v>38704</v>
      </c>
      <c r="F55" s="98">
        <v>0</v>
      </c>
      <c r="G55" s="100">
        <f t="shared" si="1"/>
        <v>1</v>
      </c>
    </row>
    <row r="56" spans="1:7" ht="13.5" thickBot="1" x14ac:dyDescent="0.25">
      <c r="A56" s="15" t="s">
        <v>128</v>
      </c>
      <c r="B56" s="15" t="s">
        <v>1363</v>
      </c>
      <c r="C56" s="206">
        <f>31*24*60</f>
        <v>44640</v>
      </c>
      <c r="D56" s="16">
        <v>600</v>
      </c>
      <c r="E56" s="207">
        <f t="shared" si="0"/>
        <v>44040</v>
      </c>
      <c r="F56" s="98">
        <v>0</v>
      </c>
      <c r="G56" s="100">
        <f t="shared" si="1"/>
        <v>1</v>
      </c>
    </row>
    <row r="57" spans="1:7" ht="13.5" thickBot="1" x14ac:dyDescent="0.25">
      <c r="A57" s="15" t="s">
        <v>129</v>
      </c>
      <c r="B57" s="15" t="s">
        <v>1363</v>
      </c>
      <c r="C57" s="206">
        <f>30*24*60</f>
        <v>43200</v>
      </c>
      <c r="D57" s="16">
        <v>920</v>
      </c>
      <c r="E57" s="207">
        <f t="shared" si="0"/>
        <v>42280</v>
      </c>
      <c r="F57" s="98">
        <v>37</v>
      </c>
      <c r="G57" s="100">
        <f t="shared" si="1"/>
        <v>0.99912488174077574</v>
      </c>
    </row>
    <row r="58" spans="1:7" ht="13.5" thickBot="1" x14ac:dyDescent="0.25">
      <c r="A58" s="15" t="s">
        <v>130</v>
      </c>
      <c r="B58" s="15" t="s">
        <v>1363</v>
      </c>
      <c r="C58" s="206">
        <f>31*24*60</f>
        <v>44640</v>
      </c>
      <c r="D58" s="16">
        <v>772</v>
      </c>
      <c r="E58" s="207">
        <f t="shared" si="0"/>
        <v>43868</v>
      </c>
      <c r="F58" s="98">
        <v>0</v>
      </c>
      <c r="G58" s="100">
        <f t="shared" si="1"/>
        <v>1</v>
      </c>
    </row>
    <row r="59" spans="1:7" ht="13.5" thickBot="1" x14ac:dyDescent="0.25">
      <c r="A59" s="15" t="s">
        <v>131</v>
      </c>
      <c r="B59" s="15" t="s">
        <v>1363</v>
      </c>
      <c r="C59" s="206">
        <f>30*24*60</f>
        <v>43200</v>
      </c>
      <c r="D59" s="16">
        <v>3516</v>
      </c>
      <c r="E59" s="207">
        <f t="shared" si="0"/>
        <v>39684</v>
      </c>
      <c r="F59" s="98">
        <v>0</v>
      </c>
      <c r="G59" s="100">
        <f t="shared" si="1"/>
        <v>1</v>
      </c>
    </row>
    <row r="60" spans="1:7" ht="13.5" thickBot="1" x14ac:dyDescent="0.25">
      <c r="A60" s="15" t="s">
        <v>132</v>
      </c>
      <c r="B60" s="15" t="s">
        <v>1363</v>
      </c>
      <c r="C60" s="206">
        <f>31*24*60</f>
        <v>44640</v>
      </c>
      <c r="D60" s="16">
        <v>764</v>
      </c>
      <c r="E60" s="16">
        <f t="shared" si="0"/>
        <v>43876</v>
      </c>
      <c r="F60" s="15">
        <v>0</v>
      </c>
      <c r="G60" s="100">
        <f t="shared" si="1"/>
        <v>1</v>
      </c>
    </row>
    <row r="61" spans="1:7" ht="13.5" thickBot="1" x14ac:dyDescent="0.25">
      <c r="A61" s="15" t="s">
        <v>133</v>
      </c>
      <c r="B61" s="15" t="s">
        <v>1363</v>
      </c>
      <c r="C61" s="206">
        <f>31*24*60</f>
        <v>44640</v>
      </c>
      <c r="D61" s="16">
        <v>1785</v>
      </c>
      <c r="E61" s="16">
        <f t="shared" si="0"/>
        <v>42855</v>
      </c>
      <c r="F61" s="15">
        <v>75</v>
      </c>
      <c r="G61" s="100">
        <f t="shared" si="1"/>
        <v>0.99824991249562478</v>
      </c>
    </row>
    <row r="62" spans="1:7" ht="13.5" thickBot="1" x14ac:dyDescent="0.25">
      <c r="A62" s="15" t="s">
        <v>134</v>
      </c>
      <c r="B62" s="15" t="s">
        <v>1363</v>
      </c>
      <c r="C62" s="206">
        <f>30*24*60</f>
        <v>43200</v>
      </c>
      <c r="D62" s="16">
        <v>1643</v>
      </c>
      <c r="E62" s="16">
        <f>SUM(C62-D62)</f>
        <v>41557</v>
      </c>
      <c r="F62" s="15">
        <v>0</v>
      </c>
      <c r="G62" s="100">
        <f t="shared" si="1"/>
        <v>1</v>
      </c>
    </row>
    <row r="63" spans="1:7" ht="13.5" thickBot="1" x14ac:dyDescent="0.25">
      <c r="A63" s="17" t="s">
        <v>135</v>
      </c>
      <c r="B63" s="15" t="s">
        <v>1363</v>
      </c>
      <c r="C63" s="206">
        <f>31*24*60</f>
        <v>44640</v>
      </c>
      <c r="D63" s="16">
        <v>860</v>
      </c>
      <c r="E63" s="16">
        <f>SUM(C63-D63)</f>
        <v>43780</v>
      </c>
      <c r="F63" s="15">
        <v>0</v>
      </c>
      <c r="G63" s="100">
        <f t="shared" si="1"/>
        <v>1</v>
      </c>
    </row>
    <row r="64" spans="1:7" ht="13.5" thickBot="1" x14ac:dyDescent="0.25">
      <c r="A64" s="17" t="s">
        <v>140</v>
      </c>
      <c r="B64" s="15" t="s">
        <v>1363</v>
      </c>
      <c r="C64" s="206">
        <f>30*24*60</f>
        <v>43200</v>
      </c>
      <c r="D64" s="16">
        <v>613</v>
      </c>
      <c r="E64" s="16">
        <f>SUM(C64-D64)</f>
        <v>42587</v>
      </c>
      <c r="F64" s="15">
        <v>53</v>
      </c>
      <c r="G64" s="100">
        <f t="shared" si="1"/>
        <v>0.99875548876417686</v>
      </c>
    </row>
    <row r="65" spans="1:7" ht="13.5" thickBot="1" x14ac:dyDescent="0.25">
      <c r="A65" s="17" t="s">
        <v>141</v>
      </c>
      <c r="B65" s="15" t="s">
        <v>1363</v>
      </c>
      <c r="C65" s="206">
        <f>31*24*60</f>
        <v>44640</v>
      </c>
      <c r="D65" s="16">
        <v>0</v>
      </c>
      <c r="E65" s="183">
        <f>SUM(C65-D65)</f>
        <v>44640</v>
      </c>
      <c r="F65" s="204">
        <v>213</v>
      </c>
      <c r="G65" s="100">
        <f t="shared" si="1"/>
        <v>0.99522849462365592</v>
      </c>
    </row>
    <row r="66" spans="1:7" x14ac:dyDescent="0.2">
      <c r="A66" s="588" t="s">
        <v>1213</v>
      </c>
      <c r="B66" s="588" t="s">
        <v>1363</v>
      </c>
      <c r="C66" s="590">
        <f>SUM(C54:C65)</f>
        <v>525600</v>
      </c>
      <c r="D66" s="590">
        <f>SUM(D54:D65)</f>
        <v>13960</v>
      </c>
      <c r="E66" s="590">
        <f>SUM(E54:E65)</f>
        <v>511640</v>
      </c>
      <c r="F66" s="590">
        <f>SUM(F54:F65)</f>
        <v>378</v>
      </c>
      <c r="G66" s="592">
        <f>(E66-F66)/E66</f>
        <v>0.99926119928074431</v>
      </c>
    </row>
    <row r="67" spans="1:7" ht="13.5" thickBot="1" x14ac:dyDescent="0.25">
      <c r="A67" s="589"/>
      <c r="B67" s="589"/>
      <c r="C67" s="591"/>
      <c r="D67" s="591"/>
      <c r="E67" s="591"/>
      <c r="F67" s="591"/>
      <c r="G67" s="593"/>
    </row>
  </sheetData>
  <mergeCells count="8">
    <mergeCell ref="A51:G51"/>
    <mergeCell ref="A66:A67"/>
    <mergeCell ref="B66:B67"/>
    <mergeCell ref="C66:C67"/>
    <mergeCell ref="D66:D67"/>
    <mergeCell ref="E66:E67"/>
    <mergeCell ref="F66:F67"/>
    <mergeCell ref="G66:G6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S31"/>
  <sheetViews>
    <sheetView tabSelected="1" zoomScale="75" zoomScaleNormal="75" workbookViewId="0">
      <selection activeCell="A13" sqref="A13"/>
    </sheetView>
  </sheetViews>
  <sheetFormatPr defaultRowHeight="12.75" x14ac:dyDescent="0.2"/>
  <cols>
    <col min="1" max="1" width="10.7109375" style="567" customWidth="1"/>
    <col min="2" max="2" width="12.7109375" style="567" customWidth="1"/>
    <col min="3" max="3" width="16" style="567" customWidth="1"/>
    <col min="4" max="4" width="16.7109375" style="567" bestFit="1" customWidth="1"/>
    <col min="5" max="5" width="9.140625" style="567"/>
    <col min="6" max="6" width="23.28515625" style="567" customWidth="1"/>
    <col min="7" max="7" width="14.140625" style="567" customWidth="1"/>
    <col min="8" max="8" width="16" style="567" customWidth="1"/>
    <col min="9" max="9" width="16.140625" style="567" customWidth="1"/>
    <col min="10" max="10" width="20.85546875" style="567" customWidth="1"/>
    <col min="11" max="11" width="31.5703125" style="567" customWidth="1"/>
    <col min="12" max="12" width="24.85546875" style="567" customWidth="1"/>
    <col min="13" max="13" width="14.7109375" style="567" customWidth="1"/>
    <col min="14" max="14" width="15.85546875" style="567" customWidth="1"/>
    <col min="15" max="15" width="16.140625" style="567" customWidth="1"/>
    <col min="16" max="16" width="12.42578125" style="567" customWidth="1"/>
    <col min="17" max="17" width="14.5703125" style="567" customWidth="1"/>
    <col min="18" max="18" width="21.42578125" style="567" customWidth="1"/>
    <col min="19" max="19" width="14.28515625" style="567" customWidth="1"/>
    <col min="20" max="16384" width="9.140625" style="567"/>
  </cols>
  <sheetData>
    <row r="1" spans="1:19" ht="23.25" x14ac:dyDescent="0.35">
      <c r="A1" s="6" t="s">
        <v>1834</v>
      </c>
    </row>
    <row r="2" spans="1:19" ht="23.25" x14ac:dyDescent="0.35">
      <c r="A2" s="6" t="s">
        <v>226</v>
      </c>
    </row>
    <row r="3" spans="1:19" ht="18.75" x14ac:dyDescent="0.3">
      <c r="A3" s="93" t="s">
        <v>225</v>
      </c>
    </row>
    <row r="4" spans="1:19" ht="63.75" x14ac:dyDescent="0.2">
      <c r="A4" s="218" t="s">
        <v>136</v>
      </c>
      <c r="B4" s="218" t="s">
        <v>110</v>
      </c>
      <c r="C4" s="219" t="s">
        <v>303</v>
      </c>
      <c r="D4" s="218" t="s">
        <v>145</v>
      </c>
      <c r="E4" s="218" t="s">
        <v>113</v>
      </c>
      <c r="F4" s="220" t="s">
        <v>114</v>
      </c>
      <c r="G4" s="218" t="s">
        <v>116</v>
      </c>
      <c r="H4" s="221" t="s">
        <v>186</v>
      </c>
      <c r="I4" s="221" t="s">
        <v>237</v>
      </c>
      <c r="J4" s="218" t="s">
        <v>309</v>
      </c>
      <c r="K4" s="218" t="s">
        <v>111</v>
      </c>
      <c r="L4" s="218" t="s">
        <v>112</v>
      </c>
      <c r="M4" s="218" t="s">
        <v>224</v>
      </c>
      <c r="N4" s="218" t="s">
        <v>306</v>
      </c>
      <c r="O4" s="218" t="s">
        <v>307</v>
      </c>
      <c r="P4" s="218" t="s">
        <v>115</v>
      </c>
      <c r="Q4" s="218" t="s">
        <v>118</v>
      </c>
      <c r="R4" s="218" t="s">
        <v>109</v>
      </c>
      <c r="S4" s="218" t="s">
        <v>146</v>
      </c>
    </row>
    <row r="5" spans="1:19" x14ac:dyDescent="0.2">
      <c r="A5" s="218"/>
      <c r="B5" s="218"/>
      <c r="C5" s="219"/>
      <c r="D5" s="218"/>
      <c r="E5" s="218"/>
      <c r="F5" s="220"/>
      <c r="G5" s="218"/>
      <c r="H5" s="221"/>
      <c r="I5" s="221"/>
      <c r="J5" s="218"/>
      <c r="K5" s="218"/>
      <c r="L5" s="239"/>
      <c r="M5" s="218"/>
      <c r="N5" s="218"/>
      <c r="O5" s="218"/>
      <c r="P5" s="218"/>
      <c r="Q5" s="218"/>
      <c r="R5" s="218"/>
      <c r="S5" s="218"/>
    </row>
    <row r="6" spans="1:19" s="449" customFormat="1" ht="87" customHeight="1" x14ac:dyDescent="0.2">
      <c r="A6" s="580" t="s">
        <v>126</v>
      </c>
      <c r="B6" s="580">
        <v>42022</v>
      </c>
      <c r="C6" s="580">
        <v>42012</v>
      </c>
      <c r="D6" s="580" t="s">
        <v>1835</v>
      </c>
      <c r="E6" s="583">
        <v>0.33333333333333331</v>
      </c>
      <c r="F6" s="583">
        <v>0.61111111111111105</v>
      </c>
      <c r="G6" s="585">
        <v>400</v>
      </c>
      <c r="H6" s="580" t="s">
        <v>1836</v>
      </c>
      <c r="I6" s="580" t="s">
        <v>693</v>
      </c>
      <c r="J6" s="580" t="s">
        <v>693</v>
      </c>
      <c r="K6" s="582" t="s">
        <v>1796</v>
      </c>
      <c r="L6" s="580" t="s">
        <v>1798</v>
      </c>
      <c r="M6" s="580" t="s">
        <v>254</v>
      </c>
      <c r="N6" s="580" t="s">
        <v>254</v>
      </c>
      <c r="O6" s="580" t="s">
        <v>347</v>
      </c>
      <c r="P6" s="580" t="s">
        <v>693</v>
      </c>
      <c r="Q6" s="580" t="s">
        <v>693</v>
      </c>
      <c r="R6" s="581" t="s">
        <v>1837</v>
      </c>
      <c r="S6" s="579" t="s">
        <v>255</v>
      </c>
    </row>
    <row r="7" spans="1:19" s="449" customFormat="1" ht="87" customHeight="1" x14ac:dyDescent="0.2">
      <c r="A7" s="12" t="s">
        <v>126</v>
      </c>
      <c r="B7" s="357">
        <v>42032</v>
      </c>
      <c r="C7" s="577">
        <v>42033</v>
      </c>
      <c r="D7" s="7" t="s">
        <v>1831</v>
      </c>
      <c r="E7" s="578">
        <v>0.69791666666666663</v>
      </c>
      <c r="F7" s="578">
        <v>0.73263888888888884</v>
      </c>
      <c r="G7" s="12">
        <v>50</v>
      </c>
      <c r="H7" s="12" t="s">
        <v>1363</v>
      </c>
      <c r="I7" s="428" t="s">
        <v>1838</v>
      </c>
      <c r="J7" s="12" t="s">
        <v>162</v>
      </c>
      <c r="K7" s="344" t="s">
        <v>1832</v>
      </c>
      <c r="L7" s="12" t="s">
        <v>1557</v>
      </c>
      <c r="M7" s="12" t="s">
        <v>274</v>
      </c>
      <c r="N7" s="12" t="s">
        <v>254</v>
      </c>
      <c r="O7" s="12" t="s">
        <v>347</v>
      </c>
      <c r="P7" s="12" t="s">
        <v>1819</v>
      </c>
      <c r="Q7" s="357" t="s">
        <v>693</v>
      </c>
      <c r="R7" s="344" t="s">
        <v>1833</v>
      </c>
      <c r="S7" s="579" t="s">
        <v>255</v>
      </c>
    </row>
    <row r="8" spans="1:19" x14ac:dyDescent="0.2">
      <c r="A8" s="218"/>
      <c r="B8" s="218"/>
      <c r="C8" s="219"/>
      <c r="D8" s="218"/>
      <c r="E8" s="218"/>
      <c r="F8" s="220"/>
      <c r="G8" s="218"/>
      <c r="H8" s="221"/>
      <c r="I8" s="221"/>
      <c r="J8" s="218"/>
      <c r="K8" s="218"/>
      <c r="L8" s="239"/>
      <c r="M8" s="218"/>
      <c r="N8" s="218"/>
      <c r="O8" s="218"/>
      <c r="P8" s="218"/>
      <c r="Q8" s="218"/>
      <c r="R8" s="218"/>
      <c r="S8" s="218"/>
    </row>
    <row r="9" spans="1:19" s="449" customFormat="1" ht="87" customHeight="1" x14ac:dyDescent="0.2">
      <c r="A9" s="580" t="s">
        <v>127</v>
      </c>
      <c r="B9" s="580">
        <v>42043</v>
      </c>
      <c r="C9" s="580">
        <v>42033</v>
      </c>
      <c r="D9" s="580" t="s">
        <v>1839</v>
      </c>
      <c r="E9" s="584">
        <v>0.29166666666666669</v>
      </c>
      <c r="F9" s="584">
        <v>0.4861111111111111</v>
      </c>
      <c r="G9" s="585">
        <v>280</v>
      </c>
      <c r="H9" s="580" t="s">
        <v>1840</v>
      </c>
      <c r="I9" s="580" t="s">
        <v>693</v>
      </c>
      <c r="J9" s="580" t="s">
        <v>693</v>
      </c>
      <c r="K9" s="582" t="s">
        <v>1796</v>
      </c>
      <c r="L9" s="580" t="s">
        <v>693</v>
      </c>
      <c r="M9" s="580" t="s">
        <v>254</v>
      </c>
      <c r="N9" s="580" t="s">
        <v>254</v>
      </c>
      <c r="O9" s="580" t="s">
        <v>347</v>
      </c>
      <c r="P9" s="580" t="s">
        <v>693</v>
      </c>
      <c r="Q9" s="580" t="s">
        <v>693</v>
      </c>
      <c r="R9" s="581"/>
      <c r="S9" s="579" t="s">
        <v>255</v>
      </c>
    </row>
    <row r="10" spans="1:19" s="449" customFormat="1" ht="191.25" customHeight="1" x14ac:dyDescent="0.2">
      <c r="A10" s="12" t="s">
        <v>127</v>
      </c>
      <c r="B10" s="357">
        <v>42046</v>
      </c>
      <c r="C10" s="577">
        <v>42047</v>
      </c>
      <c r="D10" s="7" t="s">
        <v>1847</v>
      </c>
      <c r="E10" s="578" t="s">
        <v>693</v>
      </c>
      <c r="F10" s="578" t="s">
        <v>693</v>
      </c>
      <c r="G10" s="12" t="s">
        <v>693</v>
      </c>
      <c r="H10" s="12" t="s">
        <v>1363</v>
      </c>
      <c r="I10" s="12" t="s">
        <v>1848</v>
      </c>
      <c r="J10" s="12" t="s">
        <v>201</v>
      </c>
      <c r="K10" s="12" t="s">
        <v>1849</v>
      </c>
      <c r="L10" s="12" t="s">
        <v>1850</v>
      </c>
      <c r="M10" s="12" t="s">
        <v>254</v>
      </c>
      <c r="N10" s="12" t="s">
        <v>254</v>
      </c>
      <c r="O10" s="12" t="s">
        <v>1851</v>
      </c>
      <c r="P10" s="12" t="s">
        <v>1852</v>
      </c>
      <c r="Q10" s="357" t="s">
        <v>693</v>
      </c>
      <c r="R10" s="12" t="s">
        <v>1853</v>
      </c>
      <c r="S10" s="579" t="s">
        <v>255</v>
      </c>
    </row>
    <row r="11" spans="1:19" s="449" customFormat="1" ht="133.5" customHeight="1" x14ac:dyDescent="0.2">
      <c r="A11" s="12" t="s">
        <v>127</v>
      </c>
      <c r="B11" s="357">
        <v>42047</v>
      </c>
      <c r="C11" s="577">
        <v>42048</v>
      </c>
      <c r="D11" s="344" t="s">
        <v>1841</v>
      </c>
      <c r="E11" s="578" t="s">
        <v>693</v>
      </c>
      <c r="F11" s="578" t="s">
        <v>693</v>
      </c>
      <c r="G11" s="12" t="s">
        <v>693</v>
      </c>
      <c r="H11" s="12" t="s">
        <v>1363</v>
      </c>
      <c r="I11" s="12" t="s">
        <v>1842</v>
      </c>
      <c r="J11" s="12" t="s">
        <v>201</v>
      </c>
      <c r="K11" s="12" t="s">
        <v>1845</v>
      </c>
      <c r="L11" s="12" t="s">
        <v>1843</v>
      </c>
      <c r="M11" s="12" t="s">
        <v>254</v>
      </c>
      <c r="N11" s="12" t="s">
        <v>254</v>
      </c>
      <c r="O11" s="12" t="s">
        <v>347</v>
      </c>
      <c r="P11" s="12" t="s">
        <v>1844</v>
      </c>
      <c r="Q11" s="357" t="s">
        <v>693</v>
      </c>
      <c r="R11" s="357" t="s">
        <v>1846</v>
      </c>
      <c r="S11" s="579" t="s">
        <v>255</v>
      </c>
    </row>
    <row r="12" spans="1:19" x14ac:dyDescent="0.2">
      <c r="A12" s="218"/>
      <c r="B12" s="218"/>
      <c r="C12" s="219"/>
      <c r="D12" s="218"/>
      <c r="E12" s="218"/>
      <c r="F12" s="220"/>
      <c r="G12" s="218"/>
      <c r="H12" s="221"/>
      <c r="I12" s="221"/>
      <c r="J12" s="218"/>
      <c r="K12" s="218"/>
      <c r="L12" s="239"/>
      <c r="M12" s="218"/>
      <c r="N12" s="218"/>
      <c r="O12" s="218"/>
      <c r="P12" s="218"/>
      <c r="Q12" s="218"/>
      <c r="R12" s="218"/>
      <c r="S12" s="218"/>
    </row>
    <row r="13" spans="1:19" s="449" customFormat="1" ht="87" customHeight="1" x14ac:dyDescent="0.2">
      <c r="A13" s="580" t="s">
        <v>128</v>
      </c>
      <c r="B13" s="580">
        <v>42064</v>
      </c>
      <c r="C13" s="580">
        <v>42031</v>
      </c>
      <c r="D13" s="580" t="s">
        <v>1854</v>
      </c>
      <c r="E13" s="584">
        <v>0.29166666666666669</v>
      </c>
      <c r="F13" s="584">
        <v>0.74652777777777779</v>
      </c>
      <c r="G13" s="585">
        <v>655</v>
      </c>
      <c r="H13" s="580" t="s">
        <v>1836</v>
      </c>
      <c r="I13" s="580" t="s">
        <v>693</v>
      </c>
      <c r="J13" s="580" t="s">
        <v>693</v>
      </c>
      <c r="K13" s="582" t="s">
        <v>1796</v>
      </c>
      <c r="L13" s="580" t="s">
        <v>1855</v>
      </c>
      <c r="M13" s="580" t="s">
        <v>254</v>
      </c>
      <c r="N13" s="580" t="s">
        <v>254</v>
      </c>
      <c r="O13" s="580" t="s">
        <v>347</v>
      </c>
      <c r="P13" s="580" t="s">
        <v>693</v>
      </c>
      <c r="Q13" s="580" t="s">
        <v>693</v>
      </c>
      <c r="R13" s="581" t="s">
        <v>1855</v>
      </c>
      <c r="S13" s="579" t="s">
        <v>255</v>
      </c>
    </row>
    <row r="14" spans="1:19" x14ac:dyDescent="0.2">
      <c r="A14" s="239"/>
      <c r="B14" s="239"/>
      <c r="C14" s="240"/>
      <c r="D14" s="239"/>
      <c r="E14" s="239"/>
      <c r="F14" s="241"/>
      <c r="G14" s="239"/>
      <c r="H14" s="242"/>
      <c r="I14" s="242"/>
      <c r="J14" s="239"/>
      <c r="K14" s="239"/>
      <c r="L14" s="239"/>
      <c r="M14" s="239"/>
      <c r="N14" s="239"/>
      <c r="O14" s="239"/>
      <c r="P14" s="239"/>
      <c r="Q14" s="239"/>
      <c r="R14" s="239"/>
      <c r="S14" s="239"/>
    </row>
    <row r="15" spans="1:19" ht="15" x14ac:dyDescent="0.2">
      <c r="A15" s="303" t="s">
        <v>129</v>
      </c>
      <c r="B15" s="303"/>
      <c r="C15" s="253"/>
      <c r="D15" s="324"/>
      <c r="E15" s="303"/>
      <c r="F15" s="303"/>
      <c r="G15" s="303"/>
      <c r="H15" s="396"/>
      <c r="I15" s="212"/>
      <c r="J15" s="303"/>
      <c r="K15" s="344"/>
      <c r="L15" s="7"/>
      <c r="M15" s="303"/>
      <c r="N15" s="303"/>
      <c r="O15" s="303"/>
      <c r="P15" s="303"/>
      <c r="Q15" s="303"/>
      <c r="R15" s="323"/>
      <c r="S15" s="201"/>
    </row>
    <row r="16" spans="1:19" x14ac:dyDescent="0.2">
      <c r="A16" s="239"/>
      <c r="B16" s="239"/>
      <c r="C16" s="240"/>
      <c r="D16" s="239"/>
      <c r="E16" s="239"/>
      <c r="F16" s="241"/>
      <c r="G16" s="239"/>
      <c r="H16" s="242"/>
      <c r="I16" s="242"/>
      <c r="J16" s="239"/>
      <c r="K16" s="239"/>
      <c r="L16" s="239"/>
      <c r="M16" s="239"/>
      <c r="N16" s="239"/>
      <c r="O16" s="239"/>
      <c r="P16" s="239"/>
      <c r="Q16" s="239"/>
      <c r="R16" s="239"/>
      <c r="S16" s="239"/>
    </row>
    <row r="17" spans="1:19" x14ac:dyDescent="0.2">
      <c r="A17" s="303" t="s">
        <v>130</v>
      </c>
      <c r="B17" s="304"/>
      <c r="C17" s="304"/>
      <c r="D17" s="303"/>
      <c r="E17" s="303"/>
      <c r="F17" s="303"/>
      <c r="G17" s="303"/>
      <c r="H17" s="303"/>
      <c r="I17" s="303"/>
      <c r="J17" s="303"/>
      <c r="K17" s="368"/>
      <c r="L17" s="434"/>
      <c r="M17" s="303"/>
      <c r="N17" s="303"/>
      <c r="O17" s="303"/>
      <c r="P17" s="303"/>
      <c r="Q17" s="303"/>
      <c r="R17" s="344"/>
      <c r="S17" s="201"/>
    </row>
    <row r="18" spans="1:19" x14ac:dyDescent="0.2">
      <c r="A18" s="239"/>
      <c r="B18" s="239"/>
      <c r="C18" s="240"/>
      <c r="D18" s="239"/>
      <c r="E18" s="239"/>
      <c r="F18" s="241"/>
      <c r="G18" s="239"/>
      <c r="H18" s="242"/>
      <c r="I18" s="242"/>
      <c r="J18" s="239"/>
      <c r="K18" s="239"/>
      <c r="L18" s="239"/>
      <c r="M18" s="239"/>
      <c r="N18" s="239"/>
      <c r="O18" s="239"/>
      <c r="P18" s="239"/>
      <c r="Q18" s="239"/>
      <c r="R18" s="239"/>
      <c r="S18" s="239"/>
    </row>
    <row r="19" spans="1:19" x14ac:dyDescent="0.2">
      <c r="A19" s="303" t="s">
        <v>131</v>
      </c>
      <c r="B19" s="253"/>
      <c r="C19" s="253"/>
      <c r="D19" s="253"/>
      <c r="E19" s="303"/>
      <c r="F19" s="303"/>
      <c r="G19" s="213"/>
      <c r="H19" s="12"/>
      <c r="I19" s="303"/>
      <c r="J19" s="303"/>
      <c r="K19" s="344"/>
      <c r="L19" s="368"/>
      <c r="M19" s="303"/>
      <c r="N19" s="303"/>
      <c r="O19" s="303"/>
      <c r="P19" s="323"/>
      <c r="Q19" s="253"/>
      <c r="R19" s="323"/>
      <c r="S19" s="201"/>
    </row>
    <row r="20" spans="1:19" x14ac:dyDescent="0.2">
      <c r="A20" s="239"/>
      <c r="B20" s="239"/>
      <c r="C20" s="240"/>
      <c r="D20" s="239"/>
      <c r="E20" s="239"/>
      <c r="F20" s="241"/>
      <c r="G20" s="239"/>
      <c r="H20" s="242"/>
      <c r="I20" s="242"/>
      <c r="J20" s="239"/>
      <c r="K20" s="239"/>
      <c r="L20" s="239"/>
      <c r="M20" s="239"/>
      <c r="N20" s="239"/>
      <c r="O20" s="239"/>
      <c r="P20" s="239"/>
      <c r="Q20" s="239"/>
      <c r="R20" s="239"/>
      <c r="S20" s="239"/>
    </row>
    <row r="21" spans="1:19" x14ac:dyDescent="0.2">
      <c r="A21" s="336" t="s">
        <v>132</v>
      </c>
      <c r="B21" s="337"/>
      <c r="C21" s="337"/>
      <c r="D21" s="337"/>
      <c r="E21" s="336"/>
      <c r="F21" s="515"/>
      <c r="G21" s="222"/>
      <c r="H21" s="515"/>
      <c r="I21" s="336"/>
      <c r="J21" s="336"/>
      <c r="K21" s="515"/>
      <c r="L21" s="536"/>
      <c r="M21" s="222"/>
      <c r="N21" s="336"/>
      <c r="O21" s="336"/>
      <c r="P21" s="515"/>
      <c r="Q21" s="337"/>
      <c r="R21" s="342"/>
      <c r="S21" s="400"/>
    </row>
    <row r="22" spans="1:19" x14ac:dyDescent="0.2">
      <c r="A22" s="239"/>
      <c r="B22" s="239"/>
      <c r="C22" s="240"/>
      <c r="D22" s="256"/>
      <c r="E22" s="239"/>
      <c r="F22" s="241"/>
      <c r="G22" s="239"/>
      <c r="H22" s="242"/>
      <c r="I22" s="242"/>
      <c r="J22" s="239"/>
      <c r="K22" s="256"/>
      <c r="L22" s="239"/>
      <c r="M22" s="239"/>
      <c r="N22" s="239"/>
      <c r="O22" s="239"/>
      <c r="P22" s="239"/>
      <c r="Q22" s="239"/>
      <c r="R22" s="239"/>
      <c r="S22" s="239"/>
    </row>
    <row r="23" spans="1:19" ht="15" x14ac:dyDescent="0.2">
      <c r="A23" s="303" t="s">
        <v>133</v>
      </c>
      <c r="B23" s="253"/>
      <c r="C23" s="253"/>
      <c r="D23" s="343"/>
      <c r="E23" s="213"/>
      <c r="F23" s="213"/>
      <c r="G23" s="213"/>
      <c r="H23" s="430"/>
      <c r="I23" s="534"/>
      <c r="J23" s="430"/>
      <c r="K23" s="344"/>
      <c r="L23" s="344"/>
      <c r="M23" s="303"/>
      <c r="N23" s="303"/>
      <c r="O23" s="303"/>
      <c r="P23" s="344"/>
      <c r="Q23" s="253"/>
      <c r="R23" s="344"/>
      <c r="S23" s="416"/>
    </row>
    <row r="24" spans="1:19" x14ac:dyDescent="0.2">
      <c r="A24" s="218"/>
      <c r="B24" s="218"/>
      <c r="C24" s="219"/>
      <c r="D24" s="256"/>
      <c r="E24" s="218"/>
      <c r="F24" s="220"/>
      <c r="G24" s="218"/>
      <c r="H24" s="221"/>
      <c r="I24" s="221"/>
      <c r="J24" s="218"/>
      <c r="K24" s="256"/>
      <c r="L24" s="218"/>
      <c r="M24" s="218"/>
      <c r="N24" s="218"/>
      <c r="O24" s="218"/>
      <c r="P24" s="218"/>
      <c r="Q24" s="218"/>
      <c r="R24" s="218"/>
      <c r="S24" s="218"/>
    </row>
    <row r="25" spans="1:19" x14ac:dyDescent="0.2">
      <c r="A25" s="303" t="s">
        <v>134</v>
      </c>
      <c r="B25" s="253"/>
      <c r="C25" s="253"/>
      <c r="D25" s="4"/>
      <c r="E25" s="303"/>
      <c r="F25" s="303"/>
      <c r="G25" s="213"/>
      <c r="H25" s="213"/>
      <c r="I25" s="12"/>
      <c r="J25" s="201"/>
      <c r="K25" s="7"/>
      <c r="L25" s="481"/>
      <c r="M25" s="303"/>
      <c r="N25" s="303"/>
      <c r="O25" s="303"/>
      <c r="P25" s="344"/>
      <c r="Q25" s="253"/>
      <c r="R25" s="344"/>
      <c r="S25" s="416"/>
    </row>
    <row r="26" spans="1:19" x14ac:dyDescent="0.2">
      <c r="A26" s="218"/>
      <c r="B26" s="218"/>
      <c r="C26" s="219"/>
      <c r="D26" s="218"/>
      <c r="E26" s="218"/>
      <c r="F26" s="220"/>
      <c r="G26" s="218"/>
      <c r="H26" s="221"/>
      <c r="I26" s="221"/>
      <c r="J26" s="218"/>
      <c r="K26" s="218"/>
      <c r="L26" s="218"/>
      <c r="M26" s="218"/>
      <c r="N26" s="218"/>
      <c r="O26" s="218"/>
      <c r="P26" s="218"/>
      <c r="Q26" s="218"/>
      <c r="R26" s="218"/>
      <c r="S26" s="218"/>
    </row>
    <row r="27" spans="1:19" s="569" customFormat="1" x14ac:dyDescent="0.2">
      <c r="A27" s="336" t="s">
        <v>135</v>
      </c>
      <c r="B27" s="337"/>
      <c r="C27" s="337"/>
      <c r="D27" s="337"/>
      <c r="E27" s="336"/>
      <c r="F27" s="515"/>
      <c r="G27" s="222"/>
      <c r="H27" s="515"/>
      <c r="I27" s="336"/>
      <c r="J27" s="336"/>
      <c r="K27" s="515"/>
      <c r="L27" s="536"/>
      <c r="M27" s="222"/>
      <c r="N27" s="336"/>
      <c r="O27" s="336"/>
      <c r="P27" s="515"/>
      <c r="Q27" s="337"/>
      <c r="R27" s="342"/>
      <c r="S27" s="400"/>
    </row>
    <row r="28" spans="1:19" s="569" customFormat="1" x14ac:dyDescent="0.2">
      <c r="A28" s="239"/>
      <c r="B28" s="239"/>
      <c r="C28" s="240"/>
      <c r="D28" s="256"/>
      <c r="E28" s="239"/>
      <c r="F28" s="241"/>
      <c r="G28" s="239"/>
      <c r="H28" s="242"/>
      <c r="I28" s="242"/>
      <c r="J28" s="239"/>
      <c r="K28" s="256"/>
      <c r="L28" s="239"/>
      <c r="M28" s="239"/>
      <c r="N28" s="239"/>
      <c r="O28" s="239"/>
      <c r="P28" s="239"/>
      <c r="Q28" s="239"/>
      <c r="R28" s="239"/>
      <c r="S28" s="239"/>
    </row>
    <row r="29" spans="1:19" s="569" customFormat="1" ht="15" x14ac:dyDescent="0.2">
      <c r="A29" s="303" t="s">
        <v>140</v>
      </c>
      <c r="B29" s="253"/>
      <c r="C29" s="253"/>
      <c r="D29" s="343"/>
      <c r="E29" s="213"/>
      <c r="F29" s="213"/>
      <c r="G29" s="213"/>
      <c r="H29" s="430"/>
      <c r="I29" s="534"/>
      <c r="J29" s="430"/>
      <c r="K29" s="344"/>
      <c r="L29" s="344"/>
      <c r="M29" s="303"/>
      <c r="N29" s="303"/>
      <c r="O29" s="303"/>
      <c r="P29" s="344"/>
      <c r="Q29" s="253"/>
      <c r="R29" s="344"/>
      <c r="S29" s="416"/>
    </row>
    <row r="30" spans="1:19" s="569" customFormat="1" x14ac:dyDescent="0.2">
      <c r="A30" s="218"/>
      <c r="B30" s="218"/>
      <c r="C30" s="219"/>
      <c r="D30" s="256"/>
      <c r="E30" s="218"/>
      <c r="F30" s="220"/>
      <c r="G30" s="218"/>
      <c r="H30" s="221"/>
      <c r="I30" s="221"/>
      <c r="J30" s="218"/>
      <c r="K30" s="256"/>
      <c r="L30" s="218"/>
      <c r="M30" s="218"/>
      <c r="N30" s="218"/>
      <c r="O30" s="218"/>
      <c r="P30" s="218"/>
      <c r="Q30" s="218"/>
      <c r="R30" s="218"/>
      <c r="S30" s="218"/>
    </row>
    <row r="31" spans="1:19" s="569" customFormat="1" x14ac:dyDescent="0.2">
      <c r="A31" s="303" t="s">
        <v>141</v>
      </c>
      <c r="B31" s="253"/>
      <c r="C31" s="253"/>
      <c r="D31" s="253"/>
      <c r="E31" s="303"/>
      <c r="F31" s="303"/>
      <c r="G31" s="213"/>
      <c r="H31" s="213"/>
      <c r="I31" s="12"/>
      <c r="J31" s="201"/>
      <c r="K31" s="253"/>
      <c r="L31" s="481"/>
      <c r="M31" s="303"/>
      <c r="N31" s="303"/>
      <c r="O31" s="303"/>
      <c r="P31" s="344"/>
      <c r="Q31" s="253"/>
      <c r="R31" s="344"/>
      <c r="S31" s="416"/>
    </row>
  </sheetData>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F12" sqref="F12"/>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7" t="s">
        <v>1627</v>
      </c>
      <c r="B1" s="587"/>
      <c r="C1" s="587"/>
      <c r="D1" s="587"/>
      <c r="E1" s="587"/>
      <c r="F1" s="587"/>
      <c r="G1" s="587"/>
    </row>
    <row r="2" spans="1:7" ht="23.25" customHeight="1" thickBot="1" x14ac:dyDescent="0.25">
      <c r="A2" s="77" t="s">
        <v>1516</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871</v>
      </c>
      <c r="E4" s="207">
        <f t="shared" ref="E4:E11" si="0">SUM(C4-D4)</f>
        <v>43769</v>
      </c>
      <c r="F4" s="208">
        <v>90</v>
      </c>
      <c r="G4" s="100">
        <f t="shared" ref="G4:G15" si="1">(E4-F4)/E4</f>
        <v>0.99794375014279513</v>
      </c>
    </row>
    <row r="5" spans="1:7" ht="23.25" customHeight="1" thickBot="1" x14ac:dyDescent="0.25">
      <c r="A5" s="15" t="s">
        <v>127</v>
      </c>
      <c r="B5" s="15" t="s">
        <v>1511</v>
      </c>
      <c r="C5" s="206">
        <f>28*24*60</f>
        <v>40320</v>
      </c>
      <c r="D5" s="16">
        <v>1616</v>
      </c>
      <c r="E5" s="207">
        <f t="shared" si="0"/>
        <v>38704</v>
      </c>
      <c r="F5" s="98">
        <v>0</v>
      </c>
      <c r="G5" s="100">
        <f t="shared" si="1"/>
        <v>1</v>
      </c>
    </row>
    <row r="6" spans="1:7" ht="23.25" customHeight="1" thickBot="1" x14ac:dyDescent="0.25">
      <c r="A6" s="15" t="s">
        <v>128</v>
      </c>
      <c r="B6" s="15" t="s">
        <v>1511</v>
      </c>
      <c r="C6" s="206">
        <f>31*24*60</f>
        <v>44640</v>
      </c>
      <c r="D6" s="16">
        <v>600</v>
      </c>
      <c r="E6" s="207">
        <f t="shared" si="0"/>
        <v>44040</v>
      </c>
      <c r="F6" s="98">
        <v>0</v>
      </c>
      <c r="G6" s="100">
        <f t="shared" si="1"/>
        <v>1</v>
      </c>
    </row>
    <row r="7" spans="1:7" ht="23.25" customHeight="1" thickBot="1" x14ac:dyDescent="0.25">
      <c r="A7" s="15" t="s">
        <v>129</v>
      </c>
      <c r="B7" s="15" t="s">
        <v>1511</v>
      </c>
      <c r="C7" s="206">
        <f>30*24*60</f>
        <v>43200</v>
      </c>
      <c r="D7" s="16">
        <v>920</v>
      </c>
      <c r="E7" s="207">
        <f t="shared" si="0"/>
        <v>42280</v>
      </c>
      <c r="F7" s="98">
        <v>0</v>
      </c>
      <c r="G7" s="100">
        <f t="shared" si="1"/>
        <v>1</v>
      </c>
    </row>
    <row r="8" spans="1:7" ht="23.25" customHeight="1" thickBot="1" x14ac:dyDescent="0.25">
      <c r="A8" s="15" t="s">
        <v>130</v>
      </c>
      <c r="B8" s="15" t="s">
        <v>1511</v>
      </c>
      <c r="C8" s="206">
        <f>31*24*60</f>
        <v>44640</v>
      </c>
      <c r="D8" s="16">
        <v>772</v>
      </c>
      <c r="E8" s="207">
        <f t="shared" si="0"/>
        <v>43868</v>
      </c>
      <c r="F8" s="98">
        <v>0</v>
      </c>
      <c r="G8" s="100">
        <f t="shared" si="1"/>
        <v>1</v>
      </c>
    </row>
    <row r="9" spans="1:7" ht="23.25" customHeight="1" thickBot="1" x14ac:dyDescent="0.25">
      <c r="A9" s="15" t="s">
        <v>131</v>
      </c>
      <c r="B9" s="15" t="s">
        <v>1511</v>
      </c>
      <c r="C9" s="206">
        <f>30*24*60</f>
        <v>43200</v>
      </c>
      <c r="D9" s="16">
        <v>3516</v>
      </c>
      <c r="E9" s="207">
        <f t="shared" si="0"/>
        <v>39684</v>
      </c>
      <c r="F9" s="98">
        <v>0</v>
      </c>
      <c r="G9" s="100">
        <f t="shared" si="1"/>
        <v>1</v>
      </c>
    </row>
    <row r="10" spans="1:7" ht="23.25" customHeight="1" thickBot="1" x14ac:dyDescent="0.25">
      <c r="A10" s="15" t="s">
        <v>132</v>
      </c>
      <c r="B10" s="15" t="s">
        <v>1511</v>
      </c>
      <c r="C10" s="206">
        <f>31*24*60</f>
        <v>44640</v>
      </c>
      <c r="D10" s="16">
        <v>764</v>
      </c>
      <c r="E10" s="16">
        <f t="shared" si="0"/>
        <v>43876</v>
      </c>
      <c r="F10" s="15">
        <v>0</v>
      </c>
      <c r="G10" s="100">
        <f t="shared" si="1"/>
        <v>1</v>
      </c>
    </row>
    <row r="11" spans="1:7" ht="23.25" customHeight="1" thickBot="1" x14ac:dyDescent="0.25">
      <c r="A11" s="15" t="s">
        <v>133</v>
      </c>
      <c r="B11" s="15" t="s">
        <v>1511</v>
      </c>
      <c r="C11" s="206">
        <f>31*24*60</f>
        <v>44640</v>
      </c>
      <c r="D11" s="16">
        <v>1785</v>
      </c>
      <c r="E11" s="16">
        <f t="shared" si="0"/>
        <v>42855</v>
      </c>
      <c r="F11" s="15">
        <v>0</v>
      </c>
      <c r="G11" s="100">
        <f t="shared" si="1"/>
        <v>1</v>
      </c>
    </row>
    <row r="12" spans="1:7" ht="23.25" customHeight="1" thickBot="1" x14ac:dyDescent="0.25">
      <c r="A12" s="15" t="s">
        <v>134</v>
      </c>
      <c r="B12" s="15" t="s">
        <v>1511</v>
      </c>
      <c r="C12" s="206">
        <f>30*24*60</f>
        <v>43200</v>
      </c>
      <c r="D12" s="16">
        <v>1643</v>
      </c>
      <c r="E12" s="16">
        <f>SUM(C12-D12)</f>
        <v>41557</v>
      </c>
      <c r="F12" s="15">
        <v>0</v>
      </c>
      <c r="G12" s="100">
        <f t="shared" si="1"/>
        <v>1</v>
      </c>
    </row>
    <row r="13" spans="1:7" ht="23.25" customHeight="1" thickBot="1" x14ac:dyDescent="0.25">
      <c r="A13" s="17" t="s">
        <v>135</v>
      </c>
      <c r="B13" s="15" t="s">
        <v>1511</v>
      </c>
      <c r="C13" s="206">
        <f>31*24*60</f>
        <v>44640</v>
      </c>
      <c r="D13" s="16">
        <v>860</v>
      </c>
      <c r="E13" s="16">
        <f>SUM(C13-D13)</f>
        <v>43780</v>
      </c>
      <c r="F13" s="15">
        <v>0</v>
      </c>
      <c r="G13" s="100">
        <f t="shared" si="1"/>
        <v>1</v>
      </c>
    </row>
    <row r="14" spans="1:7" ht="23.25" customHeight="1" thickBot="1" x14ac:dyDescent="0.25">
      <c r="A14" s="17" t="s">
        <v>140</v>
      </c>
      <c r="B14" s="15" t="s">
        <v>1511</v>
      </c>
      <c r="C14" s="206">
        <f>30*24*60</f>
        <v>43200</v>
      </c>
      <c r="D14" s="16">
        <v>613</v>
      </c>
      <c r="E14" s="16">
        <f>SUM(C14-D14)</f>
        <v>42587</v>
      </c>
      <c r="F14" s="15">
        <v>0</v>
      </c>
      <c r="G14" s="100">
        <f t="shared" si="1"/>
        <v>1</v>
      </c>
    </row>
    <row r="15" spans="1:7" ht="23.25" customHeight="1" thickBot="1" x14ac:dyDescent="0.25">
      <c r="A15" s="17" t="s">
        <v>141</v>
      </c>
      <c r="B15" s="15" t="s">
        <v>1511</v>
      </c>
      <c r="C15" s="206">
        <f>31*24*60</f>
        <v>44640</v>
      </c>
      <c r="D15" s="16">
        <v>510</v>
      </c>
      <c r="E15" s="183">
        <f>SUM(C15-D15)</f>
        <v>44130</v>
      </c>
      <c r="F15" s="204">
        <v>720</v>
      </c>
      <c r="G15" s="100">
        <f t="shared" si="1"/>
        <v>0.98368456832087015</v>
      </c>
    </row>
    <row r="16" spans="1:7" ht="23.25" customHeight="1" x14ac:dyDescent="0.2">
      <c r="A16" s="588" t="s">
        <v>1213</v>
      </c>
      <c r="B16" s="588" t="s">
        <v>1511</v>
      </c>
      <c r="C16" s="590">
        <f>SUM(C4:C15)</f>
        <v>525600</v>
      </c>
      <c r="D16" s="590">
        <f>SUM(D4:D15)</f>
        <v>14470</v>
      </c>
      <c r="E16" s="590">
        <f>SUM(E4:E15)</f>
        <v>511130</v>
      </c>
      <c r="F16" s="590">
        <f>SUM(F4:F15)</f>
        <v>810</v>
      </c>
      <c r="G16" s="592">
        <f>(E16-F16)/E16</f>
        <v>0.99841527595719293</v>
      </c>
    </row>
    <row r="17" spans="1:7" ht="23.25" customHeight="1" thickBot="1" x14ac:dyDescent="0.25">
      <c r="A17" s="589"/>
      <c r="B17" s="589"/>
      <c r="C17" s="591"/>
      <c r="D17" s="591"/>
      <c r="E17" s="591"/>
      <c r="F17" s="591"/>
      <c r="G17" s="59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G12" sqref="G12"/>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0" t="s">
        <v>1515</v>
      </c>
      <c r="B1" s="600"/>
      <c r="C1" s="600"/>
      <c r="D1" s="600"/>
      <c r="E1" s="600"/>
      <c r="F1" s="600"/>
      <c r="G1" s="600"/>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871</v>
      </c>
      <c r="E4" s="207">
        <f t="shared" ref="E4:E15" si="0">SUM(C4-D4)</f>
        <v>43769</v>
      </c>
      <c r="F4" s="208">
        <v>0</v>
      </c>
      <c r="G4" s="100">
        <f t="shared" ref="G4:G15" si="1">(E4-F4)/E4</f>
        <v>1</v>
      </c>
    </row>
    <row r="5" spans="1:7" ht="23.25" customHeight="1" thickBot="1" x14ac:dyDescent="0.25">
      <c r="A5" s="15" t="s">
        <v>127</v>
      </c>
      <c r="B5" s="15" t="s">
        <v>216</v>
      </c>
      <c r="C5" s="206">
        <f>28*24*60</f>
        <v>40320</v>
      </c>
      <c r="D5" s="16">
        <v>1616</v>
      </c>
      <c r="E5" s="207">
        <f t="shared" si="0"/>
        <v>38704</v>
      </c>
      <c r="F5" s="208">
        <v>0</v>
      </c>
      <c r="G5" s="100">
        <f t="shared" si="1"/>
        <v>1</v>
      </c>
    </row>
    <row r="6" spans="1:7" ht="23.25" customHeight="1" thickBot="1" x14ac:dyDescent="0.25">
      <c r="A6" s="15" t="s">
        <v>128</v>
      </c>
      <c r="B6" s="15" t="s">
        <v>216</v>
      </c>
      <c r="C6" s="206">
        <f>31*24*60</f>
        <v>44640</v>
      </c>
      <c r="D6" s="16">
        <v>600</v>
      </c>
      <c r="E6" s="207">
        <f t="shared" si="0"/>
        <v>44040</v>
      </c>
      <c r="F6" s="208">
        <v>0</v>
      </c>
      <c r="G6" s="100">
        <f t="shared" si="1"/>
        <v>1</v>
      </c>
    </row>
    <row r="7" spans="1:7" ht="23.25" customHeight="1" thickBot="1" x14ac:dyDescent="0.25">
      <c r="A7" s="15" t="s">
        <v>129</v>
      </c>
      <c r="B7" s="15" t="s">
        <v>216</v>
      </c>
      <c r="C7" s="206">
        <f>30*24*60</f>
        <v>43200</v>
      </c>
      <c r="D7" s="16">
        <v>920</v>
      </c>
      <c r="E7" s="207">
        <f t="shared" si="0"/>
        <v>42280</v>
      </c>
      <c r="F7" s="208">
        <v>0</v>
      </c>
      <c r="G7" s="100">
        <f t="shared" si="1"/>
        <v>1</v>
      </c>
    </row>
    <row r="8" spans="1:7" ht="23.25" customHeight="1" thickBot="1" x14ac:dyDescent="0.25">
      <c r="A8" s="15" t="s">
        <v>130</v>
      </c>
      <c r="B8" s="15" t="s">
        <v>216</v>
      </c>
      <c r="C8" s="206">
        <f>31*24*60</f>
        <v>44640</v>
      </c>
      <c r="D8" s="16">
        <v>772</v>
      </c>
      <c r="E8" s="207">
        <f t="shared" si="0"/>
        <v>43868</v>
      </c>
      <c r="F8" s="208">
        <v>0</v>
      </c>
      <c r="G8" s="100">
        <f t="shared" si="1"/>
        <v>1</v>
      </c>
    </row>
    <row r="9" spans="1:7" ht="23.25" customHeight="1" thickBot="1" x14ac:dyDescent="0.25">
      <c r="A9" s="15" t="s">
        <v>131</v>
      </c>
      <c r="B9" s="15" t="s">
        <v>216</v>
      </c>
      <c r="C9" s="206">
        <f>30*24*60</f>
        <v>43200</v>
      </c>
      <c r="D9" s="16">
        <v>3516</v>
      </c>
      <c r="E9" s="207">
        <f t="shared" si="0"/>
        <v>39684</v>
      </c>
      <c r="F9" s="208">
        <v>0</v>
      </c>
      <c r="G9" s="100">
        <f t="shared" si="1"/>
        <v>1</v>
      </c>
    </row>
    <row r="10" spans="1:7" ht="23.25" customHeight="1" thickBot="1" x14ac:dyDescent="0.25">
      <c r="A10" s="15" t="s">
        <v>132</v>
      </c>
      <c r="B10" s="15" t="s">
        <v>216</v>
      </c>
      <c r="C10" s="206">
        <f>31*24*60</f>
        <v>44640</v>
      </c>
      <c r="D10" s="16">
        <v>764</v>
      </c>
      <c r="E10" s="16">
        <f t="shared" si="0"/>
        <v>43876</v>
      </c>
      <c r="F10" s="208">
        <v>0</v>
      </c>
      <c r="G10" s="100">
        <f t="shared" si="1"/>
        <v>1</v>
      </c>
    </row>
    <row r="11" spans="1:7" ht="21.75" customHeight="1" thickBot="1" x14ac:dyDescent="0.25">
      <c r="A11" s="15" t="s">
        <v>133</v>
      </c>
      <c r="B11" s="15" t="s">
        <v>216</v>
      </c>
      <c r="C11" s="206">
        <f>31*24*60</f>
        <v>44640</v>
      </c>
      <c r="D11" s="16">
        <v>1785</v>
      </c>
      <c r="E11" s="16">
        <f t="shared" si="0"/>
        <v>42855</v>
      </c>
      <c r="F11" s="15">
        <v>0</v>
      </c>
      <c r="G11" s="100">
        <f t="shared" si="1"/>
        <v>1</v>
      </c>
    </row>
    <row r="12" spans="1:7" ht="23.25" customHeight="1" thickBot="1" x14ac:dyDescent="0.25">
      <c r="A12" s="15" t="s">
        <v>134</v>
      </c>
      <c r="B12" s="15" t="s">
        <v>216</v>
      </c>
      <c r="C12" s="206">
        <f>30*24*60</f>
        <v>43200</v>
      </c>
      <c r="D12" s="16">
        <v>1643</v>
      </c>
      <c r="E12" s="16">
        <f t="shared" si="0"/>
        <v>41557</v>
      </c>
      <c r="F12" s="98">
        <v>0</v>
      </c>
      <c r="G12" s="100">
        <f t="shared" si="1"/>
        <v>1</v>
      </c>
    </row>
    <row r="13" spans="1:7" ht="23.25" customHeight="1" thickBot="1" x14ac:dyDescent="0.25">
      <c r="A13" s="17" t="s">
        <v>135</v>
      </c>
      <c r="B13" s="15" t="s">
        <v>216</v>
      </c>
      <c r="C13" s="206">
        <f>31*24*60</f>
        <v>44640</v>
      </c>
      <c r="D13" s="16">
        <v>860</v>
      </c>
      <c r="E13" s="183">
        <f t="shared" si="0"/>
        <v>43780</v>
      </c>
      <c r="F13" s="18">
        <v>0</v>
      </c>
      <c r="G13" s="100">
        <f t="shared" si="1"/>
        <v>1</v>
      </c>
    </row>
    <row r="14" spans="1:7" ht="23.25" customHeight="1" thickBot="1" x14ac:dyDescent="0.25">
      <c r="A14" s="17" t="s">
        <v>140</v>
      </c>
      <c r="B14" s="15" t="s">
        <v>216</v>
      </c>
      <c r="C14" s="206">
        <f>30*24*60</f>
        <v>43200</v>
      </c>
      <c r="D14" s="16">
        <v>613</v>
      </c>
      <c r="E14" s="16">
        <f t="shared" si="0"/>
        <v>42587</v>
      </c>
      <c r="F14" s="18">
        <v>0</v>
      </c>
      <c r="G14" s="100">
        <f t="shared" si="1"/>
        <v>1</v>
      </c>
    </row>
    <row r="15" spans="1:7" ht="23.25" customHeight="1" thickBot="1" x14ac:dyDescent="0.25">
      <c r="A15" s="17" t="s">
        <v>141</v>
      </c>
      <c r="B15" s="15" t="s">
        <v>216</v>
      </c>
      <c r="C15" s="206">
        <f>31*24*60</f>
        <v>44640</v>
      </c>
      <c r="D15" s="16">
        <v>510</v>
      </c>
      <c r="E15" s="183">
        <f t="shared" si="0"/>
        <v>44130</v>
      </c>
      <c r="F15" s="204">
        <v>720</v>
      </c>
      <c r="G15" s="100">
        <f t="shared" si="1"/>
        <v>0.98368456832087015</v>
      </c>
    </row>
    <row r="16" spans="1:7" ht="23.25" customHeight="1" x14ac:dyDescent="0.2">
      <c r="A16" s="588" t="s">
        <v>1213</v>
      </c>
      <c r="B16" s="588" t="s">
        <v>216</v>
      </c>
      <c r="C16" s="590">
        <f>SUM(C4:C15)</f>
        <v>525600</v>
      </c>
      <c r="D16" s="590">
        <f>SUM(D4:D15)</f>
        <v>14470</v>
      </c>
      <c r="E16" s="590">
        <f>SUM(E4:E15)</f>
        <v>511130</v>
      </c>
      <c r="F16" s="590">
        <f>SUM(F4:F15)</f>
        <v>720</v>
      </c>
      <c r="G16" s="592">
        <f>(E16-F16)/E16</f>
        <v>0.99859135640639363</v>
      </c>
    </row>
    <row r="17" spans="1:7" ht="23.25" customHeight="1" thickBot="1" x14ac:dyDescent="0.25">
      <c r="A17" s="589"/>
      <c r="B17" s="589"/>
      <c r="C17" s="591"/>
      <c r="D17" s="591"/>
      <c r="E17" s="591"/>
      <c r="F17" s="591"/>
      <c r="G17" s="59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U364"/>
  <sheetViews>
    <sheetView zoomScale="70" zoomScaleNormal="70" workbookViewId="0">
      <selection activeCell="D10" sqref="D10"/>
    </sheetView>
  </sheetViews>
  <sheetFormatPr defaultColWidth="0" defaultRowHeight="12.75" customHeight="1"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6.5703125" bestFit="1" customWidth="1"/>
    <col min="9" max="9" width="31.28515625" bestFit="1" customWidth="1"/>
    <col min="10" max="10" width="26" customWidth="1"/>
    <col min="11" max="11" width="28.42578125" customWidth="1"/>
    <col min="12" max="12" width="61.85546875" style="92" customWidth="1"/>
    <col min="13" max="13" width="41.570312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0" s="3" customFormat="1" ht="23.25" x14ac:dyDescent="0.35">
      <c r="A1" s="55"/>
      <c r="B1" s="6" t="s">
        <v>219</v>
      </c>
      <c r="C1" s="6"/>
      <c r="D1" s="195"/>
      <c r="E1" s="4"/>
      <c r="G1" s="187"/>
      <c r="I1" s="7"/>
      <c r="J1" s="7"/>
      <c r="K1" s="4"/>
      <c r="L1" s="261"/>
      <c r="M1" s="7"/>
      <c r="N1" s="7"/>
      <c r="O1" s="61"/>
      <c r="P1" s="61"/>
      <c r="R1" s="9"/>
      <c r="T1" s="4"/>
    </row>
    <row r="2" spans="1:20" s="3" customFormat="1" ht="23.25" x14ac:dyDescent="0.35">
      <c r="A2" s="55"/>
      <c r="B2" s="6" t="s">
        <v>226</v>
      </c>
      <c r="C2" s="6"/>
      <c r="D2" s="195"/>
      <c r="E2" s="4"/>
      <c r="G2" s="187"/>
      <c r="I2" s="7"/>
      <c r="J2" s="7"/>
      <c r="K2" s="117"/>
      <c r="L2" s="261"/>
      <c r="M2" s="7"/>
      <c r="N2" s="7"/>
      <c r="O2" s="61"/>
      <c r="P2" s="61"/>
      <c r="R2" s="9"/>
      <c r="T2" s="4"/>
    </row>
    <row r="3" spans="1:20" s="3" customFormat="1" ht="18.75" x14ac:dyDescent="0.3">
      <c r="A3" s="55"/>
      <c r="B3" s="93" t="s">
        <v>225</v>
      </c>
      <c r="C3" s="5"/>
      <c r="D3" s="195"/>
      <c r="E3" s="4"/>
      <c r="G3" s="187"/>
      <c r="I3" s="7"/>
      <c r="J3" s="7"/>
      <c r="K3" s="4"/>
      <c r="L3" s="261"/>
      <c r="M3" s="7"/>
      <c r="N3" s="7"/>
      <c r="O3" s="61"/>
      <c r="P3" s="61"/>
      <c r="Q3" s="4"/>
      <c r="R3" s="9"/>
      <c r="T3" s="4"/>
    </row>
    <row r="4" spans="1:20" s="4" customFormat="1" ht="53.25" customHeight="1"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0" s="35" customFormat="1" ht="75" x14ac:dyDescent="0.2">
      <c r="A5" s="463"/>
      <c r="B5" s="324" t="s">
        <v>141</v>
      </c>
      <c r="C5" s="456" t="s">
        <v>1510</v>
      </c>
      <c r="D5" s="456">
        <v>40893</v>
      </c>
      <c r="E5" s="456" t="s">
        <v>1504</v>
      </c>
      <c r="F5" s="324" t="s">
        <v>117</v>
      </c>
      <c r="G5" s="324" t="s">
        <v>117</v>
      </c>
      <c r="H5" s="324" t="s">
        <v>117</v>
      </c>
      <c r="I5" s="324" t="s">
        <v>117</v>
      </c>
      <c r="J5" s="325" t="s">
        <v>1509</v>
      </c>
      <c r="K5" s="324" t="s">
        <v>162</v>
      </c>
      <c r="L5" s="295" t="s">
        <v>1505</v>
      </c>
      <c r="M5" s="295" t="s">
        <v>1508</v>
      </c>
      <c r="N5" s="324" t="s">
        <v>274</v>
      </c>
      <c r="O5" s="324" t="s">
        <v>117</v>
      </c>
      <c r="P5" s="324" t="s">
        <v>347</v>
      </c>
      <c r="Q5" s="280" t="s">
        <v>1506</v>
      </c>
      <c r="R5" s="456">
        <v>40896</v>
      </c>
      <c r="S5" s="301" t="s">
        <v>1507</v>
      </c>
      <c r="T5" s="460" t="s">
        <v>255</v>
      </c>
    </row>
    <row r="6" spans="1:20" s="35" customFormat="1" ht="90" x14ac:dyDescent="0.2">
      <c r="A6" s="463"/>
      <c r="B6" s="324" t="s">
        <v>141</v>
      </c>
      <c r="C6" s="456">
        <v>40891</v>
      </c>
      <c r="D6" s="456">
        <v>40891</v>
      </c>
      <c r="E6" s="456" t="s">
        <v>1499</v>
      </c>
      <c r="F6" s="324" t="s">
        <v>117</v>
      </c>
      <c r="G6" s="324" t="s">
        <v>117</v>
      </c>
      <c r="H6" s="324" t="s">
        <v>117</v>
      </c>
      <c r="I6" s="324" t="s">
        <v>117</v>
      </c>
      <c r="J6" s="325" t="s">
        <v>1503</v>
      </c>
      <c r="K6" s="324" t="s">
        <v>162</v>
      </c>
      <c r="L6" s="295" t="s">
        <v>1501</v>
      </c>
      <c r="M6" s="295" t="s">
        <v>1500</v>
      </c>
      <c r="N6" s="324" t="s">
        <v>274</v>
      </c>
      <c r="O6" s="324" t="s">
        <v>117</v>
      </c>
      <c r="P6" s="324" t="s">
        <v>347</v>
      </c>
      <c r="Q6" s="280" t="s">
        <v>1502</v>
      </c>
      <c r="R6" s="456">
        <v>40891</v>
      </c>
      <c r="S6" s="295"/>
      <c r="T6" s="460" t="s">
        <v>255</v>
      </c>
    </row>
    <row r="7" spans="1:20" s="35" customFormat="1" ht="45" x14ac:dyDescent="0.2">
      <c r="A7" s="463"/>
      <c r="B7" s="324" t="s">
        <v>141</v>
      </c>
      <c r="C7" s="456">
        <v>40886</v>
      </c>
      <c r="D7" s="456">
        <v>40889</v>
      </c>
      <c r="E7" s="456" t="s">
        <v>1498</v>
      </c>
      <c r="F7" s="324" t="s">
        <v>117</v>
      </c>
      <c r="G7" s="324" t="s">
        <v>117</v>
      </c>
      <c r="H7" s="324" t="s">
        <v>117</v>
      </c>
      <c r="I7" s="324" t="s">
        <v>117</v>
      </c>
      <c r="J7" s="324" t="s">
        <v>1497</v>
      </c>
      <c r="K7" s="324" t="s">
        <v>162</v>
      </c>
      <c r="L7" s="470" t="s">
        <v>1496</v>
      </c>
      <c r="M7" s="467" t="s">
        <v>142</v>
      </c>
      <c r="N7" s="339" t="s">
        <v>274</v>
      </c>
      <c r="O7" s="324" t="s">
        <v>117</v>
      </c>
      <c r="P7" s="324" t="s">
        <v>347</v>
      </c>
      <c r="Q7" s="470" t="s">
        <v>1495</v>
      </c>
      <c r="R7" s="456">
        <v>40887</v>
      </c>
      <c r="S7" s="295"/>
      <c r="T7" s="460" t="s">
        <v>255</v>
      </c>
    </row>
    <row r="8" spans="1:20" s="4" customFormat="1" x14ac:dyDescent="0.2">
      <c r="A8" s="54"/>
      <c r="B8" s="218"/>
      <c r="C8" s="218"/>
      <c r="D8" s="219"/>
      <c r="E8" s="256"/>
      <c r="F8" s="218"/>
      <c r="G8" s="220"/>
      <c r="H8" s="218"/>
      <c r="I8" s="221"/>
      <c r="J8" s="221"/>
      <c r="K8" s="218"/>
      <c r="L8" s="218"/>
      <c r="M8" s="218"/>
      <c r="N8" s="218"/>
      <c r="O8" s="218"/>
      <c r="P8" s="218"/>
      <c r="Q8" s="218"/>
      <c r="R8" s="218"/>
      <c r="S8" s="218"/>
      <c r="T8" s="218"/>
    </row>
    <row r="9" spans="1:20" s="35" customFormat="1" ht="60" x14ac:dyDescent="0.2">
      <c r="A9" s="463"/>
      <c r="B9" s="324" t="s">
        <v>140</v>
      </c>
      <c r="C9" s="456">
        <v>40877</v>
      </c>
      <c r="D9" s="469">
        <v>40875</v>
      </c>
      <c r="E9" s="297" t="s">
        <v>1493</v>
      </c>
      <c r="F9" s="324" t="s">
        <v>1287</v>
      </c>
      <c r="G9" s="458" t="s">
        <v>1494</v>
      </c>
      <c r="H9" s="324">
        <v>145</v>
      </c>
      <c r="I9" s="324" t="s">
        <v>1469</v>
      </c>
      <c r="J9" s="324" t="s">
        <v>117</v>
      </c>
      <c r="K9" s="324" t="s">
        <v>162</v>
      </c>
      <c r="L9" s="295" t="s">
        <v>1466</v>
      </c>
      <c r="M9" s="343" t="s">
        <v>1392</v>
      </c>
      <c r="N9" s="324" t="s">
        <v>254</v>
      </c>
      <c r="O9" s="324" t="s">
        <v>117</v>
      </c>
      <c r="P9" s="324" t="s">
        <v>117</v>
      </c>
      <c r="Q9" s="324" t="s">
        <v>117</v>
      </c>
      <c r="R9" s="456">
        <v>40877</v>
      </c>
      <c r="S9" s="295" t="s">
        <v>1467</v>
      </c>
      <c r="T9" s="460" t="s">
        <v>255</v>
      </c>
    </row>
    <row r="10" spans="1:20" ht="75" x14ac:dyDescent="0.2">
      <c r="B10" s="324" t="s">
        <v>140</v>
      </c>
      <c r="C10" s="456">
        <v>40861</v>
      </c>
      <c r="D10" s="457">
        <v>40828</v>
      </c>
      <c r="E10" s="324" t="s">
        <v>1480</v>
      </c>
      <c r="F10" s="324" t="s">
        <v>117</v>
      </c>
      <c r="G10" s="458" t="s">
        <v>117</v>
      </c>
      <c r="H10" s="458" t="s">
        <v>117</v>
      </c>
      <c r="I10" s="324" t="s">
        <v>117</v>
      </c>
      <c r="J10" s="324" t="s">
        <v>117</v>
      </c>
      <c r="K10" s="324" t="s">
        <v>117</v>
      </c>
      <c r="L10" s="295" t="s">
        <v>1481</v>
      </c>
      <c r="M10" s="378" t="s">
        <v>117</v>
      </c>
      <c r="N10" s="378" t="s">
        <v>254</v>
      </c>
      <c r="O10" s="324" t="s">
        <v>117</v>
      </c>
      <c r="P10" s="324" t="s">
        <v>117</v>
      </c>
      <c r="Q10" s="343"/>
      <c r="R10" s="456">
        <v>40861</v>
      </c>
      <c r="S10" s="295" t="s">
        <v>1482</v>
      </c>
      <c r="T10" s="460" t="s">
        <v>255</v>
      </c>
    </row>
    <row r="11" spans="1:20" s="35" customFormat="1" ht="30" x14ac:dyDescent="0.2">
      <c r="A11" s="463"/>
      <c r="B11" s="324" t="s">
        <v>140</v>
      </c>
      <c r="C11" s="456">
        <v>40855</v>
      </c>
      <c r="D11" s="457" t="s">
        <v>117</v>
      </c>
      <c r="E11" s="324" t="s">
        <v>117</v>
      </c>
      <c r="F11" s="324" t="s">
        <v>1474</v>
      </c>
      <c r="G11" s="458" t="s">
        <v>1475</v>
      </c>
      <c r="H11" s="324">
        <v>205</v>
      </c>
      <c r="I11" s="324" t="s">
        <v>1476</v>
      </c>
      <c r="J11" s="324" t="s">
        <v>117</v>
      </c>
      <c r="K11" s="324" t="s">
        <v>162</v>
      </c>
      <c r="L11" s="295" t="s">
        <v>1477</v>
      </c>
      <c r="M11" s="343" t="s">
        <v>1478</v>
      </c>
      <c r="N11" s="324" t="s">
        <v>254</v>
      </c>
      <c r="O11" s="324" t="s">
        <v>117</v>
      </c>
      <c r="P11" s="324" t="s">
        <v>347</v>
      </c>
      <c r="Q11" s="280" t="s">
        <v>1479</v>
      </c>
      <c r="R11" s="456">
        <v>40855</v>
      </c>
      <c r="S11" s="295"/>
      <c r="T11" s="460" t="s">
        <v>255</v>
      </c>
    </row>
    <row r="12" spans="1:20" s="4" customFormat="1" x14ac:dyDescent="0.2">
      <c r="A12" s="54"/>
      <c r="B12" s="256"/>
      <c r="C12" s="256"/>
      <c r="D12" s="281"/>
      <c r="E12" s="256"/>
      <c r="F12" s="256"/>
      <c r="G12" s="282"/>
      <c r="H12" s="256"/>
      <c r="I12" s="257"/>
      <c r="J12" s="257"/>
      <c r="K12" s="256"/>
      <c r="L12" s="256"/>
      <c r="M12" s="256"/>
      <c r="N12" s="256"/>
      <c r="O12" s="256"/>
      <c r="P12" s="256"/>
      <c r="Q12" s="256"/>
      <c r="R12" s="256"/>
      <c r="S12" s="256"/>
      <c r="T12" s="256"/>
    </row>
    <row r="13" spans="1:20" s="35" customFormat="1" ht="12.75" customHeight="1" x14ac:dyDescent="0.2">
      <c r="A13" s="463"/>
      <c r="B13" s="324" t="s">
        <v>135</v>
      </c>
      <c r="C13" s="456">
        <v>40843</v>
      </c>
      <c r="D13" s="457">
        <v>40843</v>
      </c>
      <c r="E13" s="324" t="s">
        <v>1489</v>
      </c>
      <c r="F13" s="324" t="s">
        <v>1492</v>
      </c>
      <c r="G13" s="468"/>
      <c r="H13" s="343"/>
      <c r="I13" s="325" t="s">
        <v>1490</v>
      </c>
      <c r="J13" s="324" t="s">
        <v>117</v>
      </c>
      <c r="K13" s="324" t="s">
        <v>162</v>
      </c>
      <c r="L13" s="343" t="s">
        <v>1491</v>
      </c>
      <c r="M13" s="343" t="s">
        <v>1369</v>
      </c>
      <c r="N13" s="324" t="s">
        <v>254</v>
      </c>
      <c r="O13" s="324" t="s">
        <v>117</v>
      </c>
      <c r="P13" s="324" t="s">
        <v>347</v>
      </c>
      <c r="Q13" s="343"/>
      <c r="R13" s="456">
        <v>40844</v>
      </c>
      <c r="S13" s="343"/>
      <c r="T13" s="464" t="s">
        <v>255</v>
      </c>
    </row>
    <row r="14" spans="1:20" s="35" customFormat="1" ht="60" x14ac:dyDescent="0.2">
      <c r="A14" s="463"/>
      <c r="B14" s="339" t="s">
        <v>135</v>
      </c>
      <c r="C14" s="339" t="s">
        <v>1487</v>
      </c>
      <c r="D14" s="452">
        <v>40844</v>
      </c>
      <c r="E14" s="339" t="s">
        <v>1483</v>
      </c>
      <c r="F14" s="339" t="s">
        <v>117</v>
      </c>
      <c r="G14" s="453" t="s">
        <v>117</v>
      </c>
      <c r="H14" s="453" t="s">
        <v>117</v>
      </c>
      <c r="I14" s="339" t="s">
        <v>117</v>
      </c>
      <c r="J14" s="466" t="s">
        <v>1484</v>
      </c>
      <c r="K14" s="339" t="s">
        <v>200</v>
      </c>
      <c r="L14" s="466" t="s">
        <v>1486</v>
      </c>
      <c r="M14" s="467" t="s">
        <v>1485</v>
      </c>
      <c r="N14" s="339" t="s">
        <v>274</v>
      </c>
      <c r="O14" s="339" t="s">
        <v>117</v>
      </c>
      <c r="P14" s="339" t="s">
        <v>347</v>
      </c>
      <c r="Q14" s="301" t="s">
        <v>1488</v>
      </c>
      <c r="R14" s="451">
        <v>40844</v>
      </c>
      <c r="S14" s="467"/>
      <c r="T14" s="464" t="s">
        <v>255</v>
      </c>
    </row>
    <row r="15" spans="1:20" ht="135" x14ac:dyDescent="0.2">
      <c r="B15" s="324" t="s">
        <v>135</v>
      </c>
      <c r="C15" s="456">
        <v>40842</v>
      </c>
      <c r="D15" s="457">
        <v>40856</v>
      </c>
      <c r="E15" s="324" t="s">
        <v>1470</v>
      </c>
      <c r="F15" s="324" t="s">
        <v>117</v>
      </c>
      <c r="G15" s="458" t="s">
        <v>117</v>
      </c>
      <c r="H15" s="458" t="s">
        <v>117</v>
      </c>
      <c r="I15" s="324" t="s">
        <v>117</v>
      </c>
      <c r="J15" s="343"/>
      <c r="K15" s="324" t="s">
        <v>117</v>
      </c>
      <c r="L15" s="295" t="s">
        <v>1471</v>
      </c>
      <c r="M15" s="343"/>
      <c r="N15" s="343"/>
      <c r="O15" s="465"/>
      <c r="P15" s="324" t="s">
        <v>117</v>
      </c>
      <c r="Q15" s="295" t="s">
        <v>1473</v>
      </c>
      <c r="R15" s="456">
        <v>40842</v>
      </c>
      <c r="S15" s="295" t="s">
        <v>1472</v>
      </c>
      <c r="T15" s="460" t="s">
        <v>255</v>
      </c>
    </row>
    <row r="16" spans="1:20" s="35" customFormat="1" ht="60" x14ac:dyDescent="0.2">
      <c r="A16" s="463"/>
      <c r="B16" s="324" t="s">
        <v>135</v>
      </c>
      <c r="C16" s="456">
        <v>40821</v>
      </c>
      <c r="D16" s="457">
        <v>40816</v>
      </c>
      <c r="E16" s="324" t="s">
        <v>1465</v>
      </c>
      <c r="F16" s="324" t="s">
        <v>566</v>
      </c>
      <c r="G16" s="458" t="s">
        <v>1468</v>
      </c>
      <c r="H16" s="324">
        <v>155</v>
      </c>
      <c r="I16" s="324" t="s">
        <v>1469</v>
      </c>
      <c r="J16" s="324" t="s">
        <v>117</v>
      </c>
      <c r="K16" s="324" t="s">
        <v>162</v>
      </c>
      <c r="L16" s="295" t="s">
        <v>1466</v>
      </c>
      <c r="M16" s="343" t="s">
        <v>1392</v>
      </c>
      <c r="N16" s="324" t="s">
        <v>254</v>
      </c>
      <c r="O16" s="324" t="s">
        <v>117</v>
      </c>
      <c r="P16" s="324" t="s">
        <v>117</v>
      </c>
      <c r="Q16" s="324" t="s">
        <v>117</v>
      </c>
      <c r="R16" s="456">
        <v>40821</v>
      </c>
      <c r="S16" s="295" t="s">
        <v>1467</v>
      </c>
      <c r="T16" s="460" t="s">
        <v>255</v>
      </c>
    </row>
    <row r="17" spans="1:20" ht="120" x14ac:dyDescent="0.2">
      <c r="B17" s="324" t="s">
        <v>135</v>
      </c>
      <c r="C17" s="456">
        <v>40892</v>
      </c>
      <c r="D17" s="457">
        <v>40829</v>
      </c>
      <c r="E17" s="324" t="s">
        <v>1459</v>
      </c>
      <c r="F17" s="324" t="s">
        <v>117</v>
      </c>
      <c r="G17" s="458" t="s">
        <v>117</v>
      </c>
      <c r="H17" s="458" t="s">
        <v>117</v>
      </c>
      <c r="I17" s="324" t="s">
        <v>568</v>
      </c>
      <c r="J17" s="300" t="s">
        <v>117</v>
      </c>
      <c r="K17" s="324" t="s">
        <v>117</v>
      </c>
      <c r="L17" s="295" t="s">
        <v>1461</v>
      </c>
      <c r="M17" s="295" t="s">
        <v>1462</v>
      </c>
      <c r="N17" s="324" t="s">
        <v>254</v>
      </c>
      <c r="O17" s="324" t="s">
        <v>117</v>
      </c>
      <c r="P17" s="324" t="s">
        <v>117</v>
      </c>
      <c r="Q17" s="324" t="s">
        <v>117</v>
      </c>
      <c r="R17" s="324"/>
      <c r="S17" s="295" t="s">
        <v>1460</v>
      </c>
      <c r="T17" s="461" t="s">
        <v>1399</v>
      </c>
    </row>
    <row r="18" spans="1:20" ht="90" x14ac:dyDescent="0.2">
      <c r="B18" s="324" t="s">
        <v>135</v>
      </c>
      <c r="C18" s="456">
        <v>40847</v>
      </c>
      <c r="D18" s="457">
        <v>40820</v>
      </c>
      <c r="E18" s="324" t="s">
        <v>1457</v>
      </c>
      <c r="F18" s="324" t="s">
        <v>117</v>
      </c>
      <c r="G18" s="458" t="s">
        <v>117</v>
      </c>
      <c r="H18" s="458" t="s">
        <v>117</v>
      </c>
      <c r="I18" s="324" t="s">
        <v>117</v>
      </c>
      <c r="J18" s="325" t="s">
        <v>1464</v>
      </c>
      <c r="K18" s="324" t="s">
        <v>117</v>
      </c>
      <c r="L18" s="295" t="s">
        <v>1463</v>
      </c>
      <c r="M18" s="295"/>
      <c r="N18" s="324" t="s">
        <v>254</v>
      </c>
      <c r="O18" s="324" t="s">
        <v>117</v>
      </c>
      <c r="P18" s="324" t="s">
        <v>117</v>
      </c>
      <c r="Q18" s="324" t="s">
        <v>117</v>
      </c>
      <c r="R18" s="324"/>
      <c r="S18" s="295" t="s">
        <v>1458</v>
      </c>
      <c r="T18" s="460" t="s">
        <v>255</v>
      </c>
    </row>
    <row r="19" spans="1:20" s="4" customFormat="1" x14ac:dyDescent="0.2">
      <c r="A19" s="54"/>
      <c r="B19" s="218"/>
      <c r="C19" s="218"/>
      <c r="D19" s="219"/>
      <c r="E19" s="218"/>
      <c r="F19" s="218"/>
      <c r="G19" s="220"/>
      <c r="H19" s="218"/>
      <c r="I19" s="221"/>
      <c r="J19" s="221"/>
      <c r="K19" s="218"/>
      <c r="L19" s="218"/>
      <c r="M19" s="218"/>
      <c r="N19" s="218"/>
      <c r="O19" s="218"/>
      <c r="P19" s="218"/>
      <c r="Q19" s="218"/>
      <c r="R19" s="218"/>
      <c r="S19" s="218"/>
      <c r="T19" s="218"/>
    </row>
    <row r="20" spans="1:20" ht="105" x14ac:dyDescent="0.2">
      <c r="B20" s="343" t="s">
        <v>134</v>
      </c>
      <c r="C20" s="456">
        <v>40799</v>
      </c>
      <c r="D20" s="457">
        <v>40801</v>
      </c>
      <c r="E20" s="324" t="s">
        <v>1439</v>
      </c>
      <c r="F20" s="324" t="s">
        <v>117</v>
      </c>
      <c r="G20" s="458" t="s">
        <v>117</v>
      </c>
      <c r="H20" s="458" t="s">
        <v>117</v>
      </c>
      <c r="I20" s="324" t="s">
        <v>117</v>
      </c>
      <c r="J20" s="365" t="s">
        <v>1446</v>
      </c>
      <c r="K20" s="324" t="s">
        <v>162</v>
      </c>
      <c r="L20" s="295" t="s">
        <v>1441</v>
      </c>
      <c r="M20" s="295" t="s">
        <v>1456</v>
      </c>
      <c r="N20" s="324" t="s">
        <v>274</v>
      </c>
      <c r="O20" s="324" t="s">
        <v>117</v>
      </c>
      <c r="P20" s="324" t="s">
        <v>347</v>
      </c>
      <c r="Q20" s="324" t="s">
        <v>117</v>
      </c>
      <c r="R20" s="324" t="s">
        <v>117</v>
      </c>
      <c r="S20" s="295" t="s">
        <v>1440</v>
      </c>
      <c r="T20" s="460" t="s">
        <v>255</v>
      </c>
    </row>
    <row r="21" spans="1:20" ht="75" x14ac:dyDescent="0.2">
      <c r="B21" s="343" t="s">
        <v>134</v>
      </c>
      <c r="C21" s="456">
        <v>40812</v>
      </c>
      <c r="D21" s="457">
        <v>40812</v>
      </c>
      <c r="E21" s="343" t="s">
        <v>1453</v>
      </c>
      <c r="F21" s="324" t="s">
        <v>1449</v>
      </c>
      <c r="G21" s="458" t="s">
        <v>1450</v>
      </c>
      <c r="H21" s="462">
        <v>75</v>
      </c>
      <c r="I21" s="324" t="s">
        <v>1451</v>
      </c>
      <c r="J21" s="365" t="s">
        <v>117</v>
      </c>
      <c r="K21" s="324" t="s">
        <v>162</v>
      </c>
      <c r="L21" s="295" t="s">
        <v>1452</v>
      </c>
      <c r="M21" s="409" t="s">
        <v>1454</v>
      </c>
      <c r="N21" s="324" t="s">
        <v>254</v>
      </c>
      <c r="O21" s="324" t="s">
        <v>117</v>
      </c>
      <c r="P21" s="324" t="s">
        <v>347</v>
      </c>
      <c r="Q21" s="325" t="s">
        <v>1455</v>
      </c>
      <c r="R21" s="456">
        <v>40812</v>
      </c>
      <c r="S21" s="295"/>
      <c r="T21" s="460" t="s">
        <v>255</v>
      </c>
    </row>
    <row r="22" spans="1:20" ht="165" x14ac:dyDescent="0.2">
      <c r="B22" s="343" t="s">
        <v>134</v>
      </c>
      <c r="C22" s="456">
        <v>40788</v>
      </c>
      <c r="D22" s="457">
        <v>40788</v>
      </c>
      <c r="E22" s="324" t="s">
        <v>1442</v>
      </c>
      <c r="F22" s="324" t="s">
        <v>117</v>
      </c>
      <c r="G22" s="458" t="s">
        <v>117</v>
      </c>
      <c r="H22" s="458" t="s">
        <v>117</v>
      </c>
      <c r="I22" s="324" t="s">
        <v>117</v>
      </c>
      <c r="J22" s="295" t="s">
        <v>1447</v>
      </c>
      <c r="K22" s="324" t="s">
        <v>202</v>
      </c>
      <c r="L22" s="295" t="s">
        <v>1443</v>
      </c>
      <c r="M22" s="295" t="s">
        <v>1445</v>
      </c>
      <c r="N22" s="324" t="s">
        <v>254</v>
      </c>
      <c r="O22" s="324" t="s">
        <v>117</v>
      </c>
      <c r="P22" s="324" t="s">
        <v>347</v>
      </c>
      <c r="Q22" s="324" t="s">
        <v>1448</v>
      </c>
      <c r="R22" s="324" t="s">
        <v>1369</v>
      </c>
      <c r="S22" s="320" t="s">
        <v>1444</v>
      </c>
      <c r="T22" s="461" t="s">
        <v>1399</v>
      </c>
    </row>
    <row r="23" spans="1:20" s="4" customFormat="1" x14ac:dyDescent="0.2">
      <c r="A23" s="54"/>
      <c r="B23" s="239"/>
      <c r="C23" s="239"/>
      <c r="D23" s="240"/>
      <c r="E23" s="256"/>
      <c r="F23" s="239"/>
      <c r="G23" s="241"/>
      <c r="H23" s="239"/>
      <c r="I23" s="242"/>
      <c r="J23" s="242"/>
      <c r="K23" s="239"/>
      <c r="L23" s="256"/>
      <c r="M23" s="239"/>
      <c r="N23" s="239"/>
      <c r="O23" s="239"/>
      <c r="P23" s="239"/>
      <c r="Q23" s="239"/>
      <c r="R23" s="239"/>
      <c r="S23" s="256"/>
      <c r="T23" s="239"/>
    </row>
    <row r="24" spans="1:20" ht="45" x14ac:dyDescent="0.2">
      <c r="B24" s="339" t="s">
        <v>133</v>
      </c>
      <c r="C24" s="451">
        <v>40779</v>
      </c>
      <c r="D24" s="452">
        <v>40779</v>
      </c>
      <c r="E24" s="297" t="s">
        <v>1421</v>
      </c>
      <c r="F24" s="339" t="s">
        <v>1422</v>
      </c>
      <c r="G24" s="453" t="s">
        <v>1436</v>
      </c>
      <c r="H24" s="339">
        <v>159</v>
      </c>
      <c r="I24" s="339" t="s">
        <v>1396</v>
      </c>
      <c r="J24" s="339" t="s">
        <v>117</v>
      </c>
      <c r="K24" s="339" t="s">
        <v>162</v>
      </c>
      <c r="L24" s="301" t="s">
        <v>1423</v>
      </c>
      <c r="M24" s="454"/>
      <c r="N24" s="339" t="s">
        <v>254</v>
      </c>
      <c r="O24" s="339" t="s">
        <v>117</v>
      </c>
      <c r="P24" s="339" t="s">
        <v>347</v>
      </c>
      <c r="Q24" s="339"/>
      <c r="R24" s="451">
        <v>40779</v>
      </c>
      <c r="S24" s="301" t="s">
        <v>1424</v>
      </c>
      <c r="T24" s="455" t="s">
        <v>255</v>
      </c>
    </row>
    <row r="25" spans="1:20" ht="12.75" customHeight="1" x14ac:dyDescent="0.2">
      <c r="B25" s="324" t="s">
        <v>133</v>
      </c>
      <c r="C25" s="456">
        <v>40779</v>
      </c>
      <c r="D25" s="457" t="s">
        <v>117</v>
      </c>
      <c r="E25" s="457" t="s">
        <v>117</v>
      </c>
      <c r="F25" s="324" t="s">
        <v>1429</v>
      </c>
      <c r="G25" s="458" t="s">
        <v>1431</v>
      </c>
      <c r="H25" s="324">
        <v>100</v>
      </c>
      <c r="I25" s="324" t="s">
        <v>1432</v>
      </c>
      <c r="J25" s="324" t="s">
        <v>117</v>
      </c>
      <c r="K25" s="324" t="s">
        <v>162</v>
      </c>
      <c r="L25" s="343" t="s">
        <v>1434</v>
      </c>
      <c r="M25" s="295" t="s">
        <v>1435</v>
      </c>
      <c r="N25" s="324" t="s">
        <v>254</v>
      </c>
      <c r="O25" s="324" t="s">
        <v>117</v>
      </c>
      <c r="P25" s="339" t="s">
        <v>347</v>
      </c>
      <c r="Q25" s="626" t="s">
        <v>1437</v>
      </c>
      <c r="R25" s="628">
        <v>40779</v>
      </c>
      <c r="S25" s="624" t="s">
        <v>1428</v>
      </c>
      <c r="T25" s="622" t="s">
        <v>255</v>
      </c>
    </row>
    <row r="26" spans="1:20" ht="48" customHeight="1" x14ac:dyDescent="0.2">
      <c r="B26" s="324" t="s">
        <v>133</v>
      </c>
      <c r="C26" s="456">
        <v>40778</v>
      </c>
      <c r="D26" s="457">
        <v>40778</v>
      </c>
      <c r="E26" s="324" t="s">
        <v>1430</v>
      </c>
      <c r="F26" s="324" t="s">
        <v>1425</v>
      </c>
      <c r="G26" s="458" t="s">
        <v>1433</v>
      </c>
      <c r="H26" s="324">
        <v>50</v>
      </c>
      <c r="I26" s="324" t="s">
        <v>1427</v>
      </c>
      <c r="J26" s="324" t="s">
        <v>117</v>
      </c>
      <c r="K26" s="324" t="s">
        <v>162</v>
      </c>
      <c r="L26" s="343" t="s">
        <v>1426</v>
      </c>
      <c r="M26" s="295" t="s">
        <v>1435</v>
      </c>
      <c r="N26" s="324" t="s">
        <v>254</v>
      </c>
      <c r="O26" s="324" t="s">
        <v>117</v>
      </c>
      <c r="P26" s="339" t="s">
        <v>347</v>
      </c>
      <c r="Q26" s="627"/>
      <c r="R26" s="629"/>
      <c r="S26" s="625"/>
      <c r="T26" s="623"/>
    </row>
    <row r="27" spans="1:20" ht="120" x14ac:dyDescent="0.2">
      <c r="B27" s="324" t="s">
        <v>133</v>
      </c>
      <c r="C27" s="456">
        <v>40765</v>
      </c>
      <c r="D27" s="457">
        <v>40765</v>
      </c>
      <c r="E27" s="324" t="s">
        <v>1417</v>
      </c>
      <c r="F27" s="324" t="s">
        <v>1418</v>
      </c>
      <c r="G27" s="458" t="s">
        <v>1419</v>
      </c>
      <c r="H27" s="324">
        <v>30</v>
      </c>
      <c r="I27" s="324" t="s">
        <v>1363</v>
      </c>
      <c r="J27" s="324" t="s">
        <v>117</v>
      </c>
      <c r="K27" s="324" t="s">
        <v>162</v>
      </c>
      <c r="L27" s="295" t="s">
        <v>1420</v>
      </c>
      <c r="M27" s="459" t="s">
        <v>1438</v>
      </c>
      <c r="N27" s="324" t="s">
        <v>254</v>
      </c>
      <c r="O27" s="324" t="s">
        <v>117</v>
      </c>
      <c r="P27" s="339" t="s">
        <v>347</v>
      </c>
      <c r="Q27" s="324" t="s">
        <v>117</v>
      </c>
      <c r="R27" s="456">
        <v>40765</v>
      </c>
      <c r="S27" s="343"/>
      <c r="T27" s="460" t="s">
        <v>255</v>
      </c>
    </row>
    <row r="28" spans="1:20" ht="105" x14ac:dyDescent="0.2">
      <c r="B28" s="324" t="s">
        <v>133</v>
      </c>
      <c r="C28" s="456">
        <v>40792</v>
      </c>
      <c r="D28" s="457">
        <v>40766</v>
      </c>
      <c r="E28" s="324" t="s">
        <v>1413</v>
      </c>
      <c r="F28" s="324" t="s">
        <v>117</v>
      </c>
      <c r="G28" s="458" t="s">
        <v>117</v>
      </c>
      <c r="H28" s="324" t="s">
        <v>117</v>
      </c>
      <c r="I28" s="324" t="s">
        <v>117</v>
      </c>
      <c r="J28" s="324" t="s">
        <v>1415</v>
      </c>
      <c r="K28" s="324" t="s">
        <v>117</v>
      </c>
      <c r="L28" s="295" t="s">
        <v>1414</v>
      </c>
      <c r="M28" s="343"/>
      <c r="N28" s="324" t="s">
        <v>254</v>
      </c>
      <c r="O28" s="324" t="s">
        <v>117</v>
      </c>
      <c r="P28" s="324" t="s">
        <v>117</v>
      </c>
      <c r="Q28" s="324" t="s">
        <v>117</v>
      </c>
      <c r="R28" s="456"/>
      <c r="S28" s="295" t="s">
        <v>1416</v>
      </c>
      <c r="T28" s="461" t="s">
        <v>1399</v>
      </c>
    </row>
    <row r="29" spans="1:20" s="4" customFormat="1" x14ac:dyDescent="0.2">
      <c r="A29" s="54"/>
      <c r="B29" s="218"/>
      <c r="C29" s="218"/>
      <c r="D29" s="219"/>
      <c r="E29" s="218"/>
      <c r="F29" s="218"/>
      <c r="G29" s="220"/>
      <c r="H29" s="218"/>
      <c r="I29" s="221"/>
      <c r="J29" s="221"/>
      <c r="K29" s="218"/>
      <c r="L29" s="218"/>
      <c r="M29" s="218"/>
      <c r="N29" s="218"/>
      <c r="O29" s="218"/>
      <c r="P29" s="218"/>
      <c r="Q29" s="218"/>
      <c r="R29" s="218"/>
      <c r="S29" s="218"/>
      <c r="T29" s="218"/>
    </row>
    <row r="30" spans="1:20" ht="57.75" customHeight="1" x14ac:dyDescent="0.2">
      <c r="B30" s="303" t="s">
        <v>132</v>
      </c>
      <c r="C30" s="253">
        <v>40748</v>
      </c>
      <c r="D30" s="249">
        <v>40739</v>
      </c>
      <c r="E30" s="324" t="s">
        <v>1408</v>
      </c>
      <c r="F30" s="303" t="s">
        <v>1409</v>
      </c>
      <c r="G30" s="322" t="s">
        <v>1112</v>
      </c>
      <c r="H30" s="213">
        <v>70</v>
      </c>
      <c r="I30" s="213" t="s">
        <v>1370</v>
      </c>
      <c r="J30" s="303" t="s">
        <v>1412</v>
      </c>
      <c r="K30" s="303" t="s">
        <v>162</v>
      </c>
      <c r="L30" s="295" t="s">
        <v>1410</v>
      </c>
      <c r="M30" s="323"/>
      <c r="N30" s="303" t="s">
        <v>254</v>
      </c>
      <c r="O30" s="303" t="s">
        <v>117</v>
      </c>
      <c r="P30" s="303" t="s">
        <v>117</v>
      </c>
      <c r="Q30" s="323"/>
      <c r="R30" s="253">
        <v>40748</v>
      </c>
      <c r="S30" s="295" t="s">
        <v>1411</v>
      </c>
      <c r="T30" s="321" t="s">
        <v>255</v>
      </c>
    </row>
    <row r="31" spans="1:20" ht="76.5" x14ac:dyDescent="0.2">
      <c r="B31" s="336" t="s">
        <v>132</v>
      </c>
      <c r="C31" s="337">
        <v>40739</v>
      </c>
      <c r="D31" s="338">
        <v>40519</v>
      </c>
      <c r="E31" s="339" t="s">
        <v>1398</v>
      </c>
      <c r="F31" s="336" t="s">
        <v>117</v>
      </c>
      <c r="G31" s="398" t="s">
        <v>117</v>
      </c>
      <c r="H31" s="336" t="s">
        <v>117</v>
      </c>
      <c r="I31" s="336" t="s">
        <v>117</v>
      </c>
      <c r="J31" s="450" t="s">
        <v>1405</v>
      </c>
      <c r="K31" s="336" t="s">
        <v>200</v>
      </c>
      <c r="L31" s="301" t="s">
        <v>1404</v>
      </c>
      <c r="M31" s="342"/>
      <c r="N31" s="336" t="s">
        <v>274</v>
      </c>
      <c r="O31" s="336" t="s">
        <v>254</v>
      </c>
      <c r="P31" s="336" t="s">
        <v>117</v>
      </c>
      <c r="Q31" s="342"/>
      <c r="R31" s="336" t="s">
        <v>1400</v>
      </c>
      <c r="S31" s="449" t="s">
        <v>1406</v>
      </c>
      <c r="T31" s="448" t="s">
        <v>1399</v>
      </c>
    </row>
    <row r="32" spans="1:20" ht="21" customHeight="1" x14ac:dyDescent="0.2">
      <c r="B32" s="303" t="s">
        <v>132</v>
      </c>
      <c r="C32" s="253">
        <v>40737</v>
      </c>
      <c r="D32" s="249">
        <v>40732</v>
      </c>
      <c r="E32" s="324" t="s">
        <v>1393</v>
      </c>
      <c r="F32" s="303" t="s">
        <v>1130</v>
      </c>
      <c r="G32" s="322" t="s">
        <v>1402</v>
      </c>
      <c r="H32" s="213">
        <v>76</v>
      </c>
      <c r="I32" s="303" t="s">
        <v>1372</v>
      </c>
      <c r="J32" s="303" t="s">
        <v>117</v>
      </c>
      <c r="K32" s="303" t="s">
        <v>162</v>
      </c>
      <c r="L32" s="434" t="s">
        <v>1394</v>
      </c>
      <c r="M32" s="323"/>
      <c r="N32" s="303" t="s">
        <v>254</v>
      </c>
      <c r="O32" s="303" t="s">
        <v>254</v>
      </c>
      <c r="P32" s="303" t="s">
        <v>117</v>
      </c>
      <c r="Q32" s="323"/>
      <c r="R32" s="253">
        <v>40737</v>
      </c>
      <c r="S32" s="323"/>
      <c r="T32" s="321" t="s">
        <v>255</v>
      </c>
    </row>
    <row r="33" spans="1:21" ht="25.5" x14ac:dyDescent="0.2">
      <c r="B33" s="303" t="s">
        <v>132</v>
      </c>
      <c r="C33" s="253">
        <v>40736</v>
      </c>
      <c r="D33" s="249">
        <v>40732</v>
      </c>
      <c r="E33" s="324" t="s">
        <v>1393</v>
      </c>
      <c r="F33" s="303" t="s">
        <v>1006</v>
      </c>
      <c r="G33" s="322" t="s">
        <v>1401</v>
      </c>
      <c r="H33" s="303" t="s">
        <v>117</v>
      </c>
      <c r="I33" s="303" t="s">
        <v>1372</v>
      </c>
      <c r="J33" s="303" t="s">
        <v>117</v>
      </c>
      <c r="K33" s="303" t="s">
        <v>162</v>
      </c>
      <c r="L33" s="368" t="s">
        <v>1403</v>
      </c>
      <c r="M33" s="323"/>
      <c r="N33" s="447" t="s">
        <v>254</v>
      </c>
      <c r="O33" s="303" t="s">
        <v>254</v>
      </c>
      <c r="P33" s="303" t="s">
        <v>117</v>
      </c>
      <c r="Q33" s="323"/>
      <c r="R33" s="253">
        <v>40736</v>
      </c>
      <c r="S33" s="323"/>
      <c r="T33" s="321" t="s">
        <v>255</v>
      </c>
    </row>
    <row r="34" spans="1:21" ht="30" x14ac:dyDescent="0.2">
      <c r="B34" s="201" t="s">
        <v>132</v>
      </c>
      <c r="C34" s="253">
        <v>40730</v>
      </c>
      <c r="D34" s="249">
        <v>40718</v>
      </c>
      <c r="E34" s="324" t="s">
        <v>1395</v>
      </c>
      <c r="F34" s="303" t="s">
        <v>1129</v>
      </c>
      <c r="G34" s="322" t="s">
        <v>432</v>
      </c>
      <c r="H34" s="213">
        <v>120</v>
      </c>
      <c r="I34" s="201" t="s">
        <v>1396</v>
      </c>
      <c r="J34" s="303" t="s">
        <v>117</v>
      </c>
      <c r="K34" s="201" t="s">
        <v>162</v>
      </c>
      <c r="L34" s="434" t="s">
        <v>1397</v>
      </c>
      <c r="M34" s="323"/>
      <c r="N34" s="303" t="s">
        <v>254</v>
      </c>
      <c r="O34" s="303" t="s">
        <v>254</v>
      </c>
      <c r="P34" s="303" t="s">
        <v>117</v>
      </c>
      <c r="Q34" s="323"/>
      <c r="R34" s="253">
        <v>40730</v>
      </c>
      <c r="S34" s="301" t="s">
        <v>1407</v>
      </c>
      <c r="T34" s="321" t="s">
        <v>255</v>
      </c>
    </row>
    <row r="35" spans="1:21" s="4" customFormat="1" x14ac:dyDescent="0.2">
      <c r="A35" s="54"/>
      <c r="B35" s="218"/>
      <c r="C35" s="218"/>
      <c r="D35" s="219"/>
      <c r="E35" s="218"/>
      <c r="F35" s="218"/>
      <c r="G35" s="220"/>
      <c r="H35" s="218"/>
      <c r="I35" s="221"/>
      <c r="J35" s="221"/>
      <c r="K35" s="218"/>
      <c r="L35" s="218"/>
      <c r="M35" s="218"/>
      <c r="N35" s="218"/>
      <c r="O35" s="218"/>
      <c r="P35" s="218"/>
      <c r="Q35" s="218"/>
      <c r="R35" s="218"/>
      <c r="S35" s="218"/>
      <c r="T35" s="218"/>
    </row>
    <row r="36" spans="1:21" ht="90" x14ac:dyDescent="0.2">
      <c r="B36" s="383" t="s">
        <v>131</v>
      </c>
      <c r="C36" s="253">
        <v>40722</v>
      </c>
      <c r="D36" s="249">
        <v>40722</v>
      </c>
      <c r="E36" s="324" t="s">
        <v>1381</v>
      </c>
      <c r="F36" s="213" t="s">
        <v>1390</v>
      </c>
      <c r="G36" s="250" t="s">
        <v>1391</v>
      </c>
      <c r="H36" s="213">
        <v>79</v>
      </c>
      <c r="I36" s="303" t="s">
        <v>1386</v>
      </c>
      <c r="J36" s="213" t="s">
        <v>117</v>
      </c>
      <c r="K36" s="213" t="s">
        <v>162</v>
      </c>
      <c r="L36" s="295" t="s">
        <v>1382</v>
      </c>
      <c r="M36" s="396" t="s">
        <v>1357</v>
      </c>
      <c r="N36" s="303" t="s">
        <v>254</v>
      </c>
      <c r="O36" s="303" t="s">
        <v>254</v>
      </c>
      <c r="P36" s="303" t="s">
        <v>347</v>
      </c>
      <c r="Q36" s="323"/>
      <c r="R36" s="253">
        <v>40722</v>
      </c>
      <c r="S36" s="323"/>
      <c r="T36" s="321" t="s">
        <v>255</v>
      </c>
    </row>
    <row r="37" spans="1:21" ht="45" x14ac:dyDescent="0.2">
      <c r="B37" s="383" t="s">
        <v>131</v>
      </c>
      <c r="C37" s="253">
        <v>40702</v>
      </c>
      <c r="D37" s="249">
        <v>40697</v>
      </c>
      <c r="E37" s="324" t="s">
        <v>1384</v>
      </c>
      <c r="F37" s="303" t="s">
        <v>1388</v>
      </c>
      <c r="G37" s="322" t="s">
        <v>1389</v>
      </c>
      <c r="H37" s="213">
        <v>75</v>
      </c>
      <c r="I37" s="303" t="s">
        <v>1386</v>
      </c>
      <c r="J37" s="213" t="s">
        <v>117</v>
      </c>
      <c r="K37" s="430" t="s">
        <v>162</v>
      </c>
      <c r="L37" s="295" t="s">
        <v>1385</v>
      </c>
      <c r="M37" s="396" t="s">
        <v>1392</v>
      </c>
      <c r="N37" s="303" t="s">
        <v>254</v>
      </c>
      <c r="O37" s="303" t="s">
        <v>254</v>
      </c>
      <c r="P37" s="303" t="s">
        <v>347</v>
      </c>
      <c r="Q37" s="323"/>
      <c r="R37" s="253">
        <v>40702</v>
      </c>
      <c r="S37" s="323"/>
      <c r="T37" s="321" t="s">
        <v>255</v>
      </c>
    </row>
    <row r="38" spans="1:21" ht="60" x14ac:dyDescent="0.2">
      <c r="B38" s="383" t="s">
        <v>131</v>
      </c>
      <c r="C38" s="304">
        <v>40701</v>
      </c>
      <c r="D38" s="249">
        <v>40697</v>
      </c>
      <c r="E38" s="324" t="s">
        <v>1383</v>
      </c>
      <c r="F38" s="303"/>
      <c r="G38" s="303"/>
      <c r="H38" s="303">
        <v>0</v>
      </c>
      <c r="I38" s="12" t="s">
        <v>1261</v>
      </c>
      <c r="J38" s="213" t="s">
        <v>117</v>
      </c>
      <c r="K38" s="430" t="s">
        <v>162</v>
      </c>
      <c r="L38" s="295" t="s">
        <v>1387</v>
      </c>
      <c r="M38" s="396" t="s">
        <v>1392</v>
      </c>
      <c r="N38" s="303" t="s">
        <v>254</v>
      </c>
      <c r="O38" s="303" t="s">
        <v>254</v>
      </c>
      <c r="P38" s="303" t="s">
        <v>347</v>
      </c>
      <c r="Q38" s="344"/>
      <c r="R38" s="304">
        <v>40701</v>
      </c>
      <c r="S38" s="295"/>
      <c r="T38" s="321" t="s">
        <v>255</v>
      </c>
      <c r="U38" s="439"/>
    </row>
    <row r="39" spans="1:21" s="4" customFormat="1" x14ac:dyDescent="0.2">
      <c r="A39" s="54"/>
      <c r="B39" s="239"/>
      <c r="C39" s="239"/>
      <c r="D39" s="240"/>
      <c r="E39" s="256"/>
      <c r="F39" s="239"/>
      <c r="G39" s="241"/>
      <c r="H39" s="239"/>
      <c r="I39" s="242"/>
      <c r="J39" s="242"/>
      <c r="K39" s="239"/>
      <c r="L39" s="239"/>
      <c r="M39" s="239"/>
      <c r="N39" s="239"/>
      <c r="O39" s="239"/>
      <c r="P39" s="239"/>
      <c r="Q39" s="239"/>
      <c r="R39" s="239"/>
      <c r="S39" s="256"/>
      <c r="T39" s="239"/>
    </row>
    <row r="40" spans="1:21" s="323" customFormat="1" ht="45" x14ac:dyDescent="0.2">
      <c r="A40" s="52"/>
      <c r="B40" s="303" t="s">
        <v>130</v>
      </c>
      <c r="C40" s="253">
        <v>40684</v>
      </c>
      <c r="D40" s="249">
        <v>40686</v>
      </c>
      <c r="E40" s="324" t="s">
        <v>1379</v>
      </c>
      <c r="F40" s="303" t="s">
        <v>117</v>
      </c>
      <c r="G40" s="322" t="s">
        <v>117</v>
      </c>
      <c r="H40" s="303" t="s">
        <v>117</v>
      </c>
      <c r="J40" s="344" t="s">
        <v>1167</v>
      </c>
      <c r="K40" s="303" t="s">
        <v>200</v>
      </c>
      <c r="L40" s="295" t="s">
        <v>1380</v>
      </c>
      <c r="O40" s="214"/>
      <c r="P40" s="214"/>
      <c r="T40" s="417" t="s">
        <v>255</v>
      </c>
    </row>
    <row r="41" spans="1:21" ht="103.5" customHeight="1" x14ac:dyDescent="0.2">
      <c r="B41" s="442" t="s">
        <v>130</v>
      </c>
      <c r="C41" s="443">
        <v>40675</v>
      </c>
      <c r="D41" s="443">
        <v>40673</v>
      </c>
      <c r="E41" s="297" t="s">
        <v>1371</v>
      </c>
      <c r="F41" s="330" t="s">
        <v>432</v>
      </c>
      <c r="G41" s="330" t="s">
        <v>390</v>
      </c>
      <c r="H41" s="330">
        <v>176</v>
      </c>
      <c r="I41" s="330" t="s">
        <v>1372</v>
      </c>
      <c r="J41" s="330" t="s">
        <v>693</v>
      </c>
      <c r="K41" s="330" t="s">
        <v>162</v>
      </c>
      <c r="L41" s="444" t="s">
        <v>1374</v>
      </c>
      <c r="M41" s="445" t="s">
        <v>117</v>
      </c>
      <c r="N41" s="330" t="s">
        <v>254</v>
      </c>
      <c r="O41" s="330" t="s">
        <v>254</v>
      </c>
      <c r="P41" s="330" t="s">
        <v>347</v>
      </c>
      <c r="Q41" s="446"/>
      <c r="R41" s="443">
        <v>40675</v>
      </c>
      <c r="S41" s="301" t="s">
        <v>1373</v>
      </c>
      <c r="T41" s="417" t="s">
        <v>255</v>
      </c>
      <c r="U41" s="439"/>
    </row>
    <row r="42" spans="1:21" ht="103.5" customHeight="1" x14ac:dyDescent="0.2">
      <c r="B42" s="383" t="s">
        <v>130</v>
      </c>
      <c r="C42" s="304">
        <v>40673</v>
      </c>
      <c r="D42" s="304">
        <v>40674</v>
      </c>
      <c r="E42" s="324" t="s">
        <v>1364</v>
      </c>
      <c r="F42" s="303" t="s">
        <v>1366</v>
      </c>
      <c r="G42" s="303" t="s">
        <v>1367</v>
      </c>
      <c r="H42" s="303">
        <v>20</v>
      </c>
      <c r="I42" s="303" t="s">
        <v>1363</v>
      </c>
      <c r="J42" s="303" t="s">
        <v>1370</v>
      </c>
      <c r="K42" s="303" t="s">
        <v>162</v>
      </c>
      <c r="L42" s="295" t="s">
        <v>1365</v>
      </c>
      <c r="M42" s="12" t="s">
        <v>926</v>
      </c>
      <c r="N42" s="303" t="s">
        <v>274</v>
      </c>
      <c r="O42" s="303" t="s">
        <v>254</v>
      </c>
      <c r="P42" s="303" t="s">
        <v>347</v>
      </c>
      <c r="Q42" s="344"/>
      <c r="R42" s="304" t="s">
        <v>1369</v>
      </c>
      <c r="S42" s="295" t="s">
        <v>1368</v>
      </c>
      <c r="T42" s="321" t="s">
        <v>255</v>
      </c>
      <c r="U42" s="285"/>
    </row>
    <row r="43" spans="1:21" ht="103.5" customHeight="1" x14ac:dyDescent="0.2">
      <c r="B43" s="435" t="s">
        <v>130</v>
      </c>
      <c r="C43" s="436">
        <v>40664</v>
      </c>
      <c r="D43" s="436">
        <v>40664</v>
      </c>
      <c r="E43" s="324" t="s">
        <v>1375</v>
      </c>
      <c r="F43" s="311" t="s">
        <v>902</v>
      </c>
      <c r="G43" s="311" t="s">
        <v>1376</v>
      </c>
      <c r="H43" s="311">
        <v>101</v>
      </c>
      <c r="I43" s="437" t="s">
        <v>1377</v>
      </c>
      <c r="J43" s="311" t="s">
        <v>693</v>
      </c>
      <c r="K43" s="311" t="s">
        <v>162</v>
      </c>
      <c r="L43" s="164" t="s">
        <v>1378</v>
      </c>
      <c r="M43" s="437"/>
      <c r="N43" s="311" t="s">
        <v>254</v>
      </c>
      <c r="O43" s="311" t="s">
        <v>254</v>
      </c>
      <c r="P43" s="311" t="s">
        <v>347</v>
      </c>
      <c r="Q43" s="438"/>
      <c r="R43" s="436">
        <v>40664</v>
      </c>
      <c r="S43" s="295"/>
      <c r="T43" s="321" t="s">
        <v>255</v>
      </c>
      <c r="U43" s="439"/>
    </row>
    <row r="44" spans="1:21" s="4" customFormat="1" x14ac:dyDescent="0.2">
      <c r="A44" s="54"/>
      <c r="B44" s="218"/>
      <c r="C44" s="218"/>
      <c r="D44" s="219"/>
      <c r="E44" s="218"/>
      <c r="F44" s="218"/>
      <c r="G44" s="220"/>
      <c r="H44" s="218"/>
      <c r="I44" s="221"/>
      <c r="J44" s="221"/>
      <c r="K44" s="218"/>
      <c r="L44" s="218"/>
      <c r="M44" s="218"/>
      <c r="N44" s="218"/>
      <c r="O44" s="218"/>
      <c r="P44" s="218"/>
      <c r="Q44" s="218"/>
      <c r="R44" s="218"/>
      <c r="S44" s="218"/>
      <c r="T44" s="218"/>
    </row>
    <row r="45" spans="1:21" ht="103.5" customHeight="1" x14ac:dyDescent="0.2">
      <c r="B45" s="435" t="s">
        <v>129</v>
      </c>
      <c r="C45" s="304">
        <v>40652</v>
      </c>
      <c r="D45" s="304">
        <v>40652</v>
      </c>
      <c r="E45" s="303" t="s">
        <v>1353</v>
      </c>
      <c r="F45" s="303" t="s">
        <v>1354</v>
      </c>
      <c r="G45" s="303" t="s">
        <v>1355</v>
      </c>
      <c r="H45" s="303">
        <v>120</v>
      </c>
      <c r="I45" s="303" t="s">
        <v>1363</v>
      </c>
      <c r="J45" s="213" t="s">
        <v>117</v>
      </c>
      <c r="K45" s="303" t="s">
        <v>1345</v>
      </c>
      <c r="L45" s="344" t="s">
        <v>1356</v>
      </c>
      <c r="M45" s="12" t="s">
        <v>1357</v>
      </c>
      <c r="N45" s="303" t="s">
        <v>254</v>
      </c>
      <c r="O45" s="303" t="s">
        <v>254</v>
      </c>
      <c r="P45" s="303" t="s">
        <v>347</v>
      </c>
      <c r="Q45" s="344" t="s">
        <v>1358</v>
      </c>
      <c r="R45" s="304">
        <v>40652</v>
      </c>
      <c r="S45" s="344" t="s">
        <v>1359</v>
      </c>
      <c r="T45" s="321" t="s">
        <v>255</v>
      </c>
      <c r="U45" s="285" t="s">
        <v>770</v>
      </c>
    </row>
    <row r="46" spans="1:21" ht="87.75" customHeight="1" x14ac:dyDescent="0.2">
      <c r="B46" s="383" t="s">
        <v>129</v>
      </c>
      <c r="C46" s="304">
        <v>40646</v>
      </c>
      <c r="D46" s="304">
        <v>40646</v>
      </c>
      <c r="E46" s="303" t="s">
        <v>1333</v>
      </c>
      <c r="F46" s="303" t="s">
        <v>1343</v>
      </c>
      <c r="G46" s="303" t="s">
        <v>1360</v>
      </c>
      <c r="H46" s="303">
        <v>66</v>
      </c>
      <c r="I46" s="303" t="s">
        <v>1363</v>
      </c>
      <c r="J46" s="213" t="s">
        <v>117</v>
      </c>
      <c r="K46" s="303" t="s">
        <v>1345</v>
      </c>
      <c r="L46" s="344" t="s">
        <v>1361</v>
      </c>
      <c r="M46" s="303" t="s">
        <v>192</v>
      </c>
      <c r="N46" s="303" t="s">
        <v>254</v>
      </c>
      <c r="O46" s="303" t="s">
        <v>254</v>
      </c>
      <c r="P46" s="303" t="s">
        <v>347</v>
      </c>
      <c r="Q46" s="344" t="s">
        <v>1362</v>
      </c>
      <c r="R46" s="304">
        <v>40646</v>
      </c>
      <c r="S46" s="344" t="s">
        <v>1346</v>
      </c>
      <c r="T46" s="321" t="s">
        <v>255</v>
      </c>
      <c r="U46" s="285" t="s">
        <v>770</v>
      </c>
    </row>
    <row r="47" spans="1:21" ht="60" x14ac:dyDescent="0.2">
      <c r="B47" s="303" t="s">
        <v>554</v>
      </c>
      <c r="C47" s="253">
        <v>40611</v>
      </c>
      <c r="D47" s="249">
        <v>40647</v>
      </c>
      <c r="E47" s="324" t="s">
        <v>1338</v>
      </c>
      <c r="F47" s="213" t="s">
        <v>117</v>
      </c>
      <c r="G47" s="213" t="s">
        <v>117</v>
      </c>
      <c r="H47" s="213" t="s">
        <v>117</v>
      </c>
      <c r="I47" s="213" t="s">
        <v>117</v>
      </c>
      <c r="J47" s="303" t="s">
        <v>1350</v>
      </c>
      <c r="K47" s="303" t="s">
        <v>201</v>
      </c>
      <c r="L47" s="343" t="s">
        <v>1349</v>
      </c>
      <c r="M47" s="301" t="s">
        <v>1351</v>
      </c>
      <c r="N47" s="303" t="s">
        <v>254</v>
      </c>
      <c r="O47" s="303" t="s">
        <v>254</v>
      </c>
      <c r="P47" s="303" t="s">
        <v>347</v>
      </c>
      <c r="Q47" s="295" t="s">
        <v>1352</v>
      </c>
      <c r="R47" s="253">
        <v>40647</v>
      </c>
      <c r="S47" s="323"/>
      <c r="T47" s="321" t="s">
        <v>255</v>
      </c>
    </row>
    <row r="48" spans="1:21" ht="75" x14ac:dyDescent="0.2">
      <c r="B48" s="303" t="s">
        <v>554</v>
      </c>
      <c r="C48" s="253">
        <v>40646</v>
      </c>
      <c r="D48" s="249">
        <v>40646</v>
      </c>
      <c r="E48" s="324" t="s">
        <v>1333</v>
      </c>
      <c r="F48" s="303" t="s">
        <v>1343</v>
      </c>
      <c r="G48" s="322" t="s">
        <v>1344</v>
      </c>
      <c r="H48" s="213">
        <v>66</v>
      </c>
      <c r="I48" s="303" t="s">
        <v>1262</v>
      </c>
      <c r="J48" s="303" t="s">
        <v>117</v>
      </c>
      <c r="K48" s="303" t="s">
        <v>1345</v>
      </c>
      <c r="L48" s="295" t="s">
        <v>1342</v>
      </c>
      <c r="M48" s="295" t="s">
        <v>1347</v>
      </c>
      <c r="N48" s="303" t="s">
        <v>254</v>
      </c>
      <c r="O48" s="303" t="s">
        <v>254</v>
      </c>
      <c r="P48" s="303" t="s">
        <v>347</v>
      </c>
      <c r="Q48" s="385" t="s">
        <v>1348</v>
      </c>
      <c r="R48" s="253">
        <v>40647</v>
      </c>
      <c r="S48" s="295" t="s">
        <v>1346</v>
      </c>
      <c r="T48" s="321" t="s">
        <v>255</v>
      </c>
    </row>
    <row r="49" spans="1:20" ht="30" x14ac:dyDescent="0.2">
      <c r="B49" s="303" t="s">
        <v>554</v>
      </c>
      <c r="C49" s="253">
        <v>40645</v>
      </c>
      <c r="D49" s="249">
        <v>40646</v>
      </c>
      <c r="E49" s="324" t="s">
        <v>1334</v>
      </c>
      <c r="F49" s="213" t="s">
        <v>117</v>
      </c>
      <c r="G49" s="213" t="s">
        <v>117</v>
      </c>
      <c r="H49" s="213" t="s">
        <v>117</v>
      </c>
      <c r="I49" s="213" t="s">
        <v>117</v>
      </c>
      <c r="J49" s="366" t="s">
        <v>1339</v>
      </c>
      <c r="K49" s="303" t="s">
        <v>200</v>
      </c>
      <c r="L49" s="295" t="s">
        <v>1335</v>
      </c>
      <c r="M49" s="343" t="s">
        <v>1340</v>
      </c>
      <c r="N49" s="303" t="s">
        <v>274</v>
      </c>
      <c r="O49" s="303" t="s">
        <v>254</v>
      </c>
      <c r="P49" s="303" t="s">
        <v>347</v>
      </c>
      <c r="Q49" s="343" t="s">
        <v>1341</v>
      </c>
      <c r="R49" s="253">
        <v>40646</v>
      </c>
      <c r="S49" s="323"/>
      <c r="T49" s="321" t="s">
        <v>255</v>
      </c>
    </row>
    <row r="50" spans="1:20" ht="60" x14ac:dyDescent="0.2">
      <c r="B50" s="303" t="s">
        <v>554</v>
      </c>
      <c r="C50" s="253">
        <v>40636</v>
      </c>
      <c r="D50" s="249">
        <v>40641</v>
      </c>
      <c r="E50" s="324" t="s">
        <v>1332</v>
      </c>
      <c r="F50" s="213" t="s">
        <v>117</v>
      </c>
      <c r="G50" s="303" t="s">
        <v>117</v>
      </c>
      <c r="H50" s="213" t="s">
        <v>117</v>
      </c>
      <c r="I50" s="213" t="s">
        <v>117</v>
      </c>
      <c r="J50" s="433" t="s">
        <v>1262</v>
      </c>
      <c r="K50" s="430" t="s">
        <v>162</v>
      </c>
      <c r="L50" s="434" t="s">
        <v>1337</v>
      </c>
      <c r="M50" s="323"/>
      <c r="N50" s="201" t="s">
        <v>274</v>
      </c>
      <c r="O50" s="303" t="s">
        <v>254</v>
      </c>
      <c r="P50" s="303" t="s">
        <v>347</v>
      </c>
      <c r="Q50" s="396" t="s">
        <v>117</v>
      </c>
      <c r="R50" s="303" t="s">
        <v>117</v>
      </c>
      <c r="S50" s="295" t="s">
        <v>1324</v>
      </c>
      <c r="T50" s="321" t="s">
        <v>255</v>
      </c>
    </row>
    <row r="51" spans="1:20" ht="60" x14ac:dyDescent="0.2">
      <c r="B51" s="303" t="s">
        <v>554</v>
      </c>
      <c r="C51" s="253">
        <v>40634</v>
      </c>
      <c r="D51" s="249">
        <v>40637</v>
      </c>
      <c r="E51" s="324" t="s">
        <v>1331</v>
      </c>
      <c r="F51" s="213" t="s">
        <v>117</v>
      </c>
      <c r="G51" s="213" t="s">
        <v>117</v>
      </c>
      <c r="H51" s="213" t="s">
        <v>117</v>
      </c>
      <c r="I51" s="213" t="s">
        <v>117</v>
      </c>
      <c r="J51" s="433" t="s">
        <v>1262</v>
      </c>
      <c r="K51" s="430" t="s">
        <v>162</v>
      </c>
      <c r="L51" s="434" t="s">
        <v>1336</v>
      </c>
      <c r="M51" s="323"/>
      <c r="N51" s="201" t="s">
        <v>274</v>
      </c>
      <c r="O51" s="303" t="s">
        <v>254</v>
      </c>
      <c r="P51" s="303" t="s">
        <v>347</v>
      </c>
      <c r="Q51" s="396" t="s">
        <v>117</v>
      </c>
      <c r="R51" s="303" t="s">
        <v>117</v>
      </c>
      <c r="S51" s="295" t="s">
        <v>1324</v>
      </c>
      <c r="T51" s="321" t="s">
        <v>255</v>
      </c>
    </row>
    <row r="52" spans="1:20" s="4" customFormat="1" x14ac:dyDescent="0.2">
      <c r="A52" s="54"/>
      <c r="B52" s="239"/>
      <c r="C52" s="239"/>
      <c r="D52" s="240"/>
      <c r="E52" s="256"/>
      <c r="F52" s="239"/>
      <c r="G52" s="241"/>
      <c r="H52" s="239"/>
      <c r="I52" s="242"/>
      <c r="J52" s="257"/>
      <c r="K52" s="239"/>
      <c r="L52" s="239"/>
      <c r="M52" s="239"/>
      <c r="N52" s="239"/>
      <c r="O52" s="239"/>
      <c r="P52" s="239"/>
      <c r="Q52" s="239"/>
      <c r="R52" s="239"/>
      <c r="S52" s="239"/>
      <c r="T52" s="239"/>
    </row>
    <row r="53" spans="1:20" ht="60" x14ac:dyDescent="0.2">
      <c r="B53" s="303" t="s">
        <v>689</v>
      </c>
      <c r="C53" s="253">
        <v>40631</v>
      </c>
      <c r="D53" s="249">
        <v>40632</v>
      </c>
      <c r="E53" s="297" t="s">
        <v>1323</v>
      </c>
      <c r="F53" s="213" t="s">
        <v>117</v>
      </c>
      <c r="G53" s="213" t="s">
        <v>117</v>
      </c>
      <c r="H53" s="213" t="s">
        <v>117</v>
      </c>
      <c r="I53" s="213" t="s">
        <v>117</v>
      </c>
      <c r="J53" s="432" t="s">
        <v>1325</v>
      </c>
      <c r="K53" s="430" t="s">
        <v>162</v>
      </c>
      <c r="L53" s="434" t="s">
        <v>1326</v>
      </c>
      <c r="M53" s="323"/>
      <c r="N53" s="201" t="s">
        <v>274</v>
      </c>
      <c r="O53" s="303" t="s">
        <v>254</v>
      </c>
      <c r="P53" s="303" t="s">
        <v>347</v>
      </c>
      <c r="Q53" s="396" t="s">
        <v>117</v>
      </c>
      <c r="R53" s="303" t="s">
        <v>117</v>
      </c>
      <c r="S53" s="295" t="s">
        <v>1324</v>
      </c>
      <c r="T53" s="321" t="s">
        <v>255</v>
      </c>
    </row>
    <row r="54" spans="1:20" ht="60" x14ac:dyDescent="0.2">
      <c r="B54" s="303" t="s">
        <v>689</v>
      </c>
      <c r="C54" s="253">
        <v>40626</v>
      </c>
      <c r="D54" s="249">
        <v>40627</v>
      </c>
      <c r="E54" s="324" t="s">
        <v>1320</v>
      </c>
      <c r="F54" s="213" t="s">
        <v>117</v>
      </c>
      <c r="G54" s="213" t="s">
        <v>117</v>
      </c>
      <c r="H54" s="213" t="s">
        <v>117</v>
      </c>
      <c r="I54" s="213" t="s">
        <v>117</v>
      </c>
      <c r="J54" s="433" t="s">
        <v>1321</v>
      </c>
      <c r="K54" s="430" t="s">
        <v>162</v>
      </c>
      <c r="L54" s="434" t="s">
        <v>1322</v>
      </c>
      <c r="M54" s="323"/>
      <c r="N54" s="201" t="s">
        <v>274</v>
      </c>
      <c r="O54" s="303" t="s">
        <v>254</v>
      </c>
      <c r="P54" s="303" t="s">
        <v>347</v>
      </c>
      <c r="Q54" s="396" t="s">
        <v>117</v>
      </c>
      <c r="R54" s="303" t="s">
        <v>117</v>
      </c>
      <c r="S54" s="295" t="s">
        <v>1255</v>
      </c>
      <c r="T54" s="321" t="s">
        <v>255</v>
      </c>
    </row>
    <row r="55" spans="1:20" ht="90" x14ac:dyDescent="0.2">
      <c r="B55" s="303" t="s">
        <v>689</v>
      </c>
      <c r="C55" s="253">
        <v>40624</v>
      </c>
      <c r="D55" s="249">
        <v>40625</v>
      </c>
      <c r="E55" s="324" t="s">
        <v>1315</v>
      </c>
      <c r="F55" s="213" t="s">
        <v>117</v>
      </c>
      <c r="G55" s="213" t="s">
        <v>117</v>
      </c>
      <c r="H55" s="213" t="s">
        <v>117</v>
      </c>
      <c r="I55" s="213" t="s">
        <v>117</v>
      </c>
      <c r="J55" s="164" t="s">
        <v>1319</v>
      </c>
      <c r="K55" s="201" t="s">
        <v>200</v>
      </c>
      <c r="L55" s="295" t="s">
        <v>1316</v>
      </c>
      <c r="M55" s="343" t="s">
        <v>1317</v>
      </c>
      <c r="N55" s="201" t="s">
        <v>274</v>
      </c>
      <c r="O55" s="303" t="s">
        <v>254</v>
      </c>
      <c r="P55" s="303" t="s">
        <v>347</v>
      </c>
      <c r="Q55" s="295" t="s">
        <v>1318</v>
      </c>
      <c r="R55" s="304">
        <v>40625</v>
      </c>
      <c r="S55" s="295"/>
      <c r="T55" s="321" t="s">
        <v>255</v>
      </c>
    </row>
    <row r="56" spans="1:20" ht="60" x14ac:dyDescent="0.2">
      <c r="B56" s="303" t="s">
        <v>689</v>
      </c>
      <c r="C56" s="253">
        <v>40617</v>
      </c>
      <c r="D56" s="249">
        <v>40620</v>
      </c>
      <c r="E56" s="324" t="s">
        <v>1311</v>
      </c>
      <c r="F56" s="213" t="s">
        <v>117</v>
      </c>
      <c r="G56" s="213" t="s">
        <v>117</v>
      </c>
      <c r="H56" s="213" t="s">
        <v>117</v>
      </c>
      <c r="I56" s="213" t="s">
        <v>117</v>
      </c>
      <c r="J56" s="430" t="s">
        <v>1313</v>
      </c>
      <c r="K56" s="430" t="s">
        <v>162</v>
      </c>
      <c r="L56" s="368" t="s">
        <v>1312</v>
      </c>
      <c r="M56" s="323" t="s">
        <v>1314</v>
      </c>
      <c r="N56" s="430" t="s">
        <v>274</v>
      </c>
      <c r="O56" s="303" t="s">
        <v>254</v>
      </c>
      <c r="P56" s="303" t="s">
        <v>347</v>
      </c>
      <c r="Q56" s="431" t="s">
        <v>117</v>
      </c>
      <c r="R56" s="303" t="s">
        <v>117</v>
      </c>
      <c r="S56" s="295" t="s">
        <v>1255</v>
      </c>
      <c r="T56" s="321" t="s">
        <v>255</v>
      </c>
    </row>
    <row r="57" spans="1:20" ht="105" x14ac:dyDescent="0.2">
      <c r="A57" s="258"/>
      <c r="B57" s="303" t="s">
        <v>689</v>
      </c>
      <c r="C57" s="253">
        <v>40619</v>
      </c>
      <c r="D57" s="249">
        <v>40619</v>
      </c>
      <c r="E57" s="324" t="s">
        <v>1304</v>
      </c>
      <c r="F57" s="303" t="s">
        <v>1307</v>
      </c>
      <c r="G57" s="303" t="s">
        <v>1306</v>
      </c>
      <c r="H57" s="213">
        <v>44</v>
      </c>
      <c r="I57" s="303" t="s">
        <v>1327</v>
      </c>
      <c r="J57" s="303" t="s">
        <v>1262</v>
      </c>
      <c r="K57" s="303" t="s">
        <v>162</v>
      </c>
      <c r="L57" s="368" t="s">
        <v>1308</v>
      </c>
      <c r="M57" s="295" t="s">
        <v>1310</v>
      </c>
      <c r="N57" s="319" t="s">
        <v>274</v>
      </c>
      <c r="O57" s="319" t="s">
        <v>254</v>
      </c>
      <c r="P57" s="319" t="s">
        <v>347</v>
      </c>
      <c r="Q57" s="320" t="s">
        <v>1309</v>
      </c>
      <c r="R57" s="420">
        <v>40619</v>
      </c>
      <c r="S57" s="295" t="s">
        <v>1305</v>
      </c>
      <c r="T57" s="321" t="s">
        <v>255</v>
      </c>
    </row>
    <row r="58" spans="1:20" ht="60" x14ac:dyDescent="0.2">
      <c r="A58" s="258"/>
      <c r="B58" s="303" t="s">
        <v>689</v>
      </c>
      <c r="C58" s="213" t="s">
        <v>1297</v>
      </c>
      <c r="D58" s="249">
        <v>40612</v>
      </c>
      <c r="E58" s="324" t="s">
        <v>1291</v>
      </c>
      <c r="F58" s="213" t="s">
        <v>117</v>
      </c>
      <c r="G58" s="213" t="s">
        <v>117</v>
      </c>
      <c r="H58" s="213" t="s">
        <v>117</v>
      </c>
      <c r="I58" s="213" t="s">
        <v>117</v>
      </c>
      <c r="J58" s="213" t="s">
        <v>1262</v>
      </c>
      <c r="K58" s="213" t="s">
        <v>162</v>
      </c>
      <c r="L58" s="427" t="s">
        <v>1298</v>
      </c>
      <c r="M58" s="329"/>
      <c r="N58" s="314" t="s">
        <v>274</v>
      </c>
      <c r="O58" s="319" t="s">
        <v>254</v>
      </c>
      <c r="P58" s="319" t="s">
        <v>347</v>
      </c>
      <c r="Q58" s="320" t="s">
        <v>1292</v>
      </c>
      <c r="R58" s="319" t="s">
        <v>117</v>
      </c>
      <c r="S58" s="323"/>
      <c r="T58" s="321" t="s">
        <v>255</v>
      </c>
    </row>
    <row r="59" spans="1:20" ht="45" x14ac:dyDescent="0.2">
      <c r="A59" s="258"/>
      <c r="B59" s="303" t="s">
        <v>689</v>
      </c>
      <c r="C59" s="253">
        <v>40609</v>
      </c>
      <c r="D59" s="249">
        <v>40610</v>
      </c>
      <c r="E59" s="324" t="s">
        <v>1289</v>
      </c>
      <c r="F59" s="303" t="s">
        <v>117</v>
      </c>
      <c r="G59" s="322" t="s">
        <v>117</v>
      </c>
      <c r="H59" s="303" t="s">
        <v>117</v>
      </c>
      <c r="I59" s="303" t="s">
        <v>117</v>
      </c>
      <c r="J59" s="303" t="s">
        <v>1294</v>
      </c>
      <c r="K59" s="303" t="s">
        <v>200</v>
      </c>
      <c r="L59" s="295" t="s">
        <v>1302</v>
      </c>
      <c r="M59" s="329" t="s">
        <v>1301</v>
      </c>
      <c r="N59" s="314" t="s">
        <v>274</v>
      </c>
      <c r="O59" s="319" t="s">
        <v>254</v>
      </c>
      <c r="P59" s="319" t="s">
        <v>347</v>
      </c>
      <c r="Q59" s="320" t="s">
        <v>1290</v>
      </c>
      <c r="R59" s="315">
        <v>40610</v>
      </c>
      <c r="S59" s="323"/>
      <c r="T59" s="321" t="s">
        <v>255</v>
      </c>
    </row>
    <row r="60" spans="1:20" ht="45" x14ac:dyDescent="0.2">
      <c r="A60" s="258"/>
      <c r="B60" s="303" t="s">
        <v>689</v>
      </c>
      <c r="C60" s="253">
        <v>40609</v>
      </c>
      <c r="D60" s="249">
        <v>40610</v>
      </c>
      <c r="E60" s="324" t="s">
        <v>1288</v>
      </c>
      <c r="F60" s="303" t="s">
        <v>889</v>
      </c>
      <c r="G60" s="322" t="s">
        <v>61</v>
      </c>
      <c r="H60" s="213">
        <v>135</v>
      </c>
      <c r="I60" s="303" t="s">
        <v>1327</v>
      </c>
      <c r="J60" s="303" t="s">
        <v>1262</v>
      </c>
      <c r="K60" s="303" t="s">
        <v>162</v>
      </c>
      <c r="L60" s="295" t="s">
        <v>1299</v>
      </c>
      <c r="M60" s="344" t="s">
        <v>1329</v>
      </c>
      <c r="N60" s="429" t="s">
        <v>274</v>
      </c>
      <c r="O60" s="319" t="s">
        <v>254</v>
      </c>
      <c r="P60" s="319" t="s">
        <v>347</v>
      </c>
      <c r="Q60" s="408"/>
      <c r="R60" s="315">
        <v>40610</v>
      </c>
      <c r="S60" s="212" t="s">
        <v>1300</v>
      </c>
      <c r="T60" s="321" t="s">
        <v>255</v>
      </c>
    </row>
    <row r="61" spans="1:20" ht="71.25" customHeight="1" x14ac:dyDescent="0.2">
      <c r="A61" s="258"/>
      <c r="B61" s="303" t="s">
        <v>689</v>
      </c>
      <c r="C61" s="253">
        <v>40605</v>
      </c>
      <c r="D61" s="249">
        <v>40610</v>
      </c>
      <c r="E61" s="324" t="s">
        <v>1285</v>
      </c>
      <c r="F61" s="303" t="s">
        <v>1287</v>
      </c>
      <c r="G61" s="322" t="s">
        <v>1192</v>
      </c>
      <c r="H61" s="213">
        <v>80</v>
      </c>
      <c r="I61" s="303" t="s">
        <v>1327</v>
      </c>
      <c r="J61" s="303" t="s">
        <v>1262</v>
      </c>
      <c r="K61" s="303" t="s">
        <v>162</v>
      </c>
      <c r="L61" s="295" t="s">
        <v>1286</v>
      </c>
      <c r="M61" s="344" t="s">
        <v>1330</v>
      </c>
      <c r="N61" s="429" t="s">
        <v>274</v>
      </c>
      <c r="O61" s="319" t="s">
        <v>254</v>
      </c>
      <c r="P61" s="319" t="s">
        <v>347</v>
      </c>
      <c r="Q61" s="320" t="s">
        <v>1295</v>
      </c>
      <c r="R61" s="314"/>
      <c r="S61" s="212" t="s">
        <v>1296</v>
      </c>
      <c r="T61" s="321" t="s">
        <v>255</v>
      </c>
    </row>
    <row r="62" spans="1:20" ht="60" x14ac:dyDescent="0.2">
      <c r="A62" s="258"/>
      <c r="B62" s="303" t="s">
        <v>689</v>
      </c>
      <c r="C62" s="253">
        <v>40608</v>
      </c>
      <c r="D62" s="249">
        <v>40609</v>
      </c>
      <c r="E62" s="324" t="s">
        <v>1282</v>
      </c>
      <c r="F62" s="303" t="s">
        <v>117</v>
      </c>
      <c r="G62" s="303" t="s">
        <v>117</v>
      </c>
      <c r="H62" s="303" t="s">
        <v>117</v>
      </c>
      <c r="I62" s="303" t="s">
        <v>117</v>
      </c>
      <c r="J62" s="303" t="s">
        <v>1293</v>
      </c>
      <c r="K62" s="303" t="s">
        <v>202</v>
      </c>
      <c r="L62" s="295" t="s">
        <v>1283</v>
      </c>
      <c r="M62" s="428" t="s">
        <v>1303</v>
      </c>
      <c r="N62" s="319" t="s">
        <v>274</v>
      </c>
      <c r="O62" s="319" t="s">
        <v>254</v>
      </c>
      <c r="P62" s="319" t="s">
        <v>347</v>
      </c>
      <c r="Q62" s="320" t="s">
        <v>1284</v>
      </c>
      <c r="R62" s="315">
        <v>40609</v>
      </c>
      <c r="S62" s="323"/>
      <c r="T62" s="321" t="s">
        <v>255</v>
      </c>
    </row>
    <row r="63" spans="1:20" s="4" customFormat="1" x14ac:dyDescent="0.2">
      <c r="A63" s="54"/>
      <c r="B63" s="239"/>
      <c r="C63" s="239"/>
      <c r="D63" s="240"/>
      <c r="E63" s="239"/>
      <c r="F63" s="239"/>
      <c r="G63" s="241"/>
      <c r="H63" s="239"/>
      <c r="I63" s="242"/>
      <c r="J63" s="242"/>
      <c r="K63" s="239"/>
      <c r="L63" s="256"/>
      <c r="M63" s="239"/>
      <c r="N63" s="239"/>
      <c r="O63" s="239"/>
      <c r="P63" s="239"/>
      <c r="Q63" s="239"/>
      <c r="R63" s="239"/>
      <c r="S63" s="239"/>
      <c r="T63" s="239"/>
    </row>
    <row r="64" spans="1:20" ht="45" x14ac:dyDescent="0.2">
      <c r="B64" s="319" t="s">
        <v>402</v>
      </c>
      <c r="C64" s="315">
        <v>40585</v>
      </c>
      <c r="D64" s="316">
        <v>40585</v>
      </c>
      <c r="E64" s="317" t="s">
        <v>1272</v>
      </c>
      <c r="F64" s="319" t="s">
        <v>1273</v>
      </c>
      <c r="G64" s="422" t="s">
        <v>1274</v>
      </c>
      <c r="H64" s="314">
        <v>70</v>
      </c>
      <c r="I64" s="411" t="s">
        <v>1261</v>
      </c>
      <c r="J64" s="319" t="s">
        <v>1262</v>
      </c>
      <c r="K64" s="319" t="s">
        <v>162</v>
      </c>
      <c r="L64" s="301" t="s">
        <v>1275</v>
      </c>
      <c r="M64" s="405" t="s">
        <v>1276</v>
      </c>
      <c r="N64" s="423"/>
      <c r="O64" s="319" t="s">
        <v>254</v>
      </c>
      <c r="P64" s="319" t="s">
        <v>347</v>
      </c>
      <c r="Q64" s="421" t="s">
        <v>1278</v>
      </c>
      <c r="R64" s="420">
        <v>40585</v>
      </c>
      <c r="S64" s="295"/>
      <c r="T64" s="321" t="s">
        <v>255</v>
      </c>
    </row>
    <row r="65" spans="1:20" ht="45" x14ac:dyDescent="0.2">
      <c r="B65" s="319" t="s">
        <v>402</v>
      </c>
      <c r="C65" s="315">
        <v>40582</v>
      </c>
      <c r="D65" s="316">
        <v>40583</v>
      </c>
      <c r="E65" s="317" t="s">
        <v>1260</v>
      </c>
      <c r="F65" s="319" t="s">
        <v>1264</v>
      </c>
      <c r="G65" s="422" t="s">
        <v>1265</v>
      </c>
      <c r="H65" s="314">
        <v>40</v>
      </c>
      <c r="I65" s="411" t="s">
        <v>1261</v>
      </c>
      <c r="J65" s="319" t="s">
        <v>1262</v>
      </c>
      <c r="K65" s="319" t="s">
        <v>162</v>
      </c>
      <c r="L65" s="421" t="s">
        <v>1266</v>
      </c>
      <c r="M65" s="405" t="s">
        <v>1277</v>
      </c>
      <c r="N65" s="423"/>
      <c r="O65" s="319" t="s">
        <v>254</v>
      </c>
      <c r="P65" s="319" t="s">
        <v>347</v>
      </c>
      <c r="Q65" s="425" t="s">
        <v>1279</v>
      </c>
      <c r="R65" s="420">
        <v>40582</v>
      </c>
      <c r="S65" s="295" t="s">
        <v>1263</v>
      </c>
      <c r="T65" s="321" t="s">
        <v>255</v>
      </c>
    </row>
    <row r="66" spans="1:20" ht="45" x14ac:dyDescent="0.2">
      <c r="B66" s="319" t="s">
        <v>402</v>
      </c>
      <c r="C66" s="315">
        <v>40581</v>
      </c>
      <c r="D66" s="316">
        <v>40582</v>
      </c>
      <c r="E66" s="406" t="s">
        <v>1267</v>
      </c>
      <c r="F66" s="319" t="s">
        <v>1268</v>
      </c>
      <c r="G66" s="422" t="s">
        <v>1269</v>
      </c>
      <c r="H66" s="314">
        <v>115</v>
      </c>
      <c r="I66" s="411" t="s">
        <v>1261</v>
      </c>
      <c r="J66" s="319" t="s">
        <v>1271</v>
      </c>
      <c r="K66" s="319" t="s">
        <v>162</v>
      </c>
      <c r="L66" s="421" t="s">
        <v>1270</v>
      </c>
      <c r="M66" s="424" t="s">
        <v>1280</v>
      </c>
      <c r="N66" s="423"/>
      <c r="O66" s="319" t="s">
        <v>254</v>
      </c>
      <c r="P66" s="319" t="s">
        <v>347</v>
      </c>
      <c r="Q66" s="426" t="s">
        <v>1281</v>
      </c>
      <c r="R66" s="420">
        <v>40581</v>
      </c>
      <c r="S66" s="295" t="s">
        <v>1263</v>
      </c>
      <c r="T66" s="321" t="s">
        <v>255</v>
      </c>
    </row>
    <row r="67" spans="1:20" ht="60" x14ac:dyDescent="0.2">
      <c r="B67" s="319" t="s">
        <v>402</v>
      </c>
      <c r="C67" s="315">
        <v>40576</v>
      </c>
      <c r="D67" s="316">
        <v>40578</v>
      </c>
      <c r="E67" s="317" t="s">
        <v>1258</v>
      </c>
      <c r="F67" s="319" t="s">
        <v>117</v>
      </c>
      <c r="G67" s="319" t="s">
        <v>117</v>
      </c>
      <c r="H67" s="319" t="s">
        <v>117</v>
      </c>
      <c r="I67" s="319" t="s">
        <v>117</v>
      </c>
      <c r="J67" s="416" t="s">
        <v>1257</v>
      </c>
      <c r="K67" s="416" t="s">
        <v>162</v>
      </c>
      <c r="L67" s="421" t="s">
        <v>1259</v>
      </c>
      <c r="M67" s="423"/>
      <c r="N67" s="423"/>
      <c r="O67" s="319" t="s">
        <v>254</v>
      </c>
      <c r="P67" s="319" t="s">
        <v>347</v>
      </c>
      <c r="Q67" s="319" t="s">
        <v>117</v>
      </c>
      <c r="R67" s="319" t="s">
        <v>117</v>
      </c>
      <c r="S67" s="295" t="s">
        <v>1255</v>
      </c>
      <c r="T67" s="321" t="s">
        <v>255</v>
      </c>
    </row>
    <row r="68" spans="1:20" ht="60" x14ac:dyDescent="0.2">
      <c r="B68" s="319" t="s">
        <v>402</v>
      </c>
      <c r="C68" s="315">
        <v>40576</v>
      </c>
      <c r="D68" s="316">
        <v>40576</v>
      </c>
      <c r="E68" s="317" t="s">
        <v>1254</v>
      </c>
      <c r="F68" s="319" t="s">
        <v>117</v>
      </c>
      <c r="G68" s="319" t="s">
        <v>117</v>
      </c>
      <c r="H68" s="319" t="s">
        <v>117</v>
      </c>
      <c r="I68" s="319" t="s">
        <v>117</v>
      </c>
      <c r="J68" s="416" t="s">
        <v>1257</v>
      </c>
      <c r="K68" s="416" t="s">
        <v>162</v>
      </c>
      <c r="L68" s="421" t="s">
        <v>1256</v>
      </c>
      <c r="M68" s="423"/>
      <c r="N68" s="423"/>
      <c r="O68" s="319" t="s">
        <v>254</v>
      </c>
      <c r="P68" s="319" t="s">
        <v>347</v>
      </c>
      <c r="Q68" s="319" t="s">
        <v>117</v>
      </c>
      <c r="R68" s="319" t="s">
        <v>117</v>
      </c>
      <c r="S68" s="295" t="s">
        <v>1255</v>
      </c>
      <c r="T68" s="321" t="s">
        <v>255</v>
      </c>
    </row>
    <row r="69" spans="1:20" s="4" customFormat="1" x14ac:dyDescent="0.2">
      <c r="A69" s="54"/>
      <c r="B69" s="256"/>
      <c r="C69" s="256"/>
      <c r="D69" s="281"/>
      <c r="E69" s="256"/>
      <c r="F69" s="256"/>
      <c r="G69" s="282"/>
      <c r="H69" s="256"/>
      <c r="I69" s="257"/>
      <c r="J69" s="257"/>
      <c r="K69" s="256"/>
      <c r="L69" s="256"/>
      <c r="M69" s="256"/>
      <c r="N69" s="256"/>
      <c r="O69" s="256"/>
      <c r="P69" s="256"/>
      <c r="Q69" s="256"/>
      <c r="R69" s="256"/>
      <c r="S69" s="256"/>
      <c r="T69" s="256"/>
    </row>
    <row r="70" spans="1:20" ht="90" x14ac:dyDescent="0.2">
      <c r="A70" s="413"/>
      <c r="B70" s="319" t="s">
        <v>747</v>
      </c>
      <c r="C70" s="315">
        <v>40572</v>
      </c>
      <c r="D70" s="316">
        <v>40575</v>
      </c>
      <c r="E70" s="317" t="s">
        <v>1244</v>
      </c>
      <c r="F70" s="319" t="s">
        <v>117</v>
      </c>
      <c r="G70" s="319" t="s">
        <v>117</v>
      </c>
      <c r="H70" s="319" t="s">
        <v>117</v>
      </c>
      <c r="I70" s="319" t="s">
        <v>117</v>
      </c>
      <c r="J70" s="416" t="s">
        <v>1236</v>
      </c>
      <c r="K70" s="416" t="s">
        <v>162</v>
      </c>
      <c r="L70" s="320" t="s">
        <v>1245</v>
      </c>
      <c r="M70" s="320" t="s">
        <v>1246</v>
      </c>
      <c r="N70" s="319" t="s">
        <v>254</v>
      </c>
      <c r="O70" s="319" t="s">
        <v>254</v>
      </c>
      <c r="P70" s="319" t="s">
        <v>347</v>
      </c>
      <c r="Q70" s="418" t="s">
        <v>1247</v>
      </c>
      <c r="R70" s="315">
        <v>40574</v>
      </c>
      <c r="S70" s="320" t="s">
        <v>1248</v>
      </c>
      <c r="T70" s="321" t="s">
        <v>255</v>
      </c>
    </row>
    <row r="71" spans="1:20" ht="60" x14ac:dyDescent="0.2">
      <c r="A71" s="413"/>
      <c r="B71" s="319" t="s">
        <v>747</v>
      </c>
      <c r="C71" s="315">
        <v>40570</v>
      </c>
      <c r="D71" s="316">
        <v>40570</v>
      </c>
      <c r="E71" s="317" t="s">
        <v>1249</v>
      </c>
      <c r="F71" s="319" t="s">
        <v>117</v>
      </c>
      <c r="G71" s="319" t="s">
        <v>117</v>
      </c>
      <c r="H71" s="319" t="s">
        <v>117</v>
      </c>
      <c r="I71" s="319" t="s">
        <v>117</v>
      </c>
      <c r="J71" s="416" t="s">
        <v>1236</v>
      </c>
      <c r="K71" s="416" t="s">
        <v>162</v>
      </c>
      <c r="L71" s="295" t="s">
        <v>1250</v>
      </c>
      <c r="M71" s="295" t="s">
        <v>1251</v>
      </c>
      <c r="N71" s="319" t="s">
        <v>254</v>
      </c>
      <c r="O71" s="319" t="s">
        <v>254</v>
      </c>
      <c r="P71" s="319" t="s">
        <v>347</v>
      </c>
      <c r="Q71" s="295" t="s">
        <v>1253</v>
      </c>
      <c r="R71" s="420" t="s">
        <v>117</v>
      </c>
      <c r="S71" s="295" t="s">
        <v>1252</v>
      </c>
      <c r="T71" s="321" t="s">
        <v>255</v>
      </c>
    </row>
    <row r="72" spans="1:20" ht="135" x14ac:dyDescent="0.2">
      <c r="B72" s="410" t="s">
        <v>747</v>
      </c>
      <c r="C72" s="414">
        <v>40198</v>
      </c>
      <c r="D72" s="414">
        <v>40199</v>
      </c>
      <c r="E72" s="415" t="s">
        <v>1235</v>
      </c>
      <c r="F72" s="410" t="s">
        <v>117</v>
      </c>
      <c r="G72" s="410" t="s">
        <v>117</v>
      </c>
      <c r="H72" s="410" t="s">
        <v>117</v>
      </c>
      <c r="I72" s="410" t="s">
        <v>117</v>
      </c>
      <c r="J72" s="410" t="s">
        <v>1236</v>
      </c>
      <c r="K72" s="410" t="s">
        <v>200</v>
      </c>
      <c r="L72" s="419" t="s">
        <v>1238</v>
      </c>
      <c r="M72" s="419" t="s">
        <v>1239</v>
      </c>
      <c r="N72" s="412" t="s">
        <v>254</v>
      </c>
      <c r="O72" s="410" t="s">
        <v>254</v>
      </c>
      <c r="P72" s="410" t="s">
        <v>117</v>
      </c>
      <c r="Q72" s="301" t="s">
        <v>1237</v>
      </c>
      <c r="R72" s="414">
        <v>40564</v>
      </c>
      <c r="S72" s="301"/>
      <c r="T72" s="417" t="s">
        <v>255</v>
      </c>
    </row>
    <row r="73" spans="1:20" ht="12.75" customHeight="1" x14ac:dyDescent="0.2">
      <c r="B73" s="618" t="s">
        <v>747</v>
      </c>
      <c r="C73" s="315">
        <v>40564</v>
      </c>
      <c r="D73" s="315">
        <v>40567</v>
      </c>
      <c r="E73" s="324" t="s">
        <v>1243</v>
      </c>
      <c r="F73" s="319" t="s">
        <v>117</v>
      </c>
      <c r="G73" s="319" t="s">
        <v>117</v>
      </c>
      <c r="H73" s="319" t="s">
        <v>117</v>
      </c>
      <c r="I73" s="319" t="s">
        <v>117</v>
      </c>
      <c r="J73" s="612" t="s">
        <v>1221</v>
      </c>
      <c r="K73" s="612" t="s">
        <v>200</v>
      </c>
      <c r="L73" s="621" t="s">
        <v>1228</v>
      </c>
      <c r="M73" s="614" t="s">
        <v>1229</v>
      </c>
      <c r="N73" s="303" t="s">
        <v>274</v>
      </c>
      <c r="O73" s="303" t="s">
        <v>254</v>
      </c>
      <c r="P73" s="319" t="s">
        <v>347</v>
      </c>
      <c r="Q73" s="614" t="s">
        <v>1233</v>
      </c>
      <c r="R73" s="253">
        <v>40565</v>
      </c>
      <c r="S73" s="630" t="s">
        <v>1240</v>
      </c>
      <c r="T73" s="631" t="s">
        <v>255</v>
      </c>
    </row>
    <row r="74" spans="1:20" ht="15" customHeight="1" x14ac:dyDescent="0.2">
      <c r="B74" s="619"/>
      <c r="C74" s="315">
        <v>40563</v>
      </c>
      <c r="D74" s="315">
        <v>40564</v>
      </c>
      <c r="E74" s="317" t="s">
        <v>1225</v>
      </c>
      <c r="F74" s="319" t="s">
        <v>117</v>
      </c>
      <c r="G74" s="319" t="s">
        <v>117</v>
      </c>
      <c r="H74" s="319" t="s">
        <v>117</v>
      </c>
      <c r="I74" s="319" t="s">
        <v>117</v>
      </c>
      <c r="J74" s="612"/>
      <c r="K74" s="612"/>
      <c r="L74" s="621"/>
      <c r="M74" s="614"/>
      <c r="N74" s="319" t="s">
        <v>274</v>
      </c>
      <c r="O74" s="319" t="s">
        <v>254</v>
      </c>
      <c r="P74" s="319" t="s">
        <v>347</v>
      </c>
      <c r="Q74" s="614"/>
      <c r="R74" s="315">
        <v>40564</v>
      </c>
      <c r="S74" s="630"/>
      <c r="T74" s="632"/>
    </row>
    <row r="75" spans="1:20" ht="15" x14ac:dyDescent="0.2">
      <c r="B75" s="619"/>
      <c r="C75" s="315">
        <v>40562</v>
      </c>
      <c r="D75" s="315">
        <v>40563</v>
      </c>
      <c r="E75" s="317" t="s">
        <v>1226</v>
      </c>
      <c r="F75" s="319" t="s">
        <v>117</v>
      </c>
      <c r="G75" s="319" t="s">
        <v>117</v>
      </c>
      <c r="H75" s="319" t="s">
        <v>117</v>
      </c>
      <c r="I75" s="319" t="s">
        <v>117</v>
      </c>
      <c r="J75" s="612"/>
      <c r="K75" s="612"/>
      <c r="L75" s="621"/>
      <c r="M75" s="614"/>
      <c r="N75" s="319" t="s">
        <v>274</v>
      </c>
      <c r="O75" s="319" t="s">
        <v>254</v>
      </c>
      <c r="P75" s="319" t="s">
        <v>347</v>
      </c>
      <c r="Q75" s="614"/>
      <c r="R75" s="315">
        <v>40563</v>
      </c>
      <c r="S75" s="630"/>
      <c r="T75" s="632"/>
    </row>
    <row r="76" spans="1:20" ht="15" x14ac:dyDescent="0.2">
      <c r="B76" s="620"/>
      <c r="C76" s="315">
        <v>40561</v>
      </c>
      <c r="D76" s="315">
        <v>40562</v>
      </c>
      <c r="E76" s="317" t="s">
        <v>1227</v>
      </c>
      <c r="F76" s="319" t="s">
        <v>117</v>
      </c>
      <c r="G76" s="319" t="s">
        <v>117</v>
      </c>
      <c r="H76" s="319" t="s">
        <v>117</v>
      </c>
      <c r="I76" s="319" t="s">
        <v>117</v>
      </c>
      <c r="J76" s="612"/>
      <c r="K76" s="612"/>
      <c r="L76" s="621"/>
      <c r="M76" s="614"/>
      <c r="N76" s="319" t="s">
        <v>274</v>
      </c>
      <c r="O76" s="319" t="s">
        <v>254</v>
      </c>
      <c r="P76" s="319" t="s">
        <v>347</v>
      </c>
      <c r="Q76" s="614"/>
      <c r="R76" s="315">
        <v>40562</v>
      </c>
      <c r="S76" s="630"/>
      <c r="T76" s="633"/>
    </row>
    <row r="77" spans="1:20" ht="105" x14ac:dyDescent="0.2">
      <c r="B77" s="319" t="s">
        <v>747</v>
      </c>
      <c r="C77" s="315">
        <v>40561</v>
      </c>
      <c r="D77" s="315">
        <v>40561</v>
      </c>
      <c r="E77" s="406" t="s">
        <v>1230</v>
      </c>
      <c r="F77" s="319" t="s">
        <v>117</v>
      </c>
      <c r="G77" s="319" t="s">
        <v>117</v>
      </c>
      <c r="H77" s="319" t="s">
        <v>117</v>
      </c>
      <c r="I77" s="319" t="s">
        <v>117</v>
      </c>
      <c r="J77" s="319" t="s">
        <v>1234</v>
      </c>
      <c r="K77" s="319"/>
      <c r="L77" s="320" t="s">
        <v>1231</v>
      </c>
      <c r="M77" s="411" t="s">
        <v>117</v>
      </c>
      <c r="N77" s="319" t="s">
        <v>254</v>
      </c>
      <c r="O77" s="319" t="s">
        <v>254</v>
      </c>
      <c r="P77" s="319" t="s">
        <v>117</v>
      </c>
      <c r="Q77" s="407" t="s">
        <v>1232</v>
      </c>
      <c r="R77" s="315">
        <v>40551</v>
      </c>
      <c r="S77" s="408"/>
      <c r="T77" s="321" t="s">
        <v>255</v>
      </c>
    </row>
    <row r="78" spans="1:20" ht="120" x14ac:dyDescent="0.2">
      <c r="A78" s="329"/>
      <c r="B78" s="319" t="s">
        <v>747</v>
      </c>
      <c r="C78" s="315">
        <v>40560</v>
      </c>
      <c r="D78" s="316">
        <v>40560</v>
      </c>
      <c r="E78" s="317" t="s">
        <v>1219</v>
      </c>
      <c r="F78" s="319" t="s">
        <v>117</v>
      </c>
      <c r="G78" s="319" t="s">
        <v>117</v>
      </c>
      <c r="H78" s="319" t="s">
        <v>117</v>
      </c>
      <c r="I78" s="319" t="s">
        <v>117</v>
      </c>
      <c r="J78" s="319" t="s">
        <v>1234</v>
      </c>
      <c r="K78" s="319" t="s">
        <v>201</v>
      </c>
      <c r="L78" s="320" t="s">
        <v>1220</v>
      </c>
      <c r="M78" s="405" t="s">
        <v>1222</v>
      </c>
      <c r="N78" s="319" t="s">
        <v>254</v>
      </c>
      <c r="O78" s="319" t="s">
        <v>254</v>
      </c>
      <c r="P78" s="319" t="s">
        <v>347</v>
      </c>
      <c r="Q78" s="409" t="s">
        <v>1223</v>
      </c>
      <c r="R78" s="315"/>
      <c r="S78" s="409" t="s">
        <v>1224</v>
      </c>
      <c r="T78" s="321" t="s">
        <v>255</v>
      </c>
    </row>
    <row r="79" spans="1:20" ht="150" x14ac:dyDescent="0.2">
      <c r="A79" s="106"/>
      <c r="B79" s="319" t="s">
        <v>747</v>
      </c>
      <c r="C79" s="315">
        <v>40546</v>
      </c>
      <c r="D79" s="316">
        <v>40546</v>
      </c>
      <c r="E79" s="317" t="s">
        <v>1215</v>
      </c>
      <c r="F79" s="319" t="s">
        <v>117</v>
      </c>
      <c r="G79" s="319" t="s">
        <v>117</v>
      </c>
      <c r="H79" s="319" t="s">
        <v>117</v>
      </c>
      <c r="I79" s="319" t="s">
        <v>117</v>
      </c>
      <c r="J79" s="319" t="s">
        <v>1221</v>
      </c>
      <c r="K79" s="319" t="s">
        <v>200</v>
      </c>
      <c r="L79" s="320" t="s">
        <v>1216</v>
      </c>
      <c r="M79" s="405" t="s">
        <v>1217</v>
      </c>
      <c r="N79" s="319" t="s">
        <v>274</v>
      </c>
      <c r="O79" s="319" t="s">
        <v>254</v>
      </c>
      <c r="P79" s="319" t="s">
        <v>347</v>
      </c>
      <c r="Q79" s="320" t="s">
        <v>1218</v>
      </c>
      <c r="R79" s="315">
        <v>40545</v>
      </c>
      <c r="S79" s="408"/>
      <c r="T79" s="321" t="s">
        <v>255</v>
      </c>
    </row>
    <row r="80" spans="1:20" s="4" customFormat="1" x14ac:dyDescent="0.2">
      <c r="A80" s="54"/>
      <c r="B80" s="239"/>
      <c r="C80" s="239"/>
      <c r="D80" s="240"/>
      <c r="E80" s="256"/>
      <c r="F80" s="239"/>
      <c r="G80" s="241"/>
      <c r="H80" s="239"/>
      <c r="I80" s="242"/>
      <c r="J80" s="242"/>
      <c r="K80" s="239"/>
      <c r="L80" s="256"/>
      <c r="M80" s="239"/>
      <c r="N80" s="239"/>
      <c r="O80" s="239"/>
      <c r="P80" s="239"/>
      <c r="Q80" s="256"/>
      <c r="R80" s="239"/>
      <c r="S80" s="239"/>
      <c r="T80" s="239"/>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sheetData>
  <mergeCells count="12">
    <mergeCell ref="Q73:Q76"/>
    <mergeCell ref="T25:T26"/>
    <mergeCell ref="S25:S26"/>
    <mergeCell ref="Q25:Q26"/>
    <mergeCell ref="R25:R26"/>
    <mergeCell ref="S73:S76"/>
    <mergeCell ref="T73:T76"/>
    <mergeCell ref="B73:B76"/>
    <mergeCell ref="J73:J76"/>
    <mergeCell ref="K73:K76"/>
    <mergeCell ref="L73:L76"/>
    <mergeCell ref="M73:M76"/>
  </mergeCells>
  <pageMargins left="0.7" right="0.7" top="0.75" bottom="0.75" header="0.3" footer="0.3"/>
  <pageSetup orientation="portrait" horizontalDpi="90" verticalDpi="90"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sqref="A1:IV65536"/>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0" t="s">
        <v>1212</v>
      </c>
      <c r="B1" s="600"/>
      <c r="C1" s="600"/>
      <c r="D1" s="600"/>
      <c r="E1" s="600"/>
      <c r="F1" s="600"/>
      <c r="G1" s="600"/>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206">
        <v>1624</v>
      </c>
      <c r="E4" s="207">
        <f t="shared" ref="E4:E15" si="0">SUM(C4-D4)</f>
        <v>43016</v>
      </c>
      <c r="F4" s="208">
        <v>0</v>
      </c>
      <c r="G4" s="100">
        <f t="shared" ref="G4:G13" si="1">(E4-F4)/E4</f>
        <v>1</v>
      </c>
    </row>
    <row r="5" spans="1:7" ht="23.25" customHeight="1" thickBot="1" x14ac:dyDescent="0.25">
      <c r="A5" s="15" t="s">
        <v>127</v>
      </c>
      <c r="B5" s="15" t="s">
        <v>216</v>
      </c>
      <c r="C5" s="206">
        <f>28*24*60</f>
        <v>40320</v>
      </c>
      <c r="D5" s="16">
        <v>739</v>
      </c>
      <c r="E5" s="207">
        <f t="shared" si="0"/>
        <v>39581</v>
      </c>
      <c r="F5" s="98">
        <v>225</v>
      </c>
      <c r="G5" s="100">
        <f t="shared" si="1"/>
        <v>0.9943154543846795</v>
      </c>
    </row>
    <row r="6" spans="1:7" ht="23.25" customHeight="1" thickBot="1" x14ac:dyDescent="0.25">
      <c r="A6" s="15" t="s">
        <v>128</v>
      </c>
      <c r="B6" s="15" t="s">
        <v>216</v>
      </c>
      <c r="C6" s="206">
        <f>31*24*60</f>
        <v>44640</v>
      </c>
      <c r="D6" s="16">
        <v>2404</v>
      </c>
      <c r="E6" s="207">
        <f t="shared" si="0"/>
        <v>42236</v>
      </c>
      <c r="F6" s="98">
        <v>259</v>
      </c>
      <c r="G6" s="100">
        <f t="shared" si="1"/>
        <v>0.99386779051046503</v>
      </c>
    </row>
    <row r="7" spans="1:7" ht="23.25" customHeight="1" thickBot="1" x14ac:dyDescent="0.25">
      <c r="A7" s="15" t="s">
        <v>129</v>
      </c>
      <c r="B7" s="15" t="s">
        <v>216</v>
      </c>
      <c r="C7" s="206">
        <f>30*24*60</f>
        <v>43200</v>
      </c>
      <c r="D7" s="16">
        <v>895</v>
      </c>
      <c r="E7" s="207">
        <f t="shared" si="0"/>
        <v>42305</v>
      </c>
      <c r="F7" s="98">
        <v>0</v>
      </c>
      <c r="G7" s="100">
        <f t="shared" si="1"/>
        <v>1</v>
      </c>
    </row>
    <row r="8" spans="1:7" ht="23.25" customHeight="1" thickBot="1" x14ac:dyDescent="0.25">
      <c r="A8" s="15" t="s">
        <v>130</v>
      </c>
      <c r="B8" s="15" t="s">
        <v>216</v>
      </c>
      <c r="C8" s="206">
        <f>31*24*60</f>
        <v>44640</v>
      </c>
      <c r="D8" s="16">
        <v>1614</v>
      </c>
      <c r="E8" s="207">
        <f t="shared" si="0"/>
        <v>43026</v>
      </c>
      <c r="F8" s="98">
        <v>101</v>
      </c>
      <c r="G8" s="100">
        <f t="shared" si="1"/>
        <v>0.99765258215962438</v>
      </c>
    </row>
    <row r="9" spans="1:7" ht="23.25" customHeight="1" thickBot="1" x14ac:dyDescent="0.25">
      <c r="A9" s="15" t="s">
        <v>131</v>
      </c>
      <c r="B9" s="15" t="s">
        <v>216</v>
      </c>
      <c r="C9" s="206">
        <f>30*24*60</f>
        <v>43200</v>
      </c>
      <c r="D9" s="16">
        <v>2167</v>
      </c>
      <c r="E9" s="207">
        <f t="shared" si="0"/>
        <v>41033</v>
      </c>
      <c r="F9" s="98">
        <v>0</v>
      </c>
      <c r="G9" s="100">
        <f t="shared" si="1"/>
        <v>1</v>
      </c>
    </row>
    <row r="10" spans="1:7" ht="23.25" customHeight="1" thickBot="1" x14ac:dyDescent="0.25">
      <c r="A10" s="15" t="s">
        <v>132</v>
      </c>
      <c r="B10" s="15" t="s">
        <v>216</v>
      </c>
      <c r="C10" s="206">
        <f>31*24*60</f>
        <v>44640</v>
      </c>
      <c r="D10" s="16">
        <v>850</v>
      </c>
      <c r="E10" s="16">
        <f t="shared" si="0"/>
        <v>43790</v>
      </c>
      <c r="F10" s="15">
        <v>0</v>
      </c>
      <c r="G10" s="100">
        <f t="shared" si="1"/>
        <v>1</v>
      </c>
    </row>
    <row r="11" spans="1:7" ht="21.75" customHeight="1" thickBot="1" x14ac:dyDescent="0.25">
      <c r="A11" s="15" t="s">
        <v>133</v>
      </c>
      <c r="B11" s="15" t="s">
        <v>216</v>
      </c>
      <c r="C11" s="206">
        <f>31*24*60</f>
        <v>44640</v>
      </c>
      <c r="D11" s="16">
        <v>1483</v>
      </c>
      <c r="E11" s="16">
        <f t="shared" si="0"/>
        <v>43157</v>
      </c>
      <c r="F11" s="15">
        <v>0</v>
      </c>
      <c r="G11" s="100">
        <f t="shared" si="1"/>
        <v>1</v>
      </c>
    </row>
    <row r="12" spans="1:7" ht="23.25" customHeight="1" thickBot="1" x14ac:dyDescent="0.25">
      <c r="A12" s="15" t="s">
        <v>134</v>
      </c>
      <c r="B12" s="15" t="s">
        <v>216</v>
      </c>
      <c r="C12" s="206">
        <f>30*24*60</f>
        <v>43200</v>
      </c>
      <c r="D12" s="16">
        <v>1471</v>
      </c>
      <c r="E12" s="16">
        <f t="shared" si="0"/>
        <v>41729</v>
      </c>
      <c r="F12" s="98">
        <v>0</v>
      </c>
      <c r="G12" s="100">
        <f t="shared" si="1"/>
        <v>1</v>
      </c>
    </row>
    <row r="13" spans="1:7" ht="23.25" customHeight="1" thickBot="1" x14ac:dyDescent="0.25">
      <c r="A13" s="17" t="s">
        <v>135</v>
      </c>
      <c r="B13" s="15" t="s">
        <v>216</v>
      </c>
      <c r="C13" s="206">
        <f>31*24*60</f>
        <v>44640</v>
      </c>
      <c r="D13" s="16">
        <v>4966</v>
      </c>
      <c r="E13" s="183">
        <f t="shared" si="0"/>
        <v>39674</v>
      </c>
      <c r="F13" s="18"/>
      <c r="G13" s="100">
        <f t="shared" si="1"/>
        <v>1</v>
      </c>
    </row>
    <row r="14" spans="1:7" ht="23.25" customHeight="1" thickBot="1" x14ac:dyDescent="0.25">
      <c r="A14" s="17" t="s">
        <v>140</v>
      </c>
      <c r="B14" s="15" t="s">
        <v>216</v>
      </c>
      <c r="C14" s="206">
        <f>30*24*60</f>
        <v>43200</v>
      </c>
      <c r="D14" s="16">
        <v>1500</v>
      </c>
      <c r="E14" s="16">
        <f t="shared" si="0"/>
        <v>41700</v>
      </c>
      <c r="F14" s="18"/>
      <c r="G14" s="100"/>
    </row>
    <row r="15" spans="1:7" ht="23.25" customHeight="1" thickBot="1" x14ac:dyDescent="0.25">
      <c r="A15" s="17" t="s">
        <v>141</v>
      </c>
      <c r="B15" s="15" t="s">
        <v>216</v>
      </c>
      <c r="C15" s="206"/>
      <c r="D15" s="16"/>
      <c r="E15" s="183">
        <f t="shared" si="0"/>
        <v>0</v>
      </c>
      <c r="F15" s="204"/>
      <c r="G15" s="100"/>
    </row>
    <row r="16" spans="1:7" ht="23.25" customHeight="1" x14ac:dyDescent="0.2">
      <c r="A16" s="588" t="s">
        <v>1213</v>
      </c>
      <c r="B16" s="588" t="s">
        <v>216</v>
      </c>
      <c r="C16" s="590">
        <f>SUM(C4:C15)</f>
        <v>480960</v>
      </c>
      <c r="D16" s="590">
        <f>SUM(D4:D15)</f>
        <v>19713</v>
      </c>
      <c r="E16" s="590">
        <f>SUM(E4:E15)</f>
        <v>461247</v>
      </c>
      <c r="F16" s="590">
        <f>SUM(F4:F15)</f>
        <v>585</v>
      </c>
      <c r="G16" s="592">
        <f>(E16-F16)/E16</f>
        <v>0.99873169906796144</v>
      </c>
    </row>
    <row r="17" spans="1:7" ht="23.25" customHeight="1" thickBot="1" x14ac:dyDescent="0.25">
      <c r="A17" s="589"/>
      <c r="B17" s="589"/>
      <c r="C17" s="591"/>
      <c r="D17" s="591"/>
      <c r="E17" s="591"/>
      <c r="F17" s="591"/>
      <c r="G17" s="59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sqref="A1:IV65536"/>
    </sheetView>
  </sheetViews>
  <sheetFormatPr defaultColWidth="0" defaultRowHeight="12.75"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7" t="s">
        <v>1214</v>
      </c>
      <c r="B1" s="587"/>
      <c r="C1" s="587"/>
      <c r="D1" s="587"/>
      <c r="E1" s="587"/>
      <c r="F1" s="587"/>
      <c r="G1" s="587"/>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206">
        <f>31*24*60</f>
        <v>44640</v>
      </c>
      <c r="D4" s="206">
        <v>1624</v>
      </c>
      <c r="E4" s="207">
        <f t="shared" ref="E4:E11" si="0">SUM(C4-D4)</f>
        <v>43016</v>
      </c>
      <c r="F4" s="208">
        <v>0</v>
      </c>
      <c r="G4" s="100">
        <f t="shared" ref="G4:G14" si="1">(E4-F4)/E4</f>
        <v>1</v>
      </c>
    </row>
    <row r="5" spans="1:7" ht="23.25" customHeight="1" thickBot="1" x14ac:dyDescent="0.25">
      <c r="A5" s="15" t="s">
        <v>127</v>
      </c>
      <c r="B5" s="15" t="s">
        <v>197</v>
      </c>
      <c r="C5" s="206">
        <f>28*24*60</f>
        <v>40320</v>
      </c>
      <c r="D5" s="16">
        <v>739</v>
      </c>
      <c r="E5" s="207">
        <f t="shared" si="0"/>
        <v>39581</v>
      </c>
      <c r="F5" s="98">
        <v>225</v>
      </c>
      <c r="G5" s="100">
        <f t="shared" si="1"/>
        <v>0.9943154543846795</v>
      </c>
    </row>
    <row r="6" spans="1:7" ht="23.25" customHeight="1" thickBot="1" x14ac:dyDescent="0.25">
      <c r="A6" s="15" t="s">
        <v>128</v>
      </c>
      <c r="B6" s="15" t="s">
        <v>197</v>
      </c>
      <c r="C6" s="206">
        <f>31*24*60</f>
        <v>44640</v>
      </c>
      <c r="D6" s="16">
        <v>2404</v>
      </c>
      <c r="E6" s="207">
        <f t="shared" si="0"/>
        <v>42236</v>
      </c>
      <c r="F6" s="98">
        <v>259</v>
      </c>
      <c r="G6" s="100">
        <f t="shared" si="1"/>
        <v>0.99386779051046503</v>
      </c>
    </row>
    <row r="7" spans="1:7" ht="23.25" customHeight="1" thickBot="1" x14ac:dyDescent="0.25">
      <c r="A7" s="15" t="s">
        <v>129</v>
      </c>
      <c r="B7" s="15" t="s">
        <v>197</v>
      </c>
      <c r="C7" s="206">
        <f>30*24*60</f>
        <v>43200</v>
      </c>
      <c r="D7" s="16">
        <v>895</v>
      </c>
      <c r="E7" s="207">
        <f t="shared" si="0"/>
        <v>42305</v>
      </c>
      <c r="F7" s="98">
        <v>66</v>
      </c>
      <c r="G7" s="100">
        <f t="shared" si="1"/>
        <v>0.99843990072095501</v>
      </c>
    </row>
    <row r="8" spans="1:7" ht="23.25" customHeight="1" thickBot="1" x14ac:dyDescent="0.25">
      <c r="A8" s="15" t="s">
        <v>130</v>
      </c>
      <c r="B8" s="15" t="s">
        <v>197</v>
      </c>
      <c r="C8" s="206">
        <f>31*24*60</f>
        <v>44640</v>
      </c>
      <c r="D8" s="16">
        <v>1614</v>
      </c>
      <c r="E8" s="207">
        <f t="shared" si="0"/>
        <v>43026</v>
      </c>
      <c r="F8" s="98">
        <v>101</v>
      </c>
      <c r="G8" s="100">
        <f t="shared" si="1"/>
        <v>0.99765258215962438</v>
      </c>
    </row>
    <row r="9" spans="1:7" ht="23.25" customHeight="1" thickBot="1" x14ac:dyDescent="0.25">
      <c r="A9" s="15" t="s">
        <v>131</v>
      </c>
      <c r="B9" s="15" t="s">
        <v>197</v>
      </c>
      <c r="C9" s="206">
        <f>30*24*60</f>
        <v>43200</v>
      </c>
      <c r="D9" s="16">
        <v>2167</v>
      </c>
      <c r="E9" s="207">
        <f t="shared" si="0"/>
        <v>41033</v>
      </c>
      <c r="F9" s="98">
        <v>0</v>
      </c>
      <c r="G9" s="100">
        <f t="shared" si="1"/>
        <v>1</v>
      </c>
    </row>
    <row r="10" spans="1:7" ht="23.25" customHeight="1" thickBot="1" x14ac:dyDescent="0.25">
      <c r="A10" s="15" t="s">
        <v>132</v>
      </c>
      <c r="B10" s="15" t="s">
        <v>197</v>
      </c>
      <c r="C10" s="206">
        <f>31*24*60</f>
        <v>44640</v>
      </c>
      <c r="D10" s="16">
        <v>850</v>
      </c>
      <c r="E10" s="16">
        <f t="shared" si="0"/>
        <v>43790</v>
      </c>
      <c r="F10" s="15">
        <v>0</v>
      </c>
      <c r="G10" s="100">
        <f t="shared" si="1"/>
        <v>1</v>
      </c>
    </row>
    <row r="11" spans="1:7" ht="23.25" customHeight="1" thickBot="1" x14ac:dyDescent="0.25">
      <c r="A11" s="15" t="s">
        <v>133</v>
      </c>
      <c r="B11" s="15" t="s">
        <v>197</v>
      </c>
      <c r="C11" s="206">
        <f>31*24*60</f>
        <v>44640</v>
      </c>
      <c r="D11" s="16">
        <v>1483</v>
      </c>
      <c r="E11" s="16">
        <f t="shared" si="0"/>
        <v>43157</v>
      </c>
      <c r="F11" s="15">
        <v>50</v>
      </c>
      <c r="G11" s="100">
        <f t="shared" si="1"/>
        <v>0.99884143939569481</v>
      </c>
    </row>
    <row r="12" spans="1:7" ht="23.25" customHeight="1" thickBot="1" x14ac:dyDescent="0.25">
      <c r="A12" s="15" t="s">
        <v>134</v>
      </c>
      <c r="B12" s="15" t="s">
        <v>197</v>
      </c>
      <c r="C12" s="206">
        <f>30*24*60</f>
        <v>43200</v>
      </c>
      <c r="D12" s="16">
        <v>1471</v>
      </c>
      <c r="E12" s="16">
        <f>SUM(C12-D12)</f>
        <v>41729</v>
      </c>
      <c r="F12" s="15">
        <v>75</v>
      </c>
      <c r="G12" s="100">
        <f t="shared" si="1"/>
        <v>0.99820268877758878</v>
      </c>
    </row>
    <row r="13" spans="1:7" ht="23.25" customHeight="1" thickBot="1" x14ac:dyDescent="0.25">
      <c r="A13" s="17" t="s">
        <v>135</v>
      </c>
      <c r="B13" s="15" t="s">
        <v>197</v>
      </c>
      <c r="C13" s="206">
        <f>31*24*60</f>
        <v>44640</v>
      </c>
      <c r="D13" s="16">
        <v>4966</v>
      </c>
      <c r="E13" s="16">
        <f>SUM(C13-D13)</f>
        <v>39674</v>
      </c>
      <c r="F13" s="18">
        <v>0</v>
      </c>
      <c r="G13" s="100">
        <f t="shared" si="1"/>
        <v>1</v>
      </c>
    </row>
    <row r="14" spans="1:7" ht="23.25" customHeight="1" thickBot="1" x14ac:dyDescent="0.25">
      <c r="A14" s="17" t="s">
        <v>140</v>
      </c>
      <c r="B14" s="15" t="s">
        <v>197</v>
      </c>
      <c r="C14" s="206">
        <f>30*24*60</f>
        <v>43200</v>
      </c>
      <c r="D14" s="16">
        <v>1707</v>
      </c>
      <c r="E14" s="16">
        <f>SUM(C14-D14)</f>
        <v>41493</v>
      </c>
      <c r="F14" s="18"/>
      <c r="G14" s="100">
        <f t="shared" si="1"/>
        <v>1</v>
      </c>
    </row>
    <row r="15" spans="1:7" ht="23.25" customHeight="1" thickBot="1" x14ac:dyDescent="0.25">
      <c r="A15" s="17" t="s">
        <v>141</v>
      </c>
      <c r="B15" s="15" t="s">
        <v>197</v>
      </c>
      <c r="C15" s="206"/>
      <c r="D15" s="16"/>
      <c r="E15" s="183">
        <f>SUM(C15-D15)</f>
        <v>0</v>
      </c>
      <c r="F15" s="204"/>
      <c r="G15" s="100"/>
    </row>
    <row r="16" spans="1:7" ht="23.25" customHeight="1" x14ac:dyDescent="0.2">
      <c r="A16" s="588" t="s">
        <v>1213</v>
      </c>
      <c r="B16" s="588" t="s">
        <v>197</v>
      </c>
      <c r="C16" s="590">
        <f>SUM(C4:C15)</f>
        <v>480960</v>
      </c>
      <c r="D16" s="590">
        <f>SUM(D4:D15)</f>
        <v>19920</v>
      </c>
      <c r="E16" s="590">
        <f>SUM(E4:E15)</f>
        <v>461040</v>
      </c>
      <c r="F16" s="590">
        <f>SUM(F4:F15)</f>
        <v>776</v>
      </c>
      <c r="G16" s="592">
        <f>(E16-F16)/E16</f>
        <v>0.99831684886343919</v>
      </c>
    </row>
    <row r="17" spans="1:7" ht="23.25" customHeight="1" thickBot="1" x14ac:dyDescent="0.25">
      <c r="A17" s="589"/>
      <c r="B17" s="589"/>
      <c r="C17" s="591"/>
      <c r="D17" s="591"/>
      <c r="E17" s="591"/>
      <c r="F17" s="591"/>
      <c r="G17" s="59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20"/>
  <sheetViews>
    <sheetView workbookViewId="0">
      <selection activeCell="G17" sqref="G17"/>
    </sheetView>
  </sheetViews>
  <sheetFormatPr defaultRowHeight="12.75" x14ac:dyDescent="0.2"/>
  <cols>
    <col min="1" max="1" width="13.7109375" bestFit="1" customWidth="1"/>
  </cols>
  <sheetData>
    <row r="1" spans="1:1" x14ac:dyDescent="0.2">
      <c r="A1" s="441" t="s">
        <v>1328</v>
      </c>
    </row>
    <row r="20" spans="1:1" x14ac:dyDescent="0.2">
      <c r="A20" s="440">
        <v>40848</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3DCEF"/>
    <pageSetUpPr fitToPage="1"/>
  </sheetPr>
  <dimension ref="A1:V264"/>
  <sheetViews>
    <sheetView zoomScale="65" zoomScaleNormal="65" workbookViewId="0">
      <selection activeCell="C7" sqref="C7"/>
    </sheetView>
  </sheetViews>
  <sheetFormatPr defaultColWidth="0" defaultRowHeight="12.75" customHeight="1"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0.85546875" customWidth="1"/>
    <col min="9" max="9" width="19.140625" customWidth="1"/>
    <col min="10" max="10" width="26" customWidth="1"/>
    <col min="11" max="11" width="28.42578125" customWidth="1"/>
    <col min="12" max="12" width="61.85546875" style="92" customWidth="1"/>
    <col min="13" max="13" width="37.710937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0" s="3" customFormat="1" ht="23.25" x14ac:dyDescent="0.35">
      <c r="A1" s="55"/>
      <c r="B1" s="6" t="s">
        <v>219</v>
      </c>
      <c r="C1" s="6"/>
      <c r="D1" s="195"/>
      <c r="E1" s="4"/>
      <c r="G1" s="187"/>
      <c r="I1" s="7"/>
      <c r="J1" s="7"/>
      <c r="K1" s="4"/>
      <c r="L1" s="261"/>
      <c r="M1" s="7"/>
      <c r="N1" s="7"/>
      <c r="O1" s="61"/>
      <c r="P1" s="61"/>
      <c r="R1" s="9"/>
      <c r="T1" s="4"/>
    </row>
    <row r="2" spans="1:20" s="3" customFormat="1" ht="23.25" x14ac:dyDescent="0.35">
      <c r="A2" s="55"/>
      <c r="B2" s="6" t="s">
        <v>226</v>
      </c>
      <c r="C2" s="6"/>
      <c r="D2" s="195"/>
      <c r="E2" s="4"/>
      <c r="G2" s="187"/>
      <c r="I2" s="7"/>
      <c r="J2" s="7"/>
      <c r="K2" s="117"/>
      <c r="L2" s="261"/>
      <c r="M2" s="7"/>
      <c r="N2" s="7"/>
      <c r="O2" s="61"/>
      <c r="P2" s="61"/>
      <c r="R2" s="9"/>
      <c r="T2" s="4"/>
    </row>
    <row r="3" spans="1:20" s="3" customFormat="1" ht="18.75" x14ac:dyDescent="0.3">
      <c r="A3" s="55"/>
      <c r="B3" s="93" t="s">
        <v>225</v>
      </c>
      <c r="C3" s="5"/>
      <c r="D3" s="195"/>
      <c r="E3" s="4"/>
      <c r="G3" s="187"/>
      <c r="I3" s="7"/>
      <c r="J3" s="7"/>
      <c r="K3" s="4"/>
      <c r="L3" s="261"/>
      <c r="M3" s="7"/>
      <c r="N3" s="7"/>
      <c r="O3" s="61"/>
      <c r="P3" s="61"/>
      <c r="Q3" s="4"/>
      <c r="R3" s="9"/>
      <c r="T3" s="4"/>
    </row>
    <row r="4" spans="1:20" s="4" customFormat="1" ht="57.75" customHeight="1"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0" ht="30.75" x14ac:dyDescent="0.25">
      <c r="B5" s="396" t="s">
        <v>141</v>
      </c>
      <c r="C5" s="253">
        <v>40540</v>
      </c>
      <c r="D5" s="249">
        <v>40541</v>
      </c>
      <c r="E5" s="403" t="s">
        <v>1207</v>
      </c>
      <c r="F5" s="303" t="s">
        <v>117</v>
      </c>
      <c r="G5" s="322" t="s">
        <v>117</v>
      </c>
      <c r="H5" s="303" t="s">
        <v>117</v>
      </c>
      <c r="I5" s="303" t="s">
        <v>117</v>
      </c>
      <c r="J5" s="300" t="s">
        <v>1209</v>
      </c>
      <c r="K5" s="201" t="s">
        <v>200</v>
      </c>
      <c r="L5" s="395" t="s">
        <v>1208</v>
      </c>
      <c r="M5" s="365" t="s">
        <v>1211</v>
      </c>
      <c r="N5" s="303" t="s">
        <v>274</v>
      </c>
      <c r="O5" s="303" t="s">
        <v>254</v>
      </c>
      <c r="P5" s="164" t="s">
        <v>347</v>
      </c>
      <c r="Q5" s="395" t="s">
        <v>1210</v>
      </c>
      <c r="R5" s="253">
        <v>40541</v>
      </c>
      <c r="S5" s="323"/>
      <c r="T5" s="364" t="s">
        <v>255</v>
      </c>
    </row>
    <row r="6" spans="1:20" ht="45" x14ac:dyDescent="0.2">
      <c r="B6" s="397" t="s">
        <v>141</v>
      </c>
      <c r="C6" s="337">
        <v>40523</v>
      </c>
      <c r="D6" s="338">
        <v>40528</v>
      </c>
      <c r="E6" s="339" t="s">
        <v>1182</v>
      </c>
      <c r="F6" s="336" t="s">
        <v>117</v>
      </c>
      <c r="G6" s="398" t="s">
        <v>117</v>
      </c>
      <c r="H6" s="336" t="s">
        <v>117</v>
      </c>
      <c r="I6" s="336" t="s">
        <v>117</v>
      </c>
      <c r="J6" s="404" t="s">
        <v>1184</v>
      </c>
      <c r="K6" s="400" t="s">
        <v>200</v>
      </c>
      <c r="L6" s="399" t="s">
        <v>1183</v>
      </c>
      <c r="M6" s="298" t="s">
        <v>1199</v>
      </c>
      <c r="N6" s="342"/>
      <c r="O6" s="336" t="s">
        <v>254</v>
      </c>
      <c r="P6" s="401" t="s">
        <v>347</v>
      </c>
      <c r="Q6" s="342"/>
      <c r="R6" s="337">
        <v>40528</v>
      </c>
      <c r="S6" s="342"/>
      <c r="T6" s="402" t="s">
        <v>255</v>
      </c>
    </row>
    <row r="7" spans="1:20" ht="105.75" x14ac:dyDescent="0.25">
      <c r="B7" s="396" t="s">
        <v>141</v>
      </c>
      <c r="C7" s="253">
        <v>40523</v>
      </c>
      <c r="D7" s="249">
        <v>40523</v>
      </c>
      <c r="E7" s="324" t="s">
        <v>1185</v>
      </c>
      <c r="F7" s="303" t="s">
        <v>117</v>
      </c>
      <c r="G7" s="322" t="s">
        <v>117</v>
      </c>
      <c r="H7" s="303" t="s">
        <v>117</v>
      </c>
      <c r="I7" s="303" t="s">
        <v>117</v>
      </c>
      <c r="J7" s="325" t="s">
        <v>1188</v>
      </c>
      <c r="K7" s="201" t="s">
        <v>200</v>
      </c>
      <c r="L7" s="295" t="s">
        <v>1186</v>
      </c>
      <c r="M7" s="295" t="s">
        <v>1187</v>
      </c>
      <c r="N7" s="303"/>
      <c r="O7" s="303" t="s">
        <v>254</v>
      </c>
      <c r="P7" s="164" t="s">
        <v>347</v>
      </c>
      <c r="Q7" s="395"/>
      <c r="R7" s="253"/>
      <c r="S7" s="295" t="s">
        <v>1189</v>
      </c>
      <c r="T7" s="364" t="s">
        <v>255</v>
      </c>
    </row>
    <row r="8" spans="1:20" ht="51" x14ac:dyDescent="0.2">
      <c r="B8" s="396" t="s">
        <v>141</v>
      </c>
      <c r="C8" s="253">
        <v>40522</v>
      </c>
      <c r="D8" s="249">
        <v>40522</v>
      </c>
      <c r="E8" s="324" t="s">
        <v>1190</v>
      </c>
      <c r="F8" s="303" t="s">
        <v>1129</v>
      </c>
      <c r="G8" s="322" t="s">
        <v>1192</v>
      </c>
      <c r="H8" s="303">
        <v>60</v>
      </c>
      <c r="I8" s="12" t="s">
        <v>1193</v>
      </c>
      <c r="J8" s="325" t="s">
        <v>117</v>
      </c>
      <c r="K8" s="201" t="s">
        <v>162</v>
      </c>
      <c r="L8" s="301" t="s">
        <v>1198</v>
      </c>
      <c r="M8" s="344" t="s">
        <v>1206</v>
      </c>
      <c r="N8" s="303" t="s">
        <v>254</v>
      </c>
      <c r="O8" s="303" t="s">
        <v>254</v>
      </c>
      <c r="P8" s="164" t="s">
        <v>347</v>
      </c>
      <c r="Q8" s="323"/>
      <c r="R8" s="253">
        <v>40522</v>
      </c>
      <c r="S8" s="344" t="s">
        <v>1191</v>
      </c>
      <c r="T8" s="364" t="s">
        <v>255</v>
      </c>
    </row>
    <row r="9" spans="1:20" ht="105" x14ac:dyDescent="0.2">
      <c r="B9" s="396" t="s">
        <v>141</v>
      </c>
      <c r="C9" s="253">
        <v>40519</v>
      </c>
      <c r="D9" s="249">
        <v>40519</v>
      </c>
      <c r="E9" s="297" t="s">
        <v>1202</v>
      </c>
      <c r="F9" s="303" t="s">
        <v>117</v>
      </c>
      <c r="G9" s="322" t="s">
        <v>117</v>
      </c>
      <c r="H9" s="303" t="s">
        <v>117</v>
      </c>
      <c r="I9" s="303" t="s">
        <v>117</v>
      </c>
      <c r="J9" s="325"/>
      <c r="K9" s="201" t="s">
        <v>200</v>
      </c>
      <c r="L9" s="295" t="s">
        <v>1203</v>
      </c>
      <c r="M9" s="301" t="s">
        <v>1205</v>
      </c>
      <c r="N9" s="303" t="s">
        <v>274</v>
      </c>
      <c r="O9" s="303" t="s">
        <v>254</v>
      </c>
      <c r="P9" s="164" t="s">
        <v>347</v>
      </c>
      <c r="R9" s="253"/>
      <c r="S9" s="301" t="s">
        <v>1204</v>
      </c>
      <c r="T9" s="364"/>
    </row>
    <row r="10" spans="1:20" ht="38.25" x14ac:dyDescent="0.2">
      <c r="B10" s="396" t="s">
        <v>141</v>
      </c>
      <c r="C10" s="304" t="s">
        <v>1196</v>
      </c>
      <c r="D10" s="249">
        <v>40518</v>
      </c>
      <c r="E10" s="324" t="s">
        <v>1194</v>
      </c>
      <c r="F10" s="303" t="s">
        <v>117</v>
      </c>
      <c r="G10" s="322" t="s">
        <v>117</v>
      </c>
      <c r="H10" s="303" t="s">
        <v>117</v>
      </c>
      <c r="I10" s="303" t="s">
        <v>117</v>
      </c>
      <c r="J10" s="325" t="s">
        <v>1197</v>
      </c>
      <c r="K10" s="201" t="s">
        <v>200</v>
      </c>
      <c r="L10" s="295" t="s">
        <v>1195</v>
      </c>
      <c r="M10" s="344" t="s">
        <v>1201</v>
      </c>
      <c r="N10" s="303" t="s">
        <v>274</v>
      </c>
      <c r="O10" s="303" t="s">
        <v>254</v>
      </c>
      <c r="P10" s="164" t="s">
        <v>347</v>
      </c>
      <c r="Q10" s="295" t="s">
        <v>1200</v>
      </c>
      <c r="R10" s="253">
        <v>40518</v>
      </c>
      <c r="S10" s="344"/>
      <c r="T10" s="364" t="s">
        <v>255</v>
      </c>
    </row>
    <row r="11" spans="1:20" s="4" customFormat="1" x14ac:dyDescent="0.2">
      <c r="A11" s="54"/>
      <c r="B11" s="218"/>
      <c r="C11" s="218"/>
      <c r="D11" s="219"/>
      <c r="E11" s="218"/>
      <c r="F11" s="218"/>
      <c r="G11" s="220"/>
      <c r="H11" s="218"/>
      <c r="I11" s="221"/>
      <c r="J11" s="221"/>
      <c r="K11" s="218"/>
      <c r="L11" s="218"/>
      <c r="M11" s="218"/>
      <c r="N11" s="218"/>
      <c r="O11" s="218"/>
      <c r="P11" s="218"/>
      <c r="Q11" s="218"/>
      <c r="R11" s="218"/>
      <c r="S11" s="218"/>
      <c r="T11" s="218"/>
    </row>
    <row r="12" spans="1:20" ht="45" x14ac:dyDescent="0.25">
      <c r="B12" s="396" t="s">
        <v>140</v>
      </c>
      <c r="C12" s="253">
        <v>40505</v>
      </c>
      <c r="D12" s="249">
        <v>40506</v>
      </c>
      <c r="E12" s="369" t="s">
        <v>1173</v>
      </c>
      <c r="F12" s="303" t="s">
        <v>117</v>
      </c>
      <c r="G12" s="322" t="s">
        <v>117</v>
      </c>
      <c r="H12" s="303" t="s">
        <v>117</v>
      </c>
      <c r="I12" s="303" t="s">
        <v>117</v>
      </c>
      <c r="J12" s="325" t="s">
        <v>1168</v>
      </c>
      <c r="K12" s="201" t="s">
        <v>200</v>
      </c>
      <c r="L12" s="395" t="s">
        <v>1174</v>
      </c>
      <c r="M12" s="344" t="s">
        <v>1176</v>
      </c>
      <c r="N12" s="303" t="s">
        <v>274</v>
      </c>
      <c r="O12" s="303" t="s">
        <v>254</v>
      </c>
      <c r="P12" s="164" t="s">
        <v>347</v>
      </c>
      <c r="Q12" s="255" t="s">
        <v>1175</v>
      </c>
      <c r="R12" s="253">
        <v>40506</v>
      </c>
      <c r="S12" s="323"/>
      <c r="T12" s="364" t="s">
        <v>255</v>
      </c>
    </row>
    <row r="13" spans="1:20" ht="51.75" x14ac:dyDescent="0.25">
      <c r="B13" s="390" t="s">
        <v>140</v>
      </c>
      <c r="C13" s="253">
        <v>40503</v>
      </c>
      <c r="D13" s="249">
        <v>40504</v>
      </c>
      <c r="E13" s="369" t="s">
        <v>1177</v>
      </c>
      <c r="F13" s="201" t="s">
        <v>1170</v>
      </c>
      <c r="G13" s="201" t="s">
        <v>1171</v>
      </c>
      <c r="H13" s="201">
        <v>175</v>
      </c>
      <c r="I13" s="164" t="s">
        <v>1143</v>
      </c>
      <c r="J13" s="325" t="s">
        <v>117</v>
      </c>
      <c r="K13" s="303" t="s">
        <v>162</v>
      </c>
      <c r="L13" s="395" t="s">
        <v>1172</v>
      </c>
      <c r="M13" s="295" t="s">
        <v>1179</v>
      </c>
      <c r="N13" s="303" t="s">
        <v>254</v>
      </c>
      <c r="O13" s="303" t="s">
        <v>254</v>
      </c>
      <c r="P13" s="164" t="s">
        <v>347</v>
      </c>
      <c r="Q13" s="295" t="s">
        <v>1180</v>
      </c>
      <c r="R13" s="253">
        <v>40504</v>
      </c>
      <c r="S13" s="212" t="s">
        <v>1181</v>
      </c>
      <c r="T13" s="364" t="s">
        <v>255</v>
      </c>
    </row>
    <row r="14" spans="1:20" ht="45" x14ac:dyDescent="0.2">
      <c r="B14" s="390" t="s">
        <v>140</v>
      </c>
      <c r="C14" s="253">
        <v>40484</v>
      </c>
      <c r="D14" s="249">
        <v>40485</v>
      </c>
      <c r="E14" s="324" t="s">
        <v>1163</v>
      </c>
      <c r="F14" s="201" t="s">
        <v>117</v>
      </c>
      <c r="G14" s="201" t="s">
        <v>117</v>
      </c>
      <c r="H14" s="201" t="s">
        <v>117</v>
      </c>
      <c r="I14" s="201" t="s">
        <v>117</v>
      </c>
      <c r="J14" s="325" t="s">
        <v>1168</v>
      </c>
      <c r="K14" s="303" t="s">
        <v>200</v>
      </c>
      <c r="L14" s="295" t="s">
        <v>1164</v>
      </c>
      <c r="M14" s="295" t="s">
        <v>1165</v>
      </c>
      <c r="N14" s="303" t="s">
        <v>274</v>
      </c>
      <c r="O14" s="213" t="s">
        <v>254</v>
      </c>
      <c r="P14" s="164" t="s">
        <v>347</v>
      </c>
      <c r="Q14" s="295" t="s">
        <v>1166</v>
      </c>
      <c r="R14" s="253">
        <v>40485</v>
      </c>
      <c r="S14" s="323"/>
      <c r="T14" s="364" t="s">
        <v>255</v>
      </c>
    </row>
    <row r="15" spans="1:20" ht="60" x14ac:dyDescent="0.2">
      <c r="B15" s="390" t="s">
        <v>140</v>
      </c>
      <c r="C15" s="253">
        <v>40483</v>
      </c>
      <c r="D15" s="249">
        <v>40485</v>
      </c>
      <c r="E15" s="324" t="s">
        <v>1162</v>
      </c>
      <c r="F15" s="201" t="s">
        <v>117</v>
      </c>
      <c r="G15" s="201" t="s">
        <v>117</v>
      </c>
      <c r="H15" s="201" t="s">
        <v>117</v>
      </c>
      <c r="I15" s="201" t="s">
        <v>117</v>
      </c>
      <c r="J15" s="164" t="s">
        <v>1167</v>
      </c>
      <c r="K15" s="303" t="s">
        <v>201</v>
      </c>
      <c r="L15" s="295" t="s">
        <v>1160</v>
      </c>
      <c r="M15" s="396" t="s">
        <v>1178</v>
      </c>
      <c r="N15" s="213" t="s">
        <v>254</v>
      </c>
      <c r="O15" s="213" t="s">
        <v>254</v>
      </c>
      <c r="P15" s="164" t="s">
        <v>347</v>
      </c>
      <c r="Q15" s="295" t="s">
        <v>1169</v>
      </c>
      <c r="R15" s="253">
        <v>40488</v>
      </c>
      <c r="S15" s="295" t="s">
        <v>1161</v>
      </c>
      <c r="T15" s="364" t="s">
        <v>255</v>
      </c>
    </row>
    <row r="16" spans="1:20" s="172" customFormat="1" ht="87.75" customHeight="1" x14ac:dyDescent="0.2">
      <c r="A16" s="54"/>
      <c r="B16" s="390" t="s">
        <v>140</v>
      </c>
      <c r="C16" s="349">
        <v>40483</v>
      </c>
      <c r="D16" s="350">
        <v>40484</v>
      </c>
      <c r="E16" s="324" t="s">
        <v>1156</v>
      </c>
      <c r="F16" s="201" t="s">
        <v>117</v>
      </c>
      <c r="G16" s="201" t="s">
        <v>117</v>
      </c>
      <c r="H16" s="201" t="s">
        <v>117</v>
      </c>
      <c r="I16" s="201" t="s">
        <v>117</v>
      </c>
      <c r="J16" s="164" t="s">
        <v>1167</v>
      </c>
      <c r="K16" s="201" t="s">
        <v>200</v>
      </c>
      <c r="L16" s="295" t="s">
        <v>1157</v>
      </c>
      <c r="M16" s="295" t="s">
        <v>1158</v>
      </c>
      <c r="N16" s="348" t="s">
        <v>274</v>
      </c>
      <c r="O16" s="201" t="s">
        <v>254</v>
      </c>
      <c r="P16" s="164" t="s">
        <v>347</v>
      </c>
      <c r="Q16" s="295" t="s">
        <v>1159</v>
      </c>
      <c r="R16" s="349">
        <v>40484</v>
      </c>
      <c r="S16" s="201"/>
      <c r="T16" s="364" t="s">
        <v>255</v>
      </c>
    </row>
    <row r="17" spans="1:22" s="4" customFormat="1" x14ac:dyDescent="0.2">
      <c r="A17" s="54"/>
      <c r="B17" s="218"/>
      <c r="C17" s="218"/>
      <c r="D17" s="219"/>
      <c r="E17" s="218"/>
      <c r="F17" s="218"/>
      <c r="G17" s="220"/>
      <c r="H17" s="218"/>
      <c r="I17" s="221"/>
      <c r="J17" s="221"/>
      <c r="K17" s="218"/>
      <c r="L17" s="218"/>
      <c r="M17" s="218"/>
      <c r="N17" s="218"/>
      <c r="O17" s="218"/>
      <c r="P17" s="218"/>
      <c r="Q17" s="218"/>
      <c r="R17" s="218"/>
      <c r="S17" s="218"/>
      <c r="T17" s="218"/>
    </row>
    <row r="18" spans="1:22" s="172" customFormat="1" ht="38.25" customHeight="1" x14ac:dyDescent="0.2">
      <c r="A18" s="54"/>
      <c r="B18" s="390" t="s">
        <v>135</v>
      </c>
      <c r="C18" s="349">
        <v>40479</v>
      </c>
      <c r="D18" s="350">
        <v>40480</v>
      </c>
      <c r="E18" s="324" t="s">
        <v>1151</v>
      </c>
      <c r="F18" s="201" t="s">
        <v>117</v>
      </c>
      <c r="G18" s="201" t="s">
        <v>117</v>
      </c>
      <c r="H18" s="201" t="s">
        <v>117</v>
      </c>
      <c r="I18" s="201" t="s">
        <v>117</v>
      </c>
      <c r="J18" s="164" t="s">
        <v>1154</v>
      </c>
      <c r="K18" s="201" t="s">
        <v>200</v>
      </c>
      <c r="L18" s="295" t="s">
        <v>1152</v>
      </c>
      <c r="M18" s="635" t="s">
        <v>1147</v>
      </c>
      <c r="N18" s="348" t="s">
        <v>274</v>
      </c>
      <c r="O18" s="201" t="s">
        <v>254</v>
      </c>
      <c r="P18" s="164" t="s">
        <v>347</v>
      </c>
      <c r="Q18" s="637" t="s">
        <v>1155</v>
      </c>
      <c r="R18" s="349">
        <v>40480</v>
      </c>
      <c r="S18" s="394"/>
      <c r="T18" s="364" t="s">
        <v>255</v>
      </c>
    </row>
    <row r="19" spans="1:22" s="172" customFormat="1" ht="30" x14ac:dyDescent="0.2">
      <c r="A19" s="54"/>
      <c r="B19" s="390" t="s">
        <v>135</v>
      </c>
      <c r="C19" s="349">
        <v>40478</v>
      </c>
      <c r="D19" s="350">
        <v>40479</v>
      </c>
      <c r="E19" s="324" t="s">
        <v>1145</v>
      </c>
      <c r="F19" s="201" t="s">
        <v>117</v>
      </c>
      <c r="G19" s="201" t="s">
        <v>117</v>
      </c>
      <c r="H19" s="201" t="s">
        <v>117</v>
      </c>
      <c r="I19" s="201" t="s">
        <v>117</v>
      </c>
      <c r="J19" s="164" t="s">
        <v>1154</v>
      </c>
      <c r="K19" s="201" t="s">
        <v>200</v>
      </c>
      <c r="L19" s="295" t="s">
        <v>1146</v>
      </c>
      <c r="M19" s="635"/>
      <c r="N19" s="348" t="s">
        <v>274</v>
      </c>
      <c r="O19" s="201" t="s">
        <v>254</v>
      </c>
      <c r="P19" s="164" t="s">
        <v>347</v>
      </c>
      <c r="Q19" s="637"/>
      <c r="R19" s="349">
        <v>40479</v>
      </c>
      <c r="S19" s="394"/>
      <c r="T19" s="364" t="s">
        <v>255</v>
      </c>
    </row>
    <row r="20" spans="1:22" s="172" customFormat="1" ht="30" x14ac:dyDescent="0.2">
      <c r="A20" s="54"/>
      <c r="B20" s="390" t="s">
        <v>135</v>
      </c>
      <c r="C20" s="349">
        <v>40477</v>
      </c>
      <c r="D20" s="350">
        <v>40478</v>
      </c>
      <c r="E20" s="324" t="s">
        <v>1148</v>
      </c>
      <c r="F20" s="201" t="s">
        <v>117</v>
      </c>
      <c r="G20" s="201" t="s">
        <v>117</v>
      </c>
      <c r="H20" s="201" t="s">
        <v>117</v>
      </c>
      <c r="I20" s="201" t="s">
        <v>117</v>
      </c>
      <c r="J20" s="164" t="s">
        <v>1154</v>
      </c>
      <c r="K20" s="201" t="s">
        <v>200</v>
      </c>
      <c r="L20" s="295" t="s">
        <v>1149</v>
      </c>
      <c r="M20" s="636"/>
      <c r="N20" s="348" t="s">
        <v>274</v>
      </c>
      <c r="O20" s="201" t="s">
        <v>254</v>
      </c>
      <c r="P20" s="164" t="s">
        <v>347</v>
      </c>
      <c r="Q20" s="638"/>
      <c r="R20" s="349">
        <v>40478</v>
      </c>
      <c r="S20" s="394"/>
      <c r="T20" s="364" t="s">
        <v>255</v>
      </c>
    </row>
    <row r="21" spans="1:22" s="248" customFormat="1" ht="103.5" customHeight="1" x14ac:dyDescent="0.2">
      <c r="A21" s="55"/>
      <c r="B21" s="390" t="s">
        <v>135</v>
      </c>
      <c r="C21" s="390">
        <v>40473</v>
      </c>
      <c r="D21" s="390">
        <v>40473</v>
      </c>
      <c r="E21" s="324" t="s">
        <v>1144</v>
      </c>
      <c r="F21" s="390" t="s">
        <v>1140</v>
      </c>
      <c r="G21" s="391" t="s">
        <v>1141</v>
      </c>
      <c r="H21" s="392">
        <v>237</v>
      </c>
      <c r="I21" s="164" t="s">
        <v>1143</v>
      </c>
      <c r="J21" s="164" t="s">
        <v>117</v>
      </c>
      <c r="K21" s="201" t="s">
        <v>162</v>
      </c>
      <c r="L21" s="385" t="s">
        <v>1142</v>
      </c>
      <c r="M21" s="385" t="s">
        <v>142</v>
      </c>
      <c r="N21" s="164" t="s">
        <v>254</v>
      </c>
      <c r="O21" s="201" t="s">
        <v>254</v>
      </c>
      <c r="P21" s="164" t="s">
        <v>347</v>
      </c>
      <c r="Q21" s="295" t="s">
        <v>1150</v>
      </c>
      <c r="R21" s="393">
        <v>40473</v>
      </c>
      <c r="S21" s="385" t="s">
        <v>1153</v>
      </c>
      <c r="T21" s="364" t="s">
        <v>255</v>
      </c>
      <c r="U21" s="285" t="s">
        <v>770</v>
      </c>
      <c r="V21" s="382"/>
    </row>
    <row r="22" spans="1:22" s="258" customFormat="1" ht="50.25" customHeight="1" x14ac:dyDescent="0.25">
      <c r="B22" s="248" t="s">
        <v>135</v>
      </c>
      <c r="C22" s="376">
        <v>40457</v>
      </c>
      <c r="D22" s="377">
        <v>40457</v>
      </c>
      <c r="E22" s="378" t="s">
        <v>1128</v>
      </c>
      <c r="F22" s="201" t="s">
        <v>1129</v>
      </c>
      <c r="G22" s="387" t="s">
        <v>1130</v>
      </c>
      <c r="H22" s="248">
        <v>30</v>
      </c>
      <c r="I22" s="164" t="s">
        <v>1143</v>
      </c>
      <c r="J22" s="201" t="s">
        <v>117</v>
      </c>
      <c r="K22" s="201" t="s">
        <v>162</v>
      </c>
      <c r="L22" s="388" t="s">
        <v>1131</v>
      </c>
      <c r="M22" s="255" t="s">
        <v>1134</v>
      </c>
      <c r="N22" s="201" t="s">
        <v>254</v>
      </c>
      <c r="O22" s="201" t="s">
        <v>254</v>
      </c>
      <c r="P22" s="201" t="s">
        <v>347</v>
      </c>
      <c r="Q22" s="248"/>
      <c r="R22" s="376">
        <v>40457</v>
      </c>
      <c r="S22" s="385" t="s">
        <v>1133</v>
      </c>
      <c r="T22" s="364" t="s">
        <v>255</v>
      </c>
    </row>
    <row r="23" spans="1:22" s="370" customFormat="1" x14ac:dyDescent="0.2">
      <c r="A23" s="54"/>
      <c r="B23" s="371"/>
      <c r="C23" s="371"/>
      <c r="D23" s="372"/>
      <c r="E23" s="371"/>
      <c r="F23" s="371"/>
      <c r="G23" s="373"/>
      <c r="H23" s="371"/>
      <c r="I23" s="374"/>
      <c r="J23" s="374"/>
      <c r="K23" s="371"/>
      <c r="L23" s="371"/>
      <c r="M23" s="371"/>
      <c r="N23" s="371"/>
      <c r="O23" s="371"/>
      <c r="P23" s="371"/>
      <c r="Q23" s="371"/>
      <c r="R23" s="371"/>
      <c r="S23" s="371"/>
      <c r="T23" s="371"/>
    </row>
    <row r="24" spans="1:22" ht="90" x14ac:dyDescent="0.2">
      <c r="A24" s="258"/>
      <c r="B24" s="303" t="s">
        <v>134</v>
      </c>
      <c r="C24" s="253">
        <v>40451</v>
      </c>
      <c r="D24" s="249">
        <v>40451</v>
      </c>
      <c r="E24" s="324" t="s">
        <v>1136</v>
      </c>
      <c r="F24" s="303" t="s">
        <v>117</v>
      </c>
      <c r="G24" s="322" t="s">
        <v>117</v>
      </c>
      <c r="H24" s="303" t="s">
        <v>117</v>
      </c>
      <c r="I24" s="303" t="s">
        <v>117</v>
      </c>
      <c r="J24" s="303" t="s">
        <v>1139</v>
      </c>
      <c r="K24" s="303" t="s">
        <v>201</v>
      </c>
      <c r="L24" s="295" t="s">
        <v>1135</v>
      </c>
      <c r="M24" s="295" t="s">
        <v>1137</v>
      </c>
      <c r="N24" s="323"/>
      <c r="O24" s="303" t="s">
        <v>254</v>
      </c>
      <c r="P24" s="303" t="s">
        <v>347</v>
      </c>
      <c r="Q24" s="212" t="s">
        <v>1138</v>
      </c>
      <c r="R24" s="323"/>
      <c r="S24" s="323"/>
      <c r="T24" s="364" t="s">
        <v>255</v>
      </c>
    </row>
    <row r="25" spans="1:22" s="52" customFormat="1" ht="75" x14ac:dyDescent="0.2">
      <c r="B25" s="375" t="s">
        <v>134</v>
      </c>
      <c r="C25" s="376">
        <v>40449</v>
      </c>
      <c r="D25" s="377">
        <v>40451</v>
      </c>
      <c r="E25" s="378" t="s">
        <v>1120</v>
      </c>
      <c r="F25" s="201" t="s">
        <v>117</v>
      </c>
      <c r="G25" s="201" t="s">
        <v>117</v>
      </c>
      <c r="H25" s="201" t="s">
        <v>117</v>
      </c>
      <c r="I25" s="201" t="s">
        <v>117</v>
      </c>
      <c r="J25" s="201" t="s">
        <v>1117</v>
      </c>
      <c r="K25" s="201" t="s">
        <v>200</v>
      </c>
      <c r="L25" s="379" t="s">
        <v>1119</v>
      </c>
      <c r="M25" s="380" t="s">
        <v>1121</v>
      </c>
      <c r="N25" s="248" t="s">
        <v>274</v>
      </c>
      <c r="O25" s="248" t="s">
        <v>254</v>
      </c>
      <c r="P25" s="201" t="s">
        <v>347</v>
      </c>
      <c r="Q25" s="379" t="s">
        <v>1125</v>
      </c>
      <c r="R25" s="376">
        <v>40451</v>
      </c>
      <c r="S25" s="329"/>
      <c r="T25" s="364" t="s">
        <v>255</v>
      </c>
    </row>
    <row r="26" spans="1:22" s="248" customFormat="1" ht="90" x14ac:dyDescent="0.2">
      <c r="A26" s="258"/>
      <c r="B26" s="201" t="s">
        <v>134</v>
      </c>
      <c r="C26" s="376">
        <v>40446</v>
      </c>
      <c r="D26" s="202">
        <v>40449</v>
      </c>
      <c r="E26" s="378" t="s">
        <v>1115</v>
      </c>
      <c r="F26" s="201" t="s">
        <v>117</v>
      </c>
      <c r="G26" s="201" t="s">
        <v>117</v>
      </c>
      <c r="H26" s="201" t="s">
        <v>117</v>
      </c>
      <c r="I26" s="201" t="s">
        <v>117</v>
      </c>
      <c r="J26" s="381" t="s">
        <v>1117</v>
      </c>
      <c r="K26" s="201" t="s">
        <v>201</v>
      </c>
      <c r="L26" s="379" t="s">
        <v>1116</v>
      </c>
      <c r="M26" s="379" t="s">
        <v>1118</v>
      </c>
      <c r="N26" s="201" t="s">
        <v>274</v>
      </c>
      <c r="O26" s="201" t="s">
        <v>254</v>
      </c>
      <c r="P26" s="201" t="s">
        <v>347</v>
      </c>
      <c r="Q26" s="379" t="s">
        <v>1126</v>
      </c>
      <c r="R26" s="376">
        <v>40451</v>
      </c>
      <c r="S26" s="389" t="s">
        <v>1132</v>
      </c>
      <c r="T26" s="364" t="s">
        <v>255</v>
      </c>
      <c r="U26" s="382"/>
    </row>
    <row r="27" spans="1:22" s="52" customFormat="1" ht="50.25" customHeight="1" x14ac:dyDescent="0.25">
      <c r="B27" s="201" t="s">
        <v>134</v>
      </c>
      <c r="C27" s="383">
        <v>40440</v>
      </c>
      <c r="D27" s="383">
        <v>40441</v>
      </c>
      <c r="E27" s="384" t="s">
        <v>1111</v>
      </c>
      <c r="F27" s="201" t="s">
        <v>1112</v>
      </c>
      <c r="G27" s="201" t="s">
        <v>1113</v>
      </c>
      <c r="H27" s="201">
        <v>1208</v>
      </c>
      <c r="I27" s="201" t="s">
        <v>1122</v>
      </c>
      <c r="J27" s="201" t="s">
        <v>117</v>
      </c>
      <c r="K27" s="201" t="s">
        <v>162</v>
      </c>
      <c r="L27" s="385" t="s">
        <v>1114</v>
      </c>
      <c r="M27" s="385" t="s">
        <v>1124</v>
      </c>
      <c r="N27" s="201" t="s">
        <v>254</v>
      </c>
      <c r="O27" s="201" t="s">
        <v>274</v>
      </c>
      <c r="P27" s="201" t="s">
        <v>371</v>
      </c>
      <c r="Q27" s="201" t="s">
        <v>1127</v>
      </c>
      <c r="R27" s="383">
        <v>40442</v>
      </c>
      <c r="S27" s="383"/>
      <c r="T27" s="364" t="s">
        <v>255</v>
      </c>
      <c r="U27" s="386" t="s">
        <v>770</v>
      </c>
    </row>
    <row r="28" spans="1:22" s="213" customFormat="1" ht="75" x14ac:dyDescent="0.2">
      <c r="A28" s="258"/>
      <c r="B28" s="303" t="s">
        <v>134</v>
      </c>
      <c r="C28" s="253">
        <v>40436</v>
      </c>
      <c r="D28" s="326">
        <v>40437</v>
      </c>
      <c r="E28" s="324" t="s">
        <v>1103</v>
      </c>
      <c r="F28" s="303" t="s">
        <v>117</v>
      </c>
      <c r="G28" s="322" t="s">
        <v>117</v>
      </c>
      <c r="H28" s="303" t="s">
        <v>117</v>
      </c>
      <c r="I28" s="303" t="s">
        <v>117</v>
      </c>
      <c r="J28" s="325" t="s">
        <v>1069</v>
      </c>
      <c r="K28" s="303" t="s">
        <v>117</v>
      </c>
      <c r="L28" s="295" t="s">
        <v>1104</v>
      </c>
      <c r="M28" s="295" t="s">
        <v>1105</v>
      </c>
      <c r="N28" s="303" t="s">
        <v>254</v>
      </c>
      <c r="O28" s="303" t="s">
        <v>254</v>
      </c>
      <c r="P28" s="303" t="s">
        <v>347</v>
      </c>
      <c r="R28" s="253">
        <v>40437</v>
      </c>
      <c r="S28" s="254" t="s">
        <v>1123</v>
      </c>
      <c r="T28" s="364" t="s">
        <v>255</v>
      </c>
      <c r="U28" s="328"/>
    </row>
    <row r="29" spans="1:22" s="213" customFormat="1" ht="60" x14ac:dyDescent="0.2">
      <c r="A29" s="258"/>
      <c r="B29" s="303" t="s">
        <v>134</v>
      </c>
      <c r="C29" s="253">
        <v>40428</v>
      </c>
      <c r="D29" s="249">
        <v>40429</v>
      </c>
      <c r="E29" s="324" t="s">
        <v>1098</v>
      </c>
      <c r="F29" s="303" t="s">
        <v>117</v>
      </c>
      <c r="G29" s="322" t="s">
        <v>117</v>
      </c>
      <c r="H29" s="303" t="s">
        <v>117</v>
      </c>
      <c r="I29" s="303" t="s">
        <v>117</v>
      </c>
      <c r="J29" s="325" t="s">
        <v>1099</v>
      </c>
      <c r="K29" s="303" t="s">
        <v>200</v>
      </c>
      <c r="L29" s="295" t="s">
        <v>1108</v>
      </c>
      <c r="M29" s="634" t="s">
        <v>1107</v>
      </c>
      <c r="N29" s="303" t="s">
        <v>274</v>
      </c>
      <c r="O29" s="303" t="s">
        <v>254</v>
      </c>
      <c r="P29" s="303" t="s">
        <v>347</v>
      </c>
      <c r="Q29" s="368" t="s">
        <v>1109</v>
      </c>
      <c r="R29" s="253">
        <v>40431</v>
      </c>
      <c r="S29" s="368" t="s">
        <v>1109</v>
      </c>
      <c r="T29" s="364" t="s">
        <v>255</v>
      </c>
      <c r="U29" s="328"/>
    </row>
    <row r="30" spans="1:22" s="213" customFormat="1" ht="45" x14ac:dyDescent="0.2">
      <c r="A30" s="258"/>
      <c r="B30" s="303" t="s">
        <v>134</v>
      </c>
      <c r="C30" s="253">
        <v>40428</v>
      </c>
      <c r="D30" s="326">
        <v>40428</v>
      </c>
      <c r="E30" s="324" t="s">
        <v>1100</v>
      </c>
      <c r="F30" s="303" t="s">
        <v>117</v>
      </c>
      <c r="G30" s="322" t="s">
        <v>117</v>
      </c>
      <c r="H30" s="303" t="s">
        <v>117</v>
      </c>
      <c r="I30" s="303" t="s">
        <v>117</v>
      </c>
      <c r="J30" s="325" t="s">
        <v>1101</v>
      </c>
      <c r="K30" s="303" t="s">
        <v>200</v>
      </c>
      <c r="L30" s="295" t="s">
        <v>1102</v>
      </c>
      <c r="M30" s="634"/>
      <c r="N30" s="303" t="s">
        <v>274</v>
      </c>
      <c r="O30" s="303" t="s">
        <v>254</v>
      </c>
      <c r="P30" s="303" t="s">
        <v>347</v>
      </c>
      <c r="Q30" s="280" t="s">
        <v>1106</v>
      </c>
      <c r="R30" s="253">
        <v>40428</v>
      </c>
      <c r="T30" s="364" t="s">
        <v>255</v>
      </c>
      <c r="U30" s="328"/>
    </row>
    <row r="31" spans="1:22" s="213" customFormat="1" ht="51.75" x14ac:dyDescent="0.25">
      <c r="A31" s="258"/>
      <c r="B31" s="303" t="s">
        <v>134</v>
      </c>
      <c r="C31" s="253">
        <v>40427</v>
      </c>
      <c r="D31" s="326">
        <v>40427</v>
      </c>
      <c r="E31" s="369" t="s">
        <v>1093</v>
      </c>
      <c r="F31" s="303" t="s">
        <v>918</v>
      </c>
      <c r="G31" s="322" t="s">
        <v>1094</v>
      </c>
      <c r="H31" s="213">
        <v>720</v>
      </c>
      <c r="I31" s="303" t="s">
        <v>1095</v>
      </c>
      <c r="J31" s="303" t="s">
        <v>117</v>
      </c>
      <c r="K31" s="303" t="s">
        <v>162</v>
      </c>
      <c r="L31" s="296" t="s">
        <v>1096</v>
      </c>
      <c r="M31" s="368" t="s">
        <v>1097</v>
      </c>
      <c r="N31" s="303" t="s">
        <v>254</v>
      </c>
      <c r="O31" s="303" t="s">
        <v>254</v>
      </c>
      <c r="P31" s="303" t="s">
        <v>347</v>
      </c>
      <c r="Q31" s="368" t="s">
        <v>1110</v>
      </c>
      <c r="R31" s="253">
        <v>40428</v>
      </c>
      <c r="T31" s="364" t="s">
        <v>255</v>
      </c>
      <c r="U31" s="328"/>
    </row>
    <row r="32" spans="1:22" s="4" customFormat="1" x14ac:dyDescent="0.2">
      <c r="A32" s="54"/>
      <c r="B32" s="218"/>
      <c r="C32" s="218"/>
      <c r="D32" s="219"/>
      <c r="E32" s="218"/>
      <c r="F32" s="218"/>
      <c r="G32" s="220"/>
      <c r="H32" s="218"/>
      <c r="I32" s="221"/>
      <c r="J32" s="221"/>
      <c r="K32" s="218"/>
      <c r="L32" s="218"/>
      <c r="M32" s="218"/>
      <c r="N32" s="218"/>
      <c r="O32" s="218"/>
      <c r="P32" s="218"/>
      <c r="Q32" s="218"/>
      <c r="R32" s="218"/>
      <c r="S32" s="218"/>
      <c r="T32" s="218"/>
    </row>
    <row r="33" spans="1:21" s="213" customFormat="1" ht="25.5" x14ac:dyDescent="0.2">
      <c r="A33" s="258"/>
      <c r="B33" s="303" t="s">
        <v>133</v>
      </c>
      <c r="C33" s="253">
        <v>40420</v>
      </c>
      <c r="D33" s="326" t="s">
        <v>117</v>
      </c>
      <c r="E33" s="303" t="s">
        <v>117</v>
      </c>
      <c r="F33" s="303" t="s">
        <v>432</v>
      </c>
      <c r="G33" s="322" t="s">
        <v>1086</v>
      </c>
      <c r="H33" s="213">
        <v>163</v>
      </c>
      <c r="I33" s="303" t="s">
        <v>783</v>
      </c>
      <c r="J33" s="303" t="s">
        <v>117</v>
      </c>
      <c r="K33" s="303" t="s">
        <v>943</v>
      </c>
      <c r="L33" s="367" t="s">
        <v>1088</v>
      </c>
      <c r="M33" s="303" t="s">
        <v>1091</v>
      </c>
      <c r="N33" s="303" t="s">
        <v>254</v>
      </c>
      <c r="O33" s="303" t="s">
        <v>254</v>
      </c>
      <c r="R33" s="253">
        <v>40420</v>
      </c>
      <c r="T33" s="364" t="s">
        <v>255</v>
      </c>
    </row>
    <row r="34" spans="1:21" s="323" customFormat="1" ht="30" x14ac:dyDescent="0.2">
      <c r="A34" s="52"/>
      <c r="B34" s="303" t="s">
        <v>133</v>
      </c>
      <c r="C34" s="253">
        <v>40420</v>
      </c>
      <c r="D34" s="249">
        <v>40420</v>
      </c>
      <c r="E34" s="358" t="s">
        <v>1085</v>
      </c>
      <c r="F34" s="304" t="s">
        <v>1087</v>
      </c>
      <c r="G34" s="322" t="s">
        <v>1054</v>
      </c>
      <c r="H34" s="303">
        <v>50</v>
      </c>
      <c r="I34" s="303" t="s">
        <v>783</v>
      </c>
      <c r="J34" s="303" t="s">
        <v>117</v>
      </c>
      <c r="K34" s="303" t="s">
        <v>943</v>
      </c>
      <c r="L34" s="280" t="s">
        <v>1084</v>
      </c>
      <c r="M34" s="12" t="s">
        <v>1091</v>
      </c>
      <c r="N34" s="303" t="s">
        <v>254</v>
      </c>
      <c r="O34" s="303" t="s">
        <v>254</v>
      </c>
      <c r="P34" s="303"/>
      <c r="Q34" s="295"/>
      <c r="R34" s="253">
        <v>40420</v>
      </c>
      <c r="S34" s="295"/>
      <c r="T34" s="364" t="s">
        <v>255</v>
      </c>
    </row>
    <row r="35" spans="1:21" s="27" customFormat="1" ht="75" x14ac:dyDescent="0.2">
      <c r="A35" s="258"/>
      <c r="B35" s="303" t="s">
        <v>133</v>
      </c>
      <c r="C35" s="253">
        <v>40408</v>
      </c>
      <c r="D35" s="249">
        <v>40408</v>
      </c>
      <c r="E35" s="358" t="s">
        <v>1089</v>
      </c>
      <c r="F35" s="303" t="s">
        <v>117</v>
      </c>
      <c r="G35" s="303" t="s">
        <v>117</v>
      </c>
      <c r="H35" s="303" t="s">
        <v>117</v>
      </c>
      <c r="I35" s="303" t="s">
        <v>117</v>
      </c>
      <c r="J35" s="303" t="s">
        <v>117</v>
      </c>
      <c r="K35" s="303" t="s">
        <v>117</v>
      </c>
      <c r="L35" s="295" t="s">
        <v>1090</v>
      </c>
      <c r="M35" s="12"/>
      <c r="N35" s="303" t="s">
        <v>254</v>
      </c>
      <c r="O35" s="303" t="s">
        <v>254</v>
      </c>
      <c r="P35" s="303"/>
      <c r="Q35" s="325"/>
      <c r="R35" s="253">
        <v>40408</v>
      </c>
      <c r="S35" s="301" t="s">
        <v>1092</v>
      </c>
      <c r="T35" s="364" t="s">
        <v>255</v>
      </c>
    </row>
    <row r="36" spans="1:21" ht="45" x14ac:dyDescent="0.2">
      <c r="B36" s="303" t="s">
        <v>133</v>
      </c>
      <c r="C36" s="253">
        <v>40398</v>
      </c>
      <c r="D36" s="249">
        <v>40401</v>
      </c>
      <c r="E36" s="324" t="s">
        <v>1079</v>
      </c>
      <c r="F36" s="304">
        <v>40398</v>
      </c>
      <c r="G36" s="322">
        <v>40402</v>
      </c>
      <c r="H36" s="303" t="s">
        <v>117</v>
      </c>
      <c r="I36" s="303" t="s">
        <v>117</v>
      </c>
      <c r="J36" s="303" t="s">
        <v>1069</v>
      </c>
      <c r="K36" s="303" t="s">
        <v>117</v>
      </c>
      <c r="L36" s="280" t="s">
        <v>1081</v>
      </c>
      <c r="M36" s="12" t="s">
        <v>1082</v>
      </c>
      <c r="N36" s="303" t="s">
        <v>254</v>
      </c>
      <c r="O36" s="303" t="s">
        <v>254</v>
      </c>
      <c r="P36" s="303" t="s">
        <v>371</v>
      </c>
      <c r="Q36" s="295" t="s">
        <v>1080</v>
      </c>
      <c r="R36" s="253">
        <v>40401</v>
      </c>
      <c r="S36" s="295"/>
      <c r="T36" s="364" t="s">
        <v>255</v>
      </c>
    </row>
    <row r="37" spans="1:21" ht="135" x14ac:dyDescent="0.2">
      <c r="B37" s="303" t="s">
        <v>133</v>
      </c>
      <c r="C37" s="253">
        <v>40398</v>
      </c>
      <c r="D37" s="249">
        <v>40371</v>
      </c>
      <c r="E37" s="324" t="s">
        <v>1072</v>
      </c>
      <c r="F37" s="303" t="s">
        <v>117</v>
      </c>
      <c r="G37" s="322" t="s">
        <v>117</v>
      </c>
      <c r="H37" s="303" t="s">
        <v>117</v>
      </c>
      <c r="I37" s="303" t="s">
        <v>117</v>
      </c>
      <c r="J37" s="303" t="s">
        <v>1069</v>
      </c>
      <c r="K37" s="303" t="s">
        <v>117</v>
      </c>
      <c r="L37" s="280" t="s">
        <v>1083</v>
      </c>
      <c r="M37" s="295" t="s">
        <v>1078</v>
      </c>
      <c r="N37" s="303" t="s">
        <v>254</v>
      </c>
      <c r="O37" s="303" t="s">
        <v>254</v>
      </c>
      <c r="P37" s="303" t="s">
        <v>117</v>
      </c>
      <c r="Q37" s="325"/>
      <c r="R37" s="253">
        <v>40398</v>
      </c>
      <c r="S37" s="323"/>
      <c r="T37" s="364" t="s">
        <v>255</v>
      </c>
    </row>
    <row r="38" spans="1:21" s="4" customFormat="1" x14ac:dyDescent="0.2">
      <c r="A38" s="54"/>
      <c r="B38" s="218"/>
      <c r="C38" s="218"/>
      <c r="D38" s="219"/>
      <c r="E38" s="218"/>
      <c r="F38" s="218"/>
      <c r="G38" s="220"/>
      <c r="H38" s="218"/>
      <c r="I38" s="221"/>
      <c r="J38" s="221"/>
      <c r="K38" s="218"/>
      <c r="L38" s="218"/>
      <c r="M38" s="218"/>
      <c r="N38" s="218"/>
      <c r="O38" s="218"/>
      <c r="P38" s="218"/>
      <c r="Q38" s="218"/>
      <c r="R38" s="218"/>
      <c r="S38" s="218"/>
      <c r="T38" s="218"/>
    </row>
    <row r="39" spans="1:21" ht="45" x14ac:dyDescent="0.2">
      <c r="B39" s="213" t="s">
        <v>132</v>
      </c>
      <c r="C39" s="253">
        <v>40378</v>
      </c>
      <c r="D39" s="249">
        <v>40378</v>
      </c>
      <c r="E39" s="324" t="s">
        <v>1073</v>
      </c>
      <c r="F39" s="303" t="s">
        <v>1075</v>
      </c>
      <c r="G39" s="322" t="s">
        <v>1076</v>
      </c>
      <c r="H39" s="213">
        <v>57</v>
      </c>
      <c r="I39" s="303" t="s">
        <v>198</v>
      </c>
      <c r="J39" s="303" t="s">
        <v>117</v>
      </c>
      <c r="K39" s="303" t="s">
        <v>162</v>
      </c>
      <c r="L39" s="295" t="s">
        <v>1074</v>
      </c>
      <c r="M39" s="303" t="s">
        <v>1077</v>
      </c>
      <c r="N39" s="303" t="s">
        <v>254</v>
      </c>
      <c r="O39" s="303" t="s">
        <v>254</v>
      </c>
      <c r="P39" s="303" t="s">
        <v>347</v>
      </c>
      <c r="Q39" s="213"/>
      <c r="R39" s="253">
        <v>40378</v>
      </c>
      <c r="S39" s="213"/>
      <c r="T39" s="364" t="s">
        <v>255</v>
      </c>
    </row>
    <row r="40" spans="1:21" ht="105" x14ac:dyDescent="0.2">
      <c r="B40" s="303" t="s">
        <v>132</v>
      </c>
      <c r="C40" s="253">
        <v>40365</v>
      </c>
      <c r="D40" s="249">
        <v>40366</v>
      </c>
      <c r="E40" s="358" t="s">
        <v>1066</v>
      </c>
      <c r="F40" s="303" t="s">
        <v>117</v>
      </c>
      <c r="G40" s="322" t="s">
        <v>117</v>
      </c>
      <c r="H40" s="303" t="s">
        <v>117</v>
      </c>
      <c r="I40" s="303" t="s">
        <v>117</v>
      </c>
      <c r="J40" s="303" t="s">
        <v>1069</v>
      </c>
      <c r="K40" s="303" t="s">
        <v>202</v>
      </c>
      <c r="L40" s="325" t="s">
        <v>1071</v>
      </c>
      <c r="M40" s="366" t="s">
        <v>1068</v>
      </c>
      <c r="N40" s="303" t="s">
        <v>254</v>
      </c>
      <c r="O40" s="303" t="s">
        <v>254</v>
      </c>
      <c r="P40" s="303" t="s">
        <v>347</v>
      </c>
      <c r="Q40" s="325" t="s">
        <v>1067</v>
      </c>
      <c r="R40" s="253">
        <v>40365</v>
      </c>
      <c r="S40" s="213"/>
      <c r="T40" s="364" t="s">
        <v>255</v>
      </c>
    </row>
    <row r="41" spans="1:21" s="25" customFormat="1" ht="75" x14ac:dyDescent="0.2">
      <c r="A41" s="258"/>
      <c r="B41" s="213" t="s">
        <v>132</v>
      </c>
      <c r="C41" s="253">
        <v>40360</v>
      </c>
      <c r="D41" s="249">
        <v>40365</v>
      </c>
      <c r="E41" s="358" t="s">
        <v>1063</v>
      </c>
      <c r="F41" s="303" t="s">
        <v>117</v>
      </c>
      <c r="G41" s="322" t="s">
        <v>117</v>
      </c>
      <c r="H41" s="303" t="s">
        <v>117</v>
      </c>
      <c r="I41" s="303" t="s">
        <v>117</v>
      </c>
      <c r="J41" s="303" t="s">
        <v>117</v>
      </c>
      <c r="K41" s="303" t="s">
        <v>117</v>
      </c>
      <c r="L41" s="295" t="s">
        <v>1064</v>
      </c>
      <c r="M41" s="12" t="s">
        <v>1065</v>
      </c>
      <c r="N41" s="303" t="s">
        <v>254</v>
      </c>
      <c r="O41" s="303" t="s">
        <v>254</v>
      </c>
      <c r="P41" s="303" t="s">
        <v>347</v>
      </c>
      <c r="Q41" s="303" t="s">
        <v>1070</v>
      </c>
      <c r="R41" s="253">
        <v>40365</v>
      </c>
      <c r="S41" s="213"/>
      <c r="T41" s="364" t="s">
        <v>255</v>
      </c>
    </row>
    <row r="42" spans="1:21" s="4" customFormat="1" x14ac:dyDescent="0.2">
      <c r="A42" s="54"/>
      <c r="B42" s="218"/>
      <c r="C42" s="218"/>
      <c r="D42" s="219"/>
      <c r="E42" s="218"/>
      <c r="F42" s="218"/>
      <c r="G42" s="220"/>
      <c r="H42" s="218"/>
      <c r="I42" s="221"/>
      <c r="J42" s="221"/>
      <c r="K42" s="218"/>
      <c r="L42" s="218"/>
      <c r="M42" s="218"/>
      <c r="N42" s="218"/>
      <c r="O42" s="218"/>
      <c r="P42" s="218"/>
      <c r="Q42" s="218"/>
      <c r="R42" s="218"/>
      <c r="S42" s="218"/>
      <c r="T42" s="218"/>
    </row>
    <row r="43" spans="1:21" ht="45" x14ac:dyDescent="0.2">
      <c r="B43" s="213" t="s">
        <v>131</v>
      </c>
      <c r="C43" s="253">
        <v>40359</v>
      </c>
      <c r="D43" s="249">
        <v>40359</v>
      </c>
      <c r="E43" s="358" t="s">
        <v>1060</v>
      </c>
      <c r="F43" s="303" t="s">
        <v>117</v>
      </c>
      <c r="G43" s="322" t="s">
        <v>117</v>
      </c>
      <c r="H43" s="303" t="s">
        <v>117</v>
      </c>
      <c r="I43" s="303" t="s">
        <v>117</v>
      </c>
      <c r="J43" s="303" t="s">
        <v>1059</v>
      </c>
      <c r="K43" s="303" t="s">
        <v>200</v>
      </c>
      <c r="L43" s="365" t="s">
        <v>1058</v>
      </c>
      <c r="M43" s="366" t="s">
        <v>1062</v>
      </c>
      <c r="N43" s="303" t="s">
        <v>274</v>
      </c>
      <c r="O43" s="303" t="s">
        <v>254</v>
      </c>
      <c r="P43" s="303" t="s">
        <v>347</v>
      </c>
      <c r="Q43" s="365" t="s">
        <v>1061</v>
      </c>
      <c r="R43" s="253">
        <v>40359</v>
      </c>
      <c r="S43" s="365"/>
      <c r="T43" s="364" t="s">
        <v>255</v>
      </c>
    </row>
    <row r="44" spans="1:21" s="4" customFormat="1" x14ac:dyDescent="0.2">
      <c r="A44" s="54"/>
      <c r="B44" s="218"/>
      <c r="C44" s="218"/>
      <c r="D44" s="219"/>
      <c r="E44" s="218"/>
      <c r="F44" s="218"/>
      <c r="G44" s="220"/>
      <c r="H44" s="218"/>
      <c r="I44" s="221"/>
      <c r="J44" s="221"/>
      <c r="K44" s="218"/>
      <c r="L44" s="218"/>
      <c r="M44" s="218"/>
      <c r="N44" s="218"/>
      <c r="O44" s="218"/>
      <c r="P44" s="218"/>
      <c r="Q44" s="218"/>
      <c r="R44" s="218"/>
      <c r="S44" s="218"/>
      <c r="T44" s="218"/>
    </row>
    <row r="45" spans="1:21" ht="25.5" x14ac:dyDescent="0.2">
      <c r="B45" s="213" t="s">
        <v>130</v>
      </c>
      <c r="C45" s="253">
        <v>40326</v>
      </c>
      <c r="D45" s="249">
        <v>40326</v>
      </c>
      <c r="E45" s="324" t="s">
        <v>1052</v>
      </c>
      <c r="F45" s="303" t="s">
        <v>1053</v>
      </c>
      <c r="G45" s="322" t="s">
        <v>1054</v>
      </c>
      <c r="H45" s="213">
        <v>5</v>
      </c>
      <c r="I45" s="303" t="s">
        <v>198</v>
      </c>
      <c r="J45" s="303" t="s">
        <v>117</v>
      </c>
      <c r="K45" s="303" t="s">
        <v>162</v>
      </c>
      <c r="L45" s="12" t="s">
        <v>1055</v>
      </c>
      <c r="M45" s="213"/>
      <c r="N45" s="303" t="s">
        <v>254</v>
      </c>
      <c r="O45" s="303" t="s">
        <v>254</v>
      </c>
      <c r="P45" s="303" t="s">
        <v>347</v>
      </c>
      <c r="Q45" s="213"/>
      <c r="R45" s="253">
        <v>40326</v>
      </c>
      <c r="S45" s="213"/>
      <c r="T45" s="364" t="s">
        <v>255</v>
      </c>
    </row>
    <row r="46" spans="1:21" s="4" customFormat="1" ht="77.25" customHeight="1" x14ac:dyDescent="0.2">
      <c r="A46" s="172"/>
      <c r="B46" s="359" t="s">
        <v>130</v>
      </c>
      <c r="C46" s="360">
        <v>40315</v>
      </c>
      <c r="D46" s="360">
        <v>40315</v>
      </c>
      <c r="E46" s="360" t="s">
        <v>1040</v>
      </c>
      <c r="F46" s="359" t="s">
        <v>1041</v>
      </c>
      <c r="G46" s="359" t="s">
        <v>1042</v>
      </c>
      <c r="H46" s="359">
        <v>25</v>
      </c>
      <c r="I46" s="359" t="s">
        <v>783</v>
      </c>
      <c r="J46" s="359" t="s">
        <v>117</v>
      </c>
      <c r="K46" s="303" t="s">
        <v>162</v>
      </c>
      <c r="L46" s="359" t="s">
        <v>1043</v>
      </c>
      <c r="M46" s="359" t="s">
        <v>1057</v>
      </c>
      <c r="N46" s="359" t="s">
        <v>254</v>
      </c>
      <c r="O46" s="303" t="s">
        <v>254</v>
      </c>
      <c r="P46" s="359" t="s">
        <v>347</v>
      </c>
      <c r="Q46" s="359" t="s">
        <v>1044</v>
      </c>
      <c r="R46" s="304">
        <v>40315</v>
      </c>
      <c r="S46" s="359" t="s">
        <v>1056</v>
      </c>
      <c r="T46" s="364" t="s">
        <v>255</v>
      </c>
      <c r="U46" s="347" t="s">
        <v>770</v>
      </c>
    </row>
    <row r="47" spans="1:21" s="4" customFormat="1" ht="96" customHeight="1" x14ac:dyDescent="0.2">
      <c r="A47" s="172"/>
      <c r="B47" s="359" t="s">
        <v>130</v>
      </c>
      <c r="C47" s="360">
        <v>40315</v>
      </c>
      <c r="D47" s="360">
        <v>40315</v>
      </c>
      <c r="E47" s="360" t="s">
        <v>1046</v>
      </c>
      <c r="F47" s="359" t="s">
        <v>1047</v>
      </c>
      <c r="G47" s="359" t="s">
        <v>1048</v>
      </c>
      <c r="H47" s="359">
        <v>121</v>
      </c>
      <c r="I47" s="359" t="s">
        <v>783</v>
      </c>
      <c r="J47" s="359" t="s">
        <v>117</v>
      </c>
      <c r="K47" s="303" t="s">
        <v>162</v>
      </c>
      <c r="L47" s="359" t="s">
        <v>1049</v>
      </c>
      <c r="M47" s="306" t="s">
        <v>1050</v>
      </c>
      <c r="N47" s="359" t="s">
        <v>254</v>
      </c>
      <c r="O47" s="359" t="s">
        <v>254</v>
      </c>
      <c r="P47" s="359" t="s">
        <v>347</v>
      </c>
      <c r="Q47" s="306" t="s">
        <v>1051</v>
      </c>
      <c r="R47" s="304">
        <v>40315</v>
      </c>
      <c r="S47" s="359" t="s">
        <v>1045</v>
      </c>
      <c r="T47" s="364" t="s">
        <v>255</v>
      </c>
      <c r="U47" s="347" t="s">
        <v>770</v>
      </c>
    </row>
    <row r="48" spans="1:21" s="25" customFormat="1" ht="105" x14ac:dyDescent="0.2">
      <c r="A48" s="258"/>
      <c r="B48" s="213" t="s">
        <v>130</v>
      </c>
      <c r="C48" s="253">
        <v>40315</v>
      </c>
      <c r="D48" s="249">
        <v>40318</v>
      </c>
      <c r="E48" s="324" t="s">
        <v>1021</v>
      </c>
      <c r="F48" s="303" t="s">
        <v>117</v>
      </c>
      <c r="G48" s="322" t="s">
        <v>117</v>
      </c>
      <c r="H48" s="303" t="s">
        <v>117</v>
      </c>
      <c r="I48" s="303" t="s">
        <v>117</v>
      </c>
      <c r="J48" s="303" t="s">
        <v>967</v>
      </c>
      <c r="K48" s="303" t="s">
        <v>201</v>
      </c>
      <c r="L48" s="325" t="s">
        <v>1020</v>
      </c>
      <c r="M48" s="12" t="s">
        <v>1022</v>
      </c>
      <c r="N48" s="303" t="s">
        <v>274</v>
      </c>
      <c r="O48" s="303" t="s">
        <v>254</v>
      </c>
      <c r="P48" s="303" t="s">
        <v>347</v>
      </c>
      <c r="Q48" s="325" t="s">
        <v>1024</v>
      </c>
      <c r="R48" s="253">
        <v>40318</v>
      </c>
      <c r="S48" s="325" t="s">
        <v>1023</v>
      </c>
      <c r="T48" s="364" t="s">
        <v>255</v>
      </c>
    </row>
    <row r="49" spans="1:21" s="4" customFormat="1" ht="57.75" customHeight="1" x14ac:dyDescent="0.2">
      <c r="A49" s="54"/>
      <c r="B49" s="362" t="s">
        <v>130</v>
      </c>
      <c r="C49" s="306">
        <v>40311</v>
      </c>
      <c r="D49" s="363">
        <v>40311</v>
      </c>
      <c r="E49" s="357" t="s">
        <v>1019</v>
      </c>
      <c r="F49" s="356">
        <v>0.50138888888888888</v>
      </c>
      <c r="G49" s="354">
        <v>0.52083333333333337</v>
      </c>
      <c r="H49" s="348">
        <v>28</v>
      </c>
      <c r="I49" s="348" t="s">
        <v>783</v>
      </c>
      <c r="J49" s="303" t="s">
        <v>117</v>
      </c>
      <c r="K49" s="303" t="s">
        <v>162</v>
      </c>
      <c r="L49" s="355" t="s">
        <v>1038</v>
      </c>
      <c r="M49" s="355" t="s">
        <v>1015</v>
      </c>
      <c r="N49" s="348" t="s">
        <v>254</v>
      </c>
      <c r="O49" s="348" t="s">
        <v>254</v>
      </c>
      <c r="P49" s="348" t="s">
        <v>347</v>
      </c>
      <c r="Q49" s="306" t="s">
        <v>1016</v>
      </c>
      <c r="R49" s="349">
        <v>40310</v>
      </c>
      <c r="S49" s="303" t="s">
        <v>1017</v>
      </c>
      <c r="T49" s="364" t="s">
        <v>255</v>
      </c>
    </row>
    <row r="50" spans="1:21" s="4" customFormat="1" ht="57.75" customHeight="1" x14ac:dyDescent="0.2">
      <c r="A50" s="54"/>
      <c r="B50" s="362" t="s">
        <v>130</v>
      </c>
      <c r="C50" s="306">
        <v>40310</v>
      </c>
      <c r="D50" s="363">
        <v>40310</v>
      </c>
      <c r="E50" s="357" t="s">
        <v>1019</v>
      </c>
      <c r="F50" s="356">
        <v>0.4375</v>
      </c>
      <c r="G50" s="354">
        <v>0.51388888888888895</v>
      </c>
      <c r="H50" s="348">
        <f>120-10</f>
        <v>110</v>
      </c>
      <c r="I50" s="348" t="s">
        <v>783</v>
      </c>
      <c r="J50" s="303" t="s">
        <v>117</v>
      </c>
      <c r="K50" s="303" t="s">
        <v>162</v>
      </c>
      <c r="L50" s="355" t="s">
        <v>1039</v>
      </c>
      <c r="M50" s="355" t="s">
        <v>1015</v>
      </c>
      <c r="N50" s="348" t="s">
        <v>254</v>
      </c>
      <c r="O50" s="348" t="s">
        <v>254</v>
      </c>
      <c r="P50" s="348" t="s">
        <v>347</v>
      </c>
      <c r="Q50" s="306" t="s">
        <v>1016</v>
      </c>
      <c r="R50" s="349">
        <v>40310</v>
      </c>
      <c r="S50" s="303" t="s">
        <v>1017</v>
      </c>
      <c r="T50" s="364" t="s">
        <v>255</v>
      </c>
    </row>
    <row r="51" spans="1:21" s="4" customFormat="1" ht="57.75" customHeight="1" x14ac:dyDescent="0.2">
      <c r="A51" s="54"/>
      <c r="B51" s="362" t="s">
        <v>130</v>
      </c>
      <c r="C51" s="306">
        <v>40304</v>
      </c>
      <c r="D51" s="363">
        <v>40304</v>
      </c>
      <c r="E51" s="304" t="s">
        <v>1014</v>
      </c>
      <c r="F51" s="356">
        <v>0.68611111111111101</v>
      </c>
      <c r="G51" s="354">
        <v>0.71111111111111114</v>
      </c>
      <c r="H51" s="348">
        <v>36</v>
      </c>
      <c r="I51" s="348" t="s">
        <v>783</v>
      </c>
      <c r="J51" s="303" t="s">
        <v>117</v>
      </c>
      <c r="K51" s="303" t="s">
        <v>162</v>
      </c>
      <c r="L51" s="355" t="s">
        <v>1037</v>
      </c>
      <c r="M51" s="355" t="s">
        <v>1015</v>
      </c>
      <c r="N51" s="348" t="s">
        <v>254</v>
      </c>
      <c r="O51" s="348" t="s">
        <v>254</v>
      </c>
      <c r="P51" s="348" t="s">
        <v>347</v>
      </c>
      <c r="Q51" s="306" t="s">
        <v>1016</v>
      </c>
      <c r="R51" s="349">
        <v>40304</v>
      </c>
      <c r="S51" s="303" t="s">
        <v>1018</v>
      </c>
      <c r="T51" s="364" t="s">
        <v>255</v>
      </c>
    </row>
    <row r="52" spans="1:21" s="4" customFormat="1" ht="57.75" customHeight="1" x14ac:dyDescent="0.2">
      <c r="A52" s="54"/>
      <c r="B52" s="362" t="s">
        <v>130</v>
      </c>
      <c r="C52" s="306">
        <v>40301</v>
      </c>
      <c r="D52" s="363">
        <v>40302</v>
      </c>
      <c r="E52" s="324" t="s">
        <v>1033</v>
      </c>
      <c r="F52" s="356" t="s">
        <v>117</v>
      </c>
      <c r="G52" s="354" t="s">
        <v>117</v>
      </c>
      <c r="H52" s="348" t="s">
        <v>117</v>
      </c>
      <c r="I52" s="348" t="s">
        <v>117</v>
      </c>
      <c r="J52" s="303" t="s">
        <v>117</v>
      </c>
      <c r="K52" s="303" t="s">
        <v>117</v>
      </c>
      <c r="L52" s="325" t="s">
        <v>1034</v>
      </c>
      <c r="M52" s="355"/>
      <c r="N52" s="348"/>
      <c r="O52" s="348" t="s">
        <v>254</v>
      </c>
      <c r="P52" s="348" t="s">
        <v>347</v>
      </c>
      <c r="Q52" s="325" t="s">
        <v>1035</v>
      </c>
      <c r="R52" s="349">
        <v>40302</v>
      </c>
      <c r="S52" s="12" t="s">
        <v>1036</v>
      </c>
      <c r="T52" s="364" t="s">
        <v>255</v>
      </c>
    </row>
    <row r="53" spans="1:21" s="4" customFormat="1" ht="57.75" customHeight="1" x14ac:dyDescent="0.2">
      <c r="A53" s="54"/>
      <c r="B53" s="362" t="s">
        <v>130</v>
      </c>
      <c r="C53" s="306">
        <v>40298</v>
      </c>
      <c r="D53" s="363">
        <v>40301</v>
      </c>
      <c r="E53" s="358" t="s">
        <v>1029</v>
      </c>
      <c r="F53" s="303" t="s">
        <v>117</v>
      </c>
      <c r="G53" s="354" t="s">
        <v>117</v>
      </c>
      <c r="H53" s="348" t="s">
        <v>117</v>
      </c>
      <c r="I53" s="348" t="s">
        <v>117</v>
      </c>
      <c r="J53" s="303" t="s">
        <v>498</v>
      </c>
      <c r="K53" s="303" t="s">
        <v>200</v>
      </c>
      <c r="L53" s="355" t="s">
        <v>1030</v>
      </c>
      <c r="M53" s="355" t="s">
        <v>1031</v>
      </c>
      <c r="N53" s="348" t="s">
        <v>274</v>
      </c>
      <c r="O53" s="348" t="s">
        <v>254</v>
      </c>
      <c r="P53" s="348" t="s">
        <v>347</v>
      </c>
      <c r="Q53" s="306" t="s">
        <v>1032</v>
      </c>
      <c r="R53" s="349">
        <v>40302</v>
      </c>
      <c r="S53" s="303"/>
      <c r="T53" s="364" t="s">
        <v>255</v>
      </c>
    </row>
    <row r="54" spans="1:21" s="4" customFormat="1" ht="57.75" customHeight="1" x14ac:dyDescent="0.2">
      <c r="A54" s="54"/>
      <c r="B54" s="362" t="s">
        <v>130</v>
      </c>
      <c r="C54" s="306">
        <v>40299</v>
      </c>
      <c r="D54" s="363">
        <v>40301</v>
      </c>
      <c r="E54" s="358" t="s">
        <v>1025</v>
      </c>
      <c r="F54" s="303" t="s">
        <v>117</v>
      </c>
      <c r="G54" s="354" t="s">
        <v>117</v>
      </c>
      <c r="H54" s="348" t="s">
        <v>117</v>
      </c>
      <c r="I54" s="348" t="s">
        <v>117</v>
      </c>
      <c r="J54" s="303" t="s">
        <v>782</v>
      </c>
      <c r="K54" s="303" t="s">
        <v>117</v>
      </c>
      <c r="L54" s="325" t="s">
        <v>1026</v>
      </c>
      <c r="M54" s="355" t="s">
        <v>1027</v>
      </c>
      <c r="N54" s="348"/>
      <c r="O54" s="348" t="s">
        <v>254</v>
      </c>
      <c r="P54" s="348" t="s">
        <v>347</v>
      </c>
      <c r="Q54" s="306" t="s">
        <v>117</v>
      </c>
      <c r="R54" s="349" t="s">
        <v>117</v>
      </c>
      <c r="S54" s="12" t="s">
        <v>1028</v>
      </c>
      <c r="T54" s="364" t="s">
        <v>255</v>
      </c>
    </row>
    <row r="55" spans="1:21" s="4" customFormat="1" ht="38.25" x14ac:dyDescent="0.2">
      <c r="A55" s="54"/>
      <c r="B55" s="362" t="s">
        <v>130</v>
      </c>
      <c r="C55" s="306">
        <v>40300</v>
      </c>
      <c r="D55" s="363">
        <v>40301</v>
      </c>
      <c r="E55" s="304" t="s">
        <v>1009</v>
      </c>
      <c r="F55" s="356">
        <v>0.9902777777777777</v>
      </c>
      <c r="G55" s="354">
        <v>0.5</v>
      </c>
      <c r="H55" s="348">
        <f>12*60+14</f>
        <v>734</v>
      </c>
      <c r="I55" s="348" t="s">
        <v>783</v>
      </c>
      <c r="J55" s="303" t="s">
        <v>117</v>
      </c>
      <c r="K55" s="303" t="s">
        <v>162</v>
      </c>
      <c r="L55" s="355" t="s">
        <v>1010</v>
      </c>
      <c r="M55" s="12" t="s">
        <v>1011</v>
      </c>
      <c r="N55" s="348" t="s">
        <v>254</v>
      </c>
      <c r="O55" s="348" t="s">
        <v>254</v>
      </c>
      <c r="P55" s="348" t="s">
        <v>1012</v>
      </c>
      <c r="Q55" s="306" t="s">
        <v>1013</v>
      </c>
      <c r="R55" s="349">
        <v>40301</v>
      </c>
      <c r="S55" s="303"/>
      <c r="T55" s="364" t="s">
        <v>255</v>
      </c>
      <c r="U55" s="361"/>
    </row>
    <row r="56" spans="1:21" s="4" customFormat="1" ht="12.75" customHeight="1" x14ac:dyDescent="0.2">
      <c r="A56" s="54"/>
      <c r="B56" s="218"/>
      <c r="C56" s="218"/>
      <c r="D56" s="219"/>
      <c r="E56" s="218"/>
      <c r="F56" s="218"/>
      <c r="G56" s="220"/>
      <c r="H56" s="218"/>
      <c r="I56" s="221"/>
      <c r="J56" s="221"/>
      <c r="K56" s="218"/>
      <c r="L56" s="218"/>
      <c r="M56" s="218"/>
      <c r="N56" s="218"/>
      <c r="O56" s="218"/>
      <c r="P56" s="218"/>
      <c r="Q56" s="218"/>
      <c r="R56" s="218"/>
      <c r="S56" s="218"/>
      <c r="T56" s="218"/>
    </row>
    <row r="57" spans="1:21" s="4" customFormat="1" ht="90.75" customHeight="1" x14ac:dyDescent="0.2">
      <c r="A57" s="201"/>
      <c r="B57" s="348" t="s">
        <v>129</v>
      </c>
      <c r="C57" s="306">
        <v>40281</v>
      </c>
      <c r="D57" s="304">
        <v>40281</v>
      </c>
      <c r="E57" s="303" t="s">
        <v>1005</v>
      </c>
      <c r="F57" s="348" t="s">
        <v>1006</v>
      </c>
      <c r="G57" s="348" t="s">
        <v>432</v>
      </c>
      <c r="H57" s="348">
        <v>40</v>
      </c>
      <c r="I57" s="303" t="s">
        <v>783</v>
      </c>
      <c r="J57" s="303" t="s">
        <v>117</v>
      </c>
      <c r="K57" s="353" t="s">
        <v>1007</v>
      </c>
      <c r="L57" s="303" t="s">
        <v>188</v>
      </c>
      <c r="M57" s="348" t="s">
        <v>191</v>
      </c>
      <c r="N57" s="348" t="s">
        <v>139</v>
      </c>
      <c r="O57" s="348" t="s">
        <v>117</v>
      </c>
      <c r="P57" s="306" t="s">
        <v>347</v>
      </c>
      <c r="Q57" s="348" t="s">
        <v>926</v>
      </c>
      <c r="R57" s="303"/>
      <c r="S57" s="348" t="s">
        <v>1008</v>
      </c>
      <c r="T57" s="352" t="s">
        <v>255</v>
      </c>
      <c r="U57" s="285" t="s">
        <v>770</v>
      </c>
    </row>
    <row r="58" spans="1:21" s="4" customFormat="1" x14ac:dyDescent="0.2">
      <c r="A58" s="54"/>
      <c r="B58" s="239"/>
      <c r="C58" s="239"/>
      <c r="D58" s="240"/>
      <c r="E58" s="256"/>
      <c r="F58" s="239"/>
      <c r="G58" s="241"/>
      <c r="H58" s="239"/>
      <c r="I58" s="242"/>
      <c r="J58" s="242"/>
      <c r="K58" s="239"/>
      <c r="L58" s="239"/>
      <c r="M58" s="256"/>
      <c r="N58" s="239"/>
      <c r="O58" s="239"/>
      <c r="P58" s="239"/>
      <c r="Q58" s="256"/>
      <c r="R58" s="239"/>
      <c r="S58" s="239"/>
      <c r="T58" s="239"/>
    </row>
    <row r="59" spans="1:21" s="172" customFormat="1" ht="57.75" customHeight="1" x14ac:dyDescent="0.25">
      <c r="A59" s="54"/>
      <c r="B59" s="348" t="s">
        <v>689</v>
      </c>
      <c r="C59" s="349">
        <v>40257</v>
      </c>
      <c r="D59" s="350">
        <v>40259</v>
      </c>
      <c r="E59" s="35" t="s">
        <v>999</v>
      </c>
      <c r="F59" s="348" t="s">
        <v>117</v>
      </c>
      <c r="G59" s="351" t="s">
        <v>117</v>
      </c>
      <c r="H59" s="348" t="s">
        <v>117</v>
      </c>
      <c r="I59" s="164" t="s">
        <v>117</v>
      </c>
      <c r="J59" s="164" t="s">
        <v>1000</v>
      </c>
      <c r="K59" s="348" t="s">
        <v>200</v>
      </c>
      <c r="L59" s="295" t="s">
        <v>1001</v>
      </c>
      <c r="M59" s="255" t="s">
        <v>1003</v>
      </c>
      <c r="N59" s="348" t="s">
        <v>274</v>
      </c>
      <c r="O59" s="348" t="s">
        <v>117</v>
      </c>
      <c r="P59" s="348" t="s">
        <v>347</v>
      </c>
      <c r="Q59" s="301" t="s">
        <v>1002</v>
      </c>
      <c r="R59" s="349">
        <v>40259</v>
      </c>
      <c r="S59" s="348" t="s">
        <v>1004</v>
      </c>
      <c r="T59" s="345" t="s">
        <v>255</v>
      </c>
    </row>
    <row r="60" spans="1:21" s="4" customFormat="1" ht="118.5" customHeight="1" x14ac:dyDescent="0.2">
      <c r="A60" s="172"/>
      <c r="B60" s="348" t="s">
        <v>689</v>
      </c>
      <c r="C60" s="306">
        <v>40238</v>
      </c>
      <c r="D60" s="306">
        <v>40239</v>
      </c>
      <c r="E60" s="303" t="s">
        <v>993</v>
      </c>
      <c r="F60" s="348" t="s">
        <v>994</v>
      </c>
      <c r="G60" s="348" t="s">
        <v>995</v>
      </c>
      <c r="H60" s="348">
        <v>103</v>
      </c>
      <c r="I60" s="348" t="s">
        <v>783</v>
      </c>
      <c r="J60" s="348" t="s">
        <v>117</v>
      </c>
      <c r="K60" s="303" t="s">
        <v>162</v>
      </c>
      <c r="L60" s="348" t="s">
        <v>996</v>
      </c>
      <c r="M60" s="348" t="s">
        <v>998</v>
      </c>
      <c r="N60" s="348" t="s">
        <v>254</v>
      </c>
      <c r="O60" s="348" t="s">
        <v>117</v>
      </c>
      <c r="P60" s="348" t="s">
        <v>347</v>
      </c>
      <c r="Q60" s="348" t="s">
        <v>997</v>
      </c>
      <c r="R60" s="304">
        <v>40239</v>
      </c>
      <c r="S60" s="349">
        <v>40238</v>
      </c>
      <c r="T60" s="345" t="s">
        <v>255</v>
      </c>
      <c r="U60" s="347" t="s">
        <v>770</v>
      </c>
    </row>
    <row r="61" spans="1:21" s="4" customFormat="1" x14ac:dyDescent="0.2">
      <c r="A61" s="54"/>
      <c r="B61" s="239"/>
      <c r="C61" s="239"/>
      <c r="D61" s="240"/>
      <c r="E61" s="239"/>
      <c r="F61" s="239"/>
      <c r="G61" s="241"/>
      <c r="H61" s="239"/>
      <c r="I61" s="242"/>
      <c r="J61" s="242"/>
      <c r="K61" s="239"/>
      <c r="L61" s="239"/>
      <c r="M61" s="239"/>
      <c r="N61" s="239"/>
      <c r="O61" s="239"/>
      <c r="P61" s="239"/>
      <c r="Q61" s="239"/>
      <c r="R61" s="239"/>
      <c r="S61" s="239"/>
      <c r="T61" s="239"/>
    </row>
    <row r="62" spans="1:21" ht="165" x14ac:dyDescent="0.2">
      <c r="B62" s="303" t="s">
        <v>402</v>
      </c>
      <c r="C62" s="253">
        <v>40133</v>
      </c>
      <c r="D62" s="249">
        <v>40221</v>
      </c>
      <c r="E62" s="324" t="s">
        <v>983</v>
      </c>
      <c r="F62" s="303" t="s">
        <v>117</v>
      </c>
      <c r="G62" s="303" t="s">
        <v>117</v>
      </c>
      <c r="H62" s="303" t="s">
        <v>117</v>
      </c>
      <c r="I62" s="303" t="s">
        <v>117</v>
      </c>
      <c r="J62" s="303" t="s">
        <v>984</v>
      </c>
      <c r="K62" s="303" t="s">
        <v>202</v>
      </c>
      <c r="L62" s="295" t="s">
        <v>982</v>
      </c>
      <c r="M62" s="295" t="s">
        <v>990</v>
      </c>
      <c r="N62" s="336" t="s">
        <v>274</v>
      </c>
      <c r="O62" s="336" t="s">
        <v>254</v>
      </c>
      <c r="P62" s="336" t="s">
        <v>308</v>
      </c>
      <c r="Q62" s="295" t="s">
        <v>985</v>
      </c>
      <c r="R62" s="253">
        <v>40221</v>
      </c>
      <c r="S62" s="323"/>
      <c r="T62" s="345" t="s">
        <v>255</v>
      </c>
    </row>
    <row r="63" spans="1:21" ht="173.25" customHeight="1" x14ac:dyDescent="0.2">
      <c r="B63" s="213" t="s">
        <v>402</v>
      </c>
      <c r="C63" s="253">
        <v>40220</v>
      </c>
      <c r="D63" s="249">
        <v>40220</v>
      </c>
      <c r="E63" s="324" t="s">
        <v>978</v>
      </c>
      <c r="F63" s="303" t="s">
        <v>117</v>
      </c>
      <c r="G63" s="303" t="s">
        <v>117</v>
      </c>
      <c r="H63" s="303" t="s">
        <v>117</v>
      </c>
      <c r="I63" s="303" t="s">
        <v>117</v>
      </c>
      <c r="J63" s="303" t="s">
        <v>984</v>
      </c>
      <c r="K63" s="303" t="s">
        <v>202</v>
      </c>
      <c r="L63" s="295" t="s">
        <v>979</v>
      </c>
      <c r="M63" s="301" t="s">
        <v>980</v>
      </c>
      <c r="N63" s="336" t="s">
        <v>254</v>
      </c>
      <c r="O63" s="336" t="s">
        <v>254</v>
      </c>
      <c r="P63" s="336" t="s">
        <v>308</v>
      </c>
      <c r="Q63" s="295" t="s">
        <v>981</v>
      </c>
      <c r="R63" s="253">
        <v>40220</v>
      </c>
      <c r="S63" s="323"/>
      <c r="T63" s="352" t="s">
        <v>255</v>
      </c>
    </row>
    <row r="64" spans="1:21" ht="105" x14ac:dyDescent="0.2">
      <c r="B64" s="49" t="s">
        <v>402</v>
      </c>
      <c r="C64" s="331">
        <v>40213</v>
      </c>
      <c r="D64" s="332">
        <v>40213</v>
      </c>
      <c r="E64" s="35" t="s">
        <v>986</v>
      </c>
      <c r="F64" s="303" t="s">
        <v>117</v>
      </c>
      <c r="G64" s="303" t="s">
        <v>117</v>
      </c>
      <c r="H64" s="303" t="s">
        <v>117</v>
      </c>
      <c r="I64" s="303" t="s">
        <v>117</v>
      </c>
      <c r="J64" s="303" t="s">
        <v>117</v>
      </c>
      <c r="K64" s="303" t="s">
        <v>117</v>
      </c>
      <c r="L64" s="301" t="s">
        <v>987</v>
      </c>
      <c r="M64" s="295" t="s">
        <v>991</v>
      </c>
      <c r="N64" s="336" t="s">
        <v>254</v>
      </c>
      <c r="O64" s="336" t="s">
        <v>254</v>
      </c>
      <c r="P64" s="336" t="s">
        <v>308</v>
      </c>
      <c r="Q64" s="301" t="s">
        <v>988</v>
      </c>
      <c r="R64" s="331">
        <v>40213</v>
      </c>
      <c r="S64" s="301" t="s">
        <v>989</v>
      </c>
      <c r="T64" s="346"/>
    </row>
    <row r="65" spans="1:20" s="4" customFormat="1" x14ac:dyDescent="0.2">
      <c r="A65" s="54"/>
      <c r="B65" s="239"/>
      <c r="C65" s="239"/>
      <c r="D65" s="240"/>
      <c r="E65" s="239"/>
      <c r="F65" s="239"/>
      <c r="G65" s="241"/>
      <c r="H65" s="239"/>
      <c r="I65" s="242"/>
      <c r="J65" s="242"/>
      <c r="K65" s="239"/>
      <c r="L65" s="239"/>
      <c r="M65" s="239"/>
      <c r="N65" s="239"/>
      <c r="O65" s="239"/>
      <c r="P65" s="239"/>
      <c r="Q65" s="239"/>
      <c r="R65" s="239"/>
      <c r="S65" s="239"/>
      <c r="T65" s="239"/>
    </row>
    <row r="66" spans="1:20" ht="86.25" customHeight="1" x14ac:dyDescent="0.2">
      <c r="B66" s="303" t="s">
        <v>747</v>
      </c>
      <c r="C66" s="253">
        <v>40202</v>
      </c>
      <c r="D66" s="249">
        <v>40204</v>
      </c>
      <c r="E66" s="324" t="s">
        <v>970</v>
      </c>
      <c r="F66" s="213" t="s">
        <v>117</v>
      </c>
      <c r="G66" s="250" t="s">
        <v>117</v>
      </c>
      <c r="H66" s="213" t="s">
        <v>117</v>
      </c>
      <c r="I66" s="213" t="s">
        <v>117</v>
      </c>
      <c r="J66" s="213" t="s">
        <v>972</v>
      </c>
      <c r="K66" s="213" t="s">
        <v>200</v>
      </c>
      <c r="L66" s="343" t="s">
        <v>971</v>
      </c>
      <c r="M66" s="344" t="s">
        <v>976</v>
      </c>
      <c r="N66" s="336" t="s">
        <v>274</v>
      </c>
      <c r="O66" s="336" t="s">
        <v>254</v>
      </c>
      <c r="P66" s="336" t="s">
        <v>308</v>
      </c>
      <c r="Q66" s="212" t="s">
        <v>977</v>
      </c>
      <c r="R66" s="253">
        <v>40203</v>
      </c>
      <c r="S66" s="323"/>
      <c r="T66" s="345" t="s">
        <v>255</v>
      </c>
    </row>
    <row r="67" spans="1:20" ht="64.5" x14ac:dyDescent="0.25">
      <c r="A67" s="329"/>
      <c r="B67" s="336" t="s">
        <v>747</v>
      </c>
      <c r="C67" s="337">
        <v>40192</v>
      </c>
      <c r="D67" s="338" t="s">
        <v>117</v>
      </c>
      <c r="E67" s="339" t="s">
        <v>117</v>
      </c>
      <c r="F67" s="340" t="s">
        <v>964</v>
      </c>
      <c r="G67" s="336" t="s">
        <v>963</v>
      </c>
      <c r="H67" s="336">
        <v>52</v>
      </c>
      <c r="I67" s="336" t="s">
        <v>783</v>
      </c>
      <c r="J67" s="336" t="s">
        <v>117</v>
      </c>
      <c r="K67" s="222" t="s">
        <v>162</v>
      </c>
      <c r="L67" s="255" t="s">
        <v>965</v>
      </c>
      <c r="M67" s="344" t="s">
        <v>992</v>
      </c>
      <c r="N67" s="336" t="s">
        <v>254</v>
      </c>
      <c r="O67" s="336" t="s">
        <v>254</v>
      </c>
      <c r="P67" s="336" t="s">
        <v>308</v>
      </c>
      <c r="Q67" s="341"/>
      <c r="R67" s="337">
        <v>40192</v>
      </c>
      <c r="S67" s="342"/>
      <c r="T67" s="345" t="s">
        <v>255</v>
      </c>
    </row>
    <row r="68" spans="1:20" ht="105" x14ac:dyDescent="0.25">
      <c r="A68" s="106"/>
      <c r="B68" s="330" t="s">
        <v>747</v>
      </c>
      <c r="C68" s="331">
        <v>40184</v>
      </c>
      <c r="D68" s="332">
        <v>40189</v>
      </c>
      <c r="E68" s="333" t="s">
        <v>966</v>
      </c>
      <c r="F68" s="334" t="s">
        <v>117</v>
      </c>
      <c r="G68" s="330" t="s">
        <v>117</v>
      </c>
      <c r="H68" s="330" t="s">
        <v>117</v>
      </c>
      <c r="I68" s="330" t="s">
        <v>117</v>
      </c>
      <c r="J68" s="330" t="s">
        <v>967</v>
      </c>
      <c r="K68" s="49" t="s">
        <v>201</v>
      </c>
      <c r="L68" s="295" t="s">
        <v>969</v>
      </c>
      <c r="M68" s="255" t="s">
        <v>975</v>
      </c>
      <c r="N68" s="330" t="s">
        <v>274</v>
      </c>
      <c r="O68" s="336" t="s">
        <v>254</v>
      </c>
      <c r="P68" s="336" t="s">
        <v>308</v>
      </c>
      <c r="Q68" s="301" t="s">
        <v>968</v>
      </c>
      <c r="R68" s="331">
        <v>40187</v>
      </c>
      <c r="S68" s="335"/>
      <c r="T68" s="345" t="s">
        <v>255</v>
      </c>
    </row>
    <row r="69" spans="1:20" s="4" customFormat="1" x14ac:dyDescent="0.2">
      <c r="A69" s="54"/>
      <c r="B69" s="239"/>
      <c r="C69" s="239"/>
      <c r="D69" s="240"/>
      <c r="E69" s="256"/>
      <c r="F69" s="239"/>
      <c r="G69" s="241"/>
      <c r="H69" s="239"/>
      <c r="I69" s="242"/>
      <c r="J69" s="242"/>
      <c r="K69" s="239"/>
      <c r="L69" s="256"/>
      <c r="M69" s="239"/>
      <c r="N69" s="239"/>
      <c r="O69" s="239"/>
      <c r="P69" s="239"/>
      <c r="Q69" s="256"/>
      <c r="R69" s="239"/>
      <c r="S69" s="239"/>
      <c r="T69" s="239"/>
    </row>
    <row r="70" spans="1:20" x14ac:dyDescent="0.2"/>
    <row r="71" spans="1:20" x14ac:dyDescent="0.2"/>
    <row r="72" spans="1:20" x14ac:dyDescent="0.2"/>
    <row r="73" spans="1:20" x14ac:dyDescent="0.2"/>
    <row r="74" spans="1:20" x14ac:dyDescent="0.2"/>
    <row r="75" spans="1:20" x14ac:dyDescent="0.2"/>
    <row r="76" spans="1:20" x14ac:dyDescent="0.2"/>
    <row r="77" spans="1:20" x14ac:dyDescent="0.2"/>
    <row r="78" spans="1:20" x14ac:dyDescent="0.2"/>
    <row r="79" spans="1:20" x14ac:dyDescent="0.2"/>
    <row r="80" spans="1:2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sheetData>
  <mergeCells count="3">
    <mergeCell ref="M29:M30"/>
    <mergeCell ref="M18:M20"/>
    <mergeCell ref="Q18:Q20"/>
  </mergeCells>
  <pageMargins left="0.7" right="0.7" top="0.75" bottom="0.75" header="0.3" footer="0.3"/>
  <pageSetup paperSize="5" scale="35" fitToHeight="3" orientation="landscape"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22"/>
  <sheetViews>
    <sheetView workbookViewId="0">
      <selection sqref="A1:G1"/>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0" t="s">
        <v>974</v>
      </c>
      <c r="B1" s="600"/>
      <c r="C1" s="600"/>
      <c r="D1" s="600"/>
      <c r="E1" s="600"/>
      <c r="F1" s="600"/>
      <c r="G1" s="600"/>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206">
        <v>1546</v>
      </c>
      <c r="E4" s="207">
        <f t="shared" ref="E4:E15" si="0">SUM(C4-D4)</f>
        <v>43094</v>
      </c>
      <c r="F4" s="208">
        <v>0</v>
      </c>
      <c r="G4" s="100">
        <f t="shared" ref="G4:G15" si="1">(E4-F4)/E4</f>
        <v>1</v>
      </c>
    </row>
    <row r="5" spans="1:7" ht="23.25" customHeight="1" thickBot="1" x14ac:dyDescent="0.25">
      <c r="A5" s="15" t="s">
        <v>127</v>
      </c>
      <c r="B5" s="15" t="s">
        <v>216</v>
      </c>
      <c r="C5" s="206">
        <f>28*24*60</f>
        <v>40320</v>
      </c>
      <c r="D5" s="16">
        <v>1288</v>
      </c>
      <c r="E5" s="207">
        <f t="shared" si="0"/>
        <v>39032</v>
      </c>
      <c r="F5" s="98">
        <v>0</v>
      </c>
      <c r="G5" s="100">
        <f t="shared" si="1"/>
        <v>1</v>
      </c>
    </row>
    <row r="6" spans="1:7" ht="23.25" customHeight="1" thickBot="1" x14ac:dyDescent="0.25">
      <c r="A6" s="15" t="s">
        <v>128</v>
      </c>
      <c r="B6" s="15" t="s">
        <v>216</v>
      </c>
      <c r="C6" s="206">
        <f>31*24*60</f>
        <v>44640</v>
      </c>
      <c r="D6" s="16">
        <v>3208</v>
      </c>
      <c r="E6" s="207">
        <f t="shared" si="0"/>
        <v>41432</v>
      </c>
      <c r="F6" s="98">
        <v>0</v>
      </c>
      <c r="G6" s="100">
        <f t="shared" si="1"/>
        <v>1</v>
      </c>
    </row>
    <row r="7" spans="1:7" ht="23.25" customHeight="1" thickBot="1" x14ac:dyDescent="0.25">
      <c r="A7" s="15" t="s">
        <v>129</v>
      </c>
      <c r="B7" s="15" t="s">
        <v>216</v>
      </c>
      <c r="C7" s="206">
        <f>30*24*60</f>
        <v>43200</v>
      </c>
      <c r="D7" s="16">
        <v>1080</v>
      </c>
      <c r="E7" s="207">
        <f t="shared" si="0"/>
        <v>42120</v>
      </c>
      <c r="F7" s="98">
        <v>0</v>
      </c>
      <c r="G7" s="100">
        <f t="shared" si="1"/>
        <v>1</v>
      </c>
    </row>
    <row r="8" spans="1:7" ht="23.25" customHeight="1" thickBot="1" x14ac:dyDescent="0.25">
      <c r="A8" s="15" t="s">
        <v>130</v>
      </c>
      <c r="B8" s="15" t="s">
        <v>216</v>
      </c>
      <c r="C8" s="206">
        <f>31*24*60</f>
        <v>44640</v>
      </c>
      <c r="D8" s="16">
        <v>4060</v>
      </c>
      <c r="E8" s="207">
        <f t="shared" si="0"/>
        <v>40580</v>
      </c>
      <c r="F8" s="98">
        <v>5</v>
      </c>
      <c r="G8" s="100">
        <f t="shared" si="1"/>
        <v>0.99987678659438151</v>
      </c>
    </row>
    <row r="9" spans="1:7" ht="23.25" customHeight="1" thickBot="1" x14ac:dyDescent="0.25">
      <c r="A9" s="15" t="s">
        <v>131</v>
      </c>
      <c r="B9" s="15" t="s">
        <v>216</v>
      </c>
      <c r="C9" s="206">
        <f>30*24*60</f>
        <v>43200</v>
      </c>
      <c r="D9" s="16">
        <v>3434</v>
      </c>
      <c r="E9" s="207">
        <f t="shared" si="0"/>
        <v>39766</v>
      </c>
      <c r="F9" s="98">
        <v>0</v>
      </c>
      <c r="G9" s="100">
        <f t="shared" si="1"/>
        <v>1</v>
      </c>
    </row>
    <row r="10" spans="1:7" ht="23.25" customHeight="1" thickBot="1" x14ac:dyDescent="0.25">
      <c r="A10" s="15" t="s">
        <v>132</v>
      </c>
      <c r="B10" s="15" t="s">
        <v>216</v>
      </c>
      <c r="C10" s="206">
        <f>31*24*60</f>
        <v>44640</v>
      </c>
      <c r="D10" s="16">
        <v>870</v>
      </c>
      <c r="E10" s="16">
        <f t="shared" si="0"/>
        <v>43770</v>
      </c>
      <c r="F10" s="15">
        <v>57</v>
      </c>
      <c r="G10" s="100">
        <f t="shared" si="1"/>
        <v>0.99869773817683349</v>
      </c>
    </row>
    <row r="11" spans="1:7" ht="21.75" customHeight="1" thickBot="1" x14ac:dyDescent="0.25">
      <c r="A11" s="15" t="s">
        <v>133</v>
      </c>
      <c r="B11" s="15" t="s">
        <v>216</v>
      </c>
      <c r="C11" s="206">
        <f>31*24*60</f>
        <v>44640</v>
      </c>
      <c r="D11" s="16">
        <v>1308</v>
      </c>
      <c r="E11" s="16">
        <f t="shared" si="0"/>
        <v>43332</v>
      </c>
      <c r="F11" s="15">
        <v>0</v>
      </c>
      <c r="G11" s="100">
        <f t="shared" si="1"/>
        <v>1</v>
      </c>
    </row>
    <row r="12" spans="1:7" ht="23.25" customHeight="1" thickBot="1" x14ac:dyDescent="0.25">
      <c r="A12" s="15" t="s">
        <v>134</v>
      </c>
      <c r="B12" s="15" t="s">
        <v>216</v>
      </c>
      <c r="C12" s="206">
        <f>30*24*60</f>
        <v>43200</v>
      </c>
      <c r="D12" s="16">
        <v>1213</v>
      </c>
      <c r="E12" s="16">
        <f t="shared" si="0"/>
        <v>41987</v>
      </c>
      <c r="F12" s="98">
        <v>720</v>
      </c>
      <c r="G12" s="100">
        <f t="shared" si="1"/>
        <v>0.98285183509181417</v>
      </c>
    </row>
    <row r="13" spans="1:7" ht="23.25" customHeight="1" thickBot="1" x14ac:dyDescent="0.25">
      <c r="A13" s="17" t="s">
        <v>135</v>
      </c>
      <c r="B13" s="15" t="s">
        <v>216</v>
      </c>
      <c r="C13" s="206">
        <f>31*24*60</f>
        <v>44640</v>
      </c>
      <c r="D13" s="16">
        <v>1160</v>
      </c>
      <c r="E13" s="183">
        <f t="shared" si="0"/>
        <v>43480</v>
      </c>
      <c r="F13" s="18">
        <v>267</v>
      </c>
      <c r="G13" s="100">
        <f t="shared" si="1"/>
        <v>0.9938592456301748</v>
      </c>
    </row>
    <row r="14" spans="1:7" ht="23.25" customHeight="1" thickBot="1" x14ac:dyDescent="0.25">
      <c r="A14" s="17" t="s">
        <v>140</v>
      </c>
      <c r="B14" s="15" t="s">
        <v>216</v>
      </c>
      <c r="C14" s="206">
        <f>30*24*60</f>
        <v>43200</v>
      </c>
      <c r="D14" s="16">
        <v>995</v>
      </c>
      <c r="E14" s="16">
        <f t="shared" si="0"/>
        <v>42205</v>
      </c>
      <c r="F14" s="18">
        <v>175</v>
      </c>
      <c r="G14" s="100">
        <f t="shared" si="1"/>
        <v>0.99585357185167633</v>
      </c>
    </row>
    <row r="15" spans="1:7" ht="23.25" customHeight="1" thickBot="1" x14ac:dyDescent="0.25">
      <c r="A15" s="17" t="s">
        <v>141</v>
      </c>
      <c r="B15" s="15" t="s">
        <v>216</v>
      </c>
      <c r="C15" s="206">
        <f>31*24*60</f>
        <v>44640</v>
      </c>
      <c r="D15" s="16">
        <v>0</v>
      </c>
      <c r="E15" s="183">
        <f t="shared" si="0"/>
        <v>44640</v>
      </c>
      <c r="F15" s="204">
        <v>60</v>
      </c>
      <c r="G15" s="100">
        <f t="shared" si="1"/>
        <v>0.99865591397849462</v>
      </c>
    </row>
    <row r="16" spans="1:7" ht="23.25" customHeight="1" x14ac:dyDescent="0.2">
      <c r="A16" s="588" t="s">
        <v>215</v>
      </c>
      <c r="B16" s="588" t="s">
        <v>216</v>
      </c>
      <c r="C16" s="590">
        <f>SUM(C4:C15)</f>
        <v>525600</v>
      </c>
      <c r="D16" s="590">
        <f>SUM(D4:D15)</f>
        <v>20162</v>
      </c>
      <c r="E16" s="590">
        <f>SUM(E4:E15)</f>
        <v>505438</v>
      </c>
      <c r="F16" s="590">
        <f>SUM(F4:F15)</f>
        <v>1284</v>
      </c>
      <c r="G16" s="592">
        <f>(E16-F16)/E16</f>
        <v>0.99745962907418917</v>
      </c>
    </row>
    <row r="17" spans="1:7" ht="23.25" customHeight="1" thickBot="1" x14ac:dyDescent="0.25">
      <c r="A17" s="589"/>
      <c r="B17" s="589"/>
      <c r="C17" s="591"/>
      <c r="D17" s="591"/>
      <c r="E17" s="591"/>
      <c r="F17" s="591"/>
      <c r="G17" s="59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5" right="0.75" top="1" bottom="1" header="0.5" footer="0.5"/>
  <pageSetup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17"/>
  <sheetViews>
    <sheetView workbookViewId="0">
      <selection sqref="A1:IV65536"/>
    </sheetView>
  </sheetViews>
  <sheetFormatPr defaultColWidth="0" defaultRowHeight="0"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7" t="s">
        <v>973</v>
      </c>
      <c r="B1" s="587"/>
      <c r="C1" s="587"/>
      <c r="D1" s="587"/>
      <c r="E1" s="587"/>
      <c r="F1" s="587"/>
      <c r="G1" s="587"/>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206">
        <f>31*24*60</f>
        <v>44640</v>
      </c>
      <c r="D4" s="206">
        <v>1546</v>
      </c>
      <c r="E4" s="207">
        <f t="shared" ref="E4:E11" si="0">SUM(C4-D4)</f>
        <v>43094</v>
      </c>
      <c r="F4" s="208">
        <v>52</v>
      </c>
      <c r="G4" s="100">
        <f t="shared" ref="G4:G11" si="1">(E4-F4)/E4</f>
        <v>0.9987933354991414</v>
      </c>
    </row>
    <row r="5" spans="1:7" ht="23.25" customHeight="1" thickBot="1" x14ac:dyDescent="0.25">
      <c r="A5" s="15" t="s">
        <v>127</v>
      </c>
      <c r="B5" s="15" t="s">
        <v>197</v>
      </c>
      <c r="C5" s="206">
        <f>28*24*60</f>
        <v>40320</v>
      </c>
      <c r="D5" s="16">
        <v>1288</v>
      </c>
      <c r="E5" s="207">
        <f t="shared" si="0"/>
        <v>39032</v>
      </c>
      <c r="F5" s="98">
        <v>0</v>
      </c>
      <c r="G5" s="100">
        <f t="shared" si="1"/>
        <v>1</v>
      </c>
    </row>
    <row r="6" spans="1:7" ht="23.25" customHeight="1" thickBot="1" x14ac:dyDescent="0.25">
      <c r="A6" s="15" t="s">
        <v>128</v>
      </c>
      <c r="B6" s="15" t="s">
        <v>197</v>
      </c>
      <c r="C6" s="206">
        <f>31*24*60</f>
        <v>44640</v>
      </c>
      <c r="D6" s="16">
        <v>3208</v>
      </c>
      <c r="E6" s="207">
        <f t="shared" si="0"/>
        <v>41432</v>
      </c>
      <c r="F6" s="98">
        <v>103</v>
      </c>
      <c r="G6" s="100">
        <f t="shared" si="1"/>
        <v>0.99751399884147518</v>
      </c>
    </row>
    <row r="7" spans="1:7" ht="23.25" customHeight="1" thickBot="1" x14ac:dyDescent="0.25">
      <c r="A7" s="15" t="s">
        <v>129</v>
      </c>
      <c r="B7" s="15" t="s">
        <v>197</v>
      </c>
      <c r="C7" s="206">
        <f>30*24*60</f>
        <v>43200</v>
      </c>
      <c r="D7" s="16">
        <v>1080</v>
      </c>
      <c r="E7" s="207">
        <f t="shared" si="0"/>
        <v>42120</v>
      </c>
      <c r="F7" s="98">
        <v>40</v>
      </c>
      <c r="G7" s="100">
        <f t="shared" si="1"/>
        <v>0.9990503323836657</v>
      </c>
    </row>
    <row r="8" spans="1:7" ht="23.25" customHeight="1" thickBot="1" x14ac:dyDescent="0.25">
      <c r="A8" s="15" t="s">
        <v>130</v>
      </c>
      <c r="B8" s="15" t="s">
        <v>197</v>
      </c>
      <c r="C8" s="206">
        <f>31*24*60</f>
        <v>44640</v>
      </c>
      <c r="D8" s="16">
        <v>4060</v>
      </c>
      <c r="E8" s="207">
        <f t="shared" si="0"/>
        <v>40580</v>
      </c>
      <c r="F8" s="98">
        <v>320</v>
      </c>
      <c r="G8" s="100">
        <f t="shared" si="1"/>
        <v>0.99211434204041404</v>
      </c>
    </row>
    <row r="9" spans="1:7" ht="23.25" customHeight="1" thickBot="1" x14ac:dyDescent="0.25">
      <c r="A9" s="15" t="s">
        <v>131</v>
      </c>
      <c r="B9" s="15" t="s">
        <v>197</v>
      </c>
      <c r="C9" s="206">
        <f>30*24*60</f>
        <v>43200</v>
      </c>
      <c r="D9" s="16">
        <v>3434</v>
      </c>
      <c r="E9" s="207">
        <f t="shared" si="0"/>
        <v>39766</v>
      </c>
      <c r="F9" s="98">
        <v>0</v>
      </c>
      <c r="G9" s="100">
        <f t="shared" si="1"/>
        <v>1</v>
      </c>
    </row>
    <row r="10" spans="1:7" ht="23.25" customHeight="1" thickBot="1" x14ac:dyDescent="0.25">
      <c r="A10" s="15" t="s">
        <v>132</v>
      </c>
      <c r="B10" s="15" t="s">
        <v>197</v>
      </c>
      <c r="C10" s="206">
        <f>31*24*60</f>
        <v>44640</v>
      </c>
      <c r="D10" s="16">
        <v>870</v>
      </c>
      <c r="E10" s="16">
        <f t="shared" si="0"/>
        <v>43770</v>
      </c>
      <c r="F10" s="15">
        <v>0</v>
      </c>
      <c r="G10" s="100">
        <f t="shared" si="1"/>
        <v>1</v>
      </c>
    </row>
    <row r="11" spans="1:7" ht="23.25" customHeight="1" thickBot="1" x14ac:dyDescent="0.25">
      <c r="A11" s="15" t="s">
        <v>133</v>
      </c>
      <c r="B11" s="15" t="s">
        <v>197</v>
      </c>
      <c r="C11" s="206">
        <f>31*24*60</f>
        <v>44640</v>
      </c>
      <c r="D11" s="16">
        <v>1308</v>
      </c>
      <c r="E11" s="16">
        <f t="shared" si="0"/>
        <v>43332</v>
      </c>
      <c r="F11" s="15">
        <v>0</v>
      </c>
      <c r="G11" s="100">
        <f t="shared" si="1"/>
        <v>1</v>
      </c>
    </row>
    <row r="12" spans="1:7" ht="23.25" customHeight="1" thickBot="1" x14ac:dyDescent="0.25">
      <c r="A12" s="15" t="s">
        <v>134</v>
      </c>
      <c r="B12" s="15" t="s">
        <v>197</v>
      </c>
      <c r="C12" s="206">
        <f>30*24*60</f>
        <v>43200</v>
      </c>
      <c r="D12" s="16">
        <v>1213</v>
      </c>
      <c r="E12" s="16">
        <f>SUM(C12-D12)</f>
        <v>41987</v>
      </c>
      <c r="F12" s="15">
        <v>720</v>
      </c>
      <c r="G12" s="100">
        <f>(E12-F12)/E12</f>
        <v>0.98285183509181417</v>
      </c>
    </row>
    <row r="13" spans="1:7" ht="23.25" customHeight="1" thickBot="1" x14ac:dyDescent="0.25">
      <c r="A13" s="17" t="s">
        <v>135</v>
      </c>
      <c r="B13" s="15" t="s">
        <v>197</v>
      </c>
      <c r="C13" s="206">
        <f>31*24*60</f>
        <v>44640</v>
      </c>
      <c r="D13" s="16">
        <v>1160</v>
      </c>
      <c r="E13" s="16">
        <f>SUM(C13-D13)</f>
        <v>43480</v>
      </c>
      <c r="F13" s="18">
        <v>267</v>
      </c>
      <c r="G13" s="100">
        <f>(E13-F13)/E13</f>
        <v>0.9938592456301748</v>
      </c>
    </row>
    <row r="14" spans="1:7" ht="23.25" customHeight="1" thickBot="1" x14ac:dyDescent="0.25">
      <c r="A14" s="17" t="s">
        <v>140</v>
      </c>
      <c r="B14" s="15" t="s">
        <v>197</v>
      </c>
      <c r="C14" s="206">
        <f>31*24*60</f>
        <v>44640</v>
      </c>
      <c r="D14" s="16">
        <v>995</v>
      </c>
      <c r="E14" s="16">
        <f>SUM(C14-D14)</f>
        <v>43645</v>
      </c>
      <c r="F14" s="18">
        <v>175</v>
      </c>
      <c r="G14" s="100">
        <f>(E14-F14)/E14</f>
        <v>0.99599037690457093</v>
      </c>
    </row>
    <row r="15" spans="1:7" ht="23.25" customHeight="1" thickBot="1" x14ac:dyDescent="0.25">
      <c r="A15" s="17" t="s">
        <v>141</v>
      </c>
      <c r="B15" s="15" t="s">
        <v>197</v>
      </c>
      <c r="C15" s="206">
        <f>30*24*60</f>
        <v>43200</v>
      </c>
      <c r="D15" s="16">
        <v>0</v>
      </c>
      <c r="E15" s="183">
        <f>SUM(C15-D15)</f>
        <v>43200</v>
      </c>
      <c r="F15" s="204">
        <v>60</v>
      </c>
      <c r="G15" s="100">
        <f>(E15-F15)/E15</f>
        <v>0.99861111111111112</v>
      </c>
    </row>
    <row r="16" spans="1:7" ht="23.25" customHeight="1" x14ac:dyDescent="0.2">
      <c r="A16" s="588" t="s">
        <v>215</v>
      </c>
      <c r="B16" s="588" t="s">
        <v>197</v>
      </c>
      <c r="C16" s="590">
        <f>SUM(C4:C15)</f>
        <v>525600</v>
      </c>
      <c r="D16" s="590">
        <f>SUM(D4:D15)</f>
        <v>20162</v>
      </c>
      <c r="E16" s="590">
        <f>SUM(E4:E15)</f>
        <v>505438</v>
      </c>
      <c r="F16" s="590">
        <f>SUM(F4:F15)</f>
        <v>1737</v>
      </c>
      <c r="G16" s="592">
        <f>(E16-F16)/E16</f>
        <v>0.99656337671484929</v>
      </c>
    </row>
    <row r="17" spans="1:7" ht="23.25" customHeight="1" thickBot="1" x14ac:dyDescent="0.25">
      <c r="A17" s="589"/>
      <c r="B17" s="589"/>
      <c r="C17" s="591"/>
      <c r="D17" s="591"/>
      <c r="E17" s="591"/>
      <c r="F17" s="591"/>
      <c r="G17" s="593"/>
    </row>
  </sheetData>
  <mergeCells count="8">
    <mergeCell ref="A1:G1"/>
    <mergeCell ref="A16:A17"/>
    <mergeCell ref="B16:B17"/>
    <mergeCell ref="C16:C17"/>
    <mergeCell ref="D16:D17"/>
    <mergeCell ref="E16:E17"/>
    <mergeCell ref="F16:F17"/>
    <mergeCell ref="G16:G17"/>
  </mergeCells>
  <pageMargins left="0.75" right="0.75" top="1" bottom="1" header="0.5" footer="0.5"/>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pageSetUpPr fitToPage="1"/>
  </sheetPr>
  <dimension ref="A1:G83"/>
  <sheetViews>
    <sheetView zoomScale="85" workbookViewId="0">
      <selection activeCell="C15" sqref="C15"/>
    </sheetView>
  </sheetViews>
  <sheetFormatPr defaultColWidth="0" defaultRowHeight="12.75" zeroHeight="1" x14ac:dyDescent="0.2"/>
  <cols>
    <col min="1" max="1" width="1.140625" customWidth="1"/>
    <col min="2" max="2" width="35.7109375" customWidth="1"/>
    <col min="3" max="3" width="12.5703125" style="25" customWidth="1"/>
    <col min="4" max="4" width="1.140625" customWidth="1"/>
    <col min="5" max="5" width="28.85546875" customWidth="1"/>
    <col min="6" max="6" width="12.7109375" customWidth="1"/>
    <col min="7" max="7" width="1.140625" customWidth="1"/>
  </cols>
  <sheetData>
    <row r="1" spans="1:7" ht="23.25" x14ac:dyDescent="0.35">
      <c r="B1" s="6" t="s">
        <v>219</v>
      </c>
    </row>
    <row r="2" spans="1:7" ht="23.25" x14ac:dyDescent="0.35">
      <c r="B2" s="6" t="s">
        <v>221</v>
      </c>
      <c r="D2" s="28"/>
      <c r="G2" s="28"/>
    </row>
    <row r="3" spans="1:7" ht="19.5" thickBot="1" x14ac:dyDescent="0.35">
      <c r="B3" s="93" t="s">
        <v>228</v>
      </c>
      <c r="D3" s="29"/>
      <c r="F3" s="25"/>
      <c r="G3" s="34"/>
    </row>
    <row r="4" spans="1:7" ht="19.5" thickBot="1" x14ac:dyDescent="0.35">
      <c r="B4" s="93"/>
      <c r="D4" s="34"/>
      <c r="F4" s="25"/>
      <c r="G4" s="29"/>
    </row>
    <row r="5" spans="1:7" ht="24" thickBot="1" x14ac:dyDescent="0.4">
      <c r="B5" s="639" t="s">
        <v>221</v>
      </c>
      <c r="C5" s="640"/>
      <c r="D5" s="640"/>
      <c r="E5" s="640"/>
      <c r="F5" s="640"/>
      <c r="G5" s="53"/>
    </row>
    <row r="6" spans="1:7" ht="14.25" customHeight="1" x14ac:dyDescent="0.2">
      <c r="B6" s="105" t="s">
        <v>466</v>
      </c>
      <c r="C6" s="27"/>
      <c r="D6" s="53"/>
      <c r="E6" s="27"/>
      <c r="F6" s="27"/>
      <c r="G6" s="53"/>
    </row>
    <row r="7" spans="1:7" x14ac:dyDescent="0.2">
      <c r="B7" s="30"/>
      <c r="C7" s="27"/>
      <c r="D7" s="53"/>
      <c r="E7" s="31"/>
      <c r="F7" s="27"/>
      <c r="G7" s="53"/>
    </row>
    <row r="8" spans="1:7" ht="23.25" x14ac:dyDescent="0.35">
      <c r="A8" s="46"/>
      <c r="B8" s="45" t="s">
        <v>222</v>
      </c>
      <c r="C8" s="27"/>
      <c r="D8" s="53"/>
      <c r="E8" s="45" t="s">
        <v>223</v>
      </c>
      <c r="F8" s="27"/>
      <c r="G8" s="53"/>
    </row>
    <row r="9" spans="1:7" ht="25.5" x14ac:dyDescent="0.2">
      <c r="B9" s="32" t="s">
        <v>112</v>
      </c>
      <c r="C9" s="26" t="s">
        <v>194</v>
      </c>
      <c r="D9" s="53"/>
      <c r="E9" s="23" t="s">
        <v>187</v>
      </c>
      <c r="F9" s="26" t="s">
        <v>194</v>
      </c>
      <c r="G9" s="53"/>
    </row>
    <row r="10" spans="1:7" x14ac:dyDescent="0.2">
      <c r="B10" s="50"/>
      <c r="C10" s="48"/>
      <c r="D10" s="53"/>
      <c r="E10" s="47"/>
      <c r="F10" s="48"/>
      <c r="G10" s="53"/>
    </row>
    <row r="11" spans="1:7" x14ac:dyDescent="0.2">
      <c r="B11" s="33" t="s">
        <v>220</v>
      </c>
      <c r="C11" s="49">
        <f>'2009 Ext Rpt Monthly Summary'!C31</f>
        <v>8</v>
      </c>
      <c r="D11" s="53"/>
      <c r="E11" s="24" t="s">
        <v>200</v>
      </c>
      <c r="F11" s="49">
        <v>2</v>
      </c>
      <c r="G11" s="53"/>
    </row>
    <row r="12" spans="1:7" x14ac:dyDescent="0.2">
      <c r="B12" s="33"/>
      <c r="C12" s="64"/>
      <c r="D12" s="53"/>
      <c r="E12" s="24"/>
      <c r="F12" s="49"/>
      <c r="G12" s="53"/>
    </row>
    <row r="13" spans="1:7" x14ac:dyDescent="0.2">
      <c r="B13" s="33" t="s">
        <v>193</v>
      </c>
      <c r="C13" s="64">
        <f>'2009 Ext Rpt Monthly Summary'!D31</f>
        <v>2</v>
      </c>
      <c r="D13" s="53"/>
      <c r="E13" s="24" t="s">
        <v>201</v>
      </c>
      <c r="F13" s="49">
        <f>'2009 Ext Rpt Monthly Summary'!L31</f>
        <v>8</v>
      </c>
      <c r="G13" s="53"/>
    </row>
    <row r="14" spans="1:7" x14ac:dyDescent="0.2">
      <c r="B14" s="33"/>
      <c r="C14" s="64"/>
      <c r="D14" s="53"/>
      <c r="E14" s="24"/>
      <c r="F14" s="49"/>
      <c r="G14" s="53"/>
    </row>
    <row r="15" spans="1:7" x14ac:dyDescent="0.2">
      <c r="B15" s="33" t="s">
        <v>212</v>
      </c>
      <c r="C15" s="64">
        <v>10</v>
      </c>
      <c r="D15" s="53"/>
      <c r="E15" s="24" t="s">
        <v>202</v>
      </c>
      <c r="F15" s="49">
        <f>'2009 Ext Rpt Monthly Summary'!M31</f>
        <v>1</v>
      </c>
      <c r="G15" s="53"/>
    </row>
    <row r="16" spans="1:7" x14ac:dyDescent="0.2">
      <c r="B16" s="33"/>
      <c r="C16" s="64"/>
      <c r="D16" s="53"/>
      <c r="E16" s="24"/>
      <c r="F16" s="49"/>
      <c r="G16" s="53"/>
    </row>
    <row r="17" spans="2:7" x14ac:dyDescent="0.2">
      <c r="B17" s="33" t="s">
        <v>142</v>
      </c>
      <c r="C17" s="64">
        <f>'2009 Ext Rpt Monthly Summary'!F31</f>
        <v>0</v>
      </c>
      <c r="D17" s="53"/>
      <c r="E17" s="24" t="s">
        <v>162</v>
      </c>
      <c r="F17" s="49">
        <f>'2009 Ext Rpt Monthly Summary'!N31</f>
        <v>15</v>
      </c>
      <c r="G17" s="53"/>
    </row>
    <row r="18" spans="2:7" x14ac:dyDescent="0.2">
      <c r="B18" s="33"/>
      <c r="D18" s="53"/>
      <c r="E18" s="24"/>
      <c r="F18" s="49"/>
      <c r="G18" s="53"/>
    </row>
    <row r="19" spans="2:7" x14ac:dyDescent="0.2">
      <c r="B19" s="33" t="s">
        <v>233</v>
      </c>
      <c r="C19" s="64">
        <f>'2009 Ext Rpt Monthly Summary'!G31</f>
        <v>2</v>
      </c>
      <c r="D19" s="53"/>
      <c r="E19" s="24" t="s">
        <v>144</v>
      </c>
      <c r="F19" s="49">
        <f>'2009 Ext Rpt Monthly Summary'!O31</f>
        <v>0</v>
      </c>
      <c r="G19" s="53"/>
    </row>
    <row r="20" spans="2:7" x14ac:dyDescent="0.2">
      <c r="B20" s="33"/>
      <c r="D20" s="53"/>
      <c r="E20" s="24"/>
      <c r="F20" s="49"/>
      <c r="G20" s="53"/>
    </row>
    <row r="21" spans="2:7" x14ac:dyDescent="0.2">
      <c r="B21" s="33" t="s">
        <v>144</v>
      </c>
      <c r="C21" s="49">
        <f>'2009 Ext Rpt Monthly Summary'!H31</f>
        <v>2</v>
      </c>
      <c r="D21" s="53"/>
      <c r="E21" s="24"/>
      <c r="F21" s="49"/>
      <c r="G21" s="53"/>
    </row>
    <row r="22" spans="2:7" x14ac:dyDescent="0.2">
      <c r="B22" s="33"/>
      <c r="C22" s="49"/>
      <c r="D22" s="53"/>
      <c r="E22" s="24"/>
      <c r="F22" s="49"/>
      <c r="G22" s="53"/>
    </row>
    <row r="23" spans="2:7" ht="6.75" customHeight="1" x14ac:dyDescent="0.2">
      <c r="B23" s="51"/>
      <c r="C23" s="51"/>
      <c r="D23" s="51"/>
      <c r="E23" s="14"/>
      <c r="F23" s="51"/>
      <c r="G23" s="51"/>
    </row>
    <row r="24" spans="2:7" hidden="1" x14ac:dyDescent="0.2"/>
    <row r="25" spans="2:7" hidden="1" x14ac:dyDescent="0.2"/>
    <row r="26" spans="2:7" hidden="1" x14ac:dyDescent="0.2"/>
    <row r="27" spans="2:7" hidden="1" x14ac:dyDescent="0.2"/>
    <row r="28" spans="2:7" hidden="1" x14ac:dyDescent="0.2"/>
    <row r="29" spans="2:7" hidden="1" x14ac:dyDescent="0.2"/>
    <row r="30" spans="2:7" hidden="1" x14ac:dyDescent="0.2"/>
    <row r="31" spans="2:7" hidden="1" x14ac:dyDescent="0.2"/>
    <row r="32" spans="2: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mergeCells count="1">
    <mergeCell ref="B5:F5"/>
  </mergeCells>
  <phoneticPr fontId="13" type="noConversion"/>
  <pageMargins left="0.75" right="0.75" top="1" bottom="1" header="0.5" footer="0.5"/>
  <pageSetup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D6" sqref="D6"/>
    </sheetView>
  </sheetViews>
  <sheetFormatPr defaultColWidth="0" defaultRowHeight="0" customHeight="1" zeroHeight="1" x14ac:dyDescent="0.2"/>
  <cols>
    <col min="1" max="1" width="12.5703125" style="567" bestFit="1" customWidth="1"/>
    <col min="2" max="2" width="29.140625" style="567" bestFit="1" customWidth="1"/>
    <col min="3" max="4" width="15.7109375" style="567" bestFit="1" customWidth="1"/>
    <col min="5" max="5" width="13.5703125" style="567" bestFit="1" customWidth="1"/>
    <col min="6" max="6" width="15.42578125" style="567" customWidth="1"/>
    <col min="7" max="7" width="12.5703125" style="567" customWidth="1"/>
    <col min="8" max="16384" width="0" style="567" hidden="1"/>
  </cols>
  <sheetData>
    <row r="1" spans="1:7" ht="23.25" customHeight="1" x14ac:dyDescent="0.35">
      <c r="A1" s="587" t="s">
        <v>1759</v>
      </c>
      <c r="B1" s="587"/>
      <c r="C1" s="587"/>
      <c r="D1" s="587"/>
      <c r="E1" s="587"/>
      <c r="F1" s="587"/>
      <c r="G1" s="587"/>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0</v>
      </c>
      <c r="G6" s="100">
        <f t="shared" si="1"/>
        <v>1</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0</v>
      </c>
      <c r="G13" s="100">
        <f t="shared" si="1"/>
        <v>1</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0</v>
      </c>
      <c r="G15" s="100">
        <f t="shared" si="1"/>
        <v>1</v>
      </c>
    </row>
    <row r="16" spans="1:7" ht="23.25" customHeight="1" x14ac:dyDescent="0.2">
      <c r="A16" s="588" t="s">
        <v>1822</v>
      </c>
      <c r="B16" s="588" t="s">
        <v>1476</v>
      </c>
      <c r="C16" s="590">
        <f>SUM(C4:C15)</f>
        <v>525600</v>
      </c>
      <c r="D16" s="590">
        <f>SUM(D4:D15)</f>
        <v>0</v>
      </c>
      <c r="E16" s="590">
        <f>SUM(E4:E15)</f>
        <v>525600</v>
      </c>
      <c r="F16" s="590">
        <f>SUM(F4:F15)</f>
        <v>0</v>
      </c>
      <c r="G16" s="592">
        <f>(E16-F16)/E16</f>
        <v>1</v>
      </c>
    </row>
    <row r="17" spans="1:7" ht="23.25" customHeight="1" thickBot="1" x14ac:dyDescent="0.25">
      <c r="A17" s="589"/>
      <c r="B17" s="589"/>
      <c r="C17" s="591"/>
      <c r="D17" s="591"/>
      <c r="E17" s="591"/>
      <c r="F17" s="591"/>
      <c r="G17" s="59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1:Q65"/>
  <sheetViews>
    <sheetView zoomScale="75" workbookViewId="0">
      <selection activeCell="E24" sqref="E24"/>
    </sheetView>
  </sheetViews>
  <sheetFormatPr defaultColWidth="0" defaultRowHeight="12.75" zeroHeight="1" x14ac:dyDescent="0.2"/>
  <cols>
    <col min="1" max="1" width="1.7109375" customWidth="1"/>
    <col min="2" max="2" width="11.42578125" bestFit="1" customWidth="1"/>
    <col min="3" max="6" width="4.85546875" bestFit="1" customWidth="1"/>
    <col min="7" max="7" width="4.85546875" customWidth="1"/>
    <col min="8" max="8" width="4.85546875" bestFit="1" customWidth="1"/>
    <col min="9" max="9" width="6.42578125" customWidth="1"/>
    <col min="10" max="10" width="1.140625" customWidth="1"/>
    <col min="11" max="13" width="4.85546875" bestFit="1" customWidth="1"/>
    <col min="14" max="16" width="4.85546875" customWidth="1"/>
    <col min="17" max="17" width="1.140625" customWidth="1"/>
  </cols>
  <sheetData>
    <row r="1" spans="2:17" ht="23.25" x14ac:dyDescent="0.35">
      <c r="B1" s="6" t="s">
        <v>219</v>
      </c>
    </row>
    <row r="2" spans="2:17" ht="23.25" x14ac:dyDescent="0.35">
      <c r="B2" s="6" t="s">
        <v>221</v>
      </c>
    </row>
    <row r="3" spans="2:17" ht="18.75" x14ac:dyDescent="0.3">
      <c r="B3" s="93" t="s">
        <v>227</v>
      </c>
    </row>
    <row r="4" spans="2:17" ht="13.5" thickBot="1" x14ac:dyDescent="0.25"/>
    <row r="5" spans="2:17" ht="18.75" thickBot="1" x14ac:dyDescent="0.3">
      <c r="C5" s="641" t="s">
        <v>222</v>
      </c>
      <c r="D5" s="640"/>
      <c r="E5" s="640"/>
      <c r="F5" s="640"/>
      <c r="G5" s="640"/>
      <c r="H5" s="640"/>
      <c r="I5" s="642"/>
      <c r="J5" s="60"/>
      <c r="K5" s="641" t="s">
        <v>223</v>
      </c>
      <c r="L5" s="640"/>
      <c r="M5" s="640"/>
      <c r="N5" s="640"/>
      <c r="O5" s="640"/>
      <c r="P5" s="642"/>
      <c r="Q5" s="60"/>
    </row>
    <row r="6" spans="2:17" ht="119.25" thickBot="1" x14ac:dyDescent="0.4">
      <c r="B6" s="57">
        <v>2009</v>
      </c>
      <c r="C6" s="58" t="s">
        <v>220</v>
      </c>
      <c r="D6" s="58" t="s">
        <v>193</v>
      </c>
      <c r="E6" s="58" t="s">
        <v>192</v>
      </c>
      <c r="F6" s="58" t="s">
        <v>142</v>
      </c>
      <c r="G6" s="58" t="s">
        <v>234</v>
      </c>
      <c r="H6" s="58" t="s">
        <v>144</v>
      </c>
      <c r="I6" s="58"/>
      <c r="J6" s="60"/>
      <c r="K6" s="58" t="s">
        <v>200</v>
      </c>
      <c r="L6" s="58" t="s">
        <v>201</v>
      </c>
      <c r="M6" s="58" t="s">
        <v>202</v>
      </c>
      <c r="N6" s="58" t="s">
        <v>162</v>
      </c>
      <c r="O6" s="58" t="s">
        <v>144</v>
      </c>
      <c r="P6" s="58"/>
      <c r="Q6" s="60"/>
    </row>
    <row r="7" spans="2:17" ht="15" thickBot="1" x14ac:dyDescent="0.25">
      <c r="B7" s="65" t="s">
        <v>126</v>
      </c>
      <c r="C7" s="66">
        <v>4</v>
      </c>
      <c r="D7" s="66">
        <v>1</v>
      </c>
      <c r="E7" s="66">
        <v>1</v>
      </c>
      <c r="F7" s="66"/>
      <c r="G7" s="66">
        <v>1</v>
      </c>
      <c r="H7" s="66">
        <v>1</v>
      </c>
      <c r="I7" s="66"/>
      <c r="J7" s="59"/>
      <c r="K7" s="66">
        <v>1</v>
      </c>
      <c r="L7" s="66">
        <v>5</v>
      </c>
      <c r="M7" s="66"/>
      <c r="N7" s="66">
        <v>2</v>
      </c>
      <c r="O7" s="66"/>
      <c r="P7" s="66"/>
      <c r="Q7" s="59"/>
    </row>
    <row r="8" spans="2:17" ht="14.25" x14ac:dyDescent="0.2">
      <c r="B8" s="68"/>
      <c r="C8" s="69"/>
      <c r="D8" s="69"/>
      <c r="E8" s="69"/>
      <c r="F8" s="69"/>
      <c r="G8" s="69"/>
      <c r="H8" s="69"/>
      <c r="I8" s="69"/>
      <c r="J8" s="67"/>
      <c r="K8" s="69"/>
      <c r="L8" s="69"/>
      <c r="M8" s="69"/>
      <c r="N8" s="69"/>
      <c r="O8" s="69"/>
      <c r="P8" s="69"/>
      <c r="Q8" s="67"/>
    </row>
    <row r="9" spans="2:17" ht="14.25" x14ac:dyDescent="0.2">
      <c r="B9" s="68" t="s">
        <v>127</v>
      </c>
      <c r="C9" s="69">
        <v>1</v>
      </c>
      <c r="D9" s="69">
        <v>1</v>
      </c>
      <c r="E9" s="69">
        <v>1</v>
      </c>
      <c r="F9" s="69"/>
      <c r="G9" s="69"/>
      <c r="H9" s="69">
        <v>1</v>
      </c>
      <c r="I9" s="69"/>
      <c r="J9" s="70"/>
      <c r="K9" s="69"/>
      <c r="L9" s="69"/>
      <c r="M9" s="69">
        <v>1</v>
      </c>
      <c r="N9" s="69">
        <v>3</v>
      </c>
      <c r="O9" s="69"/>
      <c r="P9" s="69"/>
      <c r="Q9" s="70"/>
    </row>
    <row r="10" spans="2:17" ht="14.25" x14ac:dyDescent="0.2">
      <c r="B10" s="68"/>
      <c r="C10" s="69"/>
      <c r="D10" s="69"/>
      <c r="E10" s="69"/>
      <c r="F10" s="69"/>
      <c r="G10" s="69"/>
      <c r="H10" s="69"/>
      <c r="I10" s="69"/>
      <c r="J10" s="70"/>
      <c r="K10" s="69"/>
      <c r="L10" s="69"/>
      <c r="M10" s="69"/>
      <c r="N10" s="69"/>
      <c r="O10" s="69"/>
      <c r="P10" s="69"/>
      <c r="Q10" s="70"/>
    </row>
    <row r="11" spans="2:17" ht="14.25" x14ac:dyDescent="0.2">
      <c r="B11" s="68" t="s">
        <v>128</v>
      </c>
      <c r="C11" s="69">
        <v>2</v>
      </c>
      <c r="D11" s="69"/>
      <c r="E11" s="69"/>
      <c r="F11" s="69"/>
      <c r="G11" s="69"/>
      <c r="H11" s="69"/>
      <c r="I11" s="69"/>
      <c r="J11" s="70"/>
      <c r="K11" s="69"/>
      <c r="L11" s="69"/>
      <c r="M11" s="69"/>
      <c r="N11" s="69">
        <v>2</v>
      </c>
      <c r="O11" s="69"/>
      <c r="P11" s="69"/>
      <c r="Q11" s="70"/>
    </row>
    <row r="12" spans="2:17" ht="14.25" x14ac:dyDescent="0.2">
      <c r="B12" s="68"/>
      <c r="C12" s="69"/>
      <c r="D12" s="69"/>
      <c r="E12" s="69"/>
      <c r="F12" s="69"/>
      <c r="G12" s="69"/>
      <c r="H12" s="69"/>
      <c r="I12" s="69"/>
      <c r="J12" s="70"/>
      <c r="K12" s="69"/>
      <c r="L12" s="69"/>
      <c r="M12" s="69"/>
      <c r="N12" s="69"/>
      <c r="O12" s="69"/>
      <c r="P12" s="69"/>
      <c r="Q12" s="70"/>
    </row>
    <row r="13" spans="2:17" ht="14.25" x14ac:dyDescent="0.2">
      <c r="B13" s="68" t="s">
        <v>129</v>
      </c>
      <c r="C13" s="69"/>
      <c r="D13" s="69"/>
      <c r="E13" s="69">
        <v>1</v>
      </c>
      <c r="F13" s="69"/>
      <c r="G13" s="69">
        <v>1</v>
      </c>
      <c r="H13" s="69"/>
      <c r="I13" s="69"/>
      <c r="J13" s="70"/>
      <c r="K13" s="69"/>
      <c r="L13" s="69">
        <v>1</v>
      </c>
      <c r="M13" s="69"/>
      <c r="N13" s="69">
        <v>1</v>
      </c>
      <c r="O13" s="69"/>
      <c r="P13" s="69"/>
      <c r="Q13" s="70"/>
    </row>
    <row r="14" spans="2:17" ht="14.25" x14ac:dyDescent="0.2">
      <c r="B14" s="68"/>
      <c r="C14" s="69"/>
      <c r="D14" s="69"/>
      <c r="E14" s="69"/>
      <c r="F14" s="69"/>
      <c r="G14" s="69"/>
      <c r="H14" s="69"/>
      <c r="I14" s="69"/>
      <c r="J14" s="70"/>
      <c r="K14" s="69"/>
      <c r="L14" s="69"/>
      <c r="M14" s="69"/>
      <c r="N14" s="69"/>
      <c r="O14" s="69"/>
      <c r="P14" s="69"/>
      <c r="Q14" s="70"/>
    </row>
    <row r="15" spans="2:17" ht="14.25" x14ac:dyDescent="0.2">
      <c r="B15" s="68" t="s">
        <v>130</v>
      </c>
      <c r="C15" s="69"/>
      <c r="D15" s="69"/>
      <c r="E15" s="69"/>
      <c r="F15" s="69"/>
      <c r="G15" s="69"/>
      <c r="H15" s="69"/>
      <c r="I15" s="69"/>
      <c r="J15" s="70"/>
      <c r="K15" s="69"/>
      <c r="L15" s="69">
        <v>1</v>
      </c>
      <c r="M15" s="69"/>
      <c r="N15" s="69"/>
      <c r="O15" s="69"/>
      <c r="P15" s="69"/>
      <c r="Q15" s="70"/>
    </row>
    <row r="16" spans="2:17" ht="14.25" x14ac:dyDescent="0.2">
      <c r="B16" s="68"/>
      <c r="C16" s="69"/>
      <c r="D16" s="69"/>
      <c r="E16" s="69"/>
      <c r="F16" s="69"/>
      <c r="G16" s="69"/>
      <c r="H16" s="69"/>
      <c r="I16" s="69"/>
      <c r="J16" s="70"/>
      <c r="K16" s="69"/>
      <c r="L16" s="69"/>
      <c r="M16" s="69"/>
      <c r="N16" s="69"/>
      <c r="O16" s="69"/>
      <c r="P16" s="69"/>
      <c r="Q16" s="70"/>
    </row>
    <row r="17" spans="2:17" ht="14.25" x14ac:dyDescent="0.2">
      <c r="B17" s="68" t="s">
        <v>131</v>
      </c>
      <c r="C17" s="69"/>
      <c r="D17" s="69"/>
      <c r="E17" s="69"/>
      <c r="F17" s="69"/>
      <c r="G17" s="69"/>
      <c r="H17" s="69"/>
      <c r="I17" s="69"/>
      <c r="J17" s="70"/>
      <c r="K17" s="69"/>
      <c r="L17" s="69">
        <v>1</v>
      </c>
      <c r="M17" s="69"/>
      <c r="N17" s="69">
        <v>1</v>
      </c>
      <c r="O17" s="69"/>
      <c r="P17" s="69"/>
      <c r="Q17" s="70"/>
    </row>
    <row r="18" spans="2:17" ht="14.25" x14ac:dyDescent="0.2">
      <c r="B18" s="68"/>
      <c r="C18" s="69"/>
      <c r="D18" s="69"/>
      <c r="E18" s="69"/>
      <c r="F18" s="69"/>
      <c r="G18" s="69"/>
      <c r="H18" s="69"/>
      <c r="I18" s="69"/>
      <c r="J18" s="70"/>
      <c r="K18" s="69"/>
      <c r="L18" s="69"/>
      <c r="M18" s="69"/>
      <c r="N18" s="69"/>
      <c r="O18" s="69"/>
      <c r="P18" s="69"/>
      <c r="Q18" s="70"/>
    </row>
    <row r="19" spans="2:17" ht="14.25" x14ac:dyDescent="0.2">
      <c r="B19" s="68" t="s">
        <v>132</v>
      </c>
      <c r="C19" s="69"/>
      <c r="D19" s="69"/>
      <c r="E19" s="69">
        <v>1</v>
      </c>
      <c r="F19" s="69"/>
      <c r="G19" s="69"/>
      <c r="H19" s="69"/>
      <c r="I19" s="69"/>
      <c r="J19" s="70"/>
      <c r="K19" s="69"/>
      <c r="L19" s="69"/>
      <c r="M19" s="69"/>
      <c r="N19" s="69"/>
      <c r="O19" s="69"/>
      <c r="P19" s="69"/>
      <c r="Q19" s="70"/>
    </row>
    <row r="20" spans="2:17" ht="14.25" x14ac:dyDescent="0.2">
      <c r="B20" s="68"/>
      <c r="C20" s="69"/>
      <c r="D20" s="69"/>
      <c r="E20" s="69"/>
      <c r="F20" s="69"/>
      <c r="G20" s="69"/>
      <c r="H20" s="69"/>
      <c r="I20" s="69"/>
      <c r="J20" s="70"/>
      <c r="K20" s="69"/>
      <c r="L20" s="69"/>
      <c r="M20" s="69"/>
      <c r="N20" s="69"/>
      <c r="O20" s="69"/>
      <c r="P20" s="69"/>
      <c r="Q20" s="70"/>
    </row>
    <row r="21" spans="2:17" ht="14.25" x14ac:dyDescent="0.2">
      <c r="B21" s="68" t="s">
        <v>133</v>
      </c>
      <c r="C21" s="69"/>
      <c r="D21" s="69"/>
      <c r="E21" s="69">
        <v>3</v>
      </c>
      <c r="F21" s="69"/>
      <c r="G21" s="69"/>
      <c r="H21" s="69"/>
      <c r="I21" s="69"/>
      <c r="J21" s="70"/>
      <c r="K21" s="69"/>
      <c r="L21" s="69"/>
      <c r="M21" s="69"/>
      <c r="N21" s="69">
        <v>3</v>
      </c>
      <c r="O21" s="69"/>
      <c r="P21" s="69"/>
      <c r="Q21" s="70"/>
    </row>
    <row r="22" spans="2:17" ht="14.25" x14ac:dyDescent="0.2">
      <c r="B22" s="68"/>
      <c r="C22" s="69"/>
      <c r="D22" s="69"/>
      <c r="E22" s="69"/>
      <c r="F22" s="69"/>
      <c r="G22" s="69"/>
      <c r="H22" s="69"/>
      <c r="I22" s="69"/>
      <c r="J22" s="70"/>
      <c r="K22" s="69"/>
      <c r="L22" s="69"/>
      <c r="M22" s="69"/>
      <c r="N22" s="69"/>
      <c r="O22" s="69"/>
      <c r="P22" s="69"/>
      <c r="Q22" s="70"/>
    </row>
    <row r="23" spans="2:17" ht="14.25" x14ac:dyDescent="0.2">
      <c r="B23" s="68" t="s">
        <v>134</v>
      </c>
      <c r="C23" s="69">
        <v>1</v>
      </c>
      <c r="D23" s="69"/>
      <c r="E23" s="69">
        <v>2</v>
      </c>
      <c r="F23" s="69"/>
      <c r="G23" s="69"/>
      <c r="H23" s="69"/>
      <c r="I23" s="69"/>
      <c r="J23" s="70"/>
      <c r="K23" s="69"/>
      <c r="L23" s="69"/>
      <c r="M23" s="69"/>
      <c r="N23" s="69">
        <v>3</v>
      </c>
      <c r="O23" s="69"/>
      <c r="P23" s="69"/>
      <c r="Q23" s="70"/>
    </row>
    <row r="24" spans="2:17" ht="14.25" x14ac:dyDescent="0.2">
      <c r="B24" s="68"/>
      <c r="C24" s="69"/>
      <c r="D24" s="69"/>
      <c r="E24" s="69"/>
      <c r="F24" s="69"/>
      <c r="G24" s="69"/>
      <c r="H24" s="69"/>
      <c r="I24" s="69"/>
      <c r="J24" s="70"/>
      <c r="K24" s="69"/>
      <c r="L24" s="69"/>
      <c r="M24" s="69"/>
      <c r="N24" s="69"/>
      <c r="O24" s="69"/>
      <c r="P24" s="69"/>
      <c r="Q24" s="70"/>
    </row>
    <row r="25" spans="2:17" ht="14.25" x14ac:dyDescent="0.2">
      <c r="B25" s="68" t="s">
        <v>135</v>
      </c>
      <c r="C25" s="69"/>
      <c r="D25" s="69"/>
      <c r="E25" s="69"/>
      <c r="F25" s="69"/>
      <c r="G25" s="69"/>
      <c r="H25" s="69"/>
      <c r="I25" s="69"/>
      <c r="J25" s="70"/>
      <c r="K25" s="69"/>
      <c r="L25" s="69"/>
      <c r="M25" s="69"/>
      <c r="N25" s="69"/>
      <c r="O25" s="69"/>
      <c r="P25" s="69"/>
      <c r="Q25" s="70"/>
    </row>
    <row r="26" spans="2:17" ht="14.25" x14ac:dyDescent="0.2">
      <c r="B26" s="68"/>
      <c r="C26" s="69"/>
      <c r="D26" s="69"/>
      <c r="E26" s="69"/>
      <c r="F26" s="69"/>
      <c r="G26" s="69"/>
      <c r="H26" s="69"/>
      <c r="I26" s="69"/>
      <c r="J26" s="70"/>
      <c r="K26" s="69"/>
      <c r="L26" s="69"/>
      <c r="M26" s="69"/>
      <c r="N26" s="69"/>
      <c r="O26" s="69"/>
      <c r="P26" s="69"/>
      <c r="Q26" s="70"/>
    </row>
    <row r="27" spans="2:17" ht="14.25" x14ac:dyDescent="0.2">
      <c r="B27" s="68" t="s">
        <v>140</v>
      </c>
      <c r="C27" s="69"/>
      <c r="D27" s="69"/>
      <c r="E27" s="69"/>
      <c r="F27" s="69"/>
      <c r="G27" s="69"/>
      <c r="H27" s="69"/>
      <c r="I27" s="69"/>
      <c r="J27" s="70"/>
      <c r="K27" s="69"/>
      <c r="L27" s="69"/>
      <c r="M27" s="69"/>
      <c r="N27" s="69"/>
      <c r="O27" s="69"/>
      <c r="P27" s="69"/>
      <c r="Q27" s="70"/>
    </row>
    <row r="28" spans="2:17" ht="14.25" x14ac:dyDescent="0.2">
      <c r="B28" s="68"/>
      <c r="C28" s="69"/>
      <c r="D28" s="69"/>
      <c r="E28" s="69"/>
      <c r="F28" s="69"/>
      <c r="G28" s="69"/>
      <c r="H28" s="69"/>
      <c r="I28" s="69"/>
      <c r="J28" s="70"/>
      <c r="K28" s="69"/>
      <c r="L28" s="69"/>
      <c r="M28" s="69"/>
      <c r="N28" s="69"/>
      <c r="O28" s="69"/>
      <c r="P28" s="69"/>
      <c r="Q28" s="70"/>
    </row>
    <row r="29" spans="2:17" ht="15" thickBot="1" x14ac:dyDescent="0.25">
      <c r="B29" s="71" t="s">
        <v>141</v>
      </c>
      <c r="C29" s="72"/>
      <c r="D29" s="72"/>
      <c r="E29" s="72"/>
      <c r="F29" s="72"/>
      <c r="G29" s="72"/>
      <c r="H29" s="72"/>
      <c r="I29" s="72"/>
      <c r="J29" s="107"/>
      <c r="K29" s="72"/>
      <c r="L29" s="72"/>
      <c r="M29" s="72"/>
      <c r="N29" s="72"/>
      <c r="O29" s="72"/>
      <c r="P29" s="72"/>
      <c r="Q29" s="107"/>
    </row>
    <row r="30" spans="2:17" ht="14.25" x14ac:dyDescent="0.2">
      <c r="B30" s="116"/>
      <c r="C30" s="115"/>
      <c r="D30" s="115"/>
      <c r="E30" s="115"/>
      <c r="F30" s="115"/>
      <c r="G30" s="115"/>
      <c r="H30" s="115"/>
      <c r="I30" s="115"/>
      <c r="J30" s="107"/>
      <c r="K30" s="115"/>
      <c r="L30" s="115"/>
      <c r="M30" s="115"/>
      <c r="N30" s="115"/>
      <c r="O30" s="115"/>
      <c r="P30" s="115"/>
      <c r="Q30" s="107"/>
    </row>
    <row r="31" spans="2:17" ht="14.25" x14ac:dyDescent="0.2">
      <c r="B31" s="68" t="s">
        <v>302</v>
      </c>
      <c r="C31" s="69">
        <f t="shared" ref="C31:H31" si="0">SUM(C7:C30)</f>
        <v>8</v>
      </c>
      <c r="D31" s="69">
        <f t="shared" si="0"/>
        <v>2</v>
      </c>
      <c r="E31" s="69">
        <f t="shared" si="0"/>
        <v>9</v>
      </c>
      <c r="F31" s="69">
        <f t="shared" si="0"/>
        <v>0</v>
      </c>
      <c r="G31" s="69">
        <f t="shared" si="0"/>
        <v>2</v>
      </c>
      <c r="H31" s="69">
        <f t="shared" si="0"/>
        <v>2</v>
      </c>
      <c r="I31" s="69"/>
      <c r="J31" s="70"/>
      <c r="K31" s="69">
        <f>SUM(K7:K30)</f>
        <v>1</v>
      </c>
      <c r="L31" s="69">
        <f>SUM(L7:L30)</f>
        <v>8</v>
      </c>
      <c r="M31" s="69">
        <f>SUM(M7:M30)</f>
        <v>1</v>
      </c>
      <c r="N31" s="69">
        <f>SUM(N7:N30)</f>
        <v>15</v>
      </c>
      <c r="O31" s="69">
        <f>SUM(O7:O30)</f>
        <v>0</v>
      </c>
      <c r="P31" s="69"/>
      <c r="Q31" s="70"/>
    </row>
    <row r="32" spans="2:17" ht="6.75" customHeight="1" x14ac:dyDescent="0.2">
      <c r="B32" s="51"/>
      <c r="C32" s="51"/>
      <c r="D32" s="51"/>
      <c r="E32" s="14"/>
      <c r="F32" s="51"/>
      <c r="G32" s="51"/>
      <c r="H32" s="51"/>
      <c r="I32" s="51"/>
      <c r="J32" s="51"/>
      <c r="K32" s="14"/>
      <c r="L32" s="51"/>
      <c r="M32" s="51"/>
      <c r="N32" s="51"/>
      <c r="O32" s="51"/>
      <c r="P32" s="51"/>
      <c r="Q32" s="51"/>
    </row>
    <row r="33" spans="9:17" hidden="1" x14ac:dyDescent="0.2">
      <c r="I33" s="29"/>
      <c r="J33" s="106"/>
      <c r="Q33" s="106"/>
    </row>
    <row r="34" spans="9:17" hidden="1" x14ac:dyDescent="0.2">
      <c r="I34" s="29"/>
      <c r="J34" s="106"/>
      <c r="Q34" s="106"/>
    </row>
    <row r="35" spans="9:17" hidden="1" x14ac:dyDescent="0.2">
      <c r="I35" s="29"/>
      <c r="J35" s="106"/>
      <c r="Q35" s="106"/>
    </row>
    <row r="36" spans="9:17" ht="18" hidden="1" x14ac:dyDescent="0.25">
      <c r="I36" s="29"/>
      <c r="J36" s="109"/>
      <c r="Q36" s="109"/>
    </row>
    <row r="37" spans="9:17" hidden="1" x14ac:dyDescent="0.2">
      <c r="I37" s="29"/>
      <c r="J37" s="110"/>
      <c r="Q37" s="110"/>
    </row>
    <row r="38" spans="9:17" ht="14.25" hidden="1" x14ac:dyDescent="0.2">
      <c r="I38" s="29"/>
      <c r="J38" s="108"/>
      <c r="Q38" s="108"/>
    </row>
    <row r="39" spans="9:17" ht="14.25" hidden="1" x14ac:dyDescent="0.2">
      <c r="I39" s="29"/>
      <c r="J39" s="108"/>
      <c r="Q39" s="108"/>
    </row>
    <row r="40" spans="9:17" ht="14.25" hidden="1" x14ac:dyDescent="0.2">
      <c r="I40" s="29"/>
      <c r="J40" s="108"/>
      <c r="Q40" s="108"/>
    </row>
    <row r="41" spans="9:17" ht="14.25" hidden="1" x14ac:dyDescent="0.2">
      <c r="I41" s="29"/>
      <c r="J41" s="108"/>
      <c r="Q41" s="108"/>
    </row>
    <row r="42" spans="9:17" ht="14.25" hidden="1" x14ac:dyDescent="0.2">
      <c r="I42" s="29"/>
      <c r="J42" s="108"/>
      <c r="Q42" s="108"/>
    </row>
    <row r="43" spans="9:17" ht="14.25" hidden="1" x14ac:dyDescent="0.2">
      <c r="I43" s="29"/>
      <c r="J43" s="108"/>
      <c r="Q43" s="108"/>
    </row>
    <row r="44" spans="9:17" ht="14.25" hidden="1" x14ac:dyDescent="0.2">
      <c r="I44" s="29"/>
      <c r="J44" s="108"/>
      <c r="Q44" s="108"/>
    </row>
    <row r="45" spans="9:17" ht="14.25" hidden="1" x14ac:dyDescent="0.2">
      <c r="I45" s="29"/>
      <c r="J45" s="108"/>
      <c r="Q45" s="108"/>
    </row>
    <row r="46" spans="9:17" ht="14.25" hidden="1" x14ac:dyDescent="0.2">
      <c r="I46" s="29"/>
      <c r="J46" s="108"/>
      <c r="Q46" s="108"/>
    </row>
    <row r="47" spans="9:17" ht="14.25" hidden="1" x14ac:dyDescent="0.2">
      <c r="I47" s="29"/>
      <c r="J47" s="108"/>
      <c r="Q47" s="108"/>
    </row>
    <row r="48" spans="9:17" ht="14.25" hidden="1" x14ac:dyDescent="0.2">
      <c r="I48" s="29"/>
      <c r="J48" s="108"/>
      <c r="Q48" s="108"/>
    </row>
    <row r="49" spans="9:17" ht="14.25" hidden="1" x14ac:dyDescent="0.2">
      <c r="I49" s="29"/>
      <c r="J49" s="108"/>
      <c r="Q49" s="108"/>
    </row>
    <row r="50" spans="9:17" ht="14.25" hidden="1" x14ac:dyDescent="0.2">
      <c r="I50" s="29"/>
      <c r="J50" s="108"/>
      <c r="Q50" s="108"/>
    </row>
    <row r="51" spans="9:17" ht="14.25" hidden="1" x14ac:dyDescent="0.2">
      <c r="I51" s="29"/>
      <c r="J51" s="108"/>
      <c r="Q51" s="108"/>
    </row>
    <row r="52" spans="9:17" ht="14.25" hidden="1" x14ac:dyDescent="0.2">
      <c r="I52" s="29"/>
      <c r="J52" s="108"/>
      <c r="Q52" s="108"/>
    </row>
    <row r="53" spans="9:17" ht="14.25" hidden="1" x14ac:dyDescent="0.2">
      <c r="I53" s="29"/>
      <c r="J53" s="108"/>
      <c r="Q53" s="108"/>
    </row>
    <row r="54" spans="9:17" ht="14.25" hidden="1" x14ac:dyDescent="0.2">
      <c r="I54" s="29"/>
      <c r="J54" s="108"/>
      <c r="Q54" s="108"/>
    </row>
    <row r="55" spans="9:17" ht="14.25" hidden="1" x14ac:dyDescent="0.2">
      <c r="I55" s="29"/>
      <c r="J55" s="108"/>
      <c r="Q55" s="108"/>
    </row>
    <row r="56" spans="9:17" ht="14.25" hidden="1" x14ac:dyDescent="0.2">
      <c r="I56" s="29"/>
      <c r="J56" s="108"/>
      <c r="Q56" s="108"/>
    </row>
    <row r="57" spans="9:17" ht="14.25" hidden="1" x14ac:dyDescent="0.2">
      <c r="I57" s="29"/>
      <c r="J57" s="108"/>
      <c r="Q57" s="108"/>
    </row>
    <row r="58" spans="9:17" ht="14.25" hidden="1" x14ac:dyDescent="0.2">
      <c r="I58" s="29"/>
      <c r="J58" s="108"/>
      <c r="Q58" s="108"/>
    </row>
    <row r="59" spans="9:17" ht="14.25" hidden="1" x14ac:dyDescent="0.2">
      <c r="I59" s="29"/>
      <c r="J59" s="108"/>
      <c r="Q59" s="108"/>
    </row>
    <row r="60" spans="9:17" ht="14.25" hidden="1" x14ac:dyDescent="0.2">
      <c r="I60" s="29"/>
      <c r="J60" s="108"/>
      <c r="Q60" s="108"/>
    </row>
    <row r="61" spans="9:17" hidden="1" x14ac:dyDescent="0.2">
      <c r="I61" s="29"/>
      <c r="J61" s="29"/>
      <c r="Q61" s="29"/>
    </row>
    <row r="62" spans="9:17" hidden="1" x14ac:dyDescent="0.2">
      <c r="I62" s="29"/>
      <c r="J62" s="29"/>
      <c r="Q62" s="29"/>
    </row>
    <row r="63" spans="9:17" hidden="1" x14ac:dyDescent="0.2">
      <c r="I63" s="29"/>
      <c r="J63" s="29"/>
      <c r="Q63" s="29"/>
    </row>
    <row r="64" spans="9:17" hidden="1" x14ac:dyDescent="0.2">
      <c r="I64" s="29"/>
      <c r="J64" s="29"/>
      <c r="Q64" s="29"/>
    </row>
    <row r="65" spans="9:17" hidden="1" x14ac:dyDescent="0.2">
      <c r="I65" s="29"/>
      <c r="J65" s="29"/>
      <c r="Q65" s="29"/>
    </row>
  </sheetData>
  <mergeCells count="2">
    <mergeCell ref="C5:I5"/>
    <mergeCell ref="K5:P5"/>
  </mergeCells>
  <phoneticPr fontId="13" type="noConversion"/>
  <pageMargins left="0.75" right="0.75" top="1" bottom="1" header="0.5" footer="0.5"/>
  <pageSetup orientation="portrait" r:id="rId1"/>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U190"/>
  <sheetViews>
    <sheetView topLeftCell="D4" zoomScale="65" zoomScaleNormal="100" workbookViewId="0">
      <selection activeCell="L47" sqref="L47"/>
    </sheetView>
  </sheetViews>
  <sheetFormatPr defaultColWidth="0" defaultRowHeight="12.75"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0.85546875" customWidth="1"/>
    <col min="9" max="9" width="19.140625" customWidth="1"/>
    <col min="10" max="10" width="23.7109375" customWidth="1"/>
    <col min="11" max="11" width="28.42578125" customWidth="1"/>
    <col min="12" max="12" width="61.85546875" style="92" customWidth="1"/>
    <col min="13" max="13" width="37.710937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1" s="3" customFormat="1" ht="23.25" x14ac:dyDescent="0.35">
      <c r="A1" s="55"/>
      <c r="B1" s="6" t="s">
        <v>219</v>
      </c>
      <c r="C1" s="6"/>
      <c r="D1" s="195"/>
      <c r="E1" s="4"/>
      <c r="G1" s="187"/>
      <c r="I1" s="7"/>
      <c r="J1" s="7"/>
      <c r="K1" s="4"/>
      <c r="L1" s="261"/>
      <c r="M1" s="7"/>
      <c r="N1" s="7"/>
      <c r="O1" s="61"/>
      <c r="P1" s="61"/>
      <c r="R1" s="9"/>
      <c r="T1" s="4"/>
    </row>
    <row r="2" spans="1:21" s="3" customFormat="1" ht="23.25" x14ac:dyDescent="0.35">
      <c r="A2" s="55"/>
      <c r="B2" s="6" t="s">
        <v>226</v>
      </c>
      <c r="C2" s="6"/>
      <c r="D2" s="195"/>
      <c r="E2" s="4"/>
      <c r="G2" s="187"/>
      <c r="I2" s="7"/>
      <c r="J2" s="7"/>
      <c r="K2" s="117"/>
      <c r="L2" s="261"/>
      <c r="M2" s="7"/>
      <c r="N2" s="7"/>
      <c r="O2" s="61"/>
      <c r="P2" s="61"/>
      <c r="R2" s="9"/>
      <c r="T2" s="4"/>
    </row>
    <row r="3" spans="1:21" s="3" customFormat="1" ht="18.75" x14ac:dyDescent="0.3">
      <c r="A3" s="55"/>
      <c r="B3" s="93" t="s">
        <v>225</v>
      </c>
      <c r="C3" s="5"/>
      <c r="D3" s="195"/>
      <c r="E3" s="4"/>
      <c r="G3" s="187"/>
      <c r="I3" s="7"/>
      <c r="J3" s="7"/>
      <c r="K3" s="4"/>
      <c r="L3" s="261"/>
      <c r="M3" s="7"/>
      <c r="N3" s="7"/>
      <c r="O3" s="61"/>
      <c r="P3" s="61"/>
      <c r="Q3" s="4"/>
      <c r="R3" s="9"/>
      <c r="T3" s="4"/>
    </row>
    <row r="4" spans="1:21" s="4" customFormat="1" ht="38.25"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1" ht="45" x14ac:dyDescent="0.2">
      <c r="A5" s="329"/>
      <c r="B5" s="303" t="s">
        <v>120</v>
      </c>
      <c r="C5" s="253">
        <v>40154</v>
      </c>
      <c r="D5" s="249">
        <v>40155</v>
      </c>
      <c r="E5" s="324" t="s">
        <v>950</v>
      </c>
      <c r="F5" s="303" t="s">
        <v>117</v>
      </c>
      <c r="G5" s="303" t="s">
        <v>117</v>
      </c>
      <c r="H5" s="303" t="s">
        <v>117</v>
      </c>
      <c r="I5" s="303" t="s">
        <v>117</v>
      </c>
      <c r="J5" s="303" t="s">
        <v>959</v>
      </c>
      <c r="K5" s="213" t="s">
        <v>200</v>
      </c>
      <c r="L5" s="325" t="s">
        <v>958</v>
      </c>
      <c r="M5" s="325" t="s">
        <v>951</v>
      </c>
      <c r="N5" s="303" t="s">
        <v>254</v>
      </c>
      <c r="O5" s="214"/>
      <c r="P5" s="303" t="s">
        <v>308</v>
      </c>
      <c r="Q5" s="325" t="s">
        <v>952</v>
      </c>
      <c r="R5" s="323"/>
      <c r="S5" s="323"/>
      <c r="T5" s="312" t="s">
        <v>255</v>
      </c>
    </row>
    <row r="6" spans="1:21" s="213" customFormat="1" ht="105" x14ac:dyDescent="0.2">
      <c r="A6" s="329"/>
      <c r="B6" s="303" t="s">
        <v>120</v>
      </c>
      <c r="C6" s="253">
        <v>40155</v>
      </c>
      <c r="D6" s="249">
        <v>40155</v>
      </c>
      <c r="E6" s="324" t="s">
        <v>949</v>
      </c>
      <c r="F6" s="303" t="s">
        <v>117</v>
      </c>
      <c r="G6" s="303" t="s">
        <v>117</v>
      </c>
      <c r="H6" s="303" t="s">
        <v>117</v>
      </c>
      <c r="I6" s="303" t="s">
        <v>117</v>
      </c>
      <c r="J6" s="12" t="s">
        <v>956</v>
      </c>
      <c r="K6" s="303" t="s">
        <v>200</v>
      </c>
      <c r="L6" s="325" t="s">
        <v>953</v>
      </c>
      <c r="M6" s="325"/>
      <c r="N6" s="303" t="s">
        <v>274</v>
      </c>
      <c r="P6" s="303" t="s">
        <v>308</v>
      </c>
      <c r="Q6" s="325" t="s">
        <v>954</v>
      </c>
      <c r="S6" s="325" t="s">
        <v>955</v>
      </c>
      <c r="T6" s="312" t="s">
        <v>255</v>
      </c>
      <c r="U6" s="328"/>
    </row>
    <row r="7" spans="1:21" s="213" customFormat="1" ht="45" x14ac:dyDescent="0.2">
      <c r="A7" s="329"/>
      <c r="B7" s="303" t="s">
        <v>120</v>
      </c>
      <c r="C7" s="253">
        <v>40157</v>
      </c>
      <c r="D7" s="249">
        <v>40157</v>
      </c>
      <c r="E7" s="324" t="s">
        <v>944</v>
      </c>
      <c r="F7" s="303" t="s">
        <v>947</v>
      </c>
      <c r="G7" s="322" t="s">
        <v>946</v>
      </c>
      <c r="H7" s="213">
        <v>311</v>
      </c>
      <c r="I7" s="303" t="s">
        <v>948</v>
      </c>
      <c r="J7" s="303" t="s">
        <v>117</v>
      </c>
      <c r="K7" s="303" t="s">
        <v>162</v>
      </c>
      <c r="L7" s="300" t="s">
        <v>945</v>
      </c>
      <c r="M7" s="12" t="s">
        <v>961</v>
      </c>
      <c r="N7" s="303" t="s">
        <v>254</v>
      </c>
      <c r="P7" s="303" t="s">
        <v>308</v>
      </c>
      <c r="Q7" s="12" t="s">
        <v>962</v>
      </c>
      <c r="S7" s="12" t="s">
        <v>960</v>
      </c>
      <c r="T7" s="312" t="s">
        <v>255</v>
      </c>
      <c r="U7" s="328"/>
    </row>
    <row r="8" spans="1:21" s="213" customFormat="1" ht="45" x14ac:dyDescent="0.2">
      <c r="A8" s="329"/>
      <c r="B8" s="213" t="s">
        <v>120</v>
      </c>
      <c r="C8" s="303" t="s">
        <v>117</v>
      </c>
      <c r="D8" s="249">
        <v>40162</v>
      </c>
      <c r="E8" s="324" t="s">
        <v>937</v>
      </c>
      <c r="F8" s="303" t="s">
        <v>117</v>
      </c>
      <c r="G8" s="303" t="s">
        <v>117</v>
      </c>
      <c r="H8" s="303" t="s">
        <v>117</v>
      </c>
      <c r="I8" s="303" t="s">
        <v>117</v>
      </c>
      <c r="J8" s="213" t="s">
        <v>957</v>
      </c>
      <c r="K8" s="303" t="s">
        <v>201</v>
      </c>
      <c r="L8" s="325" t="s">
        <v>938</v>
      </c>
      <c r="M8" s="325" t="s">
        <v>939</v>
      </c>
      <c r="N8" s="303" t="s">
        <v>254</v>
      </c>
      <c r="P8" s="303" t="s">
        <v>308</v>
      </c>
      <c r="T8" s="312" t="s">
        <v>255</v>
      </c>
      <c r="U8" s="328"/>
    </row>
    <row r="9" spans="1:21" s="213" customFormat="1" ht="30" x14ac:dyDescent="0.25">
      <c r="A9" s="329"/>
      <c r="B9" s="303" t="s">
        <v>120</v>
      </c>
      <c r="C9" s="253">
        <v>40149</v>
      </c>
      <c r="D9" s="326" t="s">
        <v>117</v>
      </c>
      <c r="E9" s="303" t="s">
        <v>117</v>
      </c>
      <c r="F9" s="303" t="s">
        <v>940</v>
      </c>
      <c r="G9" s="322" t="s">
        <v>941</v>
      </c>
      <c r="H9" s="213">
        <v>0</v>
      </c>
      <c r="I9" s="303" t="s">
        <v>783</v>
      </c>
      <c r="J9" s="303" t="s">
        <v>117</v>
      </c>
      <c r="K9" s="303" t="s">
        <v>162</v>
      </c>
      <c r="L9" s="303" t="s">
        <v>943</v>
      </c>
      <c r="M9" s="303" t="s">
        <v>926</v>
      </c>
      <c r="N9" s="303" t="s">
        <v>254</v>
      </c>
      <c r="P9" s="303" t="s">
        <v>308</v>
      </c>
      <c r="Q9" s="327" t="s">
        <v>942</v>
      </c>
      <c r="T9" s="312" t="s">
        <v>255</v>
      </c>
      <c r="U9" s="328"/>
    </row>
    <row r="10" spans="1:21" s="4" customFormat="1" x14ac:dyDescent="0.2">
      <c r="A10" s="54"/>
      <c r="B10" s="239"/>
      <c r="C10" s="239"/>
      <c r="D10" s="240"/>
      <c r="E10" s="256"/>
      <c r="F10" s="239"/>
      <c r="G10" s="241"/>
      <c r="H10" s="239"/>
      <c r="I10" s="242"/>
      <c r="J10" s="242"/>
      <c r="K10" s="239"/>
      <c r="L10" s="256"/>
      <c r="M10" s="239"/>
      <c r="N10" s="239"/>
      <c r="O10" s="239"/>
      <c r="P10" s="239"/>
      <c r="Q10" s="256"/>
      <c r="R10" s="239"/>
      <c r="S10" s="239"/>
      <c r="T10" s="239"/>
    </row>
    <row r="11" spans="1:21" s="25" customFormat="1" ht="90" x14ac:dyDescent="0.2">
      <c r="A11" s="248"/>
      <c r="B11" s="303" t="s">
        <v>364</v>
      </c>
      <c r="C11" s="253">
        <v>40118</v>
      </c>
      <c r="D11" s="249">
        <v>40129</v>
      </c>
      <c r="E11" s="35" t="s">
        <v>933</v>
      </c>
      <c r="F11" s="303" t="s">
        <v>117</v>
      </c>
      <c r="G11" s="322" t="s">
        <v>117</v>
      </c>
      <c r="H11" s="303" t="s">
        <v>117</v>
      </c>
      <c r="I11" s="303" t="s">
        <v>117</v>
      </c>
      <c r="J11" s="303" t="s">
        <v>697</v>
      </c>
      <c r="K11" s="303" t="s">
        <v>202</v>
      </c>
      <c r="L11" s="301" t="s">
        <v>934</v>
      </c>
      <c r="M11" s="213"/>
      <c r="N11" s="303" t="s">
        <v>254</v>
      </c>
      <c r="O11" s="213"/>
      <c r="P11" s="303" t="s">
        <v>308</v>
      </c>
      <c r="Q11" s="301" t="s">
        <v>935</v>
      </c>
      <c r="R11" s="213"/>
      <c r="S11" s="12" t="s">
        <v>936</v>
      </c>
      <c r="T11" s="312" t="s">
        <v>255</v>
      </c>
    </row>
    <row r="12" spans="1:21" s="4" customFormat="1" x14ac:dyDescent="0.2">
      <c r="A12" s="54"/>
      <c r="B12" s="239"/>
      <c r="C12" s="239"/>
      <c r="D12" s="240"/>
      <c r="E12" s="239"/>
      <c r="F12" s="239"/>
      <c r="G12" s="241"/>
      <c r="H12" s="239"/>
      <c r="I12" s="242"/>
      <c r="J12" s="242"/>
      <c r="K12" s="239"/>
      <c r="L12" s="256"/>
      <c r="M12" s="239"/>
      <c r="N12" s="239"/>
      <c r="O12" s="239"/>
      <c r="P12" s="239"/>
      <c r="Q12" s="239"/>
      <c r="R12" s="239"/>
      <c r="S12" s="239"/>
      <c r="T12" s="239"/>
    </row>
    <row r="13" spans="1:21" ht="30" x14ac:dyDescent="0.2">
      <c r="B13" s="48" t="s">
        <v>256</v>
      </c>
      <c r="C13" s="307">
        <v>40098</v>
      </c>
      <c r="D13" s="308">
        <v>40098</v>
      </c>
      <c r="E13" s="309" t="s">
        <v>924</v>
      </c>
      <c r="F13" s="310">
        <v>0.48958333333333331</v>
      </c>
      <c r="G13" s="310">
        <v>0.53611111111111109</v>
      </c>
      <c r="H13" s="48">
        <v>67</v>
      </c>
      <c r="I13" s="311" t="s">
        <v>783</v>
      </c>
      <c r="J13" s="303" t="s">
        <v>117</v>
      </c>
      <c r="K13" s="311" t="s">
        <v>162</v>
      </c>
      <c r="L13" s="301" t="s">
        <v>925</v>
      </c>
      <c r="M13" s="311" t="s">
        <v>926</v>
      </c>
      <c r="N13" s="311" t="s">
        <v>254</v>
      </c>
      <c r="O13" s="48"/>
      <c r="P13" s="311" t="s">
        <v>308</v>
      </c>
      <c r="Q13" s="311" t="s">
        <v>927</v>
      </c>
      <c r="R13" s="307">
        <v>40098</v>
      </c>
      <c r="S13" s="48"/>
      <c r="T13" s="312" t="s">
        <v>255</v>
      </c>
    </row>
    <row r="14" spans="1:21" ht="218.25" customHeight="1" x14ac:dyDescent="0.2">
      <c r="B14" s="314" t="s">
        <v>256</v>
      </c>
      <c r="C14" s="315">
        <v>40088</v>
      </c>
      <c r="D14" s="316">
        <v>40088</v>
      </c>
      <c r="E14" s="317" t="s">
        <v>928</v>
      </c>
      <c r="F14" s="318" t="s">
        <v>117</v>
      </c>
      <c r="G14" s="318" t="s">
        <v>117</v>
      </c>
      <c r="H14" s="319" t="s">
        <v>117</v>
      </c>
      <c r="I14" s="319" t="s">
        <v>117</v>
      </c>
      <c r="J14" s="320" t="s">
        <v>929</v>
      </c>
      <c r="K14" s="319" t="s">
        <v>202</v>
      </c>
      <c r="L14" s="313" t="s">
        <v>931</v>
      </c>
      <c r="M14" s="313" t="s">
        <v>932</v>
      </c>
      <c r="N14" s="319" t="s">
        <v>254</v>
      </c>
      <c r="O14" s="314"/>
      <c r="P14" s="319" t="s">
        <v>308</v>
      </c>
      <c r="Q14" s="313" t="s">
        <v>930</v>
      </c>
      <c r="R14" s="315">
        <v>40088</v>
      </c>
      <c r="S14" s="314"/>
      <c r="T14" s="321" t="s">
        <v>255</v>
      </c>
    </row>
    <row r="15" spans="1:21" s="4" customFormat="1" x14ac:dyDescent="0.2">
      <c r="A15" s="54"/>
      <c r="B15" s="256"/>
      <c r="C15" s="256"/>
      <c r="D15" s="281"/>
      <c r="E15" s="256"/>
      <c r="F15" s="256"/>
      <c r="G15" s="282"/>
      <c r="H15" s="256"/>
      <c r="I15" s="257"/>
      <c r="J15" s="257"/>
      <c r="K15" s="256"/>
      <c r="L15" s="256"/>
      <c r="M15" s="256"/>
      <c r="N15" s="256"/>
      <c r="O15" s="256"/>
      <c r="P15" s="256"/>
      <c r="Q15" s="256"/>
      <c r="R15" s="256"/>
      <c r="S15" s="256"/>
      <c r="T15" s="256"/>
    </row>
    <row r="16" spans="1:21" s="213" customFormat="1" ht="62.25" customHeight="1" x14ac:dyDescent="0.2">
      <c r="A16" s="258"/>
      <c r="B16" s="259" t="s">
        <v>763</v>
      </c>
      <c r="C16" s="253">
        <v>40085</v>
      </c>
      <c r="D16" s="304">
        <v>40085</v>
      </c>
      <c r="E16" s="305" t="s">
        <v>917</v>
      </c>
      <c r="F16" s="303" t="s">
        <v>918</v>
      </c>
      <c r="G16" s="303" t="s">
        <v>919</v>
      </c>
      <c r="H16" s="213">
        <v>35</v>
      </c>
      <c r="I16" s="303" t="s">
        <v>198</v>
      </c>
      <c r="J16" s="306" t="s">
        <v>117</v>
      </c>
      <c r="K16" s="303" t="s">
        <v>162</v>
      </c>
      <c r="L16" s="12" t="s">
        <v>923</v>
      </c>
      <c r="M16" s="164" t="s">
        <v>920</v>
      </c>
      <c r="N16" s="259" t="s">
        <v>254</v>
      </c>
      <c r="P16" s="259" t="s">
        <v>308</v>
      </c>
      <c r="Q16" s="164" t="s">
        <v>921</v>
      </c>
      <c r="R16" s="253">
        <v>40085</v>
      </c>
      <c r="S16" s="164" t="s">
        <v>922</v>
      </c>
      <c r="T16" s="278" t="s">
        <v>255</v>
      </c>
    </row>
    <row r="17" spans="1:20" s="213" customFormat="1" ht="105" x14ac:dyDescent="0.2">
      <c r="A17" s="258"/>
      <c r="B17" s="259" t="s">
        <v>763</v>
      </c>
      <c r="C17" s="253">
        <v>40067</v>
      </c>
      <c r="D17" s="249">
        <v>40069</v>
      </c>
      <c r="E17" s="302" t="s">
        <v>916</v>
      </c>
      <c r="F17" s="259" t="s">
        <v>432</v>
      </c>
      <c r="G17" s="286" t="s">
        <v>910</v>
      </c>
      <c r="H17" s="213">
        <v>382</v>
      </c>
      <c r="I17" s="303" t="s">
        <v>783</v>
      </c>
      <c r="J17" s="259" t="s">
        <v>117</v>
      </c>
      <c r="K17" s="259" t="s">
        <v>162</v>
      </c>
      <c r="L17" s="280" t="s">
        <v>909</v>
      </c>
      <c r="M17" s="301" t="s">
        <v>911</v>
      </c>
      <c r="N17" s="259" t="s">
        <v>254</v>
      </c>
      <c r="P17" s="259" t="s">
        <v>308</v>
      </c>
      <c r="Q17" s="295" t="s">
        <v>912</v>
      </c>
      <c r="R17" s="253">
        <v>40074</v>
      </c>
      <c r="S17" s="295" t="s">
        <v>914</v>
      </c>
      <c r="T17" s="278" t="s">
        <v>255</v>
      </c>
    </row>
    <row r="18" spans="1:20" s="213" customFormat="1" ht="75" x14ac:dyDescent="0.2">
      <c r="A18" s="258"/>
      <c r="B18" s="259" t="s">
        <v>763</v>
      </c>
      <c r="C18" s="253">
        <v>40058</v>
      </c>
      <c r="D18" s="249">
        <v>40058</v>
      </c>
      <c r="E18" s="302" t="s">
        <v>915</v>
      </c>
      <c r="F18" s="259" t="s">
        <v>905</v>
      </c>
      <c r="G18" s="286" t="s">
        <v>906</v>
      </c>
      <c r="H18" s="213">
        <v>69</v>
      </c>
      <c r="I18" s="303" t="s">
        <v>198</v>
      </c>
      <c r="J18" s="259" t="s">
        <v>117</v>
      </c>
      <c r="K18" s="259" t="s">
        <v>162</v>
      </c>
      <c r="L18" s="295" t="s">
        <v>907</v>
      </c>
      <c r="M18" s="295" t="s">
        <v>908</v>
      </c>
      <c r="N18" s="259" t="s">
        <v>254</v>
      </c>
      <c r="P18" s="259" t="s">
        <v>308</v>
      </c>
      <c r="Q18" s="295" t="s">
        <v>913</v>
      </c>
      <c r="R18" s="253">
        <v>40058</v>
      </c>
      <c r="T18" s="278" t="s">
        <v>255</v>
      </c>
    </row>
    <row r="19" spans="1:20" s="4" customFormat="1" x14ac:dyDescent="0.2">
      <c r="A19" s="54"/>
      <c r="B19" s="256"/>
      <c r="C19" s="256"/>
      <c r="D19" s="281"/>
      <c r="E19" s="256"/>
      <c r="F19" s="256"/>
      <c r="G19" s="282"/>
      <c r="H19" s="256"/>
      <c r="I19" s="257"/>
      <c r="J19" s="257"/>
      <c r="K19" s="256"/>
      <c r="L19" s="256"/>
      <c r="M19" s="256"/>
      <c r="N19" s="256"/>
      <c r="O19" s="256"/>
      <c r="P19" s="256"/>
      <c r="Q19" s="256"/>
      <c r="R19" s="256"/>
      <c r="S19" s="256"/>
      <c r="T19" s="256"/>
    </row>
    <row r="20" spans="1:20" s="25" customFormat="1" ht="75" x14ac:dyDescent="0.2">
      <c r="A20" s="258"/>
      <c r="B20" s="259" t="s">
        <v>70</v>
      </c>
      <c r="C20" s="253">
        <v>40035</v>
      </c>
      <c r="D20" s="249">
        <v>40035</v>
      </c>
      <c r="E20" s="297" t="s">
        <v>894</v>
      </c>
      <c r="F20" s="259" t="s">
        <v>888</v>
      </c>
      <c r="G20" s="286" t="s">
        <v>889</v>
      </c>
      <c r="H20" s="213">
        <v>435</v>
      </c>
      <c r="I20" s="259" t="s">
        <v>198</v>
      </c>
      <c r="J20" s="259" t="s">
        <v>117</v>
      </c>
      <c r="K20" s="259" t="s">
        <v>162</v>
      </c>
      <c r="L20" s="295" t="s">
        <v>892</v>
      </c>
      <c r="M20" s="295" t="s">
        <v>898</v>
      </c>
      <c r="N20" s="213" t="s">
        <v>254</v>
      </c>
      <c r="O20" s="213"/>
      <c r="P20" s="213" t="s">
        <v>308</v>
      </c>
      <c r="Q20" s="295" t="s">
        <v>899</v>
      </c>
      <c r="R20" s="213" t="s">
        <v>117</v>
      </c>
      <c r="S20" s="213"/>
      <c r="T20" s="278" t="s">
        <v>255</v>
      </c>
    </row>
    <row r="21" spans="1:20" s="25" customFormat="1" ht="87.75" customHeight="1" x14ac:dyDescent="0.2">
      <c r="A21" s="258"/>
      <c r="B21" s="259" t="s">
        <v>70</v>
      </c>
      <c r="C21" s="253">
        <v>40034</v>
      </c>
      <c r="D21" s="249">
        <v>40034</v>
      </c>
      <c r="E21" s="213" t="s">
        <v>893</v>
      </c>
      <c r="F21" s="259" t="s">
        <v>890</v>
      </c>
      <c r="G21" s="286" t="s">
        <v>891</v>
      </c>
      <c r="H21" s="213">
        <v>271</v>
      </c>
      <c r="I21" s="300" t="s">
        <v>901</v>
      </c>
      <c r="J21" s="259" t="s">
        <v>117</v>
      </c>
      <c r="K21" s="259" t="s">
        <v>162</v>
      </c>
      <c r="L21" s="298" t="s">
        <v>897</v>
      </c>
      <c r="M21" s="171" t="s">
        <v>896</v>
      </c>
      <c r="N21" s="213" t="s">
        <v>254</v>
      </c>
      <c r="O21" s="213"/>
      <c r="P21" s="213" t="s">
        <v>308</v>
      </c>
      <c r="Q21" s="295" t="s">
        <v>900</v>
      </c>
      <c r="R21" s="253" t="s">
        <v>117</v>
      </c>
      <c r="S21" s="11"/>
      <c r="T21" s="278" t="s">
        <v>255</v>
      </c>
    </row>
    <row r="22" spans="1:20" s="25" customFormat="1" ht="51.75" x14ac:dyDescent="0.25">
      <c r="A22" s="258"/>
      <c r="B22" s="213" t="s">
        <v>70</v>
      </c>
      <c r="C22" s="253">
        <v>40027</v>
      </c>
      <c r="D22" s="249">
        <v>40027</v>
      </c>
      <c r="E22" s="213" t="s">
        <v>886</v>
      </c>
      <c r="F22" s="259" t="s">
        <v>902</v>
      </c>
      <c r="G22" s="286" t="s">
        <v>903</v>
      </c>
      <c r="H22" s="213">
        <v>72</v>
      </c>
      <c r="I22" s="299" t="s">
        <v>901</v>
      </c>
      <c r="J22" s="213" t="s">
        <v>117</v>
      </c>
      <c r="K22" s="213" t="s">
        <v>162</v>
      </c>
      <c r="L22" s="296" t="s">
        <v>895</v>
      </c>
      <c r="M22" s="171" t="s">
        <v>887</v>
      </c>
      <c r="N22" s="259" t="s">
        <v>254</v>
      </c>
      <c r="O22" s="213"/>
      <c r="P22" s="259" t="s">
        <v>308</v>
      </c>
      <c r="Q22" s="259"/>
      <c r="R22" s="253" t="s">
        <v>117</v>
      </c>
      <c r="S22" s="11"/>
      <c r="T22" s="278" t="s">
        <v>255</v>
      </c>
    </row>
    <row r="23" spans="1:20" s="287" customFormat="1" x14ac:dyDescent="0.2">
      <c r="B23" s="288"/>
      <c r="C23" s="289"/>
      <c r="D23" s="290"/>
      <c r="E23" s="288"/>
      <c r="F23" s="288"/>
      <c r="G23" s="291"/>
      <c r="H23" s="288"/>
      <c r="I23" s="288"/>
      <c r="J23" s="288"/>
      <c r="K23" s="288"/>
      <c r="L23" s="292"/>
      <c r="M23" s="293"/>
      <c r="N23" s="288"/>
      <c r="O23" s="288"/>
      <c r="P23" s="288"/>
      <c r="Q23" s="294"/>
      <c r="R23" s="289"/>
      <c r="S23" s="293"/>
      <c r="T23" s="288"/>
    </row>
    <row r="24" spans="1:20" s="25" customFormat="1" ht="25.5" x14ac:dyDescent="0.2">
      <c r="A24" s="258"/>
      <c r="B24" s="213" t="s">
        <v>430</v>
      </c>
      <c r="C24" s="253">
        <v>40007</v>
      </c>
      <c r="D24" s="249">
        <v>40007</v>
      </c>
      <c r="E24" s="213" t="s">
        <v>431</v>
      </c>
      <c r="F24" s="213" t="s">
        <v>432</v>
      </c>
      <c r="G24" s="286" t="s">
        <v>882</v>
      </c>
      <c r="H24" s="213">
        <v>20</v>
      </c>
      <c r="I24" s="213" t="s">
        <v>783</v>
      </c>
      <c r="J24" s="213" t="s">
        <v>117</v>
      </c>
      <c r="K24" s="213" t="s">
        <v>162</v>
      </c>
      <c r="L24" s="262" t="s">
        <v>885</v>
      </c>
      <c r="M24" s="95" t="s">
        <v>884</v>
      </c>
      <c r="N24" s="213" t="s">
        <v>254</v>
      </c>
      <c r="O24" s="213"/>
      <c r="P24" s="213" t="s">
        <v>308</v>
      </c>
      <c r="Q24" s="259" t="s">
        <v>881</v>
      </c>
      <c r="R24" s="253">
        <v>40007</v>
      </c>
      <c r="S24" s="11" t="s">
        <v>883</v>
      </c>
      <c r="T24" s="278" t="s">
        <v>255</v>
      </c>
    </row>
    <row r="25" spans="1:20" s="4" customFormat="1" x14ac:dyDescent="0.2">
      <c r="A25" s="54"/>
      <c r="B25" s="256"/>
      <c r="C25" s="256"/>
      <c r="D25" s="281"/>
      <c r="E25" s="256"/>
      <c r="F25" s="256"/>
      <c r="G25" s="282"/>
      <c r="H25" s="256"/>
      <c r="I25" s="257"/>
      <c r="J25" s="257"/>
      <c r="K25" s="256"/>
      <c r="L25" s="256"/>
      <c r="M25" s="256"/>
      <c r="N25" s="256"/>
      <c r="O25" s="256"/>
      <c r="P25" s="256"/>
      <c r="Q25" s="256"/>
      <c r="R25" s="256"/>
      <c r="S25" s="256"/>
      <c r="T25" s="256"/>
    </row>
    <row r="26" spans="1:20" s="25" customFormat="1" ht="39" x14ac:dyDescent="0.25">
      <c r="A26" s="258"/>
      <c r="B26" s="213" t="s">
        <v>512</v>
      </c>
      <c r="C26" s="253">
        <v>39988</v>
      </c>
      <c r="D26" s="249">
        <v>39988</v>
      </c>
      <c r="E26" s="259" t="s">
        <v>104</v>
      </c>
      <c r="F26" s="213" t="s">
        <v>105</v>
      </c>
      <c r="G26" s="250" t="s">
        <v>106</v>
      </c>
      <c r="H26" s="213">
        <v>43</v>
      </c>
      <c r="I26" s="213" t="s">
        <v>783</v>
      </c>
      <c r="J26" s="213" t="s">
        <v>117</v>
      </c>
      <c r="K26" s="213" t="s">
        <v>162</v>
      </c>
      <c r="L26" s="262" t="s">
        <v>433</v>
      </c>
      <c r="M26" s="255" t="s">
        <v>277</v>
      </c>
      <c r="N26" s="213" t="s">
        <v>254</v>
      </c>
      <c r="O26" s="213"/>
      <c r="P26" s="213" t="s">
        <v>308</v>
      </c>
      <c r="Q26" s="279" t="s">
        <v>278</v>
      </c>
      <c r="R26" s="253">
        <v>39988</v>
      </c>
      <c r="S26" s="213"/>
      <c r="T26" s="278" t="s">
        <v>255</v>
      </c>
    </row>
    <row r="27" spans="1:20" s="25" customFormat="1" ht="45" x14ac:dyDescent="0.2">
      <c r="A27" s="258"/>
      <c r="B27" s="213" t="s">
        <v>512</v>
      </c>
      <c r="C27" s="213" t="s">
        <v>515</v>
      </c>
      <c r="D27" s="249">
        <v>39982</v>
      </c>
      <c r="E27" s="276" t="s">
        <v>514</v>
      </c>
      <c r="F27" s="213" t="s">
        <v>117</v>
      </c>
      <c r="G27" s="250" t="s">
        <v>117</v>
      </c>
      <c r="H27" s="213" t="s">
        <v>117</v>
      </c>
      <c r="I27" s="213" t="s">
        <v>117</v>
      </c>
      <c r="J27" s="277" t="s">
        <v>516</v>
      </c>
      <c r="K27" s="213" t="s">
        <v>201</v>
      </c>
      <c r="L27" s="280" t="s">
        <v>513</v>
      </c>
      <c r="M27" s="213"/>
      <c r="N27" s="259" t="s">
        <v>274</v>
      </c>
      <c r="O27" s="213"/>
      <c r="P27" s="213" t="s">
        <v>308</v>
      </c>
      <c r="Q27" s="251" t="s">
        <v>107</v>
      </c>
      <c r="R27" s="213"/>
      <c r="S27" s="213"/>
      <c r="T27" s="278" t="s">
        <v>255</v>
      </c>
    </row>
    <row r="28" spans="1:20" s="4" customFormat="1" x14ac:dyDescent="0.2">
      <c r="A28" s="54"/>
      <c r="B28" s="239"/>
      <c r="C28" s="239"/>
      <c r="D28" s="240"/>
      <c r="E28" s="256"/>
      <c r="F28" s="239"/>
      <c r="G28" s="241"/>
      <c r="H28" s="239"/>
      <c r="I28" s="242"/>
      <c r="J28" s="257"/>
      <c r="K28" s="239"/>
      <c r="L28" s="264"/>
      <c r="M28" s="256"/>
      <c r="N28" s="239"/>
      <c r="O28" s="239"/>
      <c r="P28" s="239"/>
      <c r="Q28" s="239"/>
      <c r="R28" s="239"/>
      <c r="S28" s="239"/>
      <c r="T28" s="239"/>
    </row>
    <row r="29" spans="1:20" s="213" customFormat="1" ht="105.75" x14ac:dyDescent="0.25">
      <c r="A29" s="248"/>
      <c r="B29" s="213" t="s">
        <v>130</v>
      </c>
      <c r="C29" s="253">
        <v>39816</v>
      </c>
      <c r="D29" s="249">
        <v>39962</v>
      </c>
      <c r="E29" s="252" t="s">
        <v>367</v>
      </c>
      <c r="F29" s="213" t="s">
        <v>117</v>
      </c>
      <c r="G29" s="250" t="s">
        <v>117</v>
      </c>
      <c r="H29" s="213" t="s">
        <v>117</v>
      </c>
      <c r="I29" s="213" t="s">
        <v>117</v>
      </c>
      <c r="J29" s="251" t="s">
        <v>368</v>
      </c>
      <c r="K29" s="213" t="s">
        <v>201</v>
      </c>
      <c r="L29" s="263" t="s">
        <v>369</v>
      </c>
      <c r="M29" s="255" t="s">
        <v>834</v>
      </c>
      <c r="N29" s="213" t="s">
        <v>274</v>
      </c>
      <c r="P29" s="213" t="s">
        <v>371</v>
      </c>
      <c r="Q29" s="254" t="s">
        <v>370</v>
      </c>
      <c r="R29" s="253">
        <v>39966</v>
      </c>
      <c r="T29" s="283" t="s">
        <v>255</v>
      </c>
    </row>
    <row r="30" spans="1:20" s="4" customFormat="1" x14ac:dyDescent="0.2">
      <c r="A30" s="54"/>
      <c r="B30" s="239"/>
      <c r="C30" s="239"/>
      <c r="D30" s="240"/>
      <c r="E30" s="239"/>
      <c r="F30" s="239"/>
      <c r="G30" s="241"/>
      <c r="H30" s="239"/>
      <c r="I30" s="242"/>
      <c r="J30" s="242"/>
      <c r="K30" s="239"/>
      <c r="L30" s="265"/>
      <c r="M30" s="239"/>
      <c r="N30" s="239"/>
      <c r="O30" s="239"/>
      <c r="P30" s="239"/>
      <c r="Q30" s="239"/>
      <c r="R30" s="239"/>
      <c r="S30" s="239"/>
      <c r="T30" s="239"/>
    </row>
    <row r="31" spans="1:20" s="13" customFormat="1" ht="52.5" customHeight="1" x14ac:dyDescent="0.2">
      <c r="A31" s="56"/>
      <c r="B31" s="209" t="s">
        <v>554</v>
      </c>
      <c r="C31" s="245">
        <v>39915</v>
      </c>
      <c r="D31" s="246">
        <v>39920</v>
      </c>
      <c r="E31" s="259" t="s">
        <v>555</v>
      </c>
      <c r="F31" s="209" t="s">
        <v>117</v>
      </c>
      <c r="G31" s="247" t="s">
        <v>117</v>
      </c>
      <c r="H31" s="209" t="s">
        <v>117</v>
      </c>
      <c r="I31" s="11" t="s">
        <v>783</v>
      </c>
      <c r="J31" s="11" t="s">
        <v>556</v>
      </c>
      <c r="K31" s="209" t="s">
        <v>201</v>
      </c>
      <c r="L31" s="266" t="s">
        <v>553</v>
      </c>
      <c r="M31" s="210" t="s">
        <v>557</v>
      </c>
      <c r="N31" s="209"/>
      <c r="O31" s="209"/>
      <c r="P31" s="209" t="s">
        <v>308</v>
      </c>
      <c r="Q31" s="209" t="s">
        <v>558</v>
      </c>
      <c r="R31" s="245">
        <v>39920</v>
      </c>
      <c r="S31" s="209"/>
      <c r="T31" s="283" t="s">
        <v>255</v>
      </c>
    </row>
    <row r="32" spans="1:20" s="217" customFormat="1" ht="65.25" customHeight="1" x14ac:dyDescent="0.2">
      <c r="A32" s="216"/>
      <c r="B32" s="228" t="s">
        <v>554</v>
      </c>
      <c r="C32" s="235">
        <v>39912</v>
      </c>
      <c r="D32" s="235">
        <v>39912</v>
      </c>
      <c r="E32" s="260" t="s">
        <v>388</v>
      </c>
      <c r="F32" s="228" t="s">
        <v>389</v>
      </c>
      <c r="G32" s="228" t="s">
        <v>390</v>
      </c>
      <c r="H32" s="228">
        <v>45</v>
      </c>
      <c r="I32" s="228" t="s">
        <v>783</v>
      </c>
      <c r="J32" s="227" t="s">
        <v>498</v>
      </c>
      <c r="K32" s="237" t="s">
        <v>162</v>
      </c>
      <c r="L32" s="267" t="s">
        <v>391</v>
      </c>
      <c r="M32" s="244" t="s">
        <v>180</v>
      </c>
      <c r="N32" s="228" t="s">
        <v>254</v>
      </c>
      <c r="O32" s="228"/>
      <c r="P32" s="228" t="s">
        <v>308</v>
      </c>
      <c r="Q32" s="228" t="s">
        <v>380</v>
      </c>
      <c r="R32" s="238">
        <v>39912</v>
      </c>
      <c r="S32" s="228"/>
      <c r="T32" s="284" t="s">
        <v>255</v>
      </c>
    </row>
    <row r="33" spans="1:20" s="4" customFormat="1" x14ac:dyDescent="0.2">
      <c r="A33" s="54"/>
      <c r="B33" s="239"/>
      <c r="C33" s="239"/>
      <c r="D33" s="240"/>
      <c r="E33" s="239"/>
      <c r="F33" s="239"/>
      <c r="G33" s="241"/>
      <c r="H33" s="239"/>
      <c r="I33" s="242"/>
      <c r="J33" s="242"/>
      <c r="K33" s="239"/>
      <c r="L33" s="265"/>
      <c r="M33" s="239"/>
      <c r="N33" s="239"/>
      <c r="O33" s="239"/>
      <c r="P33" s="239"/>
      <c r="Q33" s="239"/>
      <c r="R33" s="239"/>
      <c r="S33" s="239"/>
      <c r="T33" s="239"/>
    </row>
    <row r="34" spans="1:20" s="217" customFormat="1" ht="65.25" customHeight="1" x14ac:dyDescent="0.2">
      <c r="A34" s="216"/>
      <c r="B34" s="228" t="s">
        <v>689</v>
      </c>
      <c r="C34" s="235">
        <v>39894</v>
      </c>
      <c r="D34" s="235">
        <v>39895</v>
      </c>
      <c r="E34" s="228" t="s">
        <v>182</v>
      </c>
      <c r="F34" s="228" t="s">
        <v>184</v>
      </c>
      <c r="G34" s="228" t="s">
        <v>183</v>
      </c>
      <c r="H34" s="228">
        <v>50</v>
      </c>
      <c r="I34" s="228" t="s">
        <v>783</v>
      </c>
      <c r="J34" s="11" t="s">
        <v>498</v>
      </c>
      <c r="K34" s="237" t="s">
        <v>162</v>
      </c>
      <c r="L34" s="268" t="s">
        <v>181</v>
      </c>
      <c r="M34" s="244" t="s">
        <v>180</v>
      </c>
      <c r="N34" s="228" t="s">
        <v>254</v>
      </c>
      <c r="O34" s="228"/>
      <c r="P34" s="228" t="s">
        <v>308</v>
      </c>
      <c r="Q34" s="228" t="s">
        <v>380</v>
      </c>
      <c r="R34" s="238">
        <v>39894</v>
      </c>
      <c r="S34" s="228" t="s">
        <v>185</v>
      </c>
      <c r="T34" s="285" t="s">
        <v>255</v>
      </c>
    </row>
    <row r="35" spans="1:20" s="217" customFormat="1" ht="65.25" customHeight="1" x14ac:dyDescent="0.2">
      <c r="A35" s="216"/>
      <c r="B35" s="228" t="s">
        <v>689</v>
      </c>
      <c r="C35" s="235">
        <v>39881</v>
      </c>
      <c r="D35" s="236" t="s">
        <v>693</v>
      </c>
      <c r="E35" s="228" t="s">
        <v>693</v>
      </c>
      <c r="F35" s="228" t="s">
        <v>691</v>
      </c>
      <c r="G35" s="228" t="s">
        <v>692</v>
      </c>
      <c r="H35" s="228">
        <v>36</v>
      </c>
      <c r="I35" s="228" t="s">
        <v>783</v>
      </c>
      <c r="J35" s="11" t="s">
        <v>498</v>
      </c>
      <c r="K35" s="237" t="s">
        <v>162</v>
      </c>
      <c r="L35" s="269" t="s">
        <v>690</v>
      </c>
      <c r="M35" s="244" t="s">
        <v>180</v>
      </c>
      <c r="N35" s="228" t="s">
        <v>254</v>
      </c>
      <c r="O35" s="228"/>
      <c r="P35" s="228" t="s">
        <v>308</v>
      </c>
      <c r="Q35" s="228" t="s">
        <v>380</v>
      </c>
      <c r="R35" s="238">
        <v>39881</v>
      </c>
      <c r="S35" s="228"/>
      <c r="T35" s="285" t="s">
        <v>255</v>
      </c>
    </row>
    <row r="36" spans="1:20" s="4" customFormat="1" x14ac:dyDescent="0.2">
      <c r="A36" s="54"/>
      <c r="B36" s="239"/>
      <c r="C36" s="239"/>
      <c r="D36" s="240"/>
      <c r="E36" s="239"/>
      <c r="F36" s="239"/>
      <c r="G36" s="241"/>
      <c r="H36" s="239"/>
      <c r="I36" s="242"/>
      <c r="J36" s="242"/>
      <c r="K36" s="239"/>
      <c r="L36" s="265"/>
      <c r="M36" s="239"/>
      <c r="N36" s="239"/>
      <c r="O36" s="239"/>
      <c r="P36" s="239"/>
      <c r="Q36" s="239"/>
      <c r="R36" s="239"/>
      <c r="S36" s="239"/>
      <c r="T36" s="239"/>
    </row>
    <row r="37" spans="1:20" s="4" customFormat="1" ht="102" x14ac:dyDescent="0.2">
      <c r="A37" s="54"/>
      <c r="B37" s="222" t="s">
        <v>402</v>
      </c>
      <c r="C37" s="223">
        <v>39861</v>
      </c>
      <c r="D37" s="224">
        <v>39862</v>
      </c>
      <c r="E37" s="223" t="s">
        <v>803</v>
      </c>
      <c r="F37" s="225">
        <v>39849.635416666664</v>
      </c>
      <c r="G37" s="225">
        <v>39849.659722222219</v>
      </c>
      <c r="H37" s="226" t="s">
        <v>117</v>
      </c>
      <c r="I37" s="227" t="s">
        <v>783</v>
      </c>
      <c r="J37" s="227" t="s">
        <v>802</v>
      </c>
      <c r="K37" s="228" t="s">
        <v>202</v>
      </c>
      <c r="L37" s="270" t="s">
        <v>804</v>
      </c>
      <c r="M37" s="229" t="s">
        <v>805</v>
      </c>
      <c r="N37" s="227" t="s">
        <v>274</v>
      </c>
      <c r="O37" s="228"/>
      <c r="P37" s="227" t="s">
        <v>308</v>
      </c>
      <c r="Q37" s="227" t="s">
        <v>381</v>
      </c>
      <c r="R37" s="223">
        <v>39849</v>
      </c>
      <c r="S37" s="229"/>
      <c r="T37" s="285" t="s">
        <v>255</v>
      </c>
    </row>
    <row r="38" spans="1:20" s="4" customFormat="1" ht="63.75" x14ac:dyDescent="0.2">
      <c r="A38" s="54"/>
      <c r="B38" s="222" t="s">
        <v>402</v>
      </c>
      <c r="C38" s="223">
        <v>39856</v>
      </c>
      <c r="D38" s="224">
        <v>39856</v>
      </c>
      <c r="E38" s="243" t="s">
        <v>694</v>
      </c>
      <c r="F38" s="225" t="s">
        <v>117</v>
      </c>
      <c r="G38" s="225" t="s">
        <v>117</v>
      </c>
      <c r="H38" s="226" t="s">
        <v>117</v>
      </c>
      <c r="I38" s="227" t="s">
        <v>783</v>
      </c>
      <c r="J38" s="227" t="s">
        <v>697</v>
      </c>
      <c r="K38" s="228" t="s">
        <v>696</v>
      </c>
      <c r="L38" s="271" t="s">
        <v>695</v>
      </c>
      <c r="M38" s="229"/>
      <c r="N38" s="227"/>
      <c r="O38" s="228"/>
      <c r="P38" s="227" t="s">
        <v>308</v>
      </c>
      <c r="Q38" s="227"/>
      <c r="R38" s="223"/>
      <c r="S38" s="229"/>
      <c r="T38" s="285" t="s">
        <v>255</v>
      </c>
    </row>
    <row r="39" spans="1:20" s="172" customFormat="1" ht="63.75" x14ac:dyDescent="0.2">
      <c r="A39" s="54"/>
      <c r="B39" s="213" t="s">
        <v>402</v>
      </c>
      <c r="C39" s="10">
        <v>39849</v>
      </c>
      <c r="D39" s="197" t="s">
        <v>279</v>
      </c>
      <c r="E39" s="10" t="s">
        <v>275</v>
      </c>
      <c r="F39" s="170">
        <v>39849.635416666664</v>
      </c>
      <c r="G39" s="170">
        <v>39849.659722222219</v>
      </c>
      <c r="H39" s="211">
        <f>G39-F39</f>
        <v>2.4305555554747116E-2</v>
      </c>
      <c r="I39" s="11" t="s">
        <v>783</v>
      </c>
      <c r="J39" s="11" t="s">
        <v>498</v>
      </c>
      <c r="K39" s="95" t="s">
        <v>162</v>
      </c>
      <c r="L39" s="272" t="s">
        <v>276</v>
      </c>
      <c r="M39" s="8" t="s">
        <v>280</v>
      </c>
      <c r="N39" s="11" t="s">
        <v>254</v>
      </c>
      <c r="O39" s="95"/>
      <c r="P39" s="11" t="s">
        <v>308</v>
      </c>
      <c r="Q39" s="11" t="s">
        <v>281</v>
      </c>
      <c r="R39" s="10">
        <v>39849</v>
      </c>
      <c r="S39" s="8"/>
      <c r="T39" s="285" t="s">
        <v>255</v>
      </c>
    </row>
    <row r="40" spans="1:20" s="217" customFormat="1" ht="65.25" customHeight="1" x14ac:dyDescent="0.2">
      <c r="A40" s="216"/>
      <c r="B40" s="95" t="s">
        <v>402</v>
      </c>
      <c r="C40" s="230">
        <v>39846</v>
      </c>
      <c r="D40" s="166">
        <v>39846</v>
      </c>
      <c r="E40" s="95" t="s">
        <v>149</v>
      </c>
      <c r="F40" s="95" t="s">
        <v>150</v>
      </c>
      <c r="G40" s="95" t="s">
        <v>151</v>
      </c>
      <c r="H40" s="95">
        <v>100</v>
      </c>
      <c r="I40" s="95" t="s">
        <v>568</v>
      </c>
      <c r="J40" s="95" t="s">
        <v>498</v>
      </c>
      <c r="K40" s="232" t="s">
        <v>162</v>
      </c>
      <c r="L40" s="273" t="s">
        <v>152</v>
      </c>
      <c r="M40" s="231" t="s">
        <v>154</v>
      </c>
      <c r="N40" s="95" t="s">
        <v>254</v>
      </c>
      <c r="O40" s="95"/>
      <c r="P40" s="95" t="s">
        <v>308</v>
      </c>
      <c r="Q40" s="95" t="s">
        <v>153</v>
      </c>
      <c r="R40" s="233">
        <v>39846</v>
      </c>
      <c r="S40" s="95"/>
      <c r="T40" s="285" t="s">
        <v>255</v>
      </c>
    </row>
    <row r="41" spans="1:20" ht="76.5" x14ac:dyDescent="0.2">
      <c r="A41" s="52" t="s">
        <v>801</v>
      </c>
      <c r="B41" s="213" t="s">
        <v>402</v>
      </c>
      <c r="C41" s="10">
        <v>39845</v>
      </c>
      <c r="D41" s="10">
        <v>39846</v>
      </c>
      <c r="E41" s="249" t="s">
        <v>407</v>
      </c>
      <c r="F41" s="10">
        <v>39846</v>
      </c>
      <c r="G41" s="215">
        <v>4.7569444444444447E-3</v>
      </c>
      <c r="H41" s="234" t="s">
        <v>117</v>
      </c>
      <c r="I41" s="11" t="s">
        <v>783</v>
      </c>
      <c r="J41" s="212" t="s">
        <v>406</v>
      </c>
      <c r="K41" s="95" t="s">
        <v>200</v>
      </c>
      <c r="L41" s="254" t="s">
        <v>403</v>
      </c>
      <c r="M41" s="212" t="s">
        <v>404</v>
      </c>
      <c r="N41" s="213" t="s">
        <v>274</v>
      </c>
      <c r="O41" s="214"/>
      <c r="P41" s="11" t="s">
        <v>308</v>
      </c>
      <c r="Q41" s="25" t="s">
        <v>405</v>
      </c>
      <c r="R41" s="10">
        <v>39845</v>
      </c>
      <c r="T41" s="285" t="s">
        <v>255</v>
      </c>
    </row>
    <row r="42" spans="1:20" s="4" customFormat="1" x14ac:dyDescent="0.2">
      <c r="A42" s="54"/>
      <c r="B42" s="1"/>
      <c r="C42" s="1"/>
      <c r="D42" s="196"/>
      <c r="E42" s="1"/>
      <c r="F42" s="1"/>
      <c r="G42" s="188"/>
      <c r="H42" s="1"/>
      <c r="I42" s="2"/>
      <c r="J42" s="2"/>
      <c r="K42" s="1"/>
      <c r="L42" s="274"/>
      <c r="M42" s="1"/>
      <c r="N42" s="1"/>
      <c r="O42" s="1"/>
      <c r="P42" s="1"/>
      <c r="Q42" s="1"/>
      <c r="R42" s="1"/>
      <c r="S42" s="1"/>
      <c r="T42" s="1"/>
    </row>
    <row r="43" spans="1:20" s="172" customFormat="1" ht="89.25" x14ac:dyDescent="0.2">
      <c r="A43" s="54"/>
      <c r="B43" s="22" t="s">
        <v>747</v>
      </c>
      <c r="C43" s="10">
        <v>39840</v>
      </c>
      <c r="D43" s="197">
        <v>39841</v>
      </c>
      <c r="E43" s="209" t="s">
        <v>395</v>
      </c>
      <c r="F43" s="209" t="s">
        <v>396</v>
      </c>
      <c r="G43" s="209" t="s">
        <v>397</v>
      </c>
      <c r="H43" s="209">
        <v>30</v>
      </c>
      <c r="I43" s="11" t="s">
        <v>783</v>
      </c>
      <c r="J43" s="11" t="s">
        <v>498</v>
      </c>
      <c r="K43" s="95" t="s">
        <v>162</v>
      </c>
      <c r="L43" s="267" t="s">
        <v>398</v>
      </c>
      <c r="M43" s="210" t="s">
        <v>399</v>
      </c>
      <c r="N43" s="11" t="s">
        <v>254</v>
      </c>
      <c r="O43" s="95"/>
      <c r="P43" s="11" t="s">
        <v>308</v>
      </c>
      <c r="Q43" s="209" t="s">
        <v>400</v>
      </c>
      <c r="R43" s="10">
        <v>39840</v>
      </c>
      <c r="S43" s="8"/>
      <c r="T43" s="285" t="s">
        <v>255</v>
      </c>
    </row>
    <row r="44" spans="1:20" s="172" customFormat="1" ht="51" x14ac:dyDescent="0.2">
      <c r="A44" s="54"/>
      <c r="B44" s="22" t="s">
        <v>747</v>
      </c>
      <c r="C44" s="10">
        <v>39812</v>
      </c>
      <c r="D44" s="197">
        <v>39829</v>
      </c>
      <c r="E44" s="10" t="s">
        <v>672</v>
      </c>
      <c r="F44" s="205">
        <v>39812</v>
      </c>
      <c r="G44" s="10">
        <v>39833</v>
      </c>
      <c r="H44" s="11" t="s">
        <v>117</v>
      </c>
      <c r="I44" s="11" t="s">
        <v>783</v>
      </c>
      <c r="J44" s="11" t="s">
        <v>606</v>
      </c>
      <c r="K44" s="95" t="s">
        <v>201</v>
      </c>
      <c r="L44" s="272" t="s">
        <v>673</v>
      </c>
      <c r="M44" s="8" t="s">
        <v>674</v>
      </c>
      <c r="N44" s="11" t="s">
        <v>274</v>
      </c>
      <c r="O44" s="95"/>
      <c r="P44" s="11" t="s">
        <v>308</v>
      </c>
      <c r="Q44" s="11" t="s">
        <v>401</v>
      </c>
      <c r="R44" s="10">
        <v>39833</v>
      </c>
      <c r="S44" s="8"/>
      <c r="T44" s="285" t="s">
        <v>255</v>
      </c>
    </row>
    <row r="45" spans="1:20" s="172" customFormat="1" ht="51" x14ac:dyDescent="0.2">
      <c r="A45" s="54"/>
      <c r="B45" s="22" t="s">
        <v>747</v>
      </c>
      <c r="C45" s="10">
        <v>39827</v>
      </c>
      <c r="D45" s="10">
        <v>39827</v>
      </c>
      <c r="E45" s="10" t="s">
        <v>721</v>
      </c>
      <c r="F45" s="10">
        <v>39827.427083333336</v>
      </c>
      <c r="G45" s="10">
        <v>39827.479166666664</v>
      </c>
      <c r="H45" s="11" t="s">
        <v>722</v>
      </c>
      <c r="I45" s="11" t="s">
        <v>497</v>
      </c>
      <c r="J45" s="11" t="s">
        <v>498</v>
      </c>
      <c r="K45" s="95" t="s">
        <v>162</v>
      </c>
      <c r="L45" s="272" t="s">
        <v>719</v>
      </c>
      <c r="M45" s="8" t="s">
        <v>720</v>
      </c>
      <c r="N45" s="11" t="s">
        <v>254</v>
      </c>
      <c r="O45" s="95"/>
      <c r="P45" s="11" t="s">
        <v>308</v>
      </c>
      <c r="Q45" s="11" t="s">
        <v>723</v>
      </c>
      <c r="R45" s="10">
        <v>39827</v>
      </c>
      <c r="S45" s="8"/>
      <c r="T45" s="285" t="s">
        <v>255</v>
      </c>
    </row>
    <row r="46" spans="1:20" s="172" customFormat="1" ht="51" x14ac:dyDescent="0.2">
      <c r="A46" s="54"/>
      <c r="B46" s="172" t="s">
        <v>747</v>
      </c>
      <c r="C46" s="10">
        <v>39825</v>
      </c>
      <c r="D46" s="10">
        <v>39827</v>
      </c>
      <c r="E46" s="172" t="s">
        <v>724</v>
      </c>
      <c r="F46" s="10">
        <v>39825</v>
      </c>
      <c r="G46" s="10">
        <v>39827</v>
      </c>
      <c r="H46" s="172" t="s">
        <v>117</v>
      </c>
      <c r="I46" s="11" t="s">
        <v>783</v>
      </c>
      <c r="J46" s="11" t="s">
        <v>710</v>
      </c>
      <c r="K46" s="95" t="s">
        <v>201</v>
      </c>
      <c r="L46" s="272" t="s">
        <v>717</v>
      </c>
      <c r="M46" s="201" t="s">
        <v>86</v>
      </c>
      <c r="N46" s="11" t="s">
        <v>254</v>
      </c>
      <c r="O46" s="95"/>
      <c r="P46" s="11" t="s">
        <v>308</v>
      </c>
      <c r="Q46" s="11" t="s">
        <v>87</v>
      </c>
      <c r="R46" s="10">
        <v>39827</v>
      </c>
      <c r="S46" s="8"/>
      <c r="T46" s="285" t="s">
        <v>255</v>
      </c>
    </row>
    <row r="47" spans="1:20" s="172" customFormat="1" ht="51" x14ac:dyDescent="0.2">
      <c r="A47" s="54"/>
      <c r="B47" s="22" t="s">
        <v>747</v>
      </c>
      <c r="C47" s="10">
        <v>39778</v>
      </c>
      <c r="D47" s="10">
        <v>39820</v>
      </c>
      <c r="E47" s="10" t="s">
        <v>725</v>
      </c>
      <c r="F47" s="10">
        <v>39778</v>
      </c>
      <c r="G47" s="10">
        <v>39821</v>
      </c>
      <c r="H47" s="11" t="s">
        <v>117</v>
      </c>
      <c r="I47" s="11" t="s">
        <v>783</v>
      </c>
      <c r="J47" s="11" t="s">
        <v>259</v>
      </c>
      <c r="K47" s="95" t="s">
        <v>201</v>
      </c>
      <c r="L47" s="275" t="s">
        <v>465</v>
      </c>
      <c r="M47" s="8" t="s">
        <v>718</v>
      </c>
      <c r="N47" s="11" t="s">
        <v>274</v>
      </c>
      <c r="O47" s="95"/>
      <c r="P47" s="11" t="s">
        <v>308</v>
      </c>
      <c r="Q47" s="11" t="s">
        <v>880</v>
      </c>
      <c r="R47" s="10">
        <v>39821</v>
      </c>
      <c r="S47" s="8"/>
      <c r="T47" s="285" t="s">
        <v>255</v>
      </c>
    </row>
    <row r="48" spans="1:20" s="172" customFormat="1" ht="51" x14ac:dyDescent="0.2">
      <c r="A48" s="54"/>
      <c r="B48" s="22" t="s">
        <v>747</v>
      </c>
      <c r="C48" s="10">
        <v>39818</v>
      </c>
      <c r="D48" s="10">
        <v>39819</v>
      </c>
      <c r="E48" s="10" t="s">
        <v>748</v>
      </c>
      <c r="F48" s="10">
        <v>39818</v>
      </c>
      <c r="G48" s="10">
        <v>39820</v>
      </c>
      <c r="H48" s="11" t="s">
        <v>117</v>
      </c>
      <c r="I48" s="11" t="s">
        <v>783</v>
      </c>
      <c r="J48" s="11" t="s">
        <v>259</v>
      </c>
      <c r="K48" s="95" t="s">
        <v>201</v>
      </c>
      <c r="L48" s="272" t="s">
        <v>749</v>
      </c>
      <c r="M48" s="8" t="s">
        <v>718</v>
      </c>
      <c r="N48" s="11" t="s">
        <v>254</v>
      </c>
      <c r="O48" s="95"/>
      <c r="P48" s="11" t="s">
        <v>308</v>
      </c>
      <c r="Q48" s="11" t="s">
        <v>880</v>
      </c>
      <c r="R48" s="10">
        <v>39820</v>
      </c>
      <c r="S48" s="8"/>
      <c r="T48" s="285" t="s">
        <v>255</v>
      </c>
    </row>
    <row r="49" spans="1:20" s="172" customFormat="1" ht="51" x14ac:dyDescent="0.2">
      <c r="A49" s="54"/>
      <c r="B49" s="22" t="s">
        <v>747</v>
      </c>
      <c r="C49" s="10">
        <v>39815</v>
      </c>
      <c r="D49" s="10">
        <v>39818</v>
      </c>
      <c r="E49" s="172" t="s">
        <v>488</v>
      </c>
      <c r="F49" s="10">
        <v>39815</v>
      </c>
      <c r="G49" s="189">
        <v>39819.583333333336</v>
      </c>
      <c r="H49" s="11" t="s">
        <v>117</v>
      </c>
      <c r="I49" s="11" t="s">
        <v>783</v>
      </c>
      <c r="J49" s="11" t="s">
        <v>259</v>
      </c>
      <c r="K49" s="95" t="s">
        <v>201</v>
      </c>
      <c r="L49" s="275" t="s">
        <v>489</v>
      </c>
      <c r="M49" s="8" t="s">
        <v>718</v>
      </c>
      <c r="N49" s="11" t="s">
        <v>254</v>
      </c>
      <c r="O49" s="95"/>
      <c r="P49" s="11" t="s">
        <v>308</v>
      </c>
      <c r="Q49" s="11" t="s">
        <v>880</v>
      </c>
      <c r="R49" s="10">
        <v>39819</v>
      </c>
      <c r="S49" s="8"/>
      <c r="T49" s="285" t="s">
        <v>255</v>
      </c>
    </row>
    <row r="50" spans="1:20" s="4" customFormat="1" x14ac:dyDescent="0.2">
      <c r="A50" s="54"/>
      <c r="B50" s="1"/>
      <c r="C50" s="1"/>
      <c r="D50" s="196"/>
      <c r="E50" s="1"/>
      <c r="F50" s="1"/>
      <c r="G50" s="188"/>
      <c r="H50" s="1"/>
      <c r="I50" s="2"/>
      <c r="J50" s="2"/>
      <c r="K50" s="1"/>
      <c r="L50" s="274"/>
      <c r="M50" s="1"/>
      <c r="N50" s="1"/>
      <c r="O50" s="1"/>
      <c r="P50" s="1"/>
      <c r="Q50" s="1"/>
      <c r="R50" s="1"/>
      <c r="S50" s="1"/>
      <c r="T50" s="1"/>
    </row>
    <row r="51" spans="1:20" x14ac:dyDescent="0.2"/>
    <row r="52" spans="1:20" x14ac:dyDescent="0.2"/>
    <row r="53" spans="1:20" x14ac:dyDescent="0.2"/>
    <row r="54" spans="1:20" x14ac:dyDescent="0.2"/>
    <row r="55" spans="1:20" x14ac:dyDescent="0.2"/>
    <row r="56" spans="1:20" x14ac:dyDescent="0.2"/>
    <row r="57" spans="1:20" x14ac:dyDescent="0.2"/>
    <row r="58" spans="1:20" x14ac:dyDescent="0.2"/>
    <row r="59" spans="1:20" x14ac:dyDescent="0.2"/>
    <row r="60" spans="1:20" x14ac:dyDescent="0.2"/>
    <row r="61" spans="1:20" x14ac:dyDescent="0.2"/>
    <row r="62" spans="1:20" x14ac:dyDescent="0.2"/>
    <row r="63" spans="1:20" x14ac:dyDescent="0.2"/>
    <row r="64" spans="1:20"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sheetData>
  <autoFilter ref="B4:AA41"/>
  <phoneticPr fontId="13" type="noConversion"/>
  <pageMargins left="0.44" right="0.3" top="0.76" bottom="1" header="0.5" footer="0.5"/>
  <pageSetup scale="17" fitToWidth="2" orientation="landscape" r:id="rId1"/>
  <headerFooter alignWithMargins="0"/>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22"/>
  <sheetViews>
    <sheetView workbookViewId="0">
      <selection activeCell="G16" sqref="G16:G17"/>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0" t="s">
        <v>467</v>
      </c>
      <c r="B1" s="600"/>
      <c r="C1" s="600"/>
      <c r="D1" s="600"/>
      <c r="E1" s="600"/>
      <c r="F1" s="600"/>
      <c r="G1" s="600"/>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206">
        <v>2188</v>
      </c>
      <c r="E4" s="207">
        <f>SUM(C4-D4)</f>
        <v>42452</v>
      </c>
      <c r="F4" s="208">
        <v>30</v>
      </c>
      <c r="G4" s="100">
        <f t="shared" ref="G4:G11" si="0">(E4-F4)/E4</f>
        <v>0.99929331951380385</v>
      </c>
    </row>
    <row r="5" spans="1:7" ht="23.25" customHeight="1" thickBot="1" x14ac:dyDescent="0.25">
      <c r="A5" s="15" t="s">
        <v>127</v>
      </c>
      <c r="B5" s="15" t="s">
        <v>216</v>
      </c>
      <c r="C5" s="16">
        <v>40320</v>
      </c>
      <c r="D5" s="16">
        <v>3655</v>
      </c>
      <c r="E5" s="16">
        <f t="shared" ref="E5:E15" si="1">SUM(C5-D5)</f>
        <v>36665</v>
      </c>
      <c r="F5" s="98">
        <v>135</v>
      </c>
      <c r="G5" s="100">
        <f t="shared" si="0"/>
        <v>0.99631801445520252</v>
      </c>
    </row>
    <row r="6" spans="1:7" ht="23.25" customHeight="1" thickBot="1" x14ac:dyDescent="0.25">
      <c r="A6" s="15" t="s">
        <v>128</v>
      </c>
      <c r="B6" s="15" t="s">
        <v>216</v>
      </c>
      <c r="C6" s="16">
        <f>31*24*60</f>
        <v>44640</v>
      </c>
      <c r="D6" s="16">
        <f>568+630</f>
        <v>1198</v>
      </c>
      <c r="E6" s="16">
        <f t="shared" si="1"/>
        <v>43442</v>
      </c>
      <c r="F6" s="98">
        <v>36</v>
      </c>
      <c r="G6" s="100">
        <f t="shared" si="0"/>
        <v>0.99917130887159888</v>
      </c>
    </row>
    <row r="7" spans="1:7" ht="23.25" customHeight="1" thickBot="1" x14ac:dyDescent="0.25">
      <c r="A7" s="15" t="s">
        <v>129</v>
      </c>
      <c r="B7" s="15" t="s">
        <v>216</v>
      </c>
      <c r="C7" s="16">
        <f>30*24*60</f>
        <v>43200</v>
      </c>
      <c r="D7" s="16">
        <v>3060</v>
      </c>
      <c r="E7" s="16">
        <f t="shared" si="1"/>
        <v>40140</v>
      </c>
      <c r="F7" s="98">
        <v>0</v>
      </c>
      <c r="G7" s="100">
        <f t="shared" si="0"/>
        <v>1</v>
      </c>
    </row>
    <row r="8" spans="1:7" ht="23.25" customHeight="1" thickBot="1" x14ac:dyDescent="0.25">
      <c r="A8" s="15" t="s">
        <v>130</v>
      </c>
      <c r="B8" s="15" t="s">
        <v>216</v>
      </c>
      <c r="C8" s="16">
        <f>31*24*60</f>
        <v>44640</v>
      </c>
      <c r="D8" s="16">
        <v>3007</v>
      </c>
      <c r="E8" s="16">
        <f t="shared" si="1"/>
        <v>41633</v>
      </c>
      <c r="F8" s="98">
        <v>0</v>
      </c>
      <c r="G8" s="100">
        <f t="shared" si="0"/>
        <v>1</v>
      </c>
    </row>
    <row r="9" spans="1:7" ht="23.25" customHeight="1" thickBot="1" x14ac:dyDescent="0.25">
      <c r="A9" s="15" t="s">
        <v>131</v>
      </c>
      <c r="B9" s="15" t="s">
        <v>216</v>
      </c>
      <c r="C9" s="16">
        <f>30*24*60</f>
        <v>43200</v>
      </c>
      <c r="D9" s="16">
        <v>3787</v>
      </c>
      <c r="E9" s="16">
        <f t="shared" si="1"/>
        <v>39413</v>
      </c>
      <c r="F9" s="15">
        <v>0</v>
      </c>
      <c r="G9" s="100">
        <f t="shared" si="0"/>
        <v>1</v>
      </c>
    </row>
    <row r="10" spans="1:7" ht="23.25" customHeight="1" thickBot="1" x14ac:dyDescent="0.25">
      <c r="A10" s="15" t="s">
        <v>132</v>
      </c>
      <c r="B10" s="15" t="s">
        <v>216</v>
      </c>
      <c r="C10" s="16">
        <v>44640</v>
      </c>
      <c r="D10" s="16">
        <v>896</v>
      </c>
      <c r="E10" s="16">
        <f t="shared" si="1"/>
        <v>43744</v>
      </c>
      <c r="F10" s="15">
        <v>20</v>
      </c>
      <c r="G10" s="100">
        <f t="shared" si="0"/>
        <v>0.99954279444038041</v>
      </c>
    </row>
    <row r="11" spans="1:7" ht="21.75" customHeight="1" thickBot="1" x14ac:dyDescent="0.25">
      <c r="A11" s="15" t="s">
        <v>133</v>
      </c>
      <c r="B11" s="15" t="s">
        <v>216</v>
      </c>
      <c r="C11" s="16">
        <v>44640</v>
      </c>
      <c r="D11" s="16">
        <v>1892</v>
      </c>
      <c r="E11" s="16">
        <f t="shared" si="1"/>
        <v>42748</v>
      </c>
      <c r="F11" s="15">
        <v>778</v>
      </c>
      <c r="G11" s="100">
        <f t="shared" si="0"/>
        <v>0.98180031814353885</v>
      </c>
    </row>
    <row r="12" spans="1:7" ht="23.25" customHeight="1" thickBot="1" x14ac:dyDescent="0.25">
      <c r="A12" s="15" t="s">
        <v>134</v>
      </c>
      <c r="B12" s="15" t="s">
        <v>216</v>
      </c>
      <c r="C12" s="16">
        <f>30*24*60</f>
        <v>43200</v>
      </c>
      <c r="D12" s="16">
        <v>2932</v>
      </c>
      <c r="E12" s="16">
        <f>SUM(C12-D12)</f>
        <v>40268</v>
      </c>
      <c r="F12" s="98">
        <v>104</v>
      </c>
      <c r="G12" s="100">
        <f>(E12-F12)/E12</f>
        <v>0.9974173040627794</v>
      </c>
    </row>
    <row r="13" spans="1:7" ht="23.25" customHeight="1" thickBot="1" x14ac:dyDescent="0.25">
      <c r="A13" s="17" t="s">
        <v>135</v>
      </c>
      <c r="B13" s="15" t="s">
        <v>216</v>
      </c>
      <c r="C13" s="16">
        <v>44640</v>
      </c>
      <c r="D13" s="16">
        <v>1504</v>
      </c>
      <c r="E13" s="183">
        <f t="shared" si="1"/>
        <v>43136</v>
      </c>
      <c r="F13" s="18">
        <v>0</v>
      </c>
      <c r="G13" s="100">
        <f>(E13-F13)/E13</f>
        <v>1</v>
      </c>
    </row>
    <row r="14" spans="1:7" ht="23.25" customHeight="1" thickBot="1" x14ac:dyDescent="0.25">
      <c r="A14" s="17" t="s">
        <v>140</v>
      </c>
      <c r="B14" s="15" t="s">
        <v>216</v>
      </c>
      <c r="C14" s="16">
        <f>30*24*60</f>
        <v>43200</v>
      </c>
      <c r="D14" s="16">
        <v>1555</v>
      </c>
      <c r="E14" s="16">
        <f t="shared" si="1"/>
        <v>41645</v>
      </c>
      <c r="F14" s="18">
        <v>0</v>
      </c>
      <c r="G14" s="100">
        <f>(E14-F14)/E14</f>
        <v>1</v>
      </c>
    </row>
    <row r="15" spans="1:7" ht="23.25" customHeight="1" thickBot="1" x14ac:dyDescent="0.25">
      <c r="A15" s="17" t="s">
        <v>141</v>
      </c>
      <c r="B15" s="15" t="s">
        <v>216</v>
      </c>
      <c r="C15" s="18">
        <v>44640</v>
      </c>
      <c r="D15" s="16">
        <v>855</v>
      </c>
      <c r="E15" s="183">
        <f t="shared" si="1"/>
        <v>43785</v>
      </c>
      <c r="F15" s="204">
        <v>311</v>
      </c>
      <c r="G15" s="100">
        <f>(E15-F15)/E15</f>
        <v>0.99289711088272237</v>
      </c>
    </row>
    <row r="16" spans="1:7" ht="23.25" customHeight="1" x14ac:dyDescent="0.2">
      <c r="A16" s="588" t="s">
        <v>215</v>
      </c>
      <c r="B16" s="588" t="s">
        <v>216</v>
      </c>
      <c r="C16" s="590">
        <f>SUM(C4:C15)</f>
        <v>525600</v>
      </c>
      <c r="D16" s="590">
        <f>SUM(D4:D15)</f>
        <v>26529</v>
      </c>
      <c r="E16" s="590">
        <f>SUM(E4:E15)</f>
        <v>499071</v>
      </c>
      <c r="F16" s="590">
        <f>SUM(F4:F15)</f>
        <v>1414</v>
      </c>
      <c r="G16" s="592">
        <f>(E16-F16)/E16</f>
        <v>0.99716673579510728</v>
      </c>
    </row>
    <row r="17" spans="1:7" ht="23.25" customHeight="1" thickBot="1" x14ac:dyDescent="0.25">
      <c r="A17" s="589"/>
      <c r="B17" s="589"/>
      <c r="C17" s="591"/>
      <c r="D17" s="591"/>
      <c r="E17" s="591"/>
      <c r="F17" s="591"/>
      <c r="G17" s="59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F16:F17"/>
    <mergeCell ref="G16:G17"/>
    <mergeCell ref="D16:D17"/>
    <mergeCell ref="E16:E17"/>
    <mergeCell ref="C16:C17"/>
  </mergeCells>
  <phoneticPr fontId="13" type="noConversion"/>
  <pageMargins left="0.75" right="0.75" top="1" bottom="1" header="0.5" footer="0.5"/>
  <pageSetup orientation="landscape" r:id="rId1"/>
  <headerFooter alignWithMargins="0"/>
  <ignoredErrors>
    <ignoredError sqref="C7:C8" formula="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17"/>
  <sheetViews>
    <sheetView workbookViewId="0">
      <selection activeCell="G12" sqref="G12"/>
    </sheetView>
  </sheetViews>
  <sheetFormatPr defaultColWidth="0" defaultRowHeight="0"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7" t="s">
        <v>904</v>
      </c>
      <c r="B1" s="587"/>
      <c r="C1" s="587"/>
      <c r="D1" s="587"/>
      <c r="E1" s="587"/>
      <c r="F1" s="587"/>
      <c r="G1" s="587"/>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206">
        <f>31*24*60</f>
        <v>44640</v>
      </c>
      <c r="D4" s="206">
        <v>2188</v>
      </c>
      <c r="E4" s="207">
        <f>SUM(C4-D4)</f>
        <v>42452</v>
      </c>
      <c r="F4" s="208">
        <v>30</v>
      </c>
      <c r="G4" s="100">
        <f t="shared" ref="G4:G15" si="0">(E4-F4)/E4</f>
        <v>0.99929331951380385</v>
      </c>
    </row>
    <row r="5" spans="1:7" ht="23.25" customHeight="1" thickBot="1" x14ac:dyDescent="0.25">
      <c r="A5" s="15" t="s">
        <v>127</v>
      </c>
      <c r="B5" s="15" t="s">
        <v>197</v>
      </c>
      <c r="C5" s="16">
        <v>40320</v>
      </c>
      <c r="D5" s="16">
        <v>3655</v>
      </c>
      <c r="E5" s="16">
        <f>SUM(C5-D5)</f>
        <v>36665</v>
      </c>
      <c r="F5" s="98">
        <v>135</v>
      </c>
      <c r="G5" s="100">
        <f t="shared" si="0"/>
        <v>0.99631801445520252</v>
      </c>
    </row>
    <row r="6" spans="1:7" ht="23.25" customHeight="1" thickBot="1" x14ac:dyDescent="0.25">
      <c r="A6" s="15" t="s">
        <v>128</v>
      </c>
      <c r="B6" s="15" t="s">
        <v>197</v>
      </c>
      <c r="C6" s="206">
        <f>31*24*60</f>
        <v>44640</v>
      </c>
      <c r="D6" s="16">
        <f>568+630</f>
        <v>1198</v>
      </c>
      <c r="E6" s="16">
        <f t="shared" ref="E6:E15" si="1">SUM(C6-D6)</f>
        <v>43442</v>
      </c>
      <c r="F6" s="98">
        <v>86</v>
      </c>
      <c r="G6" s="100">
        <f t="shared" si="0"/>
        <v>0.99802034897104186</v>
      </c>
    </row>
    <row r="7" spans="1:7" ht="23.25" customHeight="1" thickBot="1" x14ac:dyDescent="0.25">
      <c r="A7" s="15" t="s">
        <v>129</v>
      </c>
      <c r="B7" s="15" t="s">
        <v>197</v>
      </c>
      <c r="C7" s="206">
        <f>30*24*60</f>
        <v>43200</v>
      </c>
      <c r="D7" s="16">
        <v>3060</v>
      </c>
      <c r="E7" s="16">
        <f t="shared" si="1"/>
        <v>40140</v>
      </c>
      <c r="F7" s="98">
        <v>45</v>
      </c>
      <c r="G7" s="100">
        <f t="shared" si="0"/>
        <v>0.9988789237668162</v>
      </c>
    </row>
    <row r="8" spans="1:7" ht="23.25" customHeight="1" thickBot="1" x14ac:dyDescent="0.25">
      <c r="A8" s="15" t="s">
        <v>130</v>
      </c>
      <c r="B8" s="15" t="s">
        <v>197</v>
      </c>
      <c r="C8" s="16">
        <f>31*24*60</f>
        <v>44640</v>
      </c>
      <c r="D8" s="16">
        <v>3007</v>
      </c>
      <c r="E8" s="16">
        <f t="shared" si="1"/>
        <v>41633</v>
      </c>
      <c r="F8" s="98">
        <v>0</v>
      </c>
      <c r="G8" s="100">
        <f t="shared" si="0"/>
        <v>1</v>
      </c>
    </row>
    <row r="9" spans="1:7" ht="23.25" customHeight="1" thickBot="1" x14ac:dyDescent="0.25">
      <c r="A9" s="15" t="s">
        <v>131</v>
      </c>
      <c r="B9" s="15" t="s">
        <v>197</v>
      </c>
      <c r="C9" s="16">
        <f>30*24*60</f>
        <v>43200</v>
      </c>
      <c r="D9" s="16">
        <v>3787</v>
      </c>
      <c r="E9" s="16">
        <f t="shared" si="1"/>
        <v>39413</v>
      </c>
      <c r="F9" s="15">
        <v>43</v>
      </c>
      <c r="G9" s="100">
        <f t="shared" si="0"/>
        <v>0.99890898941973461</v>
      </c>
    </row>
    <row r="10" spans="1:7" ht="23.25" customHeight="1" thickBot="1" x14ac:dyDescent="0.25">
      <c r="A10" s="15" t="s">
        <v>132</v>
      </c>
      <c r="B10" s="15" t="s">
        <v>197</v>
      </c>
      <c r="C10" s="16">
        <v>44640</v>
      </c>
      <c r="D10" s="16">
        <v>896</v>
      </c>
      <c r="E10" s="16">
        <f t="shared" si="1"/>
        <v>43744</v>
      </c>
      <c r="F10" s="15">
        <v>20</v>
      </c>
      <c r="G10" s="100">
        <f t="shared" si="0"/>
        <v>0.99954279444038041</v>
      </c>
    </row>
    <row r="11" spans="1:7" ht="23.25" customHeight="1" thickBot="1" x14ac:dyDescent="0.25">
      <c r="A11" s="15" t="s">
        <v>133</v>
      </c>
      <c r="B11" s="15" t="s">
        <v>197</v>
      </c>
      <c r="C11" s="16">
        <v>44640</v>
      </c>
      <c r="D11" s="16">
        <v>1892</v>
      </c>
      <c r="E11" s="16">
        <f t="shared" si="1"/>
        <v>42748</v>
      </c>
      <c r="F11" s="15">
        <v>343</v>
      </c>
      <c r="G11" s="100">
        <f t="shared" si="0"/>
        <v>0.99197623280621317</v>
      </c>
    </row>
    <row r="12" spans="1:7" ht="23.25" customHeight="1" thickBot="1" x14ac:dyDescent="0.25">
      <c r="A12" s="15" t="s">
        <v>134</v>
      </c>
      <c r="B12" s="15" t="s">
        <v>197</v>
      </c>
      <c r="C12" s="16">
        <f>30*24*60</f>
        <v>43200</v>
      </c>
      <c r="D12" s="16">
        <v>2932</v>
      </c>
      <c r="E12" s="16">
        <f t="shared" si="1"/>
        <v>40268</v>
      </c>
      <c r="F12" s="98">
        <v>382</v>
      </c>
      <c r="G12" s="100">
        <f t="shared" si="0"/>
        <v>0.99051355915367045</v>
      </c>
    </row>
    <row r="13" spans="1:7" ht="23.25" customHeight="1" thickBot="1" x14ac:dyDescent="0.25">
      <c r="A13" s="17" t="s">
        <v>135</v>
      </c>
      <c r="B13" s="15" t="s">
        <v>197</v>
      </c>
      <c r="C13" s="16">
        <v>44640</v>
      </c>
      <c r="D13" s="16">
        <v>1504</v>
      </c>
      <c r="E13" s="183">
        <f t="shared" si="1"/>
        <v>43136</v>
      </c>
      <c r="F13" s="18">
        <v>67</v>
      </c>
      <c r="G13" s="100">
        <f t="shared" si="0"/>
        <v>0.99844677299703266</v>
      </c>
    </row>
    <row r="14" spans="1:7" ht="23.25" customHeight="1" thickBot="1" x14ac:dyDescent="0.25">
      <c r="A14" s="17" t="s">
        <v>140</v>
      </c>
      <c r="B14" s="15" t="s">
        <v>197</v>
      </c>
      <c r="C14" s="16">
        <f>30*24*60</f>
        <v>43200</v>
      </c>
      <c r="D14" s="16">
        <v>1555</v>
      </c>
      <c r="E14" s="183">
        <f t="shared" si="1"/>
        <v>41645</v>
      </c>
      <c r="F14" s="18">
        <v>0</v>
      </c>
      <c r="G14" s="100">
        <f t="shared" si="0"/>
        <v>1</v>
      </c>
    </row>
    <row r="15" spans="1:7" ht="23.25" customHeight="1" thickBot="1" x14ac:dyDescent="0.25">
      <c r="A15" s="17" t="s">
        <v>141</v>
      </c>
      <c r="B15" s="15" t="s">
        <v>197</v>
      </c>
      <c r="C15" s="18">
        <v>44640</v>
      </c>
      <c r="D15" s="16">
        <v>855</v>
      </c>
      <c r="E15" s="183">
        <f t="shared" si="1"/>
        <v>43785</v>
      </c>
      <c r="F15" s="204">
        <v>311</v>
      </c>
      <c r="G15" s="100">
        <f t="shared" si="0"/>
        <v>0.99289711088272237</v>
      </c>
    </row>
    <row r="16" spans="1:7" ht="23.25" customHeight="1" x14ac:dyDescent="0.2">
      <c r="A16" s="588" t="s">
        <v>215</v>
      </c>
      <c r="B16" s="588" t="s">
        <v>197</v>
      </c>
      <c r="C16" s="590">
        <f>SUM(C4:C15)</f>
        <v>525600</v>
      </c>
      <c r="D16" s="590">
        <f>SUM(D4:D15)</f>
        <v>26529</v>
      </c>
      <c r="E16" s="590">
        <f>SUM(E4:E15)</f>
        <v>499071</v>
      </c>
      <c r="F16" s="590">
        <f>SUM(F4:F15)</f>
        <v>1462</v>
      </c>
      <c r="G16" s="592">
        <f>(E16-F16)/E16</f>
        <v>0.99707055709508263</v>
      </c>
    </row>
    <row r="17" spans="1:7" ht="23.25" customHeight="1" thickBot="1" x14ac:dyDescent="0.25">
      <c r="A17" s="589"/>
      <c r="B17" s="589"/>
      <c r="C17" s="591"/>
      <c r="D17" s="591"/>
      <c r="E17" s="591"/>
      <c r="F17" s="591"/>
      <c r="G17" s="593"/>
    </row>
  </sheetData>
  <mergeCells count="8">
    <mergeCell ref="A1:G1"/>
    <mergeCell ref="F16:F17"/>
    <mergeCell ref="G16:G17"/>
    <mergeCell ref="A16:A17"/>
    <mergeCell ref="B16:B17"/>
    <mergeCell ref="D16:D17"/>
    <mergeCell ref="E16:E17"/>
    <mergeCell ref="C16:C17"/>
  </mergeCells>
  <phoneticPr fontId="13" type="noConversion"/>
  <pageMargins left="0.75" right="0.75" top="1" bottom="1" header="0.5" footer="0.5"/>
  <pageSetup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pageSetUpPr fitToPage="1"/>
  </sheetPr>
  <dimension ref="A1:G83"/>
  <sheetViews>
    <sheetView zoomScale="85" workbookViewId="0">
      <selection activeCell="B15" sqref="B15"/>
    </sheetView>
  </sheetViews>
  <sheetFormatPr defaultColWidth="0" defaultRowHeight="12.75" zeroHeight="1" x14ac:dyDescent="0.2"/>
  <cols>
    <col min="1" max="1" width="1.140625" customWidth="1"/>
    <col min="2" max="2" width="35.7109375" customWidth="1"/>
    <col min="3" max="3" width="12.5703125" style="25" customWidth="1"/>
    <col min="4" max="4" width="1.140625" customWidth="1"/>
    <col min="5" max="5" width="28.85546875" customWidth="1"/>
    <col min="6" max="6" width="12.7109375" customWidth="1"/>
    <col min="7" max="7" width="1.140625" customWidth="1"/>
  </cols>
  <sheetData>
    <row r="1" spans="1:7" ht="23.25" x14ac:dyDescent="0.35">
      <c r="B1" s="6" t="s">
        <v>219</v>
      </c>
    </row>
    <row r="2" spans="1:7" ht="23.25" x14ac:dyDescent="0.35">
      <c r="B2" s="6" t="s">
        <v>221</v>
      </c>
      <c r="D2" s="28"/>
      <c r="G2" s="28"/>
    </row>
    <row r="3" spans="1:7" ht="19.5" thickBot="1" x14ac:dyDescent="0.35">
      <c r="B3" s="93" t="s">
        <v>228</v>
      </c>
      <c r="D3" s="29"/>
      <c r="F3" s="25"/>
      <c r="G3" s="34"/>
    </row>
    <row r="4" spans="1:7" ht="19.5" thickBot="1" x14ac:dyDescent="0.35">
      <c r="B4" s="93"/>
      <c r="D4" s="34"/>
      <c r="F4" s="25"/>
      <c r="G4" s="29"/>
    </row>
    <row r="5" spans="1:7" ht="24" thickBot="1" x14ac:dyDescent="0.4">
      <c r="B5" s="639" t="s">
        <v>221</v>
      </c>
      <c r="C5" s="640"/>
      <c r="D5" s="640"/>
      <c r="E5" s="640"/>
      <c r="F5" s="640"/>
      <c r="G5" s="53"/>
    </row>
    <row r="6" spans="1:7" ht="14.25" customHeight="1" x14ac:dyDescent="0.2">
      <c r="B6" s="105" t="s">
        <v>232</v>
      </c>
      <c r="C6" s="27"/>
      <c r="D6" s="53"/>
      <c r="E6" s="27"/>
      <c r="F6" s="27"/>
      <c r="G6" s="53"/>
    </row>
    <row r="7" spans="1:7" x14ac:dyDescent="0.2">
      <c r="B7" s="30"/>
      <c r="C7" s="27"/>
      <c r="D7" s="53"/>
      <c r="E7" s="31"/>
      <c r="F7" s="27"/>
      <c r="G7" s="53"/>
    </row>
    <row r="8" spans="1:7" ht="23.25" x14ac:dyDescent="0.35">
      <c r="A8" s="46"/>
      <c r="B8" s="45" t="s">
        <v>222</v>
      </c>
      <c r="C8" s="27"/>
      <c r="D8" s="53"/>
      <c r="E8" s="45" t="s">
        <v>223</v>
      </c>
      <c r="F8" s="27"/>
      <c r="G8" s="53"/>
    </row>
    <row r="9" spans="1:7" ht="25.5" x14ac:dyDescent="0.2">
      <c r="B9" s="32" t="s">
        <v>112</v>
      </c>
      <c r="C9" s="26" t="s">
        <v>194</v>
      </c>
      <c r="D9" s="53"/>
      <c r="E9" s="23" t="s">
        <v>187</v>
      </c>
      <c r="F9" s="26" t="s">
        <v>194</v>
      </c>
      <c r="G9" s="53"/>
    </row>
    <row r="10" spans="1:7" x14ac:dyDescent="0.2">
      <c r="B10" s="50"/>
      <c r="C10" s="48"/>
      <c r="D10" s="53"/>
      <c r="E10" s="47"/>
      <c r="F10" s="48"/>
      <c r="G10" s="53"/>
    </row>
    <row r="11" spans="1:7" x14ac:dyDescent="0.2">
      <c r="B11" s="33" t="s">
        <v>220</v>
      </c>
      <c r="C11" s="49">
        <f>'2008 Ext Rpt Monthly Summary'!C31</f>
        <v>6</v>
      </c>
      <c r="D11" s="53"/>
      <c r="E11" s="24" t="s">
        <v>200</v>
      </c>
      <c r="F11" s="49">
        <f>'2008 Ext Rpt Monthly Summary'!K31</f>
        <v>12</v>
      </c>
      <c r="G11" s="53"/>
    </row>
    <row r="12" spans="1:7" x14ac:dyDescent="0.2">
      <c r="B12" s="33"/>
      <c r="C12" s="64"/>
      <c r="D12" s="53"/>
      <c r="E12" s="24"/>
      <c r="F12" s="49"/>
      <c r="G12" s="53"/>
    </row>
    <row r="13" spans="1:7" x14ac:dyDescent="0.2">
      <c r="B13" s="33" t="s">
        <v>193</v>
      </c>
      <c r="C13" s="64">
        <f>'2008 Ext Rpt Monthly Summary'!D31</f>
        <v>5</v>
      </c>
      <c r="D13" s="53"/>
      <c r="E13" s="24" t="s">
        <v>201</v>
      </c>
      <c r="F13" s="49">
        <f>'2008 Ext Rpt Monthly Summary'!L31</f>
        <v>9</v>
      </c>
      <c r="G13" s="53"/>
    </row>
    <row r="14" spans="1:7" x14ac:dyDescent="0.2">
      <c r="B14" s="33"/>
      <c r="C14" s="64"/>
      <c r="D14" s="53"/>
      <c r="E14" s="24"/>
      <c r="F14" s="49"/>
      <c r="G14" s="53"/>
    </row>
    <row r="15" spans="1:7" x14ac:dyDescent="0.2">
      <c r="B15" s="33" t="s">
        <v>212</v>
      </c>
      <c r="C15" s="64">
        <f>'2008 Ext Rpt Monthly Summary'!E31</f>
        <v>4</v>
      </c>
      <c r="D15" s="53"/>
      <c r="E15" s="24" t="s">
        <v>202</v>
      </c>
      <c r="F15" s="49">
        <f>'2008 Ext Rpt Monthly Summary'!M31</f>
        <v>2</v>
      </c>
      <c r="G15" s="53"/>
    </row>
    <row r="16" spans="1:7" x14ac:dyDescent="0.2">
      <c r="B16" s="33"/>
      <c r="C16" s="64"/>
      <c r="D16" s="53"/>
      <c r="E16" s="24"/>
      <c r="F16" s="49"/>
      <c r="G16" s="53"/>
    </row>
    <row r="17" spans="2:7" x14ac:dyDescent="0.2">
      <c r="B17" s="33" t="s">
        <v>142</v>
      </c>
      <c r="C17" s="64">
        <f>'2008 Ext Rpt Monthly Summary'!F31</f>
        <v>1</v>
      </c>
      <c r="D17" s="53"/>
      <c r="E17" s="24" t="s">
        <v>162</v>
      </c>
      <c r="F17" s="49">
        <f>'2008 Ext Rpt Monthly Summary'!N31</f>
        <v>5</v>
      </c>
      <c r="G17" s="53"/>
    </row>
    <row r="18" spans="2:7" x14ac:dyDescent="0.2">
      <c r="B18" s="33"/>
      <c r="D18" s="53"/>
      <c r="E18" s="24"/>
      <c r="F18" s="49"/>
      <c r="G18" s="53"/>
    </row>
    <row r="19" spans="2:7" x14ac:dyDescent="0.2">
      <c r="B19" s="33" t="s">
        <v>233</v>
      </c>
      <c r="C19" s="64">
        <f>'2008 Ext Rpt Monthly Summary'!G31</f>
        <v>10</v>
      </c>
      <c r="D19" s="53"/>
      <c r="E19" s="24" t="s">
        <v>144</v>
      </c>
      <c r="F19" s="49">
        <v>3</v>
      </c>
      <c r="G19" s="53"/>
    </row>
    <row r="20" spans="2:7" x14ac:dyDescent="0.2">
      <c r="B20" s="33"/>
      <c r="D20" s="53"/>
      <c r="E20" s="24"/>
      <c r="F20" s="49"/>
      <c r="G20" s="53"/>
    </row>
    <row r="21" spans="2:7" x14ac:dyDescent="0.2">
      <c r="B21" s="33" t="s">
        <v>144</v>
      </c>
      <c r="C21" s="49">
        <f>'2008 Ext Rpt Monthly Summary'!H31</f>
        <v>4</v>
      </c>
      <c r="D21" s="53"/>
      <c r="E21" s="24"/>
      <c r="F21" s="49"/>
      <c r="G21" s="53"/>
    </row>
    <row r="22" spans="2:7" x14ac:dyDescent="0.2">
      <c r="B22" s="33"/>
      <c r="C22" s="49"/>
      <c r="D22" s="53"/>
      <c r="E22" s="24"/>
      <c r="F22" s="49"/>
      <c r="G22" s="53"/>
    </row>
    <row r="23" spans="2:7" ht="6.75" customHeight="1" x14ac:dyDescent="0.2">
      <c r="B23" s="51"/>
      <c r="C23" s="51"/>
      <c r="D23" s="51"/>
      <c r="E23" s="14"/>
      <c r="F23" s="51"/>
      <c r="G23" s="51"/>
    </row>
    <row r="24" spans="2:7" hidden="1" x14ac:dyDescent="0.2"/>
    <row r="25" spans="2:7" hidden="1" x14ac:dyDescent="0.2"/>
    <row r="26" spans="2:7" hidden="1" x14ac:dyDescent="0.2"/>
    <row r="27" spans="2:7" hidden="1" x14ac:dyDescent="0.2"/>
    <row r="28" spans="2:7" hidden="1" x14ac:dyDescent="0.2"/>
    <row r="29" spans="2:7" hidden="1" x14ac:dyDescent="0.2"/>
    <row r="30" spans="2:7" hidden="1" x14ac:dyDescent="0.2"/>
    <row r="31" spans="2:7" hidden="1" x14ac:dyDescent="0.2"/>
    <row r="32" spans="2: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mergeCells count="1">
    <mergeCell ref="B5:F5"/>
  </mergeCells>
  <phoneticPr fontId="13" type="noConversion"/>
  <pageMargins left="0.75" right="0.75" top="1" bottom="1" header="0.5" footer="0.5"/>
  <pageSetup scale="96"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1:Q65"/>
  <sheetViews>
    <sheetView zoomScale="75" workbookViewId="0">
      <selection activeCell="P3" sqref="P3:IV3"/>
    </sheetView>
  </sheetViews>
  <sheetFormatPr defaultColWidth="0" defaultRowHeight="12.75" zeroHeight="1" x14ac:dyDescent="0.2"/>
  <cols>
    <col min="1" max="1" width="1.7109375" customWidth="1"/>
    <col min="2" max="2" width="11.42578125" bestFit="1" customWidth="1"/>
    <col min="3" max="6" width="4.85546875" bestFit="1" customWidth="1"/>
    <col min="7" max="7" width="4.85546875" customWidth="1"/>
    <col min="8" max="8" width="4.85546875" bestFit="1" customWidth="1"/>
    <col min="9" max="9" width="6.42578125" customWidth="1"/>
    <col min="10" max="10" width="1.140625" customWidth="1"/>
    <col min="11" max="13" width="4.85546875" bestFit="1" customWidth="1"/>
    <col min="14" max="16" width="4.85546875" customWidth="1"/>
    <col min="17" max="17" width="1.140625" customWidth="1"/>
  </cols>
  <sheetData>
    <row r="1" spans="2:17" ht="23.25" x14ac:dyDescent="0.35">
      <c r="B1" s="6" t="s">
        <v>219</v>
      </c>
    </row>
    <row r="2" spans="2:17" ht="23.25" x14ac:dyDescent="0.35">
      <c r="B2" s="6" t="s">
        <v>221</v>
      </c>
    </row>
    <row r="3" spans="2:17" ht="18.75" x14ac:dyDescent="0.3">
      <c r="B3" s="93" t="s">
        <v>227</v>
      </c>
    </row>
    <row r="4" spans="2:17" ht="13.5" thickBot="1" x14ac:dyDescent="0.25"/>
    <row r="5" spans="2:17" ht="18.75" thickBot="1" x14ac:dyDescent="0.3">
      <c r="C5" s="641" t="s">
        <v>222</v>
      </c>
      <c r="D5" s="640"/>
      <c r="E5" s="640"/>
      <c r="F5" s="640"/>
      <c r="G5" s="640"/>
      <c r="H5" s="640"/>
      <c r="I5" s="642"/>
      <c r="J5" s="60"/>
      <c r="K5" s="641" t="s">
        <v>223</v>
      </c>
      <c r="L5" s="640"/>
      <c r="M5" s="640"/>
      <c r="N5" s="640"/>
      <c r="O5" s="640"/>
      <c r="P5" s="642"/>
      <c r="Q5" s="60"/>
    </row>
    <row r="6" spans="2:17" ht="119.25" thickBot="1" x14ac:dyDescent="0.4">
      <c r="B6" s="57">
        <v>2008</v>
      </c>
      <c r="C6" s="58" t="s">
        <v>220</v>
      </c>
      <c r="D6" s="58" t="s">
        <v>193</v>
      </c>
      <c r="E6" s="58" t="s">
        <v>192</v>
      </c>
      <c r="F6" s="58" t="s">
        <v>142</v>
      </c>
      <c r="G6" s="58" t="s">
        <v>234</v>
      </c>
      <c r="H6" s="58" t="s">
        <v>144</v>
      </c>
      <c r="I6" s="58"/>
      <c r="J6" s="60"/>
      <c r="K6" s="58" t="s">
        <v>200</v>
      </c>
      <c r="L6" s="58" t="s">
        <v>201</v>
      </c>
      <c r="M6" s="58" t="s">
        <v>202</v>
      </c>
      <c r="N6" s="58" t="s">
        <v>162</v>
      </c>
      <c r="O6" s="58" t="s">
        <v>144</v>
      </c>
      <c r="P6" s="58"/>
      <c r="Q6" s="60"/>
    </row>
    <row r="7" spans="2:17" ht="15" thickBot="1" x14ac:dyDescent="0.25">
      <c r="B7" s="65" t="s">
        <v>126</v>
      </c>
      <c r="C7" s="66"/>
      <c r="D7" s="66"/>
      <c r="E7" s="66"/>
      <c r="F7" s="66"/>
      <c r="G7" s="66"/>
      <c r="H7" s="66"/>
      <c r="I7" s="66"/>
      <c r="J7" s="59"/>
      <c r="K7" s="66"/>
      <c r="L7" s="66"/>
      <c r="M7" s="66"/>
      <c r="N7" s="66"/>
      <c r="O7" s="66"/>
      <c r="P7" s="66"/>
      <c r="Q7" s="59"/>
    </row>
    <row r="8" spans="2:17" ht="14.25" x14ac:dyDescent="0.2">
      <c r="B8" s="68"/>
      <c r="C8" s="69"/>
      <c r="D8" s="69"/>
      <c r="E8" s="69"/>
      <c r="F8" s="69"/>
      <c r="G8" s="69"/>
      <c r="H8" s="69"/>
      <c r="I8" s="69"/>
      <c r="J8" s="67"/>
      <c r="K8" s="69"/>
      <c r="L8" s="69"/>
      <c r="M8" s="69"/>
      <c r="N8" s="69"/>
      <c r="O8" s="69"/>
      <c r="P8" s="69"/>
      <c r="Q8" s="67"/>
    </row>
    <row r="9" spans="2:17" ht="14.25" x14ac:dyDescent="0.2">
      <c r="B9" s="68" t="s">
        <v>127</v>
      </c>
      <c r="C9" s="69"/>
      <c r="D9" s="69"/>
      <c r="E9" s="69"/>
      <c r="F9" s="69"/>
      <c r="G9" s="69"/>
      <c r="H9" s="69"/>
      <c r="I9" s="69"/>
      <c r="J9" s="70"/>
      <c r="K9" s="69"/>
      <c r="L9" s="69"/>
      <c r="M9" s="69"/>
      <c r="N9" s="69"/>
      <c r="O9" s="69"/>
      <c r="P9" s="69"/>
      <c r="Q9" s="70"/>
    </row>
    <row r="10" spans="2:17" ht="14.25" x14ac:dyDescent="0.2">
      <c r="B10" s="68"/>
      <c r="C10" s="69"/>
      <c r="D10" s="69"/>
      <c r="E10" s="69"/>
      <c r="F10" s="69"/>
      <c r="G10" s="69"/>
      <c r="H10" s="69"/>
      <c r="I10" s="69"/>
      <c r="J10" s="70"/>
      <c r="K10" s="69"/>
      <c r="L10" s="69"/>
      <c r="M10" s="69"/>
      <c r="N10" s="69"/>
      <c r="O10" s="69"/>
      <c r="P10" s="69"/>
      <c r="Q10" s="70"/>
    </row>
    <row r="11" spans="2:17" ht="14.25" x14ac:dyDescent="0.2">
      <c r="B11" s="68" t="s">
        <v>128</v>
      </c>
      <c r="C11" s="69">
        <v>4</v>
      </c>
      <c r="D11" s="69"/>
      <c r="E11" s="69">
        <v>1</v>
      </c>
      <c r="F11" s="69">
        <v>1</v>
      </c>
      <c r="G11" s="69"/>
      <c r="H11" s="69"/>
      <c r="I11" s="69"/>
      <c r="J11" s="70"/>
      <c r="K11" s="69">
        <v>2</v>
      </c>
      <c r="L11" s="69">
        <v>5</v>
      </c>
      <c r="M11" s="69"/>
      <c r="N11" s="69"/>
      <c r="O11" s="69"/>
      <c r="P11" s="69"/>
      <c r="Q11" s="70"/>
    </row>
    <row r="12" spans="2:17" ht="14.25" x14ac:dyDescent="0.2">
      <c r="B12" s="68"/>
      <c r="C12" s="69"/>
      <c r="D12" s="69"/>
      <c r="E12" s="69"/>
      <c r="F12" s="69"/>
      <c r="G12" s="69"/>
      <c r="H12" s="69"/>
      <c r="I12" s="69"/>
      <c r="J12" s="70"/>
      <c r="K12" s="69"/>
      <c r="L12" s="69"/>
      <c r="M12" s="69"/>
      <c r="N12" s="69"/>
      <c r="O12" s="69"/>
      <c r="P12" s="69"/>
      <c r="Q12" s="70"/>
    </row>
    <row r="13" spans="2:17" ht="14.25" x14ac:dyDescent="0.2">
      <c r="B13" s="68" t="s">
        <v>129</v>
      </c>
      <c r="C13" s="69">
        <v>1</v>
      </c>
      <c r="D13" s="69">
        <v>1</v>
      </c>
      <c r="E13" s="69"/>
      <c r="F13" s="69"/>
      <c r="G13" s="69"/>
      <c r="H13" s="69">
        <v>2</v>
      </c>
      <c r="I13" s="69"/>
      <c r="J13" s="70"/>
      <c r="K13" s="69">
        <v>1</v>
      </c>
      <c r="L13" s="69">
        <v>1</v>
      </c>
      <c r="M13" s="69"/>
      <c r="N13" s="69"/>
      <c r="O13" s="69"/>
      <c r="P13" s="69"/>
      <c r="Q13" s="70"/>
    </row>
    <row r="14" spans="2:17" ht="14.25" x14ac:dyDescent="0.2">
      <c r="B14" s="68"/>
      <c r="C14" s="69"/>
      <c r="D14" s="69"/>
      <c r="E14" s="69"/>
      <c r="F14" s="69"/>
      <c r="G14" s="69"/>
      <c r="H14" s="69"/>
      <c r="I14" s="69"/>
      <c r="J14" s="70"/>
      <c r="K14" s="69"/>
      <c r="L14" s="69"/>
      <c r="M14" s="69"/>
      <c r="N14" s="69"/>
      <c r="O14" s="69"/>
      <c r="P14" s="69"/>
      <c r="Q14" s="70"/>
    </row>
    <row r="15" spans="2:17" ht="14.25" x14ac:dyDescent="0.2">
      <c r="B15" s="68" t="s">
        <v>130</v>
      </c>
      <c r="C15" s="69"/>
      <c r="D15" s="69">
        <v>1</v>
      </c>
      <c r="E15" s="69">
        <v>1</v>
      </c>
      <c r="F15" s="69"/>
      <c r="G15" s="69"/>
      <c r="H15" s="69"/>
      <c r="I15" s="69"/>
      <c r="J15" s="70"/>
      <c r="K15" s="69"/>
      <c r="L15" s="69"/>
      <c r="M15" s="69"/>
      <c r="N15" s="69"/>
      <c r="O15" s="69">
        <v>2</v>
      </c>
      <c r="P15" s="69"/>
      <c r="Q15" s="70"/>
    </row>
    <row r="16" spans="2:17" ht="14.25" x14ac:dyDescent="0.2">
      <c r="B16" s="68"/>
      <c r="C16" s="69"/>
      <c r="D16" s="69"/>
      <c r="E16" s="69"/>
      <c r="F16" s="69"/>
      <c r="G16" s="69"/>
      <c r="H16" s="69"/>
      <c r="I16" s="69"/>
      <c r="J16" s="70"/>
      <c r="K16" s="69"/>
      <c r="L16" s="69"/>
      <c r="M16" s="69"/>
      <c r="N16" s="69"/>
      <c r="O16" s="69"/>
      <c r="P16" s="69"/>
      <c r="Q16" s="70"/>
    </row>
    <row r="17" spans="2:17" ht="14.25" x14ac:dyDescent="0.2">
      <c r="B17" s="68" t="s">
        <v>131</v>
      </c>
      <c r="C17" s="69"/>
      <c r="D17" s="69"/>
      <c r="E17" s="69">
        <v>2</v>
      </c>
      <c r="F17" s="69"/>
      <c r="G17" s="69"/>
      <c r="H17" s="69"/>
      <c r="I17" s="69"/>
      <c r="J17" s="70"/>
      <c r="K17" s="69">
        <v>1</v>
      </c>
      <c r="L17" s="69"/>
      <c r="M17" s="69"/>
      <c r="N17" s="69"/>
      <c r="O17" s="69">
        <v>1</v>
      </c>
      <c r="P17" s="69"/>
      <c r="Q17" s="70"/>
    </row>
    <row r="18" spans="2:17" ht="14.25" x14ac:dyDescent="0.2">
      <c r="B18" s="68"/>
      <c r="C18" s="69"/>
      <c r="D18" s="69"/>
      <c r="E18" s="69"/>
      <c r="F18" s="69"/>
      <c r="G18" s="69"/>
      <c r="H18" s="69"/>
      <c r="I18" s="69"/>
      <c r="J18" s="70"/>
      <c r="K18" s="69"/>
      <c r="L18" s="69"/>
      <c r="M18" s="69"/>
      <c r="N18" s="69"/>
      <c r="O18" s="69"/>
      <c r="P18" s="69"/>
      <c r="Q18" s="70"/>
    </row>
    <row r="19" spans="2:17" ht="14.25" x14ac:dyDescent="0.2">
      <c r="B19" s="68" t="s">
        <v>132</v>
      </c>
      <c r="C19" s="69"/>
      <c r="D19" s="69">
        <v>1</v>
      </c>
      <c r="E19" s="69"/>
      <c r="F19" s="69"/>
      <c r="G19" s="69">
        <v>2</v>
      </c>
      <c r="H19" s="69"/>
      <c r="I19" s="69"/>
      <c r="J19" s="70"/>
      <c r="K19" s="69">
        <v>2</v>
      </c>
      <c r="L19" s="69"/>
      <c r="M19" s="69"/>
      <c r="N19" s="69">
        <v>2</v>
      </c>
      <c r="O19" s="69"/>
      <c r="P19" s="69"/>
      <c r="Q19" s="70"/>
    </row>
    <row r="20" spans="2:17" ht="14.25" x14ac:dyDescent="0.2">
      <c r="B20" s="68"/>
      <c r="C20" s="69"/>
      <c r="D20" s="69"/>
      <c r="E20" s="69"/>
      <c r="F20" s="69"/>
      <c r="G20" s="69"/>
      <c r="H20" s="69"/>
      <c r="I20" s="69"/>
      <c r="J20" s="70"/>
      <c r="K20" s="69"/>
      <c r="L20" s="69"/>
      <c r="M20" s="69"/>
      <c r="N20" s="69"/>
      <c r="O20" s="69"/>
      <c r="P20" s="69"/>
      <c r="Q20" s="70"/>
    </row>
    <row r="21" spans="2:17" ht="14.25" x14ac:dyDescent="0.2">
      <c r="B21" s="68" t="s">
        <v>133</v>
      </c>
      <c r="C21" s="69"/>
      <c r="D21" s="69"/>
      <c r="E21" s="69"/>
      <c r="F21" s="69"/>
      <c r="G21" s="69"/>
      <c r="H21" s="69"/>
      <c r="I21" s="69"/>
      <c r="J21" s="70"/>
      <c r="K21" s="69"/>
      <c r="L21" s="69"/>
      <c r="M21" s="69"/>
      <c r="N21" s="69"/>
      <c r="O21" s="69"/>
      <c r="P21" s="69"/>
      <c r="Q21" s="70"/>
    </row>
    <row r="22" spans="2:17" ht="14.25" x14ac:dyDescent="0.2">
      <c r="B22" s="68"/>
      <c r="C22" s="69"/>
      <c r="D22" s="69"/>
      <c r="E22" s="69"/>
      <c r="F22" s="69"/>
      <c r="G22" s="69"/>
      <c r="H22" s="69"/>
      <c r="I22" s="69"/>
      <c r="J22" s="70"/>
      <c r="K22" s="69"/>
      <c r="L22" s="69"/>
      <c r="M22" s="69"/>
      <c r="N22" s="69"/>
      <c r="O22" s="69"/>
      <c r="P22" s="69"/>
      <c r="Q22" s="70"/>
    </row>
    <row r="23" spans="2:17" ht="14.25" x14ac:dyDescent="0.2">
      <c r="B23" s="68" t="s">
        <v>134</v>
      </c>
      <c r="C23" s="69"/>
      <c r="D23" s="69">
        <v>1</v>
      </c>
      <c r="E23" s="69"/>
      <c r="F23" s="69"/>
      <c r="G23" s="69">
        <v>1</v>
      </c>
      <c r="H23" s="69">
        <v>1</v>
      </c>
      <c r="I23" s="69"/>
      <c r="J23" s="70"/>
      <c r="K23" s="69">
        <v>1</v>
      </c>
      <c r="L23" s="69">
        <v>1</v>
      </c>
      <c r="M23" s="69"/>
      <c r="N23" s="69">
        <v>1</v>
      </c>
      <c r="O23" s="69"/>
      <c r="P23" s="69"/>
      <c r="Q23" s="70"/>
    </row>
    <row r="24" spans="2:17" ht="14.25" x14ac:dyDescent="0.2">
      <c r="B24" s="68"/>
      <c r="C24" s="69"/>
      <c r="D24" s="69"/>
      <c r="E24" s="69"/>
      <c r="F24" s="69"/>
      <c r="G24" s="69"/>
      <c r="H24" s="69"/>
      <c r="I24" s="69"/>
      <c r="J24" s="70"/>
      <c r="K24" s="69"/>
      <c r="L24" s="69"/>
      <c r="M24" s="69"/>
      <c r="N24" s="69"/>
      <c r="O24" s="69"/>
      <c r="P24" s="69"/>
      <c r="Q24" s="70"/>
    </row>
    <row r="25" spans="2:17" ht="14.25" x14ac:dyDescent="0.2">
      <c r="B25" s="68" t="s">
        <v>135</v>
      </c>
      <c r="C25" s="69"/>
      <c r="D25" s="69"/>
      <c r="E25" s="69"/>
      <c r="F25" s="69"/>
      <c r="G25" s="69">
        <v>5</v>
      </c>
      <c r="H25" s="69"/>
      <c r="I25" s="69"/>
      <c r="J25" s="70"/>
      <c r="K25" s="69">
        <v>2</v>
      </c>
      <c r="L25" s="69">
        <v>2</v>
      </c>
      <c r="M25" s="69">
        <v>1</v>
      </c>
      <c r="N25" s="69"/>
      <c r="O25" s="69"/>
      <c r="P25" s="69"/>
      <c r="Q25" s="70"/>
    </row>
    <row r="26" spans="2:17" ht="14.25" x14ac:dyDescent="0.2">
      <c r="B26" s="68"/>
      <c r="C26" s="69"/>
      <c r="D26" s="69"/>
      <c r="E26" s="69"/>
      <c r="F26" s="69"/>
      <c r="G26" s="69"/>
      <c r="H26" s="69"/>
      <c r="I26" s="69"/>
      <c r="J26" s="70"/>
      <c r="K26" s="69"/>
      <c r="L26" s="69"/>
      <c r="M26" s="69"/>
      <c r="N26" s="69"/>
      <c r="O26" s="69"/>
      <c r="P26" s="69"/>
      <c r="Q26" s="70"/>
    </row>
    <row r="27" spans="2:17" ht="14.25" x14ac:dyDescent="0.2">
      <c r="B27" s="68" t="s">
        <v>140</v>
      </c>
      <c r="C27" s="69">
        <v>1</v>
      </c>
      <c r="D27" s="69"/>
      <c r="E27" s="69"/>
      <c r="F27" s="69"/>
      <c r="G27" s="69">
        <v>1</v>
      </c>
      <c r="H27" s="69"/>
      <c r="I27" s="69"/>
      <c r="J27" s="70"/>
      <c r="K27" s="69">
        <v>1</v>
      </c>
      <c r="L27" s="69"/>
      <c r="M27" s="69"/>
      <c r="N27" s="69">
        <v>1</v>
      </c>
      <c r="O27" s="69"/>
      <c r="P27" s="69"/>
      <c r="Q27" s="70"/>
    </row>
    <row r="28" spans="2:17" ht="14.25" x14ac:dyDescent="0.2">
      <c r="B28" s="68"/>
      <c r="C28" s="69"/>
      <c r="D28" s="69"/>
      <c r="E28" s="69"/>
      <c r="F28" s="69"/>
      <c r="G28" s="69"/>
      <c r="H28" s="69"/>
      <c r="I28" s="69"/>
      <c r="J28" s="70"/>
      <c r="K28" s="69"/>
      <c r="L28" s="69"/>
      <c r="M28" s="69"/>
      <c r="N28" s="69"/>
      <c r="O28" s="69"/>
      <c r="P28" s="69"/>
      <c r="Q28" s="70"/>
    </row>
    <row r="29" spans="2:17" ht="15" thickBot="1" x14ac:dyDescent="0.25">
      <c r="B29" s="71" t="s">
        <v>141</v>
      </c>
      <c r="C29" s="72"/>
      <c r="D29" s="72">
        <v>1</v>
      </c>
      <c r="E29" s="72"/>
      <c r="F29" s="72"/>
      <c r="G29" s="72">
        <v>1</v>
      </c>
      <c r="H29" s="72">
        <v>1</v>
      </c>
      <c r="I29" s="72"/>
      <c r="J29" s="107"/>
      <c r="K29" s="72">
        <v>2</v>
      </c>
      <c r="L29" s="72"/>
      <c r="M29" s="72">
        <v>1</v>
      </c>
      <c r="N29" s="72">
        <v>1</v>
      </c>
      <c r="O29" s="72"/>
      <c r="P29" s="72"/>
      <c r="Q29" s="107"/>
    </row>
    <row r="30" spans="2:17" ht="14.25" x14ac:dyDescent="0.2">
      <c r="B30" s="116"/>
      <c r="C30" s="115"/>
      <c r="D30" s="115"/>
      <c r="E30" s="115"/>
      <c r="F30" s="115"/>
      <c r="G30" s="115"/>
      <c r="H30" s="115"/>
      <c r="I30" s="115"/>
      <c r="J30" s="107"/>
      <c r="K30" s="115"/>
      <c r="L30" s="115"/>
      <c r="M30" s="115"/>
      <c r="N30" s="115"/>
      <c r="O30" s="115"/>
      <c r="P30" s="115"/>
      <c r="Q30" s="107"/>
    </row>
    <row r="31" spans="2:17" ht="14.25" x14ac:dyDescent="0.2">
      <c r="B31" s="68" t="s">
        <v>302</v>
      </c>
      <c r="C31" s="69">
        <f t="shared" ref="C31:H31" si="0">SUM(C7:C30)</f>
        <v>6</v>
      </c>
      <c r="D31" s="69">
        <f t="shared" si="0"/>
        <v>5</v>
      </c>
      <c r="E31" s="69">
        <f t="shared" si="0"/>
        <v>4</v>
      </c>
      <c r="F31" s="69">
        <f t="shared" si="0"/>
        <v>1</v>
      </c>
      <c r="G31" s="69">
        <f t="shared" si="0"/>
        <v>10</v>
      </c>
      <c r="H31" s="69">
        <f t="shared" si="0"/>
        <v>4</v>
      </c>
      <c r="I31" s="69"/>
      <c r="J31" s="70"/>
      <c r="K31" s="69">
        <f>SUM(K7:K30)</f>
        <v>12</v>
      </c>
      <c r="L31" s="69">
        <f>SUM(L7:L30)</f>
        <v>9</v>
      </c>
      <c r="M31" s="69">
        <f>SUM(M7:M30)</f>
        <v>2</v>
      </c>
      <c r="N31" s="69">
        <f>SUM(N7:N30)</f>
        <v>5</v>
      </c>
      <c r="O31" s="69">
        <f>SUM(O7:O30)</f>
        <v>3</v>
      </c>
      <c r="P31" s="69"/>
      <c r="Q31" s="70"/>
    </row>
    <row r="32" spans="2:17" ht="6.75" customHeight="1" x14ac:dyDescent="0.2">
      <c r="B32" s="51"/>
      <c r="C32" s="51"/>
      <c r="D32" s="51"/>
      <c r="E32" s="14"/>
      <c r="F32" s="51"/>
      <c r="G32" s="51"/>
      <c r="H32" s="51"/>
      <c r="I32" s="51"/>
      <c r="J32" s="51"/>
      <c r="K32" s="14"/>
      <c r="L32" s="51"/>
      <c r="M32" s="51"/>
      <c r="N32" s="51"/>
      <c r="O32" s="51"/>
      <c r="P32" s="51"/>
      <c r="Q32" s="51"/>
    </row>
    <row r="33" spans="9:17" hidden="1" x14ac:dyDescent="0.2">
      <c r="I33" s="29"/>
      <c r="J33" s="106"/>
      <c r="Q33" s="106"/>
    </row>
    <row r="34" spans="9:17" hidden="1" x14ac:dyDescent="0.2">
      <c r="I34" s="29"/>
      <c r="J34" s="106"/>
      <c r="Q34" s="106"/>
    </row>
    <row r="35" spans="9:17" hidden="1" x14ac:dyDescent="0.2">
      <c r="I35" s="29"/>
      <c r="J35" s="106"/>
      <c r="Q35" s="106"/>
    </row>
    <row r="36" spans="9:17" ht="18" hidden="1" x14ac:dyDescent="0.25">
      <c r="I36" s="29"/>
      <c r="J36" s="109"/>
      <c r="Q36" s="109"/>
    </row>
    <row r="37" spans="9:17" hidden="1" x14ac:dyDescent="0.2">
      <c r="I37" s="29"/>
      <c r="J37" s="110"/>
      <c r="Q37" s="110"/>
    </row>
    <row r="38" spans="9:17" ht="14.25" hidden="1" x14ac:dyDescent="0.2">
      <c r="I38" s="29"/>
      <c r="J38" s="108"/>
      <c r="Q38" s="108"/>
    </row>
    <row r="39" spans="9:17" ht="14.25" hidden="1" x14ac:dyDescent="0.2">
      <c r="I39" s="29"/>
      <c r="J39" s="108"/>
      <c r="Q39" s="108"/>
    </row>
    <row r="40" spans="9:17" ht="14.25" hidden="1" x14ac:dyDescent="0.2">
      <c r="I40" s="29"/>
      <c r="J40" s="108"/>
      <c r="Q40" s="108"/>
    </row>
    <row r="41" spans="9:17" ht="14.25" hidden="1" x14ac:dyDescent="0.2">
      <c r="I41" s="29"/>
      <c r="J41" s="108"/>
      <c r="Q41" s="108"/>
    </row>
    <row r="42" spans="9:17" ht="14.25" hidden="1" x14ac:dyDescent="0.2">
      <c r="I42" s="29"/>
      <c r="J42" s="108"/>
      <c r="Q42" s="108"/>
    </row>
    <row r="43" spans="9:17" ht="14.25" hidden="1" x14ac:dyDescent="0.2">
      <c r="I43" s="29"/>
      <c r="J43" s="108"/>
      <c r="Q43" s="108"/>
    </row>
    <row r="44" spans="9:17" ht="14.25" hidden="1" x14ac:dyDescent="0.2">
      <c r="I44" s="29"/>
      <c r="J44" s="108"/>
      <c r="Q44" s="108"/>
    </row>
    <row r="45" spans="9:17" ht="14.25" hidden="1" x14ac:dyDescent="0.2">
      <c r="I45" s="29"/>
      <c r="J45" s="108"/>
      <c r="Q45" s="108"/>
    </row>
    <row r="46" spans="9:17" ht="14.25" hidden="1" x14ac:dyDescent="0.2">
      <c r="I46" s="29"/>
      <c r="J46" s="108"/>
      <c r="Q46" s="108"/>
    </row>
    <row r="47" spans="9:17" ht="14.25" hidden="1" x14ac:dyDescent="0.2">
      <c r="I47" s="29"/>
      <c r="J47" s="108"/>
      <c r="Q47" s="108"/>
    </row>
    <row r="48" spans="9:17" ht="14.25" hidden="1" x14ac:dyDescent="0.2">
      <c r="I48" s="29"/>
      <c r="J48" s="108"/>
      <c r="Q48" s="108"/>
    </row>
    <row r="49" spans="9:17" ht="14.25" hidden="1" x14ac:dyDescent="0.2">
      <c r="I49" s="29"/>
      <c r="J49" s="108"/>
      <c r="Q49" s="108"/>
    </row>
    <row r="50" spans="9:17" ht="14.25" hidden="1" x14ac:dyDescent="0.2">
      <c r="I50" s="29"/>
      <c r="J50" s="108"/>
      <c r="Q50" s="108"/>
    </row>
    <row r="51" spans="9:17" ht="14.25" hidden="1" x14ac:dyDescent="0.2">
      <c r="I51" s="29"/>
      <c r="J51" s="108"/>
      <c r="Q51" s="108"/>
    </row>
    <row r="52" spans="9:17" ht="14.25" hidden="1" x14ac:dyDescent="0.2">
      <c r="I52" s="29"/>
      <c r="J52" s="108"/>
      <c r="Q52" s="108"/>
    </row>
    <row r="53" spans="9:17" ht="14.25" hidden="1" x14ac:dyDescent="0.2">
      <c r="I53" s="29"/>
      <c r="J53" s="108"/>
      <c r="Q53" s="108"/>
    </row>
    <row r="54" spans="9:17" ht="14.25" hidden="1" x14ac:dyDescent="0.2">
      <c r="I54" s="29"/>
      <c r="J54" s="108"/>
      <c r="Q54" s="108"/>
    </row>
    <row r="55" spans="9:17" ht="14.25" hidden="1" x14ac:dyDescent="0.2">
      <c r="I55" s="29"/>
      <c r="J55" s="108"/>
      <c r="Q55" s="108"/>
    </row>
    <row r="56" spans="9:17" ht="14.25" hidden="1" x14ac:dyDescent="0.2">
      <c r="I56" s="29"/>
      <c r="J56" s="108"/>
      <c r="Q56" s="108"/>
    </row>
    <row r="57" spans="9:17" ht="14.25" hidden="1" x14ac:dyDescent="0.2">
      <c r="I57" s="29"/>
      <c r="J57" s="108"/>
      <c r="Q57" s="108"/>
    </row>
    <row r="58" spans="9:17" ht="14.25" hidden="1" x14ac:dyDescent="0.2">
      <c r="I58" s="29"/>
      <c r="J58" s="108"/>
      <c r="Q58" s="108"/>
    </row>
    <row r="59" spans="9:17" ht="14.25" hidden="1" x14ac:dyDescent="0.2">
      <c r="I59" s="29"/>
      <c r="J59" s="108"/>
      <c r="Q59" s="108"/>
    </row>
    <row r="60" spans="9:17" ht="14.25" hidden="1" x14ac:dyDescent="0.2">
      <c r="I60" s="29"/>
      <c r="J60" s="108"/>
      <c r="Q60" s="108"/>
    </row>
    <row r="61" spans="9:17" hidden="1" x14ac:dyDescent="0.2">
      <c r="I61" s="29"/>
      <c r="J61" s="29"/>
      <c r="Q61" s="29"/>
    </row>
    <row r="62" spans="9:17" hidden="1" x14ac:dyDescent="0.2">
      <c r="I62" s="29"/>
      <c r="J62" s="29"/>
      <c r="Q62" s="29"/>
    </row>
    <row r="63" spans="9:17" hidden="1" x14ac:dyDescent="0.2">
      <c r="I63" s="29"/>
      <c r="J63" s="29"/>
      <c r="Q63" s="29"/>
    </row>
    <row r="64" spans="9:17" hidden="1" x14ac:dyDescent="0.2">
      <c r="I64" s="29"/>
      <c r="J64" s="29"/>
      <c r="Q64" s="29"/>
    </row>
    <row r="65" spans="9:17" hidden="1" x14ac:dyDescent="0.2">
      <c r="I65" s="29"/>
      <c r="J65" s="29"/>
      <c r="Q65" s="29"/>
    </row>
  </sheetData>
  <mergeCells count="2">
    <mergeCell ref="C5:I5"/>
    <mergeCell ref="K5:P5"/>
  </mergeCells>
  <phoneticPr fontId="13" type="noConversion"/>
  <pageMargins left="0.75" right="0.75" top="1" bottom="1" header="0.5" footer="0.5"/>
  <pageSetup orientation="portrait" r:id="rId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V138"/>
  <sheetViews>
    <sheetView zoomScale="75" zoomScaleNormal="100" workbookViewId="0">
      <selection activeCell="H18" sqref="H18"/>
    </sheetView>
  </sheetViews>
  <sheetFormatPr defaultColWidth="0" defaultRowHeight="12.75" zeroHeight="1" x14ac:dyDescent="0.2"/>
  <cols>
    <col min="1" max="1" width="1" style="52" customWidth="1"/>
    <col min="2" max="2" width="11.28515625" customWidth="1"/>
    <col min="3" max="3" width="19.85546875" customWidth="1"/>
    <col min="4" max="4" width="13.28515625" style="200" customWidth="1"/>
    <col min="5" max="5" width="13.7109375" customWidth="1"/>
    <col min="6" max="6" width="11.7109375" bestFit="1" customWidth="1"/>
    <col min="7" max="7" width="15.7109375" style="194" bestFit="1" customWidth="1"/>
    <col min="8" max="8" width="10.85546875" customWidth="1"/>
    <col min="9" max="9" width="17.42578125" customWidth="1"/>
    <col min="10" max="10" width="19.7109375" customWidth="1"/>
    <col min="11" max="11" width="28.42578125" customWidth="1"/>
    <col min="12" max="12" width="71.5703125" bestFit="1" customWidth="1"/>
    <col min="13" max="13" width="34.14062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bestFit="1" customWidth="1"/>
  </cols>
  <sheetData>
    <row r="1" spans="1:20" s="3" customFormat="1" ht="23.25" x14ac:dyDescent="0.35">
      <c r="A1" s="55"/>
      <c r="B1" s="6" t="s">
        <v>219</v>
      </c>
      <c r="C1" s="6"/>
      <c r="D1" s="195"/>
      <c r="G1" s="187"/>
      <c r="I1" s="7"/>
      <c r="J1" s="7"/>
      <c r="K1" s="4"/>
      <c r="L1" s="7"/>
      <c r="M1" s="7"/>
      <c r="N1" s="7"/>
      <c r="O1" s="61"/>
      <c r="P1" s="61"/>
      <c r="R1" s="9"/>
    </row>
    <row r="2" spans="1:20" s="3" customFormat="1" ht="23.25" x14ac:dyDescent="0.35">
      <c r="A2" s="55"/>
      <c r="B2" s="6" t="s">
        <v>226</v>
      </c>
      <c r="C2" s="6"/>
      <c r="D2" s="195"/>
      <c r="G2" s="187"/>
      <c r="I2" s="7"/>
      <c r="J2" s="7"/>
      <c r="K2" s="117"/>
      <c r="L2" s="7"/>
      <c r="M2" s="7"/>
      <c r="N2" s="7"/>
      <c r="O2" s="61"/>
      <c r="P2" s="61"/>
      <c r="R2" s="9"/>
    </row>
    <row r="3" spans="1:20" s="3" customFormat="1" ht="18.75" x14ac:dyDescent="0.3">
      <c r="A3" s="55"/>
      <c r="B3" s="93" t="s">
        <v>225</v>
      </c>
      <c r="C3" s="5"/>
      <c r="D3" s="195"/>
      <c r="G3" s="187"/>
      <c r="I3" s="7"/>
      <c r="J3" s="7"/>
      <c r="K3" s="4"/>
      <c r="L3" s="7"/>
      <c r="M3" s="7"/>
      <c r="N3" s="7"/>
      <c r="O3" s="61"/>
      <c r="P3" s="61"/>
      <c r="Q3" s="4"/>
      <c r="R3" s="9"/>
    </row>
    <row r="4" spans="1:20" s="4" customFormat="1" ht="38.25" x14ac:dyDescent="0.2">
      <c r="A4" s="54"/>
      <c r="B4" s="1" t="s">
        <v>136</v>
      </c>
      <c r="C4" s="1" t="s">
        <v>110</v>
      </c>
      <c r="D4" s="196" t="s">
        <v>303</v>
      </c>
      <c r="E4" s="1" t="s">
        <v>145</v>
      </c>
      <c r="F4" s="1" t="s">
        <v>113</v>
      </c>
      <c r="G4" s="188" t="s">
        <v>114</v>
      </c>
      <c r="H4" s="1" t="s">
        <v>116</v>
      </c>
      <c r="I4" s="2" t="s">
        <v>186</v>
      </c>
      <c r="J4" s="2" t="s">
        <v>237</v>
      </c>
      <c r="K4" s="1" t="s">
        <v>309</v>
      </c>
      <c r="L4" s="1" t="s">
        <v>111</v>
      </c>
      <c r="M4" s="1" t="s">
        <v>112</v>
      </c>
      <c r="N4" s="1" t="s">
        <v>224</v>
      </c>
      <c r="O4" s="1" t="s">
        <v>306</v>
      </c>
      <c r="P4" s="1" t="s">
        <v>307</v>
      </c>
      <c r="Q4" s="1" t="s">
        <v>115</v>
      </c>
      <c r="R4" s="1" t="s">
        <v>118</v>
      </c>
      <c r="S4" s="1" t="s">
        <v>109</v>
      </c>
      <c r="T4" s="1" t="s">
        <v>146</v>
      </c>
    </row>
    <row r="5" spans="1:20" s="172" customFormat="1" hidden="1" x14ac:dyDescent="0.2">
      <c r="A5" s="54"/>
      <c r="B5" s="22"/>
      <c r="C5" s="10"/>
      <c r="D5" s="197"/>
      <c r="E5" s="10"/>
      <c r="F5" s="170"/>
      <c r="G5" s="189"/>
      <c r="H5" s="11"/>
      <c r="I5" s="11"/>
      <c r="J5" s="11"/>
      <c r="K5" s="95"/>
      <c r="L5" s="167"/>
      <c r="M5" s="8"/>
      <c r="N5" s="11"/>
      <c r="O5" s="95"/>
      <c r="P5" s="11"/>
      <c r="Q5" s="11"/>
      <c r="R5" s="10"/>
      <c r="S5" s="8"/>
      <c r="T5" s="20"/>
    </row>
    <row r="6" spans="1:20" s="172" customFormat="1" ht="76.5" x14ac:dyDescent="0.2">
      <c r="A6" s="54"/>
      <c r="B6" s="22" t="s">
        <v>120</v>
      </c>
      <c r="C6" s="10">
        <v>39804</v>
      </c>
      <c r="D6" s="197">
        <v>40169</v>
      </c>
      <c r="E6" s="10" t="s">
        <v>496</v>
      </c>
      <c r="F6" s="170" t="s">
        <v>117</v>
      </c>
      <c r="G6" s="189">
        <v>39811.482638888891</v>
      </c>
      <c r="H6" s="11" t="s">
        <v>117</v>
      </c>
      <c r="I6" s="11" t="s">
        <v>497</v>
      </c>
      <c r="J6" s="11" t="s">
        <v>498</v>
      </c>
      <c r="K6" s="95" t="s">
        <v>162</v>
      </c>
      <c r="L6" s="167" t="s">
        <v>495</v>
      </c>
      <c r="M6" s="8" t="s">
        <v>494</v>
      </c>
      <c r="N6" s="11" t="s">
        <v>254</v>
      </c>
      <c r="O6" s="95"/>
      <c r="P6" s="11" t="s">
        <v>308</v>
      </c>
      <c r="Q6" s="11" t="s">
        <v>500</v>
      </c>
      <c r="R6" s="10">
        <v>39811</v>
      </c>
      <c r="S6" s="8" t="s">
        <v>176</v>
      </c>
      <c r="T6" s="20" t="s">
        <v>255</v>
      </c>
    </row>
    <row r="7" spans="1:20" s="172" customFormat="1" ht="89.25" x14ac:dyDescent="0.2">
      <c r="A7" s="54"/>
      <c r="B7" s="22" t="s">
        <v>120</v>
      </c>
      <c r="C7" s="10">
        <v>39797</v>
      </c>
      <c r="D7" s="203">
        <v>39797</v>
      </c>
      <c r="E7" s="10" t="s">
        <v>499</v>
      </c>
      <c r="F7" s="10" t="s">
        <v>117</v>
      </c>
      <c r="G7" s="190">
        <v>39797</v>
      </c>
      <c r="H7" s="10" t="s">
        <v>117</v>
      </c>
      <c r="I7" s="11" t="s">
        <v>783</v>
      </c>
      <c r="J7" s="11" t="s">
        <v>121</v>
      </c>
      <c r="K7" s="95" t="s">
        <v>77</v>
      </c>
      <c r="L7" s="167" t="s">
        <v>743</v>
      </c>
      <c r="M7" s="185" t="s">
        <v>744</v>
      </c>
      <c r="N7" s="11" t="s">
        <v>254</v>
      </c>
      <c r="O7" s="201"/>
      <c r="P7" s="11" t="s">
        <v>308</v>
      </c>
      <c r="Q7" s="11" t="s">
        <v>684</v>
      </c>
      <c r="R7" s="10">
        <v>39807</v>
      </c>
      <c r="S7" s="8"/>
      <c r="T7" s="20" t="s">
        <v>255</v>
      </c>
    </row>
    <row r="8" spans="1:20" s="172" customFormat="1" ht="25.5" x14ac:dyDescent="0.2">
      <c r="A8" s="54"/>
      <c r="B8" s="22" t="s">
        <v>120</v>
      </c>
      <c r="C8" s="10">
        <v>39787</v>
      </c>
      <c r="D8" s="202">
        <v>39787</v>
      </c>
      <c r="E8" s="10" t="s">
        <v>490</v>
      </c>
      <c r="F8" s="119">
        <v>40152</v>
      </c>
      <c r="G8" s="186">
        <v>39787.229166666664</v>
      </c>
      <c r="H8" s="11" t="s">
        <v>117</v>
      </c>
      <c r="I8" s="11" t="s">
        <v>783</v>
      </c>
      <c r="J8" s="11" t="s">
        <v>493</v>
      </c>
      <c r="K8" s="95" t="s">
        <v>200</v>
      </c>
      <c r="L8" s="8" t="s">
        <v>491</v>
      </c>
      <c r="M8" s="8" t="s">
        <v>492</v>
      </c>
      <c r="N8" s="11" t="s">
        <v>274</v>
      </c>
      <c r="O8" s="95"/>
      <c r="P8" s="11" t="s">
        <v>308</v>
      </c>
      <c r="Q8" s="11" t="s">
        <v>501</v>
      </c>
      <c r="R8" s="10">
        <v>39787</v>
      </c>
      <c r="S8" s="8"/>
      <c r="T8" s="20" t="s">
        <v>255</v>
      </c>
    </row>
    <row r="9" spans="1:20" s="4" customFormat="1" ht="10.5" customHeight="1" x14ac:dyDescent="0.2">
      <c r="A9" s="54"/>
      <c r="B9" s="1"/>
      <c r="C9" s="1"/>
      <c r="D9" s="196"/>
      <c r="E9" s="1"/>
      <c r="F9" s="1"/>
      <c r="G9" s="188"/>
      <c r="H9" s="1"/>
      <c r="I9" s="2"/>
      <c r="J9" s="2"/>
      <c r="K9" s="1"/>
      <c r="L9" s="1"/>
      <c r="M9" s="1"/>
      <c r="N9" s="1"/>
      <c r="O9" s="1"/>
      <c r="P9" s="1"/>
      <c r="Q9" s="1"/>
      <c r="R9" s="1"/>
      <c r="S9" s="1"/>
      <c r="T9" s="1"/>
    </row>
    <row r="10" spans="1:20" s="172" customFormat="1" ht="25.5" x14ac:dyDescent="0.2">
      <c r="A10" s="54"/>
      <c r="B10" s="22" t="s">
        <v>140</v>
      </c>
      <c r="C10" s="10">
        <v>39777</v>
      </c>
      <c r="D10" s="197">
        <v>39777</v>
      </c>
      <c r="E10" s="184" t="s">
        <v>444</v>
      </c>
      <c r="F10" s="11" t="s">
        <v>445</v>
      </c>
      <c r="G10" s="186" t="s">
        <v>446</v>
      </c>
      <c r="H10" s="11">
        <v>146</v>
      </c>
      <c r="I10" s="11" t="s">
        <v>568</v>
      </c>
      <c r="J10" s="11" t="s">
        <v>568</v>
      </c>
      <c r="K10" s="95" t="s">
        <v>162</v>
      </c>
      <c r="L10" s="8" t="s">
        <v>447</v>
      </c>
      <c r="M10" s="8" t="s">
        <v>448</v>
      </c>
      <c r="N10" s="11" t="s">
        <v>563</v>
      </c>
      <c r="O10" s="95"/>
      <c r="P10" s="11" t="s">
        <v>308</v>
      </c>
      <c r="Q10" s="11" t="s">
        <v>449</v>
      </c>
      <c r="R10" s="10">
        <v>39777</v>
      </c>
      <c r="S10" s="8" t="s">
        <v>450</v>
      </c>
      <c r="T10" s="20" t="s">
        <v>255</v>
      </c>
    </row>
    <row r="11" spans="1:20" s="172" customFormat="1" ht="51" x14ac:dyDescent="0.2">
      <c r="A11" s="54"/>
      <c r="B11" s="22" t="s">
        <v>364</v>
      </c>
      <c r="C11" s="10">
        <v>39758</v>
      </c>
      <c r="D11" s="197">
        <v>39759</v>
      </c>
      <c r="E11" s="10" t="s">
        <v>366</v>
      </c>
      <c r="F11" s="10" t="s">
        <v>117</v>
      </c>
      <c r="G11" s="190">
        <v>39759</v>
      </c>
      <c r="H11" s="10" t="s">
        <v>117</v>
      </c>
      <c r="I11" s="11" t="s">
        <v>783</v>
      </c>
      <c r="J11" s="11" t="s">
        <v>372</v>
      </c>
      <c r="K11" s="95" t="s">
        <v>200</v>
      </c>
      <c r="L11" s="167" t="s">
        <v>373</v>
      </c>
      <c r="M11" s="95" t="s">
        <v>365</v>
      </c>
      <c r="N11" s="11" t="s">
        <v>563</v>
      </c>
      <c r="O11" s="201"/>
      <c r="P11" s="11" t="s">
        <v>308</v>
      </c>
      <c r="Q11" s="11" t="s">
        <v>684</v>
      </c>
      <c r="R11" s="10"/>
      <c r="S11" s="8"/>
      <c r="T11" s="20" t="s">
        <v>255</v>
      </c>
    </row>
    <row r="12" spans="1:20" s="4" customFormat="1" ht="10.5" customHeight="1" x14ac:dyDescent="0.2">
      <c r="A12" s="54"/>
      <c r="B12" s="1"/>
      <c r="C12" s="1"/>
      <c r="D12" s="196"/>
      <c r="E12" s="1"/>
      <c r="F12" s="1"/>
      <c r="G12" s="188"/>
      <c r="H12" s="1"/>
      <c r="I12" s="2"/>
      <c r="J12" s="2"/>
      <c r="K12" s="1"/>
      <c r="L12" s="1"/>
      <c r="M12" s="1"/>
      <c r="N12" s="1"/>
      <c r="O12" s="1"/>
      <c r="P12" s="1"/>
      <c r="Q12" s="1"/>
      <c r="R12" s="1"/>
      <c r="S12" s="1"/>
      <c r="T12" s="1"/>
    </row>
    <row r="13" spans="1:20" s="172" customFormat="1" ht="38.25" x14ac:dyDescent="0.2">
      <c r="A13" s="54"/>
      <c r="B13" s="22" t="s">
        <v>256</v>
      </c>
      <c r="C13" s="10">
        <v>39731</v>
      </c>
      <c r="D13" s="197">
        <v>39734</v>
      </c>
      <c r="E13" s="10" t="s">
        <v>258</v>
      </c>
      <c r="F13" s="10" t="s">
        <v>117</v>
      </c>
      <c r="G13" s="190">
        <v>39735</v>
      </c>
      <c r="H13" s="10" t="s">
        <v>117</v>
      </c>
      <c r="I13" s="11" t="s">
        <v>783</v>
      </c>
      <c r="J13" s="11" t="s">
        <v>259</v>
      </c>
      <c r="K13" s="95" t="s">
        <v>72</v>
      </c>
      <c r="L13" s="167" t="s">
        <v>267</v>
      </c>
      <c r="M13" s="95" t="s">
        <v>265</v>
      </c>
      <c r="N13" s="11" t="s">
        <v>261</v>
      </c>
      <c r="O13" s="95"/>
      <c r="P13" s="11" t="s">
        <v>308</v>
      </c>
      <c r="Q13" s="95" t="s">
        <v>268</v>
      </c>
      <c r="R13" s="10"/>
      <c r="S13" s="8"/>
      <c r="T13" s="20" t="s">
        <v>255</v>
      </c>
    </row>
    <row r="14" spans="1:20" s="172" customFormat="1" ht="38.25" x14ac:dyDescent="0.2">
      <c r="A14" s="54"/>
      <c r="B14" s="22" t="s">
        <v>256</v>
      </c>
      <c r="C14" s="10">
        <v>39729</v>
      </c>
      <c r="D14" s="197">
        <v>39730</v>
      </c>
      <c r="E14" s="10" t="s">
        <v>257</v>
      </c>
      <c r="F14" s="10" t="s">
        <v>117</v>
      </c>
      <c r="G14" s="190">
        <v>39731</v>
      </c>
      <c r="H14" s="10" t="s">
        <v>117</v>
      </c>
      <c r="I14" s="11" t="s">
        <v>783</v>
      </c>
      <c r="J14" s="11" t="s">
        <v>260</v>
      </c>
      <c r="K14" s="95" t="s">
        <v>77</v>
      </c>
      <c r="L14" s="167" t="s">
        <v>266</v>
      </c>
      <c r="M14" s="95" t="s">
        <v>265</v>
      </c>
      <c r="N14" s="11" t="s">
        <v>563</v>
      </c>
      <c r="O14" s="95"/>
      <c r="P14" s="11" t="s">
        <v>308</v>
      </c>
      <c r="Q14" s="95" t="s">
        <v>268</v>
      </c>
      <c r="R14" s="10"/>
      <c r="S14" s="8"/>
      <c r="T14" s="20" t="s">
        <v>255</v>
      </c>
    </row>
    <row r="15" spans="1:20" s="172" customFormat="1" ht="51" x14ac:dyDescent="0.2">
      <c r="A15" s="54"/>
      <c r="B15" s="22" t="s">
        <v>256</v>
      </c>
      <c r="C15" s="10">
        <v>39723</v>
      </c>
      <c r="D15" s="197">
        <v>39724</v>
      </c>
      <c r="E15" s="10" t="s">
        <v>262</v>
      </c>
      <c r="F15" s="10" t="s">
        <v>117</v>
      </c>
      <c r="G15" s="190">
        <v>39724</v>
      </c>
      <c r="H15" s="10" t="s">
        <v>117</v>
      </c>
      <c r="I15" s="11" t="s">
        <v>783</v>
      </c>
      <c r="J15" s="11" t="s">
        <v>263</v>
      </c>
      <c r="K15" s="95" t="s">
        <v>548</v>
      </c>
      <c r="L15" s="167" t="s">
        <v>264</v>
      </c>
      <c r="M15" s="95" t="s">
        <v>265</v>
      </c>
      <c r="N15" s="11" t="s">
        <v>563</v>
      </c>
      <c r="P15" s="11" t="s">
        <v>308</v>
      </c>
      <c r="Q15" s="11" t="s">
        <v>268</v>
      </c>
      <c r="R15" s="10"/>
      <c r="S15" s="8"/>
      <c r="T15" s="20" t="s">
        <v>255</v>
      </c>
    </row>
    <row r="16" spans="1:20" s="4" customFormat="1" ht="10.5" customHeight="1" x14ac:dyDescent="0.2">
      <c r="A16" s="54"/>
      <c r="B16" s="1"/>
      <c r="C16" s="1"/>
      <c r="D16" s="196"/>
      <c r="E16" s="1"/>
      <c r="F16" s="1"/>
      <c r="G16" s="188"/>
      <c r="H16" s="1"/>
      <c r="I16" s="2"/>
      <c r="J16" s="2"/>
      <c r="K16" s="1"/>
      <c r="L16" s="1"/>
      <c r="M16" s="1"/>
      <c r="N16" s="1"/>
      <c r="O16" s="1"/>
      <c r="P16" s="1"/>
      <c r="Q16" s="1"/>
      <c r="R16" s="1"/>
      <c r="S16" s="1"/>
      <c r="T16" s="1"/>
    </row>
    <row r="17" spans="1:20" s="172" customFormat="1" ht="38.25" x14ac:dyDescent="0.2">
      <c r="A17" s="54"/>
      <c r="B17" s="22" t="s">
        <v>763</v>
      </c>
      <c r="C17" s="10">
        <v>39694</v>
      </c>
      <c r="D17" s="197">
        <v>39694</v>
      </c>
      <c r="E17" s="10" t="s">
        <v>565</v>
      </c>
      <c r="F17" s="170" t="s">
        <v>566</v>
      </c>
      <c r="G17" s="189" t="s">
        <v>567</v>
      </c>
      <c r="H17" s="11">
        <v>33</v>
      </c>
      <c r="I17" s="11" t="s">
        <v>568</v>
      </c>
      <c r="J17" s="11" t="s">
        <v>568</v>
      </c>
      <c r="K17" s="95" t="s">
        <v>162</v>
      </c>
      <c r="L17" s="167" t="s">
        <v>571</v>
      </c>
      <c r="M17" s="95" t="s">
        <v>569</v>
      </c>
      <c r="N17" s="11" t="s">
        <v>563</v>
      </c>
      <c r="P17" s="95" t="s">
        <v>570</v>
      </c>
      <c r="Q17" s="11" t="s">
        <v>572</v>
      </c>
      <c r="R17" s="10">
        <v>39694</v>
      </c>
      <c r="S17" s="8"/>
      <c r="T17" s="20" t="s">
        <v>255</v>
      </c>
    </row>
    <row r="18" spans="1:20" s="172" customFormat="1" ht="25.5" x14ac:dyDescent="0.2">
      <c r="A18" s="54"/>
      <c r="B18" s="22" t="s">
        <v>763</v>
      </c>
      <c r="C18" s="10">
        <v>39712</v>
      </c>
      <c r="D18" s="197">
        <v>39713</v>
      </c>
      <c r="E18" s="94" t="s">
        <v>559</v>
      </c>
      <c r="F18" s="10">
        <v>39712</v>
      </c>
      <c r="G18" s="190">
        <v>39718</v>
      </c>
      <c r="H18" s="170" t="s">
        <v>117</v>
      </c>
      <c r="I18" s="11" t="s">
        <v>783</v>
      </c>
      <c r="J18" s="11" t="s">
        <v>560</v>
      </c>
      <c r="K18" s="95" t="s">
        <v>200</v>
      </c>
      <c r="L18" s="167" t="s">
        <v>561</v>
      </c>
      <c r="M18" s="8" t="s">
        <v>562</v>
      </c>
      <c r="N18" s="11" t="s">
        <v>563</v>
      </c>
      <c r="O18" s="95"/>
      <c r="P18" s="11" t="s">
        <v>308</v>
      </c>
      <c r="Q18" s="95" t="s">
        <v>564</v>
      </c>
      <c r="R18" s="10">
        <v>39718</v>
      </c>
      <c r="S18" s="8"/>
      <c r="T18" s="20" t="s">
        <v>255</v>
      </c>
    </row>
    <row r="19" spans="1:20" s="172" customFormat="1" ht="63.75" x14ac:dyDescent="0.2">
      <c r="A19" s="54"/>
      <c r="B19" s="22" t="s">
        <v>763</v>
      </c>
      <c r="C19" s="10">
        <v>39699</v>
      </c>
      <c r="D19" s="197">
        <v>39699</v>
      </c>
      <c r="E19" s="94" t="s">
        <v>552</v>
      </c>
      <c r="F19" s="10">
        <v>39699</v>
      </c>
      <c r="G19" s="190">
        <v>39707</v>
      </c>
      <c r="H19" s="170" t="s">
        <v>117</v>
      </c>
      <c r="I19" s="11" t="s">
        <v>783</v>
      </c>
      <c r="J19" s="11" t="s">
        <v>46</v>
      </c>
      <c r="K19" s="95" t="s">
        <v>548</v>
      </c>
      <c r="L19" s="167" t="s">
        <v>550</v>
      </c>
      <c r="M19" s="8" t="s">
        <v>551</v>
      </c>
      <c r="N19" s="11" t="s">
        <v>274</v>
      </c>
      <c r="O19" s="95"/>
      <c r="P19" s="11" t="s">
        <v>308</v>
      </c>
      <c r="Q19" s="95" t="s">
        <v>549</v>
      </c>
      <c r="R19" s="10">
        <v>39707</v>
      </c>
      <c r="S19" s="8"/>
      <c r="T19" s="20" t="s">
        <v>255</v>
      </c>
    </row>
    <row r="20" spans="1:20" s="4" customFormat="1" ht="10.5" customHeight="1" x14ac:dyDescent="0.2">
      <c r="A20" s="54"/>
      <c r="B20" s="1"/>
      <c r="C20" s="1"/>
      <c r="D20" s="196"/>
      <c r="E20" s="1"/>
      <c r="F20" s="1"/>
      <c r="G20" s="188"/>
      <c r="H20" s="1"/>
      <c r="I20" s="2"/>
      <c r="J20" s="2"/>
      <c r="K20" s="1"/>
      <c r="L20" s="1"/>
      <c r="M20" s="1"/>
      <c r="N20" s="1"/>
      <c r="O20" s="1"/>
      <c r="P20" s="1"/>
      <c r="Q20" s="1"/>
      <c r="R20" s="1"/>
      <c r="S20" s="1"/>
      <c r="T20" s="1"/>
    </row>
    <row r="21" spans="1:20" s="172" customFormat="1" ht="38.25" x14ac:dyDescent="0.2">
      <c r="A21" s="54"/>
      <c r="B21" s="22" t="s">
        <v>70</v>
      </c>
      <c r="C21" s="10">
        <v>39688</v>
      </c>
      <c r="D21" s="197">
        <v>39688</v>
      </c>
      <c r="E21" s="94" t="s">
        <v>80</v>
      </c>
      <c r="F21" s="182">
        <v>39690.5</v>
      </c>
      <c r="G21" s="189">
        <v>0.10416666666666667</v>
      </c>
      <c r="H21" s="11" t="s">
        <v>81</v>
      </c>
      <c r="I21" s="11" t="s">
        <v>783</v>
      </c>
      <c r="J21" s="11" t="s">
        <v>82</v>
      </c>
      <c r="K21" s="95" t="s">
        <v>200</v>
      </c>
      <c r="L21" s="167" t="s">
        <v>83</v>
      </c>
      <c r="M21" s="8" t="s">
        <v>84</v>
      </c>
      <c r="N21" s="11" t="s">
        <v>274</v>
      </c>
      <c r="O21" s="95"/>
      <c r="P21" s="11" t="s">
        <v>308</v>
      </c>
      <c r="Q21" s="11" t="s">
        <v>85</v>
      </c>
      <c r="R21" s="10">
        <v>39688</v>
      </c>
      <c r="S21" s="8"/>
      <c r="T21" s="20" t="s">
        <v>255</v>
      </c>
    </row>
    <row r="22" spans="1:20" s="172" customFormat="1" ht="63.75" x14ac:dyDescent="0.2">
      <c r="A22" s="54"/>
      <c r="B22" s="22" t="s">
        <v>70</v>
      </c>
      <c r="C22" s="10">
        <v>39673</v>
      </c>
      <c r="D22" s="197">
        <v>39677</v>
      </c>
      <c r="E22" s="94" t="s">
        <v>117</v>
      </c>
      <c r="F22" s="170" t="s">
        <v>117</v>
      </c>
      <c r="G22" s="189" t="s">
        <v>117</v>
      </c>
      <c r="H22" s="170" t="s">
        <v>117</v>
      </c>
      <c r="I22" s="11" t="s">
        <v>783</v>
      </c>
      <c r="J22" s="11" t="s">
        <v>90</v>
      </c>
      <c r="K22" s="95" t="s">
        <v>162</v>
      </c>
      <c r="L22" s="167" t="s">
        <v>88</v>
      </c>
      <c r="M22" s="8" t="s">
        <v>89</v>
      </c>
      <c r="N22" s="11" t="s">
        <v>254</v>
      </c>
      <c r="O22" s="95"/>
      <c r="P22" s="11" t="s">
        <v>308</v>
      </c>
      <c r="Q22" s="95" t="s">
        <v>92</v>
      </c>
      <c r="R22" s="10">
        <v>39677</v>
      </c>
      <c r="S22" s="8" t="s">
        <v>91</v>
      </c>
      <c r="T22" s="20" t="s">
        <v>255</v>
      </c>
    </row>
    <row r="23" spans="1:20" s="172" customFormat="1" ht="38.25" x14ac:dyDescent="0.2">
      <c r="A23" s="54"/>
      <c r="B23" s="22" t="s">
        <v>70</v>
      </c>
      <c r="C23" s="10">
        <v>39668</v>
      </c>
      <c r="D23" s="197">
        <v>39669</v>
      </c>
      <c r="E23" s="94" t="s">
        <v>78</v>
      </c>
      <c r="F23" s="170" t="s">
        <v>117</v>
      </c>
      <c r="G23" s="189">
        <v>39681</v>
      </c>
      <c r="H23" s="170" t="s">
        <v>117</v>
      </c>
      <c r="I23" s="11" t="s">
        <v>783</v>
      </c>
      <c r="J23" s="11" t="s">
        <v>782</v>
      </c>
      <c r="K23" s="95" t="s">
        <v>77</v>
      </c>
      <c r="L23" s="167" t="s">
        <v>75</v>
      </c>
      <c r="M23" s="8" t="s">
        <v>76</v>
      </c>
      <c r="N23" s="11" t="s">
        <v>274</v>
      </c>
      <c r="O23" s="95"/>
      <c r="P23" s="11" t="s">
        <v>308</v>
      </c>
      <c r="Q23" s="95" t="s">
        <v>79</v>
      </c>
      <c r="R23" s="10">
        <v>39669</v>
      </c>
      <c r="S23" s="8"/>
      <c r="T23" s="20" t="s">
        <v>255</v>
      </c>
    </row>
    <row r="24" spans="1:20" s="172" customFormat="1" ht="76.5" x14ac:dyDescent="0.2">
      <c r="A24" s="54"/>
      <c r="B24" s="22" t="s">
        <v>70</v>
      </c>
      <c r="C24" s="10">
        <v>39665</v>
      </c>
      <c r="D24" s="197">
        <v>39666</v>
      </c>
      <c r="E24" s="94" t="s">
        <v>71</v>
      </c>
      <c r="F24" s="170" t="s">
        <v>117</v>
      </c>
      <c r="G24" s="189" t="s">
        <v>117</v>
      </c>
      <c r="H24" s="170" t="s">
        <v>117</v>
      </c>
      <c r="I24" s="11" t="s">
        <v>783</v>
      </c>
      <c r="J24" s="11" t="s">
        <v>305</v>
      </c>
      <c r="K24" s="95" t="s">
        <v>72</v>
      </c>
      <c r="L24" s="167" t="s">
        <v>73</v>
      </c>
      <c r="M24" s="8" t="s">
        <v>74</v>
      </c>
      <c r="N24" s="11" t="s">
        <v>274</v>
      </c>
      <c r="O24" s="95"/>
      <c r="P24" s="11" t="s">
        <v>308</v>
      </c>
      <c r="Q24" s="95" t="s">
        <v>79</v>
      </c>
      <c r="R24" s="10">
        <v>39666</v>
      </c>
      <c r="S24" s="8"/>
      <c r="T24" s="20" t="s">
        <v>255</v>
      </c>
    </row>
    <row r="25" spans="1:20" s="4" customFormat="1" ht="10.5" customHeight="1" x14ac:dyDescent="0.2">
      <c r="A25" s="54"/>
      <c r="B25" s="1"/>
      <c r="C25" s="1"/>
      <c r="D25" s="196"/>
      <c r="E25" s="1"/>
      <c r="F25" s="1"/>
      <c r="G25" s="188"/>
      <c r="H25" s="1"/>
      <c r="I25" s="2"/>
      <c r="J25" s="2"/>
      <c r="K25" s="1"/>
      <c r="L25" s="1"/>
      <c r="M25" s="1"/>
      <c r="N25" s="1"/>
      <c r="O25" s="1"/>
      <c r="P25" s="1"/>
      <c r="Q25" s="1"/>
      <c r="R25" s="1"/>
      <c r="S25" s="1"/>
      <c r="T25" s="1"/>
    </row>
    <row r="26" spans="1:20" s="172" customFormat="1" ht="38.25" x14ac:dyDescent="0.2">
      <c r="A26" s="54"/>
      <c r="B26" s="22" t="s">
        <v>132</v>
      </c>
      <c r="C26" s="10">
        <v>39651</v>
      </c>
      <c r="D26" s="197">
        <v>39651</v>
      </c>
      <c r="E26" s="94" t="s">
        <v>56</v>
      </c>
      <c r="F26" s="170" t="s">
        <v>66</v>
      </c>
      <c r="G26" s="189" t="s">
        <v>67</v>
      </c>
      <c r="H26" s="11">
        <v>90</v>
      </c>
      <c r="I26" s="11" t="s">
        <v>783</v>
      </c>
      <c r="J26" s="11" t="s">
        <v>631</v>
      </c>
      <c r="K26" s="95" t="s">
        <v>162</v>
      </c>
      <c r="L26" s="167" t="s">
        <v>65</v>
      </c>
      <c r="M26" s="8" t="s">
        <v>64</v>
      </c>
      <c r="N26" s="11" t="s">
        <v>254</v>
      </c>
      <c r="O26" s="95" t="s">
        <v>251</v>
      </c>
      <c r="P26" s="11" t="s">
        <v>308</v>
      </c>
      <c r="Q26" s="11" t="s">
        <v>63</v>
      </c>
      <c r="R26" s="10">
        <v>39651</v>
      </c>
      <c r="S26" s="8"/>
      <c r="T26" s="20" t="s">
        <v>255</v>
      </c>
    </row>
    <row r="27" spans="1:20" s="172" customFormat="1" ht="38.25" x14ac:dyDescent="0.2">
      <c r="A27" s="54"/>
      <c r="B27" s="22" t="s">
        <v>132</v>
      </c>
      <c r="C27" s="10">
        <v>39650</v>
      </c>
      <c r="D27" s="197">
        <v>39651</v>
      </c>
      <c r="E27" s="94" t="s">
        <v>56</v>
      </c>
      <c r="F27" s="170" t="s">
        <v>57</v>
      </c>
      <c r="G27" s="189" t="s">
        <v>58</v>
      </c>
      <c r="H27" s="11">
        <v>126</v>
      </c>
      <c r="I27" s="11" t="s">
        <v>783</v>
      </c>
      <c r="J27" s="11" t="s">
        <v>631</v>
      </c>
      <c r="K27" s="95" t="s">
        <v>162</v>
      </c>
      <c r="L27" s="167" t="s">
        <v>65</v>
      </c>
      <c r="M27" s="8" t="s">
        <v>64</v>
      </c>
      <c r="N27" s="11" t="s">
        <v>254</v>
      </c>
      <c r="O27" s="95" t="s">
        <v>251</v>
      </c>
      <c r="P27" s="11" t="s">
        <v>308</v>
      </c>
      <c r="Q27" s="11" t="s">
        <v>63</v>
      </c>
      <c r="R27" s="10">
        <v>39650</v>
      </c>
      <c r="S27" s="8"/>
      <c r="T27" s="20" t="s">
        <v>255</v>
      </c>
    </row>
    <row r="28" spans="1:20" s="172" customFormat="1" ht="38.25" x14ac:dyDescent="0.2">
      <c r="A28" s="54"/>
      <c r="B28" s="22" t="s">
        <v>132</v>
      </c>
      <c r="C28" s="10">
        <v>39647</v>
      </c>
      <c r="D28" s="197">
        <v>39647</v>
      </c>
      <c r="E28" s="94" t="s">
        <v>52</v>
      </c>
      <c r="F28" s="170" t="s">
        <v>117</v>
      </c>
      <c r="G28" s="189" t="s">
        <v>117</v>
      </c>
      <c r="H28" s="11" t="s">
        <v>117</v>
      </c>
      <c r="I28" s="11" t="s">
        <v>117</v>
      </c>
      <c r="J28" s="11" t="s">
        <v>443</v>
      </c>
      <c r="K28" s="95" t="s">
        <v>200</v>
      </c>
      <c r="L28" s="167" t="s">
        <v>55</v>
      </c>
      <c r="M28" s="8" t="s">
        <v>50</v>
      </c>
      <c r="N28" s="11" t="s">
        <v>274</v>
      </c>
      <c r="O28" s="95"/>
      <c r="P28" s="11" t="s">
        <v>308</v>
      </c>
      <c r="Q28" s="11" t="s">
        <v>51</v>
      </c>
      <c r="R28" s="10">
        <v>39647</v>
      </c>
      <c r="S28" s="8"/>
      <c r="T28" s="20" t="s">
        <v>255</v>
      </c>
    </row>
    <row r="29" spans="1:20" s="172" customFormat="1" ht="25.5" x14ac:dyDescent="0.2">
      <c r="A29" s="54"/>
      <c r="B29" s="22" t="s">
        <v>132</v>
      </c>
      <c r="C29" s="10">
        <v>39643</v>
      </c>
      <c r="D29" s="197">
        <v>39643</v>
      </c>
      <c r="E29" s="94" t="s">
        <v>45</v>
      </c>
      <c r="F29" s="170" t="s">
        <v>117</v>
      </c>
      <c r="G29" s="189" t="s">
        <v>117</v>
      </c>
      <c r="H29" s="11" t="s">
        <v>117</v>
      </c>
      <c r="I29" s="11" t="s">
        <v>117</v>
      </c>
      <c r="J29" s="11" t="s">
        <v>46</v>
      </c>
      <c r="K29" s="95" t="s">
        <v>200</v>
      </c>
      <c r="L29" s="167" t="s">
        <v>47</v>
      </c>
      <c r="M29" s="8" t="s">
        <v>48</v>
      </c>
      <c r="N29" s="11" t="s">
        <v>254</v>
      </c>
      <c r="O29" s="95"/>
      <c r="P29" s="11" t="s">
        <v>308</v>
      </c>
      <c r="Q29" s="11" t="s">
        <v>49</v>
      </c>
      <c r="R29" s="10">
        <v>39643</v>
      </c>
      <c r="S29" s="8"/>
      <c r="T29" s="20" t="s">
        <v>255</v>
      </c>
    </row>
    <row r="30" spans="1:20" s="4" customFormat="1" x14ac:dyDescent="0.2">
      <c r="A30" s="54"/>
      <c r="B30" s="1"/>
      <c r="C30" s="1"/>
      <c r="D30" s="196"/>
      <c r="E30" s="1"/>
      <c r="F30" s="1"/>
      <c r="G30" s="188"/>
      <c r="H30" s="1"/>
      <c r="I30" s="2"/>
      <c r="J30" s="2"/>
      <c r="K30" s="1"/>
      <c r="L30" s="1"/>
      <c r="M30" s="1"/>
      <c r="N30" s="1"/>
      <c r="O30" s="1"/>
      <c r="P30" s="1"/>
      <c r="Q30" s="1"/>
      <c r="R30" s="1"/>
      <c r="S30" s="1"/>
      <c r="T30" s="1"/>
    </row>
    <row r="31" spans="1:20" s="13" customFormat="1" ht="50.25" customHeight="1" x14ac:dyDescent="0.2">
      <c r="A31" s="56"/>
      <c r="B31" s="22" t="s">
        <v>131</v>
      </c>
      <c r="C31" s="10">
        <v>39621</v>
      </c>
      <c r="D31" s="197">
        <v>39621</v>
      </c>
      <c r="E31" s="94" t="s">
        <v>53</v>
      </c>
      <c r="F31" s="170" t="s">
        <v>60</v>
      </c>
      <c r="G31" s="189" t="s">
        <v>61</v>
      </c>
      <c r="H31" s="11">
        <v>65</v>
      </c>
      <c r="I31" s="11" t="s">
        <v>783</v>
      </c>
      <c r="J31" s="11" t="s">
        <v>631</v>
      </c>
      <c r="K31" s="95" t="s">
        <v>162</v>
      </c>
      <c r="L31" s="167" t="s">
        <v>874</v>
      </c>
      <c r="M31" s="8" t="s">
        <v>350</v>
      </c>
      <c r="N31" s="11" t="s">
        <v>254</v>
      </c>
      <c r="O31" s="95" t="s">
        <v>872</v>
      </c>
      <c r="P31" s="11" t="s">
        <v>308</v>
      </c>
      <c r="Q31" s="11" t="s">
        <v>633</v>
      </c>
      <c r="R31" s="10">
        <v>39621</v>
      </c>
      <c r="S31" s="8"/>
      <c r="T31" s="20" t="s">
        <v>255</v>
      </c>
    </row>
    <row r="32" spans="1:20" s="13" customFormat="1" ht="25.5" x14ac:dyDescent="0.2">
      <c r="B32" s="22" t="s">
        <v>131</v>
      </c>
      <c r="C32" s="10">
        <v>39626</v>
      </c>
      <c r="D32" s="197">
        <v>39624</v>
      </c>
      <c r="E32" s="10" t="s">
        <v>869</v>
      </c>
      <c r="F32" s="169" t="s">
        <v>117</v>
      </c>
      <c r="G32" s="190" t="s">
        <v>117</v>
      </c>
      <c r="H32" s="11" t="s">
        <v>117</v>
      </c>
      <c r="I32" s="11" t="s">
        <v>117</v>
      </c>
      <c r="J32" s="11" t="s">
        <v>394</v>
      </c>
      <c r="K32" s="95" t="s">
        <v>200</v>
      </c>
      <c r="L32" s="171" t="s">
        <v>870</v>
      </c>
      <c r="M32" s="171" t="s">
        <v>249</v>
      </c>
      <c r="N32" s="95" t="s">
        <v>274</v>
      </c>
      <c r="O32" s="95" t="s">
        <v>871</v>
      </c>
      <c r="P32" s="11" t="s">
        <v>308</v>
      </c>
      <c r="Q32" s="95" t="s">
        <v>873</v>
      </c>
      <c r="R32" s="166">
        <v>39626</v>
      </c>
      <c r="S32" s="95"/>
      <c r="T32" s="20" t="s">
        <v>255</v>
      </c>
    </row>
    <row r="33" spans="1:22" s="4" customFormat="1" x14ac:dyDescent="0.2">
      <c r="A33" s="54"/>
      <c r="B33" s="1"/>
      <c r="C33" s="1"/>
      <c r="D33" s="196"/>
      <c r="E33" s="1"/>
      <c r="F33" s="1"/>
      <c r="G33" s="188"/>
      <c r="H33" s="1"/>
      <c r="I33" s="2"/>
      <c r="J33" s="2"/>
      <c r="K33" s="1"/>
      <c r="L33" s="1"/>
      <c r="M33" s="1"/>
      <c r="N33" s="1"/>
      <c r="O33" s="1"/>
      <c r="P33" s="1"/>
      <c r="Q33" s="1"/>
      <c r="R33" s="1"/>
      <c r="S33" s="1"/>
      <c r="T33" s="1"/>
    </row>
    <row r="34" spans="1:22" s="13" customFormat="1" ht="65.25" customHeight="1" x14ac:dyDescent="0.2">
      <c r="A34" s="56"/>
      <c r="B34" s="22" t="s">
        <v>130</v>
      </c>
      <c r="C34" s="10">
        <v>39568</v>
      </c>
      <c r="D34" s="197">
        <v>39569</v>
      </c>
      <c r="E34" s="10" t="s">
        <v>635</v>
      </c>
      <c r="F34" s="168" t="s">
        <v>767</v>
      </c>
      <c r="G34" s="189" t="s">
        <v>768</v>
      </c>
      <c r="H34" s="11">
        <v>76</v>
      </c>
      <c r="I34" s="11" t="s">
        <v>247</v>
      </c>
      <c r="J34" s="11" t="s">
        <v>631</v>
      </c>
      <c r="K34" s="95" t="s">
        <v>162</v>
      </c>
      <c r="L34" s="167" t="s">
        <v>632</v>
      </c>
      <c r="M34" s="8" t="s">
        <v>250</v>
      </c>
      <c r="N34" s="11" t="s">
        <v>254</v>
      </c>
      <c r="O34" s="95" t="s">
        <v>251</v>
      </c>
      <c r="P34" s="11" t="s">
        <v>308</v>
      </c>
      <c r="Q34" s="11" t="s">
        <v>633</v>
      </c>
      <c r="R34" s="10">
        <v>39568</v>
      </c>
      <c r="S34" s="8"/>
      <c r="T34" s="20" t="s">
        <v>255</v>
      </c>
    </row>
    <row r="35" spans="1:22" s="13" customFormat="1" ht="25.5" x14ac:dyDescent="0.2">
      <c r="B35" s="22" t="s">
        <v>130</v>
      </c>
      <c r="C35" s="10">
        <v>39575</v>
      </c>
      <c r="D35" s="197">
        <v>39575</v>
      </c>
      <c r="E35" s="10" t="s">
        <v>630</v>
      </c>
      <c r="F35" s="169" t="s">
        <v>59</v>
      </c>
      <c r="G35" s="191" t="s">
        <v>60</v>
      </c>
      <c r="H35" s="11">
        <v>20</v>
      </c>
      <c r="I35" s="11" t="s">
        <v>248</v>
      </c>
      <c r="J35" s="11" t="s">
        <v>631</v>
      </c>
      <c r="K35" s="95" t="s">
        <v>162</v>
      </c>
      <c r="L35" s="171" t="s">
        <v>636</v>
      </c>
      <c r="M35" s="171" t="s">
        <v>249</v>
      </c>
      <c r="N35" s="95" t="s">
        <v>254</v>
      </c>
      <c r="O35" s="95" t="s">
        <v>251</v>
      </c>
      <c r="P35" s="11" t="s">
        <v>308</v>
      </c>
      <c r="Q35" s="95" t="s">
        <v>252</v>
      </c>
      <c r="R35" s="166">
        <v>39575</v>
      </c>
      <c r="S35" s="95"/>
      <c r="T35" s="20" t="s">
        <v>255</v>
      </c>
    </row>
    <row r="36" spans="1:22" s="4" customFormat="1" x14ac:dyDescent="0.2">
      <c r="A36" s="54"/>
      <c r="B36" s="1"/>
      <c r="C36" s="1"/>
      <c r="D36" s="196"/>
      <c r="E36" s="1"/>
      <c r="F36" s="1"/>
      <c r="G36" s="188"/>
      <c r="H36" s="1"/>
      <c r="I36" s="2"/>
      <c r="J36" s="2"/>
      <c r="K36" s="1"/>
      <c r="L36" s="1"/>
      <c r="M36" s="1"/>
      <c r="N36" s="1"/>
      <c r="O36" s="1"/>
      <c r="P36" s="1"/>
      <c r="Q36" s="1"/>
      <c r="R36" s="1"/>
      <c r="S36" s="1"/>
      <c r="T36" s="1"/>
    </row>
    <row r="37" spans="1:22" s="13" customFormat="1" ht="89.25" x14ac:dyDescent="0.2">
      <c r="A37" s="56"/>
      <c r="B37" s="22" t="s">
        <v>129</v>
      </c>
      <c r="C37" s="114" t="s">
        <v>246</v>
      </c>
      <c r="D37" s="198">
        <v>39561</v>
      </c>
      <c r="E37" s="94" t="s">
        <v>239</v>
      </c>
      <c r="F37" s="114" t="s">
        <v>117</v>
      </c>
      <c r="G37" s="191" t="s">
        <v>117</v>
      </c>
      <c r="H37" s="11" t="s">
        <v>117</v>
      </c>
      <c r="I37" s="11" t="s">
        <v>117</v>
      </c>
      <c r="J37" s="11" t="s">
        <v>245</v>
      </c>
      <c r="K37" s="95" t="s">
        <v>311</v>
      </c>
      <c r="L37" s="8" t="s">
        <v>240</v>
      </c>
      <c r="M37" s="8" t="s">
        <v>241</v>
      </c>
      <c r="N37" s="11" t="s">
        <v>274</v>
      </c>
      <c r="O37" s="164" t="s">
        <v>242</v>
      </c>
      <c r="P37" s="11" t="s">
        <v>308</v>
      </c>
      <c r="Q37" s="8" t="s">
        <v>243</v>
      </c>
      <c r="R37" s="165" t="s">
        <v>244</v>
      </c>
      <c r="S37" s="8"/>
      <c r="T37" s="20" t="s">
        <v>255</v>
      </c>
    </row>
    <row r="38" spans="1:22" s="13" customFormat="1" ht="67.5" customHeight="1" x14ac:dyDescent="0.2">
      <c r="A38" s="56"/>
      <c r="B38" s="95" t="s">
        <v>129</v>
      </c>
      <c r="C38" s="166">
        <v>39568</v>
      </c>
      <c r="D38" s="198">
        <v>39568</v>
      </c>
      <c r="E38" s="95" t="s">
        <v>766</v>
      </c>
      <c r="F38" s="95" t="s">
        <v>767</v>
      </c>
      <c r="G38" s="191" t="s">
        <v>768</v>
      </c>
      <c r="H38" s="95">
        <v>76</v>
      </c>
      <c r="I38" s="95" t="s">
        <v>787</v>
      </c>
      <c r="J38" s="11" t="s">
        <v>782</v>
      </c>
      <c r="K38" s="95" t="s">
        <v>162</v>
      </c>
      <c r="L38" s="11" t="s">
        <v>785</v>
      </c>
      <c r="M38" s="95" t="s">
        <v>784</v>
      </c>
      <c r="N38" s="95" t="s">
        <v>254</v>
      </c>
      <c r="O38" s="95" t="s">
        <v>780</v>
      </c>
      <c r="P38" s="11" t="s">
        <v>308</v>
      </c>
      <c r="Q38" s="95" t="s">
        <v>769</v>
      </c>
      <c r="R38" s="166">
        <v>39568</v>
      </c>
      <c r="S38" s="95" t="s">
        <v>769</v>
      </c>
      <c r="T38" s="20" t="s">
        <v>255</v>
      </c>
      <c r="U38" s="20" t="s">
        <v>26</v>
      </c>
      <c r="V38" s="13" t="s">
        <v>770</v>
      </c>
    </row>
    <row r="39" spans="1:22" s="13" customFormat="1" ht="48.75" customHeight="1" x14ac:dyDescent="0.2">
      <c r="A39" s="56"/>
      <c r="B39" s="95" t="s">
        <v>129</v>
      </c>
      <c r="C39" s="166">
        <v>39552</v>
      </c>
      <c r="D39" s="198">
        <v>39552</v>
      </c>
      <c r="E39" s="95" t="s">
        <v>771</v>
      </c>
      <c r="F39" s="95" t="s">
        <v>772</v>
      </c>
      <c r="G39" s="191" t="s">
        <v>773</v>
      </c>
      <c r="H39" s="95">
        <v>72</v>
      </c>
      <c r="I39" s="95" t="s">
        <v>783</v>
      </c>
      <c r="J39" s="11" t="s">
        <v>782</v>
      </c>
      <c r="K39" s="95" t="s">
        <v>162</v>
      </c>
      <c r="L39" s="11" t="s">
        <v>62</v>
      </c>
      <c r="M39" s="95" t="s">
        <v>786</v>
      </c>
      <c r="N39" s="95" t="s">
        <v>254</v>
      </c>
      <c r="O39" s="95" t="s">
        <v>780</v>
      </c>
      <c r="P39" s="11" t="s">
        <v>308</v>
      </c>
      <c r="Q39" s="95" t="s">
        <v>774</v>
      </c>
      <c r="R39" s="166">
        <v>39552</v>
      </c>
      <c r="S39" s="95" t="s">
        <v>774</v>
      </c>
      <c r="T39" s="20" t="s">
        <v>255</v>
      </c>
      <c r="U39" s="20" t="s">
        <v>26</v>
      </c>
      <c r="V39" s="13" t="s">
        <v>770</v>
      </c>
    </row>
    <row r="40" spans="1:22" s="13" customFormat="1" ht="54.75" customHeight="1" x14ac:dyDescent="0.2">
      <c r="A40" s="56"/>
      <c r="B40" s="95" t="s">
        <v>129</v>
      </c>
      <c r="C40" s="166">
        <v>39546</v>
      </c>
      <c r="D40" s="198" t="s">
        <v>117</v>
      </c>
      <c r="E40" s="95" t="s">
        <v>117</v>
      </c>
      <c r="F40" s="95" t="s">
        <v>775</v>
      </c>
      <c r="G40" s="191" t="s">
        <v>776</v>
      </c>
      <c r="H40" s="95">
        <v>28</v>
      </c>
      <c r="I40" s="95" t="s">
        <v>783</v>
      </c>
      <c r="J40" s="11" t="s">
        <v>782</v>
      </c>
      <c r="K40" s="95" t="s">
        <v>162</v>
      </c>
      <c r="L40" s="11" t="s">
        <v>62</v>
      </c>
      <c r="M40" s="95" t="s">
        <v>634</v>
      </c>
      <c r="N40" s="95" t="s">
        <v>254</v>
      </c>
      <c r="O40" s="95" t="s">
        <v>780</v>
      </c>
      <c r="P40" s="11" t="s">
        <v>308</v>
      </c>
      <c r="Q40" s="95" t="s">
        <v>777</v>
      </c>
      <c r="R40" s="166">
        <v>39546</v>
      </c>
      <c r="S40" s="95" t="s">
        <v>777</v>
      </c>
      <c r="T40" s="21" t="s">
        <v>781</v>
      </c>
      <c r="U40" s="21" t="s">
        <v>778</v>
      </c>
      <c r="V40" s="13" t="s">
        <v>779</v>
      </c>
    </row>
    <row r="41" spans="1:22" s="4" customFormat="1" x14ac:dyDescent="0.2">
      <c r="A41" s="54"/>
      <c r="B41" s="1"/>
      <c r="C41" s="1"/>
      <c r="D41" s="196"/>
      <c r="E41" s="1"/>
      <c r="F41" s="1"/>
      <c r="G41" s="188"/>
      <c r="H41" s="1"/>
      <c r="I41" s="2"/>
      <c r="J41" s="2"/>
      <c r="K41" s="1"/>
      <c r="L41" s="1"/>
      <c r="M41" s="1"/>
      <c r="N41" s="1"/>
      <c r="O41" s="1"/>
      <c r="P41" s="1"/>
      <c r="Q41" s="1"/>
      <c r="R41" s="1"/>
      <c r="S41" s="1"/>
      <c r="T41" s="1"/>
    </row>
    <row r="42" spans="1:22" s="181" customFormat="1" ht="63.75" x14ac:dyDescent="0.2">
      <c r="A42" s="173"/>
      <c r="B42" s="174" t="s">
        <v>128</v>
      </c>
      <c r="C42" s="175" t="s">
        <v>868</v>
      </c>
      <c r="D42" s="199">
        <v>39519</v>
      </c>
      <c r="E42" s="176" t="s">
        <v>54</v>
      </c>
      <c r="F42" s="177">
        <v>39517</v>
      </c>
      <c r="G42" s="192">
        <v>39528</v>
      </c>
      <c r="H42" s="178" t="s">
        <v>117</v>
      </c>
      <c r="I42" s="178" t="s">
        <v>117</v>
      </c>
      <c r="J42" s="178" t="s">
        <v>238</v>
      </c>
      <c r="K42" s="178" t="s">
        <v>201</v>
      </c>
      <c r="L42" s="179" t="s">
        <v>68</v>
      </c>
      <c r="M42" s="179" t="s">
        <v>253</v>
      </c>
      <c r="N42" s="178" t="s">
        <v>254</v>
      </c>
      <c r="O42" s="180"/>
      <c r="P42" s="180" t="s">
        <v>308</v>
      </c>
      <c r="Q42" s="178" t="s">
        <v>269</v>
      </c>
      <c r="R42" s="175" t="s">
        <v>117</v>
      </c>
      <c r="S42" s="179"/>
      <c r="T42" s="20" t="s">
        <v>255</v>
      </c>
    </row>
    <row r="43" spans="1:22" s="13" customFormat="1" ht="38.25" x14ac:dyDescent="0.2">
      <c r="A43" s="56"/>
      <c r="B43" s="95" t="s">
        <v>128</v>
      </c>
      <c r="C43" s="114">
        <v>39520</v>
      </c>
      <c r="D43" s="198">
        <v>39521</v>
      </c>
      <c r="E43" s="95" t="s">
        <v>270</v>
      </c>
      <c r="F43" s="95" t="s">
        <v>117</v>
      </c>
      <c r="G43" s="191" t="s">
        <v>117</v>
      </c>
      <c r="H43" s="95" t="s">
        <v>117</v>
      </c>
      <c r="I43" s="95" t="s">
        <v>117</v>
      </c>
      <c r="J43" s="95" t="s">
        <v>271</v>
      </c>
      <c r="K43" s="11" t="s">
        <v>200</v>
      </c>
      <c r="L43" s="8" t="s">
        <v>272</v>
      </c>
      <c r="M43" s="8" t="s">
        <v>273</v>
      </c>
      <c r="N43" s="95" t="s">
        <v>254</v>
      </c>
      <c r="O43" s="95"/>
      <c r="P43" s="95" t="s">
        <v>308</v>
      </c>
      <c r="Q43" s="95" t="s">
        <v>282</v>
      </c>
      <c r="R43" s="114">
        <v>39529</v>
      </c>
      <c r="S43" s="95"/>
      <c r="T43" s="20" t="s">
        <v>255</v>
      </c>
    </row>
    <row r="44" spans="1:22" s="4" customFormat="1" ht="38.25" x14ac:dyDescent="0.2">
      <c r="A44" s="54"/>
      <c r="B44" s="95" t="s">
        <v>128</v>
      </c>
      <c r="C44" s="95" t="s">
        <v>283</v>
      </c>
      <c r="D44" s="198">
        <v>39524</v>
      </c>
      <c r="E44" s="95" t="s">
        <v>310</v>
      </c>
      <c r="F44" s="95" t="s">
        <v>117</v>
      </c>
      <c r="G44" s="191" t="s">
        <v>117</v>
      </c>
      <c r="H44" s="95" t="s">
        <v>117</v>
      </c>
      <c r="I44" s="95" t="s">
        <v>117</v>
      </c>
      <c r="J44" s="95" t="s">
        <v>304</v>
      </c>
      <c r="K44" s="95" t="s">
        <v>200</v>
      </c>
      <c r="L44" s="8" t="s">
        <v>284</v>
      </c>
      <c r="M44" s="8" t="s">
        <v>292</v>
      </c>
      <c r="N44" s="95" t="s">
        <v>274</v>
      </c>
      <c r="O44" s="95"/>
      <c r="P44" s="95" t="s">
        <v>308</v>
      </c>
      <c r="Q44" s="95" t="s">
        <v>285</v>
      </c>
      <c r="R44" s="95" t="s">
        <v>286</v>
      </c>
      <c r="S44" s="95"/>
      <c r="T44" s="20" t="s">
        <v>255</v>
      </c>
    </row>
    <row r="45" spans="1:22" s="13" customFormat="1" ht="25.5" x14ac:dyDescent="0.2">
      <c r="A45" s="56"/>
      <c r="B45" s="103" t="s">
        <v>128</v>
      </c>
      <c r="C45" s="114"/>
      <c r="D45" s="198">
        <v>39528</v>
      </c>
      <c r="E45" s="104" t="s">
        <v>287</v>
      </c>
      <c r="F45" s="11" t="s">
        <v>117</v>
      </c>
      <c r="G45" s="193" t="s">
        <v>117</v>
      </c>
      <c r="H45" s="103" t="s">
        <v>117</v>
      </c>
      <c r="I45" s="11" t="s">
        <v>117</v>
      </c>
      <c r="J45" s="11" t="s">
        <v>288</v>
      </c>
      <c r="K45" s="95" t="s">
        <v>201</v>
      </c>
      <c r="L45" s="62" t="s">
        <v>289</v>
      </c>
      <c r="M45" s="8" t="s">
        <v>290</v>
      </c>
      <c r="N45" s="11" t="s">
        <v>254</v>
      </c>
      <c r="O45" s="8"/>
      <c r="P45" s="95" t="s">
        <v>308</v>
      </c>
      <c r="Q45" s="11" t="s">
        <v>291</v>
      </c>
      <c r="R45" s="95" t="s">
        <v>315</v>
      </c>
      <c r="S45" s="11"/>
      <c r="T45" s="20" t="s">
        <v>255</v>
      </c>
    </row>
    <row r="46" spans="1:22" s="13" customFormat="1" ht="25.5" x14ac:dyDescent="0.2">
      <c r="A46" s="56"/>
      <c r="B46" s="22" t="s">
        <v>128</v>
      </c>
      <c r="C46" s="114">
        <v>39533</v>
      </c>
      <c r="D46" s="198">
        <v>39533</v>
      </c>
      <c r="E46" s="11" t="s">
        <v>293</v>
      </c>
      <c r="F46" s="11" t="s">
        <v>117</v>
      </c>
      <c r="G46" s="191" t="s">
        <v>117</v>
      </c>
      <c r="H46" s="11" t="s">
        <v>117</v>
      </c>
      <c r="I46" s="11" t="s">
        <v>117</v>
      </c>
      <c r="J46" s="11" t="s">
        <v>305</v>
      </c>
      <c r="K46" s="95" t="s">
        <v>201</v>
      </c>
      <c r="L46" s="62" t="s">
        <v>294</v>
      </c>
      <c r="M46" s="8" t="s">
        <v>295</v>
      </c>
      <c r="N46" s="11" t="s">
        <v>254</v>
      </c>
      <c r="O46" s="12"/>
      <c r="P46" s="95" t="s">
        <v>312</v>
      </c>
      <c r="Q46" s="11" t="s">
        <v>296</v>
      </c>
      <c r="R46" s="118">
        <v>39533</v>
      </c>
      <c r="S46" s="8"/>
      <c r="T46" s="20" t="s">
        <v>255</v>
      </c>
    </row>
    <row r="47" spans="1:22" s="13" customFormat="1" ht="42.75" customHeight="1" x14ac:dyDescent="0.2">
      <c r="A47" s="56"/>
      <c r="B47" s="95" t="s">
        <v>128</v>
      </c>
      <c r="C47" s="114" t="s">
        <v>297</v>
      </c>
      <c r="D47" s="198">
        <v>39538</v>
      </c>
      <c r="E47" s="95" t="s">
        <v>298</v>
      </c>
      <c r="F47" s="95" t="s">
        <v>117</v>
      </c>
      <c r="G47" s="191" t="s">
        <v>117</v>
      </c>
      <c r="H47" s="95" t="s">
        <v>117</v>
      </c>
      <c r="I47" s="95" t="s">
        <v>117</v>
      </c>
      <c r="J47" s="95" t="s">
        <v>299</v>
      </c>
      <c r="K47" s="95" t="s">
        <v>311</v>
      </c>
      <c r="L47" s="62" t="s">
        <v>314</v>
      </c>
      <c r="M47" s="8" t="s">
        <v>313</v>
      </c>
      <c r="N47" s="12" t="s">
        <v>274</v>
      </c>
      <c r="O47" s="12"/>
      <c r="P47" s="95" t="s">
        <v>308</v>
      </c>
      <c r="Q47" s="11" t="s">
        <v>316</v>
      </c>
      <c r="R47" s="119">
        <v>39540</v>
      </c>
      <c r="S47" s="8"/>
      <c r="T47" s="20" t="s">
        <v>255</v>
      </c>
    </row>
    <row r="48" spans="1:22" s="13" customFormat="1" ht="25.5" x14ac:dyDescent="0.2">
      <c r="A48" s="56"/>
      <c r="B48" s="22" t="s">
        <v>128</v>
      </c>
      <c r="C48" s="114">
        <v>39535</v>
      </c>
      <c r="D48" s="198">
        <v>39547</v>
      </c>
      <c r="E48" s="94" t="s">
        <v>300</v>
      </c>
      <c r="F48" s="11" t="s">
        <v>117</v>
      </c>
      <c r="G48" s="191" t="s">
        <v>117</v>
      </c>
      <c r="H48" s="11" t="s">
        <v>117</v>
      </c>
      <c r="I48" s="11" t="s">
        <v>117</v>
      </c>
      <c r="J48" s="11" t="s">
        <v>288</v>
      </c>
      <c r="K48" s="95" t="s">
        <v>201</v>
      </c>
      <c r="L48" s="62" t="s">
        <v>69</v>
      </c>
      <c r="M48" s="8" t="s">
        <v>301</v>
      </c>
      <c r="N48" s="11" t="s">
        <v>254</v>
      </c>
      <c r="O48" s="12"/>
      <c r="P48" s="95" t="s">
        <v>312</v>
      </c>
      <c r="Q48" s="11" t="s">
        <v>316</v>
      </c>
      <c r="R48" s="119">
        <v>39537</v>
      </c>
      <c r="S48" s="8" t="s">
        <v>317</v>
      </c>
      <c r="T48" s="20" t="s">
        <v>255</v>
      </c>
    </row>
    <row r="49" spans="1:20" s="4" customFormat="1" x14ac:dyDescent="0.2">
      <c r="A49" s="54"/>
      <c r="B49" s="1"/>
      <c r="C49" s="1"/>
      <c r="D49" s="196"/>
      <c r="E49" s="1"/>
      <c r="F49" s="1"/>
      <c r="G49" s="188"/>
      <c r="H49" s="1"/>
      <c r="I49" s="2"/>
      <c r="J49" s="2"/>
      <c r="K49" s="1"/>
      <c r="L49" s="1"/>
      <c r="M49" s="1"/>
      <c r="N49" s="1"/>
      <c r="O49" s="1"/>
      <c r="P49" s="1"/>
      <c r="Q49" s="1"/>
      <c r="R49" s="1"/>
      <c r="S49" s="1"/>
      <c r="T49" s="1"/>
    </row>
    <row r="50" spans="1:20" x14ac:dyDescent="0.2"/>
    <row r="51" spans="1:20" x14ac:dyDescent="0.2"/>
    <row r="52" spans="1:20" x14ac:dyDescent="0.2"/>
    <row r="53" spans="1:20" x14ac:dyDescent="0.2"/>
    <row r="54" spans="1:20" x14ac:dyDescent="0.2"/>
    <row r="55" spans="1:20" x14ac:dyDescent="0.2"/>
    <row r="56" spans="1:20" x14ac:dyDescent="0.2"/>
    <row r="57" spans="1:20" x14ac:dyDescent="0.2"/>
    <row r="58" spans="1:20" x14ac:dyDescent="0.2"/>
    <row r="59" spans="1:20" x14ac:dyDescent="0.2"/>
    <row r="60" spans="1:20" x14ac:dyDescent="0.2"/>
    <row r="61" spans="1:20" x14ac:dyDescent="0.2"/>
    <row r="62" spans="1:20" x14ac:dyDescent="0.2"/>
    <row r="63" spans="1:20" x14ac:dyDescent="0.2"/>
    <row r="64" spans="1:20"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sheetData>
  <autoFilter ref="B4:AA4"/>
  <phoneticPr fontId="13" type="noConversion"/>
  <pageMargins left="0.44" right="0.3" top="0.76" bottom="1" header="0.5" footer="0.5"/>
  <pageSetup scale="25" fitToWidth="2" orientation="landscape" r:id="rId1"/>
  <headerFooter alignWithMargins="0"/>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22"/>
  <sheetViews>
    <sheetView workbookViewId="0">
      <selection sqref="A1:G1"/>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0" t="s">
        <v>195</v>
      </c>
      <c r="B1" s="600"/>
      <c r="C1" s="600"/>
      <c r="D1" s="600"/>
      <c r="E1" s="600"/>
      <c r="F1" s="600"/>
      <c r="G1" s="600"/>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216</v>
      </c>
      <c r="C4" s="16"/>
      <c r="D4" s="16"/>
      <c r="E4" s="16"/>
      <c r="F4" s="97"/>
      <c r="G4" s="100"/>
    </row>
    <row r="5" spans="1:7" ht="23.25" customHeight="1" thickBot="1" x14ac:dyDescent="0.25">
      <c r="A5" s="15" t="s">
        <v>127</v>
      </c>
      <c r="B5" s="15" t="s">
        <v>216</v>
      </c>
      <c r="C5" s="16"/>
      <c r="D5" s="16"/>
      <c r="E5" s="16"/>
      <c r="F5" s="98"/>
      <c r="G5" s="100"/>
    </row>
    <row r="6" spans="1:7" ht="23.25" customHeight="1" thickBot="1" x14ac:dyDescent="0.25">
      <c r="A6" s="15" t="s">
        <v>128</v>
      </c>
      <c r="B6" s="15" t="s">
        <v>216</v>
      </c>
      <c r="C6" s="16"/>
      <c r="D6" s="16"/>
      <c r="E6" s="16"/>
      <c r="F6" s="98"/>
      <c r="G6" s="101"/>
    </row>
    <row r="7" spans="1:7" ht="23.25" customHeight="1" thickBot="1" x14ac:dyDescent="0.25">
      <c r="A7" s="15" t="s">
        <v>129</v>
      </c>
      <c r="B7" s="15" t="s">
        <v>216</v>
      </c>
      <c r="C7" s="16">
        <v>43200</v>
      </c>
      <c r="D7" s="16">
        <v>720</v>
      </c>
      <c r="E7" s="16">
        <f>SUM(C7-D7)</f>
        <v>42480</v>
      </c>
      <c r="F7" s="98">
        <v>76</v>
      </c>
      <c r="G7" s="100">
        <f t="shared" ref="G7:G12" si="0">(E7-F7)/E7</f>
        <v>0.99821092278719392</v>
      </c>
    </row>
    <row r="8" spans="1:7" ht="23.25" customHeight="1" thickBot="1" x14ac:dyDescent="0.25">
      <c r="A8" s="15" t="s">
        <v>130</v>
      </c>
      <c r="B8" s="15" t="s">
        <v>216</v>
      </c>
      <c r="C8" s="16">
        <v>44640</v>
      </c>
      <c r="D8" s="16">
        <v>2880</v>
      </c>
      <c r="E8" s="16">
        <f>SUM(C8-D8)</f>
        <v>41760</v>
      </c>
      <c r="F8" s="98">
        <v>96</v>
      </c>
      <c r="G8" s="100">
        <f t="shared" si="0"/>
        <v>0.99770114942528731</v>
      </c>
    </row>
    <row r="9" spans="1:7" ht="23.25" customHeight="1" thickBot="1" x14ac:dyDescent="0.25">
      <c r="A9" s="15" t="s">
        <v>131</v>
      </c>
      <c r="B9" s="15" t="s">
        <v>216</v>
      </c>
      <c r="C9" s="16">
        <v>43200</v>
      </c>
      <c r="D9" s="16">
        <v>1872</v>
      </c>
      <c r="E9" s="16">
        <f t="shared" ref="E9:E15" si="1">SUM(C9-D9)</f>
        <v>41328</v>
      </c>
      <c r="F9" s="15">
        <v>0</v>
      </c>
      <c r="G9" s="101">
        <f t="shared" si="0"/>
        <v>1</v>
      </c>
    </row>
    <row r="10" spans="1:7" ht="23.25" customHeight="1" thickBot="1" x14ac:dyDescent="0.25">
      <c r="A10" s="15" t="s">
        <v>132</v>
      </c>
      <c r="B10" s="15" t="s">
        <v>216</v>
      </c>
      <c r="C10" s="16">
        <v>44640</v>
      </c>
      <c r="D10" s="16">
        <v>1173</v>
      </c>
      <c r="E10" s="16">
        <f t="shared" si="1"/>
        <v>43467</v>
      </c>
      <c r="F10" s="15">
        <v>0</v>
      </c>
      <c r="G10" s="101">
        <f t="shared" si="0"/>
        <v>1</v>
      </c>
    </row>
    <row r="11" spans="1:7" ht="23.25" customHeight="1" thickBot="1" x14ac:dyDescent="0.25">
      <c r="A11" s="15" t="s">
        <v>133</v>
      </c>
      <c r="B11" s="15" t="s">
        <v>216</v>
      </c>
      <c r="C11" s="16">
        <v>44640</v>
      </c>
      <c r="D11" s="16">
        <v>3145</v>
      </c>
      <c r="E11" s="16">
        <f t="shared" si="1"/>
        <v>41495</v>
      </c>
      <c r="F11" s="15">
        <v>0</v>
      </c>
      <c r="G11" s="101">
        <f t="shared" si="0"/>
        <v>1</v>
      </c>
    </row>
    <row r="12" spans="1:7" ht="23.25" customHeight="1" thickBot="1" x14ac:dyDescent="0.25">
      <c r="A12" s="15" t="s">
        <v>134</v>
      </c>
      <c r="B12" s="15" t="s">
        <v>216</v>
      </c>
      <c r="C12" s="16">
        <v>43200</v>
      </c>
      <c r="D12" s="16">
        <v>1320</v>
      </c>
      <c r="E12" s="16">
        <f t="shared" si="1"/>
        <v>41880</v>
      </c>
      <c r="F12" s="16">
        <v>0</v>
      </c>
      <c r="G12" s="101">
        <f t="shared" si="0"/>
        <v>1</v>
      </c>
    </row>
    <row r="13" spans="1:7" ht="23.25" customHeight="1" thickBot="1" x14ac:dyDescent="0.25">
      <c r="A13" s="17" t="s">
        <v>135</v>
      </c>
      <c r="B13" s="15" t="s">
        <v>216</v>
      </c>
      <c r="C13" s="16">
        <v>44640</v>
      </c>
      <c r="D13" s="16">
        <v>1198</v>
      </c>
      <c r="E13" s="183">
        <f t="shared" si="1"/>
        <v>43442</v>
      </c>
      <c r="F13" s="18">
        <v>0</v>
      </c>
      <c r="G13" s="101">
        <f>(E13-F13)/E13</f>
        <v>1</v>
      </c>
    </row>
    <row r="14" spans="1:7" ht="23.25" customHeight="1" thickBot="1" x14ac:dyDescent="0.25">
      <c r="A14" s="17" t="s">
        <v>140</v>
      </c>
      <c r="B14" s="15" t="s">
        <v>216</v>
      </c>
      <c r="C14" s="16">
        <v>43200</v>
      </c>
      <c r="D14" s="16">
        <v>1665</v>
      </c>
      <c r="E14" s="16">
        <f t="shared" si="1"/>
        <v>41535</v>
      </c>
      <c r="F14" s="18">
        <v>146</v>
      </c>
      <c r="G14" s="101">
        <f>(E14-F14)/E14</f>
        <v>0.99648489225954018</v>
      </c>
    </row>
    <row r="15" spans="1:7" ht="23.25" customHeight="1" thickBot="1" x14ac:dyDescent="0.25">
      <c r="A15" s="17" t="s">
        <v>141</v>
      </c>
      <c r="B15" s="15" t="s">
        <v>216</v>
      </c>
      <c r="C15" s="18">
        <v>44640</v>
      </c>
      <c r="D15" s="16">
        <v>2560</v>
      </c>
      <c r="E15" s="183">
        <f t="shared" si="1"/>
        <v>42080</v>
      </c>
      <c r="F15" s="204">
        <v>0</v>
      </c>
      <c r="G15" s="101">
        <f>(E15-F15)/E15</f>
        <v>1</v>
      </c>
    </row>
    <row r="16" spans="1:7" ht="23.25" customHeight="1" x14ac:dyDescent="0.2">
      <c r="A16" s="588" t="s">
        <v>215</v>
      </c>
      <c r="B16" s="588" t="s">
        <v>216</v>
      </c>
      <c r="C16" s="590">
        <f>SUM(C4:C15)</f>
        <v>396000</v>
      </c>
      <c r="D16" s="590">
        <f>SUM(D4:D15)</f>
        <v>16533</v>
      </c>
      <c r="E16" s="590">
        <f>SUM(E4:E15)</f>
        <v>379467</v>
      </c>
      <c r="F16" s="590">
        <f>SUM(F4:F15)</f>
        <v>318</v>
      </c>
      <c r="G16" s="592">
        <f>(E16-F16)/E16</f>
        <v>0.99916198246487842</v>
      </c>
    </row>
    <row r="17" spans="1:7" ht="23.25" customHeight="1" thickBot="1" x14ac:dyDescent="0.25">
      <c r="A17" s="589"/>
      <c r="B17" s="589"/>
      <c r="C17" s="591"/>
      <c r="D17" s="591"/>
      <c r="E17" s="591"/>
      <c r="F17" s="591"/>
      <c r="G17" s="59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F16:F17"/>
    <mergeCell ref="G16:G17"/>
    <mergeCell ref="D16:D17"/>
    <mergeCell ref="E16:E17"/>
    <mergeCell ref="C16:C17"/>
  </mergeCells>
  <phoneticPr fontId="13" type="noConversion"/>
  <pageMargins left="0.75" right="0.75" top="1" bottom="1" header="0.5" footer="0.5"/>
  <pageSetup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17"/>
  <sheetViews>
    <sheetView workbookViewId="0">
      <selection sqref="A1:G1"/>
    </sheetView>
  </sheetViews>
  <sheetFormatPr defaultColWidth="0" defaultRowHeight="0"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7" t="s">
        <v>213</v>
      </c>
      <c r="B1" s="587"/>
      <c r="C1" s="587"/>
      <c r="D1" s="587"/>
      <c r="E1" s="587"/>
      <c r="F1" s="587"/>
      <c r="G1" s="587"/>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16"/>
      <c r="D4" s="16"/>
      <c r="E4" s="16"/>
      <c r="F4" s="97"/>
      <c r="G4" s="100"/>
    </row>
    <row r="5" spans="1:7" ht="23.25" customHeight="1" thickBot="1" x14ac:dyDescent="0.25">
      <c r="A5" s="15" t="s">
        <v>127</v>
      </c>
      <c r="B5" s="15" t="s">
        <v>197</v>
      </c>
      <c r="C5" s="16"/>
      <c r="D5" s="16"/>
      <c r="E5" s="16"/>
      <c r="F5" s="98"/>
      <c r="G5" s="100"/>
    </row>
    <row r="6" spans="1:7" ht="23.25" customHeight="1" thickBot="1" x14ac:dyDescent="0.25">
      <c r="A6" s="15" t="s">
        <v>128</v>
      </c>
      <c r="B6" s="15" t="s">
        <v>197</v>
      </c>
      <c r="C6" s="16"/>
      <c r="D6" s="16"/>
      <c r="E6" s="16"/>
      <c r="F6" s="98"/>
      <c r="G6" s="100"/>
    </row>
    <row r="7" spans="1:7" ht="23.25" customHeight="1" thickBot="1" x14ac:dyDescent="0.25">
      <c r="A7" s="15" t="s">
        <v>129</v>
      </c>
      <c r="B7" s="15" t="s">
        <v>197</v>
      </c>
      <c r="C7" s="16">
        <v>43200</v>
      </c>
      <c r="D7" s="16">
        <v>720</v>
      </c>
      <c r="E7" s="16">
        <f>SUM(C7-D7)</f>
        <v>42480</v>
      </c>
      <c r="F7" s="98">
        <v>176</v>
      </c>
      <c r="G7" s="100">
        <f t="shared" ref="G7:G13" si="0">(E7-F7)/E7</f>
        <v>0.9958568738229755</v>
      </c>
    </row>
    <row r="8" spans="1:7" ht="23.25" customHeight="1" thickBot="1" x14ac:dyDescent="0.25">
      <c r="A8" s="15" t="s">
        <v>130</v>
      </c>
      <c r="B8" s="15" t="s">
        <v>197</v>
      </c>
      <c r="C8" s="16">
        <v>44640</v>
      </c>
      <c r="D8" s="16">
        <v>2880</v>
      </c>
      <c r="E8" s="16">
        <f>SUM(C8-D8)</f>
        <v>41760</v>
      </c>
      <c r="F8" s="98">
        <v>96</v>
      </c>
      <c r="G8" s="100">
        <f t="shared" si="0"/>
        <v>0.99770114942528731</v>
      </c>
    </row>
    <row r="9" spans="1:7" ht="23.25" customHeight="1" thickBot="1" x14ac:dyDescent="0.25">
      <c r="A9" s="15" t="s">
        <v>131</v>
      </c>
      <c r="B9" s="15" t="s">
        <v>197</v>
      </c>
      <c r="C9" s="16">
        <v>43200</v>
      </c>
      <c r="D9" s="16">
        <v>1872</v>
      </c>
      <c r="E9" s="16">
        <f t="shared" ref="E9:E15" si="1">SUM(C9-D9)</f>
        <v>41328</v>
      </c>
      <c r="F9" s="15">
        <v>65</v>
      </c>
      <c r="G9" s="100">
        <f t="shared" si="0"/>
        <v>0.9984272164150213</v>
      </c>
    </row>
    <row r="10" spans="1:7" ht="23.25" customHeight="1" thickBot="1" x14ac:dyDescent="0.25">
      <c r="A10" s="15" t="s">
        <v>132</v>
      </c>
      <c r="B10" s="15" t="s">
        <v>197</v>
      </c>
      <c r="C10" s="16">
        <v>44640</v>
      </c>
      <c r="D10" s="16">
        <v>1173</v>
      </c>
      <c r="E10" s="16">
        <f t="shared" si="1"/>
        <v>43467</v>
      </c>
      <c r="F10" s="15">
        <v>216</v>
      </c>
      <c r="G10" s="100">
        <f t="shared" si="0"/>
        <v>0.99503071295465528</v>
      </c>
    </row>
    <row r="11" spans="1:7" ht="23.25" customHeight="1" thickBot="1" x14ac:dyDescent="0.25">
      <c r="A11" s="15" t="s">
        <v>133</v>
      </c>
      <c r="B11" s="15" t="s">
        <v>197</v>
      </c>
      <c r="C11" s="16">
        <v>44640</v>
      </c>
      <c r="D11" s="16">
        <v>3145</v>
      </c>
      <c r="E11" s="16">
        <f t="shared" si="1"/>
        <v>41495</v>
      </c>
      <c r="F11" s="15">
        <v>0</v>
      </c>
      <c r="G11" s="100">
        <f t="shared" si="0"/>
        <v>1</v>
      </c>
    </row>
    <row r="12" spans="1:7" ht="23.25" customHeight="1" thickBot="1" x14ac:dyDescent="0.25">
      <c r="A12" s="15" t="s">
        <v>134</v>
      </c>
      <c r="B12" s="15" t="s">
        <v>197</v>
      </c>
      <c r="C12" s="16">
        <v>43200</v>
      </c>
      <c r="D12" s="16">
        <v>1320</v>
      </c>
      <c r="E12" s="16">
        <f t="shared" si="1"/>
        <v>41880</v>
      </c>
      <c r="F12" s="16">
        <v>33</v>
      </c>
      <c r="G12" s="100">
        <f t="shared" si="0"/>
        <v>0.99921203438395412</v>
      </c>
    </row>
    <row r="13" spans="1:7" ht="23.25" customHeight="1" thickBot="1" x14ac:dyDescent="0.25">
      <c r="A13" s="17" t="s">
        <v>135</v>
      </c>
      <c r="B13" s="15" t="s">
        <v>197</v>
      </c>
      <c r="C13" s="16">
        <v>44640</v>
      </c>
      <c r="D13" s="16">
        <v>1198</v>
      </c>
      <c r="E13" s="183">
        <f t="shared" si="1"/>
        <v>43442</v>
      </c>
      <c r="F13" s="18">
        <v>0</v>
      </c>
      <c r="G13" s="100">
        <f t="shared" si="0"/>
        <v>1</v>
      </c>
    </row>
    <row r="14" spans="1:7" ht="23.25" customHeight="1" thickBot="1" x14ac:dyDescent="0.25">
      <c r="A14" s="17" t="s">
        <v>140</v>
      </c>
      <c r="B14" s="15" t="s">
        <v>197</v>
      </c>
      <c r="C14" s="16">
        <v>43200</v>
      </c>
      <c r="D14" s="16">
        <v>1665</v>
      </c>
      <c r="E14" s="16">
        <f t="shared" si="1"/>
        <v>41535</v>
      </c>
      <c r="F14" s="18">
        <v>146</v>
      </c>
      <c r="G14" s="101">
        <f>(E14-F14)/E14</f>
        <v>0.99648489225954018</v>
      </c>
    </row>
    <row r="15" spans="1:7" ht="23.25" customHeight="1" thickBot="1" x14ac:dyDescent="0.25">
      <c r="A15" s="17" t="s">
        <v>141</v>
      </c>
      <c r="B15" s="15" t="s">
        <v>197</v>
      </c>
      <c r="C15" s="18">
        <v>44640</v>
      </c>
      <c r="D15" s="16">
        <v>2560</v>
      </c>
      <c r="E15" s="183">
        <f t="shared" si="1"/>
        <v>42080</v>
      </c>
      <c r="F15" s="204">
        <v>0</v>
      </c>
      <c r="G15" s="101">
        <f>(E15-F15)/E15</f>
        <v>1</v>
      </c>
    </row>
    <row r="16" spans="1:7" ht="23.25" customHeight="1" x14ac:dyDescent="0.2">
      <c r="A16" s="588" t="s">
        <v>215</v>
      </c>
      <c r="B16" s="588" t="s">
        <v>197</v>
      </c>
      <c r="C16" s="590">
        <f>SUM(C4:C15)</f>
        <v>396000</v>
      </c>
      <c r="D16" s="590">
        <f>SUM(D4:D15)</f>
        <v>16533</v>
      </c>
      <c r="E16" s="590">
        <f>SUM(E4:E15)</f>
        <v>379467</v>
      </c>
      <c r="F16" s="590">
        <f>SUM(F4:F15)</f>
        <v>732</v>
      </c>
      <c r="G16" s="643">
        <f>(E16-F16)/E16</f>
        <v>0.99807097850405968</v>
      </c>
    </row>
    <row r="17" spans="1:7" ht="23.25" customHeight="1" thickBot="1" x14ac:dyDescent="0.25">
      <c r="A17" s="589"/>
      <c r="B17" s="589"/>
      <c r="C17" s="591"/>
      <c r="D17" s="591"/>
      <c r="E17" s="591"/>
      <c r="F17" s="591"/>
      <c r="G17" s="644"/>
    </row>
  </sheetData>
  <mergeCells count="8">
    <mergeCell ref="A1:G1"/>
    <mergeCell ref="F16:F17"/>
    <mergeCell ref="G16:G17"/>
    <mergeCell ref="A16:A17"/>
    <mergeCell ref="B16:B17"/>
    <mergeCell ref="D16:D17"/>
    <mergeCell ref="E16:E17"/>
    <mergeCell ref="C16:C17"/>
  </mergeCells>
  <phoneticPr fontId="13" type="noConversion"/>
  <pageMargins left="0.75" right="0.75" top="1" bottom="1" header="0.5" footer="0.5"/>
  <pageSetup orientation="landscape" r:id="rId1"/>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R59"/>
  <sheetViews>
    <sheetView zoomScale="75" workbookViewId="0">
      <selection sqref="A1:G1"/>
    </sheetView>
  </sheetViews>
  <sheetFormatPr defaultRowHeight="12.75" x14ac:dyDescent="0.2"/>
  <cols>
    <col min="1" max="1" width="7.140625" style="120" bestFit="1" customWidth="1"/>
    <col min="2" max="2" width="31.28515625" style="120" bestFit="1" customWidth="1"/>
    <col min="3" max="3" width="42.42578125" style="120" customWidth="1"/>
    <col min="4" max="4" width="13" style="120" customWidth="1"/>
    <col min="5" max="5" width="21.7109375" style="120" customWidth="1"/>
    <col min="6" max="6" width="14.28515625" style="120" customWidth="1"/>
    <col min="7" max="7" width="26.140625" style="120" bestFit="1" customWidth="1"/>
    <col min="8" max="8" width="20.28515625" style="120" customWidth="1"/>
    <col min="9" max="9" width="28.7109375" style="120" customWidth="1"/>
    <col min="10" max="10" width="38.7109375" style="120" customWidth="1"/>
    <col min="11" max="11" width="51.5703125" style="120" customWidth="1"/>
    <col min="12" max="12" width="19.7109375" style="120" customWidth="1"/>
    <col min="13" max="13" width="31.28515625" style="120" customWidth="1"/>
    <col min="14" max="14" width="17" style="120" bestFit="1" customWidth="1"/>
    <col min="15" max="15" width="17.42578125" style="120" bestFit="1" customWidth="1"/>
    <col min="16" max="16" width="21.85546875" style="120" customWidth="1"/>
    <col min="17" max="17" width="23" style="120" bestFit="1" customWidth="1"/>
    <col min="18" max="18" width="26.5703125" style="120" bestFit="1" customWidth="1"/>
    <col min="19" max="16384" width="9.140625" style="120"/>
  </cols>
  <sheetData>
    <row r="1" spans="1:18" x14ac:dyDescent="0.2">
      <c r="A1" s="645" t="s">
        <v>319</v>
      </c>
      <c r="B1" s="646"/>
      <c r="C1" s="646"/>
      <c r="D1" s="646"/>
    </row>
    <row r="2" spans="1:18" x14ac:dyDescent="0.2">
      <c r="A2" s="646"/>
      <c r="B2" s="646"/>
      <c r="C2" s="646"/>
      <c r="D2" s="646"/>
    </row>
    <row r="3" spans="1:18" x14ac:dyDescent="0.2">
      <c r="A3" s="646"/>
      <c r="B3" s="646"/>
      <c r="C3" s="646"/>
      <c r="D3" s="646"/>
    </row>
    <row r="4" spans="1:18" x14ac:dyDescent="0.2">
      <c r="A4" s="647" t="s">
        <v>440</v>
      </c>
      <c r="B4" s="647"/>
      <c r="C4" s="648"/>
      <c r="D4" s="648"/>
    </row>
    <row r="5" spans="1:18" ht="26.25" thickBot="1" x14ac:dyDescent="0.25">
      <c r="A5" s="121" t="s">
        <v>320</v>
      </c>
      <c r="B5" s="121" t="s">
        <v>321</v>
      </c>
      <c r="C5" s="121" t="s">
        <v>322</v>
      </c>
      <c r="D5" s="121" t="s">
        <v>323</v>
      </c>
      <c r="E5" s="121" t="s">
        <v>324</v>
      </c>
      <c r="F5" s="121" t="s">
        <v>325</v>
      </c>
      <c r="G5" s="121" t="s">
        <v>326</v>
      </c>
      <c r="H5" s="121" t="s">
        <v>327</v>
      </c>
      <c r="I5" s="121" t="s">
        <v>328</v>
      </c>
      <c r="J5" s="121" t="s">
        <v>814</v>
      </c>
      <c r="K5" s="121" t="s">
        <v>329</v>
      </c>
      <c r="L5" s="121" t="s">
        <v>330</v>
      </c>
      <c r="M5" s="121" t="s">
        <v>331</v>
      </c>
      <c r="N5" s="121" t="s">
        <v>332</v>
      </c>
      <c r="O5" s="121" t="s">
        <v>333</v>
      </c>
      <c r="P5" s="121" t="s">
        <v>334</v>
      </c>
      <c r="Q5" s="121" t="s">
        <v>335</v>
      </c>
      <c r="R5" s="121" t="s">
        <v>336</v>
      </c>
    </row>
    <row r="6" spans="1:18" ht="48" x14ac:dyDescent="0.2">
      <c r="A6" s="122">
        <v>1</v>
      </c>
      <c r="B6" s="123" t="s">
        <v>337</v>
      </c>
      <c r="C6" s="124" t="s">
        <v>338</v>
      </c>
      <c r="D6" s="122">
        <v>2</v>
      </c>
      <c r="E6" s="124" t="s">
        <v>339</v>
      </c>
      <c r="F6" s="124" t="s">
        <v>340</v>
      </c>
      <c r="G6" s="124" t="s">
        <v>341</v>
      </c>
      <c r="H6" s="124" t="s">
        <v>342</v>
      </c>
      <c r="I6" s="124" t="s">
        <v>340</v>
      </c>
      <c r="J6" s="125" t="s">
        <v>815</v>
      </c>
      <c r="K6" s="124" t="s">
        <v>343</v>
      </c>
      <c r="L6" s="124" t="s">
        <v>344</v>
      </c>
      <c r="M6" s="132" t="s">
        <v>441</v>
      </c>
      <c r="N6" s="124" t="s">
        <v>816</v>
      </c>
      <c r="O6" s="124" t="s">
        <v>345</v>
      </c>
      <c r="P6" s="124" t="s">
        <v>346</v>
      </c>
      <c r="Q6" s="124" t="s">
        <v>347</v>
      </c>
      <c r="R6" s="124" t="s">
        <v>348</v>
      </c>
    </row>
    <row r="7" spans="1:18" s="131" customFormat="1" ht="132" x14ac:dyDescent="0.2">
      <c r="A7" s="127">
        <v>2</v>
      </c>
      <c r="B7" s="128" t="s">
        <v>349</v>
      </c>
      <c r="C7" s="129" t="s">
        <v>351</v>
      </c>
      <c r="D7" s="130">
        <v>1</v>
      </c>
      <c r="E7" s="124" t="s">
        <v>339</v>
      </c>
      <c r="F7" s="124" t="s">
        <v>352</v>
      </c>
      <c r="G7" s="129" t="s">
        <v>341</v>
      </c>
      <c r="H7" s="129" t="s">
        <v>353</v>
      </c>
      <c r="I7" s="129" t="s">
        <v>340</v>
      </c>
      <c r="J7" s="129" t="s">
        <v>354</v>
      </c>
      <c r="K7" s="129" t="s">
        <v>355</v>
      </c>
      <c r="L7" s="129" t="s">
        <v>356</v>
      </c>
      <c r="M7" s="129" t="s">
        <v>357</v>
      </c>
      <c r="N7" s="129" t="s">
        <v>358</v>
      </c>
      <c r="O7" s="129" t="s">
        <v>358</v>
      </c>
      <c r="P7" s="129" t="s">
        <v>359</v>
      </c>
      <c r="Q7" s="124" t="s">
        <v>347</v>
      </c>
      <c r="R7" s="129" t="s">
        <v>360</v>
      </c>
    </row>
    <row r="8" spans="1:18" ht="84" x14ac:dyDescent="0.2">
      <c r="A8" s="127">
        <v>3</v>
      </c>
      <c r="B8" s="128" t="s">
        <v>361</v>
      </c>
      <c r="C8" s="129" t="s">
        <v>362</v>
      </c>
      <c r="D8" s="130">
        <v>1</v>
      </c>
      <c r="E8" s="124" t="s">
        <v>339</v>
      </c>
      <c r="F8" s="124" t="s">
        <v>363</v>
      </c>
      <c r="G8" s="129" t="s">
        <v>341</v>
      </c>
      <c r="H8" s="129" t="s">
        <v>353</v>
      </c>
      <c r="I8" s="129" t="s">
        <v>340</v>
      </c>
      <c r="J8" s="129" t="s">
        <v>354</v>
      </c>
      <c r="K8" s="129" t="s">
        <v>374</v>
      </c>
      <c r="L8" s="129" t="s">
        <v>356</v>
      </c>
      <c r="M8" s="132" t="s">
        <v>375</v>
      </c>
      <c r="N8" s="129" t="s">
        <v>376</v>
      </c>
      <c r="O8" s="129" t="s">
        <v>377</v>
      </c>
      <c r="P8" s="129" t="s">
        <v>378</v>
      </c>
      <c r="Q8" s="124" t="s">
        <v>347</v>
      </c>
      <c r="R8" s="129" t="s">
        <v>348</v>
      </c>
    </row>
    <row r="9" spans="1:18" ht="48" x14ac:dyDescent="0.2">
      <c r="A9" s="127">
        <v>4</v>
      </c>
      <c r="B9" s="128" t="s">
        <v>379</v>
      </c>
      <c r="C9" s="129" t="s">
        <v>382</v>
      </c>
      <c r="D9" s="130">
        <v>1</v>
      </c>
      <c r="E9" s="129" t="s">
        <v>383</v>
      </c>
      <c r="F9" s="124" t="s">
        <v>384</v>
      </c>
      <c r="G9" s="129" t="s">
        <v>385</v>
      </c>
      <c r="H9" s="129" t="s">
        <v>386</v>
      </c>
      <c r="I9" s="129" t="s">
        <v>340</v>
      </c>
      <c r="J9" s="125" t="s">
        <v>817</v>
      </c>
      <c r="K9" s="129" t="s">
        <v>387</v>
      </c>
      <c r="L9" s="129" t="s">
        <v>356</v>
      </c>
      <c r="M9" s="129" t="s">
        <v>392</v>
      </c>
      <c r="N9" s="129" t="s">
        <v>358</v>
      </c>
      <c r="O9" s="129" t="s">
        <v>358</v>
      </c>
      <c r="P9" s="129" t="s">
        <v>393</v>
      </c>
      <c r="Q9" s="124" t="s">
        <v>347</v>
      </c>
      <c r="R9" s="129"/>
    </row>
    <row r="10" spans="1:18" ht="72" x14ac:dyDescent="0.2">
      <c r="A10" s="127">
        <v>5</v>
      </c>
      <c r="B10" s="128" t="s">
        <v>394</v>
      </c>
      <c r="C10" s="129" t="s">
        <v>408</v>
      </c>
      <c r="D10" s="130">
        <v>1</v>
      </c>
      <c r="E10" s="129" t="s">
        <v>383</v>
      </c>
      <c r="F10" s="129" t="s">
        <v>384</v>
      </c>
      <c r="G10" s="129" t="s">
        <v>385</v>
      </c>
      <c r="H10" s="129" t="s">
        <v>386</v>
      </c>
      <c r="I10" s="129" t="s">
        <v>340</v>
      </c>
      <c r="J10" s="133" t="s">
        <v>818</v>
      </c>
      <c r="K10" s="129" t="s">
        <v>409</v>
      </c>
      <c r="L10" s="129" t="s">
        <v>356</v>
      </c>
      <c r="M10" s="129" t="s">
        <v>410</v>
      </c>
      <c r="N10" s="129" t="s">
        <v>358</v>
      </c>
      <c r="O10" s="129" t="s">
        <v>358</v>
      </c>
      <c r="P10" s="129" t="s">
        <v>411</v>
      </c>
      <c r="Q10" s="124" t="s">
        <v>347</v>
      </c>
      <c r="R10" s="129" t="s">
        <v>412</v>
      </c>
    </row>
    <row r="11" spans="1:18" ht="72" x14ac:dyDescent="0.2">
      <c r="A11" s="130">
        <v>6</v>
      </c>
      <c r="B11" s="128" t="s">
        <v>413</v>
      </c>
      <c r="C11" s="129" t="s">
        <v>414</v>
      </c>
      <c r="D11" s="130">
        <v>3</v>
      </c>
      <c r="E11" s="129" t="s">
        <v>383</v>
      </c>
      <c r="F11" s="124" t="s">
        <v>340</v>
      </c>
      <c r="G11" s="129" t="s">
        <v>415</v>
      </c>
      <c r="H11" s="129" t="s">
        <v>386</v>
      </c>
      <c r="I11" s="129" t="s">
        <v>416</v>
      </c>
      <c r="J11" s="133" t="s">
        <v>819</v>
      </c>
      <c r="K11" s="129" t="s">
        <v>417</v>
      </c>
      <c r="L11" s="129" t="s">
        <v>418</v>
      </c>
      <c r="M11" s="132" t="s">
        <v>419</v>
      </c>
      <c r="N11" s="129" t="s">
        <v>820</v>
      </c>
      <c r="O11" s="129" t="s">
        <v>420</v>
      </c>
      <c r="P11" s="129" t="s">
        <v>421</v>
      </c>
      <c r="Q11" s="124" t="s">
        <v>422</v>
      </c>
      <c r="R11" s="129"/>
    </row>
    <row r="12" spans="1:18" ht="60" x14ac:dyDescent="0.2">
      <c r="A12" s="127">
        <v>7</v>
      </c>
      <c r="B12" s="128" t="s">
        <v>423</v>
      </c>
      <c r="C12" s="129" t="s">
        <v>424</v>
      </c>
      <c r="D12" s="130">
        <v>1</v>
      </c>
      <c r="E12" s="129" t="s">
        <v>383</v>
      </c>
      <c r="F12" s="124" t="s">
        <v>340</v>
      </c>
      <c r="G12" s="129" t="s">
        <v>415</v>
      </c>
      <c r="H12" s="129" t="s">
        <v>386</v>
      </c>
      <c r="I12" s="129" t="s">
        <v>425</v>
      </c>
      <c r="J12" s="133" t="s">
        <v>821</v>
      </c>
      <c r="K12" s="129" t="s">
        <v>426</v>
      </c>
      <c r="L12" s="129" t="s">
        <v>356</v>
      </c>
      <c r="M12" s="132" t="s">
        <v>427</v>
      </c>
      <c r="N12" s="129" t="s">
        <v>820</v>
      </c>
      <c r="O12" s="129" t="s">
        <v>420</v>
      </c>
      <c r="P12" s="129" t="s">
        <v>428</v>
      </c>
      <c r="Q12" s="124" t="s">
        <v>347</v>
      </c>
      <c r="R12" s="129"/>
    </row>
    <row r="13" spans="1:18" ht="60" x14ac:dyDescent="0.2">
      <c r="A13" s="127">
        <v>8</v>
      </c>
      <c r="B13" s="128" t="s">
        <v>429</v>
      </c>
      <c r="C13" s="129" t="s">
        <v>434</v>
      </c>
      <c r="D13" s="130">
        <v>1</v>
      </c>
      <c r="E13" s="129" t="s">
        <v>383</v>
      </c>
      <c r="F13" s="124" t="s">
        <v>340</v>
      </c>
      <c r="G13" s="129" t="s">
        <v>415</v>
      </c>
      <c r="H13" s="129" t="s">
        <v>435</v>
      </c>
      <c r="I13" s="129" t="s">
        <v>436</v>
      </c>
      <c r="J13" s="133" t="s">
        <v>822</v>
      </c>
      <c r="K13" s="129" t="s">
        <v>437</v>
      </c>
      <c r="L13" s="129" t="s">
        <v>356</v>
      </c>
      <c r="M13" s="132" t="s">
        <v>438</v>
      </c>
      <c r="N13" s="129" t="s">
        <v>820</v>
      </c>
      <c r="O13" s="129" t="s">
        <v>420</v>
      </c>
      <c r="P13" s="129" t="s">
        <v>439</v>
      </c>
      <c r="Q13" s="124" t="s">
        <v>347</v>
      </c>
      <c r="R13" s="129" t="s">
        <v>412</v>
      </c>
    </row>
    <row r="14" spans="1:18" ht="72" x14ac:dyDescent="0.2">
      <c r="A14" s="127">
        <v>9</v>
      </c>
      <c r="B14" s="128" t="s">
        <v>443</v>
      </c>
      <c r="C14" s="129" t="s">
        <v>451</v>
      </c>
      <c r="D14" s="130">
        <v>1</v>
      </c>
      <c r="E14" s="124" t="s">
        <v>339</v>
      </c>
      <c r="F14" s="124" t="s">
        <v>452</v>
      </c>
      <c r="G14" s="129" t="s">
        <v>453</v>
      </c>
      <c r="H14" s="129" t="s">
        <v>386</v>
      </c>
      <c r="I14" s="129" t="s">
        <v>340</v>
      </c>
      <c r="J14" s="133" t="s">
        <v>823</v>
      </c>
      <c r="K14" s="129" t="s">
        <v>454</v>
      </c>
      <c r="L14" s="129" t="s">
        <v>356</v>
      </c>
      <c r="M14" s="129" t="s">
        <v>455</v>
      </c>
      <c r="N14" s="129" t="s">
        <v>358</v>
      </c>
      <c r="O14" s="129" t="s">
        <v>358</v>
      </c>
      <c r="P14" s="129" t="s">
        <v>456</v>
      </c>
      <c r="Q14" s="124" t="s">
        <v>347</v>
      </c>
      <c r="R14" s="129"/>
    </row>
    <row r="15" spans="1:18" ht="48" x14ac:dyDescent="0.2">
      <c r="A15" s="127">
        <v>10</v>
      </c>
      <c r="B15" s="128" t="s">
        <v>457</v>
      </c>
      <c r="C15" s="129" t="s">
        <v>458</v>
      </c>
      <c r="D15" s="130">
        <v>1</v>
      </c>
      <c r="E15" s="129" t="s">
        <v>383</v>
      </c>
      <c r="F15" s="124" t="s">
        <v>340</v>
      </c>
      <c r="G15" s="129" t="s">
        <v>415</v>
      </c>
      <c r="H15" s="129" t="s">
        <v>435</v>
      </c>
      <c r="I15" s="129" t="s">
        <v>459</v>
      </c>
      <c r="J15" s="133" t="s">
        <v>824</v>
      </c>
      <c r="K15" s="129" t="s">
        <v>460</v>
      </c>
      <c r="L15" s="129" t="s">
        <v>356</v>
      </c>
      <c r="M15" s="132" t="s">
        <v>461</v>
      </c>
      <c r="N15" s="129" t="s">
        <v>820</v>
      </c>
      <c r="O15" s="129" t="s">
        <v>420</v>
      </c>
      <c r="P15" s="129" t="s">
        <v>439</v>
      </c>
      <c r="Q15" s="129" t="s">
        <v>422</v>
      </c>
      <c r="R15" s="129" t="s">
        <v>412</v>
      </c>
    </row>
    <row r="16" spans="1:18" ht="48" x14ac:dyDescent="0.2">
      <c r="A16" s="130">
        <v>11</v>
      </c>
      <c r="B16" s="128" t="s">
        <v>462</v>
      </c>
      <c r="C16" s="129" t="s">
        <v>463</v>
      </c>
      <c r="D16" s="130">
        <v>3</v>
      </c>
      <c r="E16" s="129" t="s">
        <v>383</v>
      </c>
      <c r="F16" s="129" t="s">
        <v>384</v>
      </c>
      <c r="G16" s="129" t="s">
        <v>385</v>
      </c>
      <c r="H16" s="129" t="s">
        <v>386</v>
      </c>
      <c r="I16" s="129" t="s">
        <v>340</v>
      </c>
      <c r="J16" s="133" t="s">
        <v>825</v>
      </c>
      <c r="K16" s="129" t="s">
        <v>464</v>
      </c>
      <c r="L16" s="129" t="s">
        <v>356</v>
      </c>
      <c r="M16" s="132" t="s">
        <v>468</v>
      </c>
      <c r="N16" s="129" t="s">
        <v>358</v>
      </c>
      <c r="O16" s="129" t="s">
        <v>358</v>
      </c>
      <c r="P16" s="134"/>
      <c r="Q16" s="124" t="s">
        <v>347</v>
      </c>
      <c r="R16" s="129"/>
    </row>
    <row r="17" spans="1:18" ht="48" x14ac:dyDescent="0.2">
      <c r="A17" s="127">
        <v>12</v>
      </c>
      <c r="B17" s="128" t="s">
        <v>469</v>
      </c>
      <c r="C17" s="129" t="s">
        <v>470</v>
      </c>
      <c r="D17" s="130">
        <v>1</v>
      </c>
      <c r="E17" s="129" t="s">
        <v>383</v>
      </c>
      <c r="F17" s="124" t="s">
        <v>340</v>
      </c>
      <c r="G17" s="129" t="s">
        <v>471</v>
      </c>
      <c r="H17" s="129" t="s">
        <v>386</v>
      </c>
      <c r="I17" s="129" t="s">
        <v>472</v>
      </c>
      <c r="J17" s="133" t="s">
        <v>826</v>
      </c>
      <c r="K17" s="129" t="s">
        <v>473</v>
      </c>
      <c r="L17" s="129" t="s">
        <v>356</v>
      </c>
      <c r="M17" s="132" t="s">
        <v>468</v>
      </c>
      <c r="N17" s="129" t="s">
        <v>820</v>
      </c>
      <c r="O17" s="129" t="s">
        <v>420</v>
      </c>
      <c r="P17" s="129" t="s">
        <v>474</v>
      </c>
      <c r="Q17" s="124" t="s">
        <v>347</v>
      </c>
      <c r="R17" s="129"/>
    </row>
    <row r="18" spans="1:18" ht="84" x14ac:dyDescent="0.2">
      <c r="A18" s="130">
        <v>13</v>
      </c>
      <c r="B18" s="128" t="s">
        <v>475</v>
      </c>
      <c r="C18" s="129" t="s">
        <v>476</v>
      </c>
      <c r="D18" s="130">
        <v>2</v>
      </c>
      <c r="E18" s="124" t="s">
        <v>339</v>
      </c>
      <c r="F18" s="124" t="s">
        <v>340</v>
      </c>
      <c r="G18" s="129" t="s">
        <v>385</v>
      </c>
      <c r="H18" s="129" t="s">
        <v>353</v>
      </c>
      <c r="I18" s="129" t="s">
        <v>340</v>
      </c>
      <c r="J18" s="133" t="s">
        <v>827</v>
      </c>
      <c r="K18" s="129" t="s">
        <v>477</v>
      </c>
      <c r="L18" s="129" t="s">
        <v>356</v>
      </c>
      <c r="M18" s="132" t="s">
        <v>478</v>
      </c>
      <c r="N18" s="129" t="s">
        <v>358</v>
      </c>
      <c r="O18" s="129" t="s">
        <v>358</v>
      </c>
      <c r="P18" s="129" t="s">
        <v>479</v>
      </c>
      <c r="Q18" s="124" t="s">
        <v>347</v>
      </c>
      <c r="R18" s="129"/>
    </row>
    <row r="19" spans="1:18" ht="60" x14ac:dyDescent="0.2">
      <c r="A19" s="130">
        <v>14</v>
      </c>
      <c r="B19" s="128" t="s">
        <v>480</v>
      </c>
      <c r="C19" s="129" t="s">
        <v>481</v>
      </c>
      <c r="D19" s="130">
        <v>3</v>
      </c>
      <c r="E19" s="129" t="s">
        <v>383</v>
      </c>
      <c r="F19" s="124" t="s">
        <v>340</v>
      </c>
      <c r="G19" s="129" t="s">
        <v>415</v>
      </c>
      <c r="H19" s="129" t="s">
        <v>386</v>
      </c>
      <c r="I19" s="129" t="s">
        <v>482</v>
      </c>
      <c r="J19" s="133" t="s">
        <v>828</v>
      </c>
      <c r="K19" s="129" t="s">
        <v>483</v>
      </c>
      <c r="L19" s="129" t="s">
        <v>356</v>
      </c>
      <c r="M19" s="129" t="s">
        <v>484</v>
      </c>
      <c r="N19" s="129" t="s">
        <v>820</v>
      </c>
      <c r="O19" s="129" t="s">
        <v>420</v>
      </c>
      <c r="P19" s="129" t="s">
        <v>421</v>
      </c>
      <c r="Q19" s="124" t="s">
        <v>347</v>
      </c>
      <c r="R19" s="129"/>
    </row>
    <row r="20" spans="1:18" ht="84" x14ac:dyDescent="0.2">
      <c r="A20" s="127">
        <v>15</v>
      </c>
      <c r="B20" s="128" t="s">
        <v>485</v>
      </c>
      <c r="C20" s="129" t="s">
        <v>486</v>
      </c>
      <c r="D20" s="130">
        <v>1</v>
      </c>
      <c r="E20" s="124" t="s">
        <v>339</v>
      </c>
      <c r="F20" s="124" t="s">
        <v>487</v>
      </c>
      <c r="G20" s="129" t="s">
        <v>341</v>
      </c>
      <c r="H20" s="129" t="s">
        <v>353</v>
      </c>
      <c r="I20" s="129" t="s">
        <v>502</v>
      </c>
      <c r="J20" s="133" t="s">
        <v>829</v>
      </c>
      <c r="K20" s="129" t="s">
        <v>503</v>
      </c>
      <c r="L20" s="129" t="s">
        <v>504</v>
      </c>
      <c r="M20" s="129" t="s">
        <v>505</v>
      </c>
      <c r="N20" s="129" t="s">
        <v>358</v>
      </c>
      <c r="O20" s="129" t="s">
        <v>420</v>
      </c>
      <c r="P20" s="129" t="s">
        <v>506</v>
      </c>
      <c r="Q20" s="124" t="s">
        <v>347</v>
      </c>
      <c r="R20" s="129"/>
    </row>
    <row r="21" spans="1:18" ht="60" x14ac:dyDescent="0.2">
      <c r="A21" s="127">
        <v>16</v>
      </c>
      <c r="B21" s="128" t="s">
        <v>507</v>
      </c>
      <c r="C21" s="129" t="s">
        <v>508</v>
      </c>
      <c r="D21" s="130">
        <v>1</v>
      </c>
      <c r="E21" s="129" t="s">
        <v>383</v>
      </c>
      <c r="F21" s="124" t="s">
        <v>340</v>
      </c>
      <c r="G21" s="129" t="s">
        <v>415</v>
      </c>
      <c r="H21" s="129" t="s">
        <v>386</v>
      </c>
      <c r="I21" s="129" t="s">
        <v>509</v>
      </c>
      <c r="J21" s="133" t="s">
        <v>830</v>
      </c>
      <c r="K21" s="129" t="s">
        <v>510</v>
      </c>
      <c r="L21" s="129" t="s">
        <v>356</v>
      </c>
      <c r="M21" s="132" t="s">
        <v>468</v>
      </c>
      <c r="N21" s="129" t="s">
        <v>820</v>
      </c>
      <c r="O21" s="129" t="s">
        <v>420</v>
      </c>
      <c r="P21" s="129" t="s">
        <v>456</v>
      </c>
      <c r="Q21" s="124" t="s">
        <v>347</v>
      </c>
      <c r="R21" s="129"/>
    </row>
    <row r="22" spans="1:18" ht="48" x14ac:dyDescent="0.2">
      <c r="A22" s="127">
        <v>17</v>
      </c>
      <c r="B22" s="128" t="s">
        <v>511</v>
      </c>
      <c r="C22" s="129" t="s">
        <v>517</v>
      </c>
      <c r="D22" s="130">
        <v>1</v>
      </c>
      <c r="E22" s="129" t="s">
        <v>383</v>
      </c>
      <c r="F22" s="124" t="s">
        <v>384</v>
      </c>
      <c r="G22" s="129" t="s">
        <v>385</v>
      </c>
      <c r="H22" s="129" t="s">
        <v>386</v>
      </c>
      <c r="I22" s="129" t="s">
        <v>340</v>
      </c>
      <c r="J22" s="133" t="s">
        <v>830</v>
      </c>
      <c r="K22" s="129" t="s">
        <v>518</v>
      </c>
      <c r="L22" s="129" t="s">
        <v>356</v>
      </c>
      <c r="M22" s="129" t="s">
        <v>519</v>
      </c>
      <c r="N22" s="129" t="s">
        <v>358</v>
      </c>
      <c r="O22" s="129" t="s">
        <v>358</v>
      </c>
      <c r="P22" s="129" t="s">
        <v>393</v>
      </c>
      <c r="Q22" s="124" t="s">
        <v>347</v>
      </c>
      <c r="R22" s="129"/>
    </row>
    <row r="23" spans="1:18" ht="60" x14ac:dyDescent="0.2">
      <c r="A23" s="127">
        <v>18</v>
      </c>
      <c r="B23" s="128" t="s">
        <v>520</v>
      </c>
      <c r="C23" s="129" t="s">
        <v>521</v>
      </c>
      <c r="D23" s="130">
        <v>1</v>
      </c>
      <c r="E23" s="124" t="s">
        <v>339</v>
      </c>
      <c r="F23" s="124" t="s">
        <v>452</v>
      </c>
      <c r="G23" s="129" t="s">
        <v>453</v>
      </c>
      <c r="H23" s="129" t="s">
        <v>386</v>
      </c>
      <c r="I23" s="129" t="s">
        <v>340</v>
      </c>
      <c r="J23" s="133" t="s">
        <v>831</v>
      </c>
      <c r="K23" s="129" t="s">
        <v>522</v>
      </c>
      <c r="L23" s="129" t="s">
        <v>356</v>
      </c>
      <c r="M23" s="129" t="s">
        <v>523</v>
      </c>
      <c r="N23" s="129" t="s">
        <v>524</v>
      </c>
      <c r="O23" s="129" t="s">
        <v>524</v>
      </c>
      <c r="P23" s="129" t="s">
        <v>525</v>
      </c>
      <c r="Q23" s="124" t="s">
        <v>347</v>
      </c>
      <c r="R23" s="129"/>
    </row>
    <row r="24" spans="1:18" ht="48" x14ac:dyDescent="0.2">
      <c r="A24" s="127">
        <v>19</v>
      </c>
      <c r="B24" s="128" t="s">
        <v>526</v>
      </c>
      <c r="C24" s="129" t="s">
        <v>527</v>
      </c>
      <c r="D24" s="130">
        <v>1</v>
      </c>
      <c r="E24" s="129" t="s">
        <v>528</v>
      </c>
      <c r="F24" s="129" t="s">
        <v>384</v>
      </c>
      <c r="G24" s="129" t="s">
        <v>385</v>
      </c>
      <c r="H24" s="129" t="s">
        <v>386</v>
      </c>
      <c r="I24" s="129" t="s">
        <v>340</v>
      </c>
      <c r="J24" s="133" t="s">
        <v>832</v>
      </c>
      <c r="K24" s="129" t="s">
        <v>529</v>
      </c>
      <c r="L24" s="129" t="s">
        <v>356</v>
      </c>
      <c r="M24" s="129" t="s">
        <v>530</v>
      </c>
      <c r="N24" s="129" t="s">
        <v>358</v>
      </c>
      <c r="O24" s="129" t="s">
        <v>358</v>
      </c>
      <c r="P24" s="129" t="s">
        <v>531</v>
      </c>
      <c r="Q24" s="124" t="s">
        <v>347</v>
      </c>
      <c r="R24" s="129"/>
    </row>
    <row r="25" spans="1:18" ht="72" x14ac:dyDescent="0.2">
      <c r="A25" s="127">
        <v>20</v>
      </c>
      <c r="B25" s="128" t="s">
        <v>532</v>
      </c>
      <c r="C25" s="129" t="s">
        <v>533</v>
      </c>
      <c r="D25" s="130">
        <v>1</v>
      </c>
      <c r="E25" s="129" t="s">
        <v>383</v>
      </c>
      <c r="F25" s="129" t="s">
        <v>534</v>
      </c>
      <c r="G25" s="129" t="s">
        <v>385</v>
      </c>
      <c r="H25" s="129" t="s">
        <v>535</v>
      </c>
      <c r="I25" s="129" t="s">
        <v>536</v>
      </c>
      <c r="J25" s="133" t="s">
        <v>833</v>
      </c>
      <c r="K25" s="129" t="s">
        <v>537</v>
      </c>
      <c r="L25" s="129" t="s">
        <v>504</v>
      </c>
      <c r="M25" s="129" t="s">
        <v>538</v>
      </c>
      <c r="N25" s="129" t="s">
        <v>358</v>
      </c>
      <c r="O25" s="129" t="s">
        <v>420</v>
      </c>
      <c r="P25" s="129" t="s">
        <v>539</v>
      </c>
      <c r="Q25" s="129" t="s">
        <v>422</v>
      </c>
      <c r="R25" s="129"/>
    </row>
    <row r="26" spans="1:18" ht="60" x14ac:dyDescent="0.2">
      <c r="A26" s="130">
        <v>21</v>
      </c>
      <c r="B26" s="128" t="s">
        <v>540</v>
      </c>
      <c r="C26" s="129" t="s">
        <v>541</v>
      </c>
      <c r="D26" s="130">
        <v>3</v>
      </c>
      <c r="E26" s="129" t="s">
        <v>383</v>
      </c>
      <c r="F26" s="124" t="s">
        <v>340</v>
      </c>
      <c r="G26" s="129" t="s">
        <v>542</v>
      </c>
      <c r="H26" s="129" t="s">
        <v>386</v>
      </c>
      <c r="I26" s="129" t="s">
        <v>543</v>
      </c>
      <c r="J26" s="133" t="s">
        <v>835</v>
      </c>
      <c r="K26" s="129" t="s">
        <v>544</v>
      </c>
      <c r="L26" s="129" t="s">
        <v>418</v>
      </c>
      <c r="M26" s="132" t="s">
        <v>545</v>
      </c>
      <c r="N26" s="129" t="s">
        <v>546</v>
      </c>
      <c r="O26" s="129" t="s">
        <v>546</v>
      </c>
      <c r="P26" s="129" t="s">
        <v>547</v>
      </c>
      <c r="Q26" s="124" t="s">
        <v>347</v>
      </c>
      <c r="R26" s="129"/>
    </row>
    <row r="27" spans="1:18" ht="72" x14ac:dyDescent="0.2">
      <c r="A27" s="130">
        <v>22</v>
      </c>
      <c r="B27" s="128" t="s">
        <v>573</v>
      </c>
      <c r="C27" s="129" t="s">
        <v>574</v>
      </c>
      <c r="D27" s="130">
        <v>3</v>
      </c>
      <c r="E27" s="129" t="s">
        <v>528</v>
      </c>
      <c r="F27" s="124" t="s">
        <v>340</v>
      </c>
      <c r="G27" s="129" t="s">
        <v>385</v>
      </c>
      <c r="H27" s="129" t="s">
        <v>386</v>
      </c>
      <c r="I27" s="129" t="s">
        <v>340</v>
      </c>
      <c r="J27" s="133" t="s">
        <v>836</v>
      </c>
      <c r="K27" s="129" t="s">
        <v>575</v>
      </c>
      <c r="L27" s="129" t="s">
        <v>504</v>
      </c>
      <c r="M27" s="129" t="s">
        <v>576</v>
      </c>
      <c r="N27" s="129" t="s">
        <v>358</v>
      </c>
      <c r="O27" s="129" t="s">
        <v>358</v>
      </c>
      <c r="P27" s="129" t="s">
        <v>577</v>
      </c>
      <c r="Q27" s="124" t="s">
        <v>347</v>
      </c>
      <c r="R27" s="129"/>
    </row>
    <row r="28" spans="1:18" ht="60" x14ac:dyDescent="0.2">
      <c r="A28" s="130">
        <v>23</v>
      </c>
      <c r="B28" s="128" t="s">
        <v>578</v>
      </c>
      <c r="C28" s="129" t="s">
        <v>579</v>
      </c>
      <c r="D28" s="130">
        <v>3</v>
      </c>
      <c r="E28" s="124" t="s">
        <v>339</v>
      </c>
      <c r="F28" s="124" t="s">
        <v>340</v>
      </c>
      <c r="G28" s="129" t="s">
        <v>453</v>
      </c>
      <c r="H28" s="129" t="s">
        <v>353</v>
      </c>
      <c r="I28" s="129" t="s">
        <v>340</v>
      </c>
      <c r="J28" s="133" t="s">
        <v>837</v>
      </c>
      <c r="K28" s="129" t="s">
        <v>580</v>
      </c>
      <c r="L28" s="129" t="s">
        <v>418</v>
      </c>
      <c r="M28" s="129" t="s">
        <v>581</v>
      </c>
      <c r="N28" s="129" t="s">
        <v>358</v>
      </c>
      <c r="O28" s="129" t="s">
        <v>358</v>
      </c>
      <c r="P28" s="129" t="s">
        <v>582</v>
      </c>
      <c r="Q28" s="124" t="s">
        <v>347</v>
      </c>
      <c r="R28" s="129"/>
    </row>
    <row r="29" spans="1:18" ht="72" x14ac:dyDescent="0.2">
      <c r="A29" s="130">
        <v>24</v>
      </c>
      <c r="B29" s="128" t="s">
        <v>583</v>
      </c>
      <c r="C29" s="129" t="s">
        <v>584</v>
      </c>
      <c r="D29" s="130">
        <v>3</v>
      </c>
      <c r="E29" s="129" t="s">
        <v>383</v>
      </c>
      <c r="F29" s="124" t="s">
        <v>340</v>
      </c>
      <c r="G29" s="129" t="s">
        <v>415</v>
      </c>
      <c r="H29" s="129" t="s">
        <v>386</v>
      </c>
      <c r="I29" s="129" t="s">
        <v>585</v>
      </c>
      <c r="J29" s="133" t="s">
        <v>838</v>
      </c>
      <c r="K29" s="129" t="s">
        <v>586</v>
      </c>
      <c r="L29" s="129" t="s">
        <v>356</v>
      </c>
      <c r="M29" s="132" t="s">
        <v>484</v>
      </c>
      <c r="N29" s="129" t="s">
        <v>587</v>
      </c>
      <c r="O29" s="129" t="s">
        <v>420</v>
      </c>
      <c r="P29" s="129" t="s">
        <v>588</v>
      </c>
      <c r="Q29" s="124" t="s">
        <v>347</v>
      </c>
      <c r="R29" s="129"/>
    </row>
    <row r="30" spans="1:18" ht="72" x14ac:dyDescent="0.2">
      <c r="A30" s="130">
        <v>25</v>
      </c>
      <c r="B30" s="128" t="s">
        <v>589</v>
      </c>
      <c r="C30" s="129" t="s">
        <v>590</v>
      </c>
      <c r="D30" s="130">
        <v>3</v>
      </c>
      <c r="E30" s="129" t="s">
        <v>383</v>
      </c>
      <c r="F30" s="124" t="s">
        <v>340</v>
      </c>
      <c r="G30" s="129" t="s">
        <v>415</v>
      </c>
      <c r="H30" s="129" t="s">
        <v>386</v>
      </c>
      <c r="I30" s="129" t="s">
        <v>591</v>
      </c>
      <c r="J30" s="133" t="s">
        <v>839</v>
      </c>
      <c r="K30" s="129" t="s">
        <v>592</v>
      </c>
      <c r="L30" s="129" t="s">
        <v>356</v>
      </c>
      <c r="M30" s="132" t="s">
        <v>484</v>
      </c>
      <c r="N30" s="129" t="s">
        <v>587</v>
      </c>
      <c r="O30" s="129" t="s">
        <v>420</v>
      </c>
      <c r="P30" s="129" t="s">
        <v>593</v>
      </c>
      <c r="Q30" s="124" t="s">
        <v>347</v>
      </c>
      <c r="R30" s="129"/>
    </row>
    <row r="31" spans="1:18" ht="72" x14ac:dyDescent="0.2">
      <c r="A31" s="130">
        <v>26</v>
      </c>
      <c r="B31" s="128" t="s">
        <v>594</v>
      </c>
      <c r="C31" s="129" t="s">
        <v>595</v>
      </c>
      <c r="D31" s="130">
        <v>3</v>
      </c>
      <c r="E31" s="129" t="s">
        <v>383</v>
      </c>
      <c r="F31" s="124" t="s">
        <v>340</v>
      </c>
      <c r="G31" s="129" t="s">
        <v>415</v>
      </c>
      <c r="H31" s="129" t="s">
        <v>386</v>
      </c>
      <c r="I31" s="129" t="s">
        <v>596</v>
      </c>
      <c r="J31" s="133" t="s">
        <v>840</v>
      </c>
      <c r="K31" s="129" t="s">
        <v>597</v>
      </c>
      <c r="L31" s="129" t="s">
        <v>356</v>
      </c>
      <c r="M31" s="132" t="s">
        <v>484</v>
      </c>
      <c r="N31" s="129" t="s">
        <v>587</v>
      </c>
      <c r="O31" s="129" t="s">
        <v>420</v>
      </c>
      <c r="P31" s="129" t="s">
        <v>593</v>
      </c>
      <c r="Q31" s="124" t="s">
        <v>347</v>
      </c>
      <c r="R31" s="129"/>
    </row>
    <row r="32" spans="1:18" ht="60" x14ac:dyDescent="0.2">
      <c r="A32" s="130">
        <v>27</v>
      </c>
      <c r="B32" s="128" t="s">
        <v>598</v>
      </c>
      <c r="C32" s="129" t="s">
        <v>599</v>
      </c>
      <c r="D32" s="130">
        <v>2</v>
      </c>
      <c r="E32" s="129" t="s">
        <v>528</v>
      </c>
      <c r="F32" s="124" t="s">
        <v>340</v>
      </c>
      <c r="G32" s="129" t="s">
        <v>385</v>
      </c>
      <c r="H32" s="129" t="s">
        <v>386</v>
      </c>
      <c r="I32" s="129" t="s">
        <v>340</v>
      </c>
      <c r="J32" s="133" t="s">
        <v>841</v>
      </c>
      <c r="K32" s="129" t="s">
        <v>600</v>
      </c>
      <c r="L32" s="129" t="s">
        <v>356</v>
      </c>
      <c r="M32" s="132" t="s">
        <v>601</v>
      </c>
      <c r="N32" s="129" t="s">
        <v>358</v>
      </c>
      <c r="O32" s="129" t="s">
        <v>358</v>
      </c>
      <c r="P32" s="129" t="s">
        <v>602</v>
      </c>
      <c r="Q32" s="124" t="s">
        <v>347</v>
      </c>
      <c r="R32" s="129"/>
    </row>
    <row r="33" spans="1:18" ht="72" x14ac:dyDescent="0.2">
      <c r="A33" s="130">
        <v>28</v>
      </c>
      <c r="B33" s="128" t="s">
        <v>603</v>
      </c>
      <c r="C33" s="129" t="s">
        <v>604</v>
      </c>
      <c r="D33" s="130">
        <v>2</v>
      </c>
      <c r="E33" s="129" t="s">
        <v>528</v>
      </c>
      <c r="F33" s="124" t="s">
        <v>340</v>
      </c>
      <c r="G33" s="129" t="s">
        <v>385</v>
      </c>
      <c r="H33" s="129" t="s">
        <v>386</v>
      </c>
      <c r="I33" s="129" t="s">
        <v>340</v>
      </c>
      <c r="J33" s="133" t="s">
        <v>842</v>
      </c>
      <c r="K33" s="129" t="s">
        <v>605</v>
      </c>
      <c r="L33" s="129" t="s">
        <v>356</v>
      </c>
      <c r="M33" s="132" t="s">
        <v>601</v>
      </c>
      <c r="N33" s="129" t="s">
        <v>358</v>
      </c>
      <c r="O33" s="129" t="s">
        <v>358</v>
      </c>
      <c r="P33" s="129" t="s">
        <v>602</v>
      </c>
      <c r="Q33" s="124" t="s">
        <v>347</v>
      </c>
      <c r="R33" s="129"/>
    </row>
    <row r="34" spans="1:18" ht="60" x14ac:dyDescent="0.2">
      <c r="A34" s="127">
        <v>29</v>
      </c>
      <c r="B34" s="128" t="s">
        <v>299</v>
      </c>
      <c r="C34" s="129" t="s">
        <v>607</v>
      </c>
      <c r="D34" s="130">
        <v>1</v>
      </c>
      <c r="E34" s="129" t="s">
        <v>528</v>
      </c>
      <c r="F34" s="129" t="s">
        <v>608</v>
      </c>
      <c r="G34" s="129" t="s">
        <v>385</v>
      </c>
      <c r="H34" s="129" t="s">
        <v>609</v>
      </c>
      <c r="I34" s="129" t="s">
        <v>610</v>
      </c>
      <c r="J34" s="133" t="s">
        <v>843</v>
      </c>
      <c r="K34" s="129" t="s">
        <v>611</v>
      </c>
      <c r="L34" s="129" t="s">
        <v>356</v>
      </c>
      <c r="M34" s="129" t="s">
        <v>612</v>
      </c>
      <c r="N34" s="129" t="s">
        <v>358</v>
      </c>
      <c r="O34" s="129" t="s">
        <v>420</v>
      </c>
      <c r="P34" s="129" t="s">
        <v>539</v>
      </c>
      <c r="Q34" s="129" t="s">
        <v>422</v>
      </c>
      <c r="R34" s="129" t="s">
        <v>613</v>
      </c>
    </row>
    <row r="35" spans="1:18" ht="48" x14ac:dyDescent="0.2">
      <c r="A35" s="130">
        <v>30</v>
      </c>
      <c r="B35" s="128" t="s">
        <v>614</v>
      </c>
      <c r="C35" s="129" t="s">
        <v>615</v>
      </c>
      <c r="D35" s="130">
        <v>3</v>
      </c>
      <c r="E35" s="124" t="s">
        <v>339</v>
      </c>
      <c r="F35" s="124" t="s">
        <v>340</v>
      </c>
      <c r="G35" s="129" t="s">
        <v>453</v>
      </c>
      <c r="H35" s="129" t="s">
        <v>342</v>
      </c>
      <c r="I35" s="129" t="s">
        <v>340</v>
      </c>
      <c r="J35" s="129" t="s">
        <v>616</v>
      </c>
      <c r="K35" s="129" t="s">
        <v>340</v>
      </c>
      <c r="L35" s="129" t="s">
        <v>617</v>
      </c>
      <c r="M35" s="132" t="s">
        <v>618</v>
      </c>
      <c r="N35" s="129" t="s">
        <v>619</v>
      </c>
      <c r="O35" s="129" t="s">
        <v>619</v>
      </c>
      <c r="P35" s="129" t="s">
        <v>620</v>
      </c>
      <c r="Q35" s="124" t="s">
        <v>347</v>
      </c>
      <c r="R35" s="129"/>
    </row>
    <row r="36" spans="1:18" ht="36" x14ac:dyDescent="0.2">
      <c r="A36" s="130">
        <v>31</v>
      </c>
      <c r="B36" s="128" t="s">
        <v>621</v>
      </c>
      <c r="C36" s="129" t="s">
        <v>622</v>
      </c>
      <c r="D36" s="130">
        <v>2</v>
      </c>
      <c r="E36" s="124" t="s">
        <v>339</v>
      </c>
      <c r="F36" s="124" t="s">
        <v>340</v>
      </c>
      <c r="G36" s="129" t="s">
        <v>341</v>
      </c>
      <c r="H36" s="129" t="s">
        <v>353</v>
      </c>
      <c r="I36" s="129" t="s">
        <v>340</v>
      </c>
      <c r="J36" s="133" t="s">
        <v>844</v>
      </c>
      <c r="K36" s="129" t="s">
        <v>623</v>
      </c>
      <c r="L36" s="129" t="s">
        <v>356</v>
      </c>
      <c r="M36" s="132" t="s">
        <v>375</v>
      </c>
      <c r="N36" s="129" t="s">
        <v>624</v>
      </c>
      <c r="O36" s="129" t="s">
        <v>345</v>
      </c>
      <c r="P36" s="129" t="s">
        <v>625</v>
      </c>
      <c r="Q36" s="124" t="s">
        <v>347</v>
      </c>
      <c r="R36" s="129" t="s">
        <v>348</v>
      </c>
    </row>
    <row r="37" spans="1:18" ht="72" x14ac:dyDescent="0.2">
      <c r="A37" s="130">
        <v>32</v>
      </c>
      <c r="B37" s="128" t="s">
        <v>626</v>
      </c>
      <c r="C37" s="129" t="s">
        <v>627</v>
      </c>
      <c r="D37" s="130">
        <v>2</v>
      </c>
      <c r="E37" s="129" t="s">
        <v>383</v>
      </c>
      <c r="F37" s="124" t="s">
        <v>340</v>
      </c>
      <c r="G37" s="129" t="s">
        <v>628</v>
      </c>
      <c r="H37" s="129" t="s">
        <v>386</v>
      </c>
      <c r="I37" s="129" t="s">
        <v>629</v>
      </c>
      <c r="J37" s="133" t="s">
        <v>845</v>
      </c>
      <c r="K37" s="129" t="s">
        <v>637</v>
      </c>
      <c r="L37" s="129" t="s">
        <v>356</v>
      </c>
      <c r="M37" s="132" t="s">
        <v>638</v>
      </c>
      <c r="N37" s="129" t="s">
        <v>587</v>
      </c>
      <c r="O37" s="129" t="s">
        <v>420</v>
      </c>
      <c r="P37" s="129" t="s">
        <v>639</v>
      </c>
      <c r="Q37" s="124" t="s">
        <v>347</v>
      </c>
      <c r="R37" s="129" t="s">
        <v>613</v>
      </c>
    </row>
    <row r="38" spans="1:18" ht="60" x14ac:dyDescent="0.2">
      <c r="A38" s="127">
        <v>33</v>
      </c>
      <c r="B38" s="128" t="s">
        <v>640</v>
      </c>
      <c r="C38" s="129" t="s">
        <v>641</v>
      </c>
      <c r="D38" s="130">
        <v>1</v>
      </c>
      <c r="E38" s="129" t="s">
        <v>383</v>
      </c>
      <c r="F38" s="129" t="s">
        <v>642</v>
      </c>
      <c r="G38" s="129" t="s">
        <v>471</v>
      </c>
      <c r="H38" s="129" t="s">
        <v>386</v>
      </c>
      <c r="I38" s="129" t="s">
        <v>643</v>
      </c>
      <c r="J38" s="133" t="s">
        <v>846</v>
      </c>
      <c r="K38" s="129" t="s">
        <v>644</v>
      </c>
      <c r="L38" s="129" t="s">
        <v>356</v>
      </c>
      <c r="M38" s="129" t="s">
        <v>645</v>
      </c>
      <c r="N38" s="129" t="s">
        <v>358</v>
      </c>
      <c r="O38" s="129" t="s">
        <v>420</v>
      </c>
      <c r="P38" s="129" t="s">
        <v>646</v>
      </c>
      <c r="Q38" s="124" t="s">
        <v>347</v>
      </c>
      <c r="R38" s="129"/>
    </row>
    <row r="39" spans="1:18" ht="72" x14ac:dyDescent="0.2">
      <c r="A39" s="127">
        <v>34</v>
      </c>
      <c r="B39" s="128" t="s">
        <v>647</v>
      </c>
      <c r="C39" s="129" t="s">
        <v>648</v>
      </c>
      <c r="D39" s="130">
        <v>1</v>
      </c>
      <c r="E39" s="124" t="s">
        <v>339</v>
      </c>
      <c r="F39" s="124" t="s">
        <v>649</v>
      </c>
      <c r="G39" s="129" t="s">
        <v>341</v>
      </c>
      <c r="H39" s="129" t="s">
        <v>342</v>
      </c>
      <c r="I39" s="129" t="s">
        <v>340</v>
      </c>
      <c r="J39" s="133" t="s">
        <v>847</v>
      </c>
      <c r="K39" s="129" t="s">
        <v>650</v>
      </c>
      <c r="L39" s="129" t="s">
        <v>356</v>
      </c>
      <c r="M39" s="132" t="s">
        <v>375</v>
      </c>
      <c r="N39" s="129" t="s">
        <v>624</v>
      </c>
      <c r="O39" s="129" t="s">
        <v>345</v>
      </c>
      <c r="P39" s="129" t="s">
        <v>625</v>
      </c>
      <c r="Q39" s="124" t="s">
        <v>347</v>
      </c>
      <c r="R39" s="129" t="s">
        <v>348</v>
      </c>
    </row>
    <row r="40" spans="1:18" ht="60" x14ac:dyDescent="0.2">
      <c r="A40" s="130">
        <v>35</v>
      </c>
      <c r="B40" s="128" t="s">
        <v>651</v>
      </c>
      <c r="C40" s="129" t="s">
        <v>652</v>
      </c>
      <c r="D40" s="130">
        <v>2</v>
      </c>
      <c r="E40" s="124" t="s">
        <v>339</v>
      </c>
      <c r="F40" s="124" t="s">
        <v>340</v>
      </c>
      <c r="G40" s="129" t="s">
        <v>341</v>
      </c>
      <c r="H40" s="129" t="s">
        <v>342</v>
      </c>
      <c r="I40" s="129" t="s">
        <v>340</v>
      </c>
      <c r="J40" s="133" t="s">
        <v>848</v>
      </c>
      <c r="K40" s="129" t="s">
        <v>653</v>
      </c>
      <c r="L40" s="129" t="s">
        <v>344</v>
      </c>
      <c r="M40" s="132" t="s">
        <v>654</v>
      </c>
      <c r="N40" s="129" t="s">
        <v>624</v>
      </c>
      <c r="O40" s="129" t="s">
        <v>345</v>
      </c>
      <c r="P40" s="129" t="s">
        <v>442</v>
      </c>
      <c r="Q40" s="124" t="s">
        <v>347</v>
      </c>
      <c r="R40" s="129" t="s">
        <v>348</v>
      </c>
    </row>
    <row r="41" spans="1:18" ht="84" x14ac:dyDescent="0.2">
      <c r="A41" s="130">
        <v>36</v>
      </c>
      <c r="B41" s="128" t="s">
        <v>655</v>
      </c>
      <c r="C41" s="129" t="s">
        <v>849</v>
      </c>
      <c r="D41" s="130">
        <v>3</v>
      </c>
      <c r="E41" s="124" t="s">
        <v>339</v>
      </c>
      <c r="F41" s="124" t="s">
        <v>340</v>
      </c>
      <c r="G41" s="129" t="s">
        <v>341</v>
      </c>
      <c r="H41" s="129" t="s">
        <v>342</v>
      </c>
      <c r="I41" s="129" t="s">
        <v>340</v>
      </c>
      <c r="J41" s="133" t="s">
        <v>850</v>
      </c>
      <c r="K41" s="129" t="s">
        <v>656</v>
      </c>
      <c r="L41" s="129" t="s">
        <v>356</v>
      </c>
      <c r="M41" s="129" t="s">
        <v>657</v>
      </c>
      <c r="N41" s="129" t="s">
        <v>358</v>
      </c>
      <c r="O41" s="129" t="s">
        <v>358</v>
      </c>
      <c r="P41" s="129" t="s">
        <v>658</v>
      </c>
      <c r="Q41" s="124" t="s">
        <v>347</v>
      </c>
      <c r="R41" s="129"/>
    </row>
    <row r="42" spans="1:18" ht="72" x14ac:dyDescent="0.2">
      <c r="A42" s="130">
        <v>37</v>
      </c>
      <c r="B42" s="128" t="s">
        <v>659</v>
      </c>
      <c r="C42" s="129" t="s">
        <v>660</v>
      </c>
      <c r="D42" s="130">
        <v>2</v>
      </c>
      <c r="E42" s="124" t="s">
        <v>339</v>
      </c>
      <c r="F42" s="124" t="s">
        <v>340</v>
      </c>
      <c r="G42" s="129" t="s">
        <v>341</v>
      </c>
      <c r="H42" s="129" t="s">
        <v>342</v>
      </c>
      <c r="I42" s="129" t="s">
        <v>340</v>
      </c>
      <c r="J42" s="133" t="s">
        <v>851</v>
      </c>
      <c r="K42" s="129" t="s">
        <v>650</v>
      </c>
      <c r="L42" s="129" t="s">
        <v>356</v>
      </c>
      <c r="M42" s="132" t="s">
        <v>478</v>
      </c>
      <c r="N42" s="129" t="s">
        <v>624</v>
      </c>
      <c r="O42" s="129" t="s">
        <v>345</v>
      </c>
      <c r="P42" s="129" t="s">
        <v>661</v>
      </c>
      <c r="Q42" s="124" t="s">
        <v>347</v>
      </c>
      <c r="R42" s="129" t="s">
        <v>852</v>
      </c>
    </row>
    <row r="43" spans="1:18" ht="132" x14ac:dyDescent="0.2">
      <c r="A43" s="130">
        <v>38</v>
      </c>
      <c r="B43" s="128" t="s">
        <v>662</v>
      </c>
      <c r="C43" s="129" t="s">
        <v>663</v>
      </c>
      <c r="D43" s="130">
        <v>2</v>
      </c>
      <c r="E43" s="124" t="s">
        <v>339</v>
      </c>
      <c r="F43" s="124" t="s">
        <v>664</v>
      </c>
      <c r="G43" s="129" t="s">
        <v>341</v>
      </c>
      <c r="H43" s="129" t="s">
        <v>665</v>
      </c>
      <c r="I43" s="129" t="s">
        <v>666</v>
      </c>
      <c r="J43" s="133" t="s">
        <v>853</v>
      </c>
      <c r="K43" s="129" t="s">
        <v>667</v>
      </c>
      <c r="L43" s="129" t="s">
        <v>356</v>
      </c>
      <c r="M43" s="132" t="s">
        <v>478</v>
      </c>
      <c r="N43" s="129" t="s">
        <v>668</v>
      </c>
      <c r="O43" s="129" t="s">
        <v>668</v>
      </c>
      <c r="P43" s="129" t="s">
        <v>669</v>
      </c>
      <c r="Q43" s="124" t="s">
        <v>347</v>
      </c>
      <c r="R43" s="129" t="s">
        <v>348</v>
      </c>
    </row>
    <row r="44" spans="1:18" ht="48" x14ac:dyDescent="0.2">
      <c r="A44" s="130">
        <v>39</v>
      </c>
      <c r="B44" s="128" t="s">
        <v>670</v>
      </c>
      <c r="C44" s="129" t="s">
        <v>671</v>
      </c>
      <c r="D44" s="130">
        <v>3</v>
      </c>
      <c r="E44" s="124" t="s">
        <v>339</v>
      </c>
      <c r="F44" s="124" t="s">
        <v>340</v>
      </c>
      <c r="G44" s="129" t="s">
        <v>453</v>
      </c>
      <c r="H44" s="129" t="s">
        <v>386</v>
      </c>
      <c r="I44" s="129" t="s">
        <v>340</v>
      </c>
      <c r="J44" s="133" t="s">
        <v>675</v>
      </c>
      <c r="K44" s="129" t="s">
        <v>676</v>
      </c>
      <c r="L44" s="129" t="s">
        <v>617</v>
      </c>
      <c r="M44" s="132" t="s">
        <v>618</v>
      </c>
      <c r="N44" s="129"/>
      <c r="O44" s="129"/>
      <c r="P44" s="129"/>
      <c r="Q44" s="124" t="s">
        <v>347</v>
      </c>
      <c r="R44" s="129"/>
    </row>
    <row r="45" spans="1:18" ht="36" x14ac:dyDescent="0.2">
      <c r="A45" s="130">
        <v>40</v>
      </c>
      <c r="B45" s="128" t="s">
        <v>677</v>
      </c>
      <c r="C45" s="129" t="s">
        <v>678</v>
      </c>
      <c r="D45" s="130">
        <v>3</v>
      </c>
      <c r="E45" s="124" t="s">
        <v>339</v>
      </c>
      <c r="F45" s="124" t="s">
        <v>340</v>
      </c>
      <c r="G45" s="129" t="s">
        <v>341</v>
      </c>
      <c r="H45" s="129" t="s">
        <v>386</v>
      </c>
      <c r="I45" s="129" t="s">
        <v>502</v>
      </c>
      <c r="J45" s="133" t="s">
        <v>854</v>
      </c>
      <c r="K45" s="129" t="s">
        <v>679</v>
      </c>
      <c r="L45" s="129" t="s">
        <v>356</v>
      </c>
      <c r="M45" s="132" t="s">
        <v>375</v>
      </c>
      <c r="N45" s="129" t="s">
        <v>358</v>
      </c>
      <c r="O45" s="129" t="s">
        <v>420</v>
      </c>
      <c r="P45" s="129" t="s">
        <v>680</v>
      </c>
      <c r="Q45" s="124" t="s">
        <v>347</v>
      </c>
      <c r="R45" s="129"/>
    </row>
    <row r="46" spans="1:18" ht="72" x14ac:dyDescent="0.2">
      <c r="A46" s="127">
        <v>41</v>
      </c>
      <c r="B46" s="128" t="s">
        <v>681</v>
      </c>
      <c r="C46" s="135" t="s">
        <v>682</v>
      </c>
      <c r="D46" s="130">
        <v>1</v>
      </c>
      <c r="E46" s="129" t="s">
        <v>383</v>
      </c>
      <c r="F46" s="124" t="s">
        <v>683</v>
      </c>
      <c r="G46" s="129" t="s">
        <v>385</v>
      </c>
      <c r="H46" s="129" t="s">
        <v>685</v>
      </c>
      <c r="I46" s="129" t="s">
        <v>686</v>
      </c>
      <c r="J46" s="133" t="s">
        <v>855</v>
      </c>
      <c r="K46" s="129" t="s">
        <v>687</v>
      </c>
      <c r="L46" s="129" t="s">
        <v>356</v>
      </c>
      <c r="M46" s="132" t="s">
        <v>688</v>
      </c>
      <c r="N46" s="129" t="s">
        <v>358</v>
      </c>
      <c r="O46" s="129" t="s">
        <v>420</v>
      </c>
      <c r="P46" s="134"/>
      <c r="Q46" s="129" t="s">
        <v>422</v>
      </c>
      <c r="R46" s="129"/>
    </row>
    <row r="47" spans="1:18" ht="72" x14ac:dyDescent="0.2">
      <c r="A47" s="127">
        <v>42</v>
      </c>
      <c r="B47" s="128" t="s">
        <v>698</v>
      </c>
      <c r="C47" s="129" t="s">
        <v>699</v>
      </c>
      <c r="D47" s="130">
        <v>1</v>
      </c>
      <c r="E47" s="129" t="s">
        <v>383</v>
      </c>
      <c r="F47" s="129" t="s">
        <v>683</v>
      </c>
      <c r="G47" s="129" t="s">
        <v>385</v>
      </c>
      <c r="H47" s="129" t="s">
        <v>685</v>
      </c>
      <c r="I47" s="129" t="s">
        <v>686</v>
      </c>
      <c r="J47" s="133" t="s">
        <v>856</v>
      </c>
      <c r="K47" s="129" t="s">
        <v>700</v>
      </c>
      <c r="L47" s="129" t="s">
        <v>356</v>
      </c>
      <c r="M47" s="129" t="s">
        <v>701</v>
      </c>
      <c r="N47" s="129" t="s">
        <v>358</v>
      </c>
      <c r="O47" s="129" t="s">
        <v>420</v>
      </c>
      <c r="P47" s="129" t="s">
        <v>506</v>
      </c>
      <c r="Q47" s="129" t="s">
        <v>422</v>
      </c>
      <c r="R47" s="129"/>
    </row>
    <row r="48" spans="1:18" ht="60" x14ac:dyDescent="0.2">
      <c r="A48" s="130">
        <v>43</v>
      </c>
      <c r="B48" s="128" t="s">
        <v>702</v>
      </c>
      <c r="C48" s="129" t="s">
        <v>703</v>
      </c>
      <c r="D48" s="130">
        <v>3</v>
      </c>
      <c r="E48" s="129" t="s">
        <v>383</v>
      </c>
      <c r="F48" s="124" t="s">
        <v>340</v>
      </c>
      <c r="G48" s="129" t="s">
        <v>542</v>
      </c>
      <c r="H48" s="129" t="s">
        <v>386</v>
      </c>
      <c r="I48" s="129" t="s">
        <v>704</v>
      </c>
      <c r="J48" s="133" t="s">
        <v>857</v>
      </c>
      <c r="K48" s="129" t="s">
        <v>705</v>
      </c>
      <c r="L48" s="129" t="s">
        <v>356</v>
      </c>
      <c r="M48" s="129" t="s">
        <v>419</v>
      </c>
      <c r="N48" s="129" t="s">
        <v>587</v>
      </c>
      <c r="O48" s="129" t="s">
        <v>420</v>
      </c>
      <c r="P48" s="129" t="s">
        <v>706</v>
      </c>
      <c r="Q48" s="124" t="s">
        <v>347</v>
      </c>
      <c r="R48" s="129"/>
    </row>
    <row r="49" spans="1:18" ht="60" x14ac:dyDescent="0.2">
      <c r="A49" s="127">
        <v>44</v>
      </c>
      <c r="B49" s="128" t="s">
        <v>707</v>
      </c>
      <c r="C49" s="129" t="s">
        <v>708</v>
      </c>
      <c r="D49" s="130">
        <v>1</v>
      </c>
      <c r="E49" s="129" t="s">
        <v>383</v>
      </c>
      <c r="F49" s="129" t="s">
        <v>709</v>
      </c>
      <c r="G49" s="129" t="s">
        <v>710</v>
      </c>
      <c r="H49" s="129" t="s">
        <v>435</v>
      </c>
      <c r="I49" s="129" t="s">
        <v>711</v>
      </c>
      <c r="J49" s="133" t="s">
        <v>858</v>
      </c>
      <c r="K49" s="129" t="s">
        <v>712</v>
      </c>
      <c r="L49" s="129" t="s">
        <v>356</v>
      </c>
      <c r="M49" s="129" t="s">
        <v>713</v>
      </c>
      <c r="N49" s="129" t="s">
        <v>358</v>
      </c>
      <c r="O49" s="129" t="s">
        <v>420</v>
      </c>
      <c r="P49" s="129" t="s">
        <v>714</v>
      </c>
      <c r="Q49" s="129" t="s">
        <v>422</v>
      </c>
      <c r="R49" s="129" t="s">
        <v>613</v>
      </c>
    </row>
    <row r="50" spans="1:18" ht="72" x14ac:dyDescent="0.2">
      <c r="A50" s="127">
        <v>45</v>
      </c>
      <c r="B50" s="128" t="s">
        <v>715</v>
      </c>
      <c r="C50" s="129" t="s">
        <v>716</v>
      </c>
      <c r="D50" s="130">
        <v>1</v>
      </c>
      <c r="E50" s="129" t="s">
        <v>383</v>
      </c>
      <c r="F50" s="129" t="s">
        <v>726</v>
      </c>
      <c r="G50" s="129" t="s">
        <v>710</v>
      </c>
      <c r="H50" s="129" t="s">
        <v>435</v>
      </c>
      <c r="I50" s="129" t="s">
        <v>711</v>
      </c>
      <c r="J50" s="133" t="s">
        <v>859</v>
      </c>
      <c r="K50" s="129" t="s">
        <v>727</v>
      </c>
      <c r="L50" s="129" t="s">
        <v>356</v>
      </c>
      <c r="M50" s="132" t="s">
        <v>728</v>
      </c>
      <c r="N50" s="129" t="s">
        <v>358</v>
      </c>
      <c r="O50" s="129" t="s">
        <v>420</v>
      </c>
      <c r="P50" s="129" t="s">
        <v>729</v>
      </c>
      <c r="Q50" s="129" t="s">
        <v>422</v>
      </c>
      <c r="R50" s="129"/>
    </row>
    <row r="51" spans="1:18" ht="60" x14ac:dyDescent="0.2">
      <c r="A51" s="127">
        <v>46</v>
      </c>
      <c r="B51" s="128" t="s">
        <v>730</v>
      </c>
      <c r="C51" s="129" t="s">
        <v>731</v>
      </c>
      <c r="D51" s="130">
        <v>1</v>
      </c>
      <c r="E51" s="124" t="s">
        <v>339</v>
      </c>
      <c r="F51" s="124" t="s">
        <v>732</v>
      </c>
      <c r="G51" s="129" t="s">
        <v>341</v>
      </c>
      <c r="H51" s="129" t="s">
        <v>353</v>
      </c>
      <c r="I51" s="129" t="s">
        <v>733</v>
      </c>
      <c r="J51" s="133" t="s">
        <v>860</v>
      </c>
      <c r="K51" s="129" t="s">
        <v>734</v>
      </c>
      <c r="L51" s="129" t="s">
        <v>504</v>
      </c>
      <c r="M51" s="132" t="s">
        <v>735</v>
      </c>
      <c r="N51" s="129" t="s">
        <v>736</v>
      </c>
      <c r="O51" s="129" t="s">
        <v>420</v>
      </c>
      <c r="P51" s="129" t="s">
        <v>737</v>
      </c>
      <c r="Q51" s="124" t="s">
        <v>422</v>
      </c>
      <c r="R51" s="129" t="s">
        <v>348</v>
      </c>
    </row>
    <row r="52" spans="1:18" ht="48" x14ac:dyDescent="0.2">
      <c r="A52" s="130">
        <v>47</v>
      </c>
      <c r="B52" s="128" t="s">
        <v>738</v>
      </c>
      <c r="C52" s="129" t="s">
        <v>739</v>
      </c>
      <c r="D52" s="130">
        <v>3</v>
      </c>
      <c r="E52" s="124" t="s">
        <v>339</v>
      </c>
      <c r="F52" s="124" t="s">
        <v>340</v>
      </c>
      <c r="G52" s="129" t="s">
        <v>341</v>
      </c>
      <c r="H52" s="129" t="s">
        <v>386</v>
      </c>
      <c r="I52" s="129" t="s">
        <v>340</v>
      </c>
      <c r="J52" s="133" t="s">
        <v>861</v>
      </c>
      <c r="K52" s="129" t="s">
        <v>740</v>
      </c>
      <c r="L52" s="129" t="s">
        <v>741</v>
      </c>
      <c r="M52" s="132" t="s">
        <v>742</v>
      </c>
      <c r="N52" s="129" t="s">
        <v>619</v>
      </c>
      <c r="O52" s="129" t="s">
        <v>619</v>
      </c>
      <c r="P52" s="129" t="s">
        <v>745</v>
      </c>
      <c r="Q52" s="124" t="s">
        <v>347</v>
      </c>
      <c r="R52" s="129"/>
    </row>
    <row r="53" spans="1:18" ht="72" x14ac:dyDescent="0.2">
      <c r="A53" s="127">
        <v>48</v>
      </c>
      <c r="B53" s="128" t="s">
        <v>746</v>
      </c>
      <c r="C53" s="129" t="s">
        <v>750</v>
      </c>
      <c r="D53" s="130">
        <v>1</v>
      </c>
      <c r="E53" s="124" t="s">
        <v>339</v>
      </c>
      <c r="F53" s="124" t="s">
        <v>751</v>
      </c>
      <c r="G53" s="129" t="s">
        <v>341</v>
      </c>
      <c r="H53" s="129" t="s">
        <v>386</v>
      </c>
      <c r="I53" s="129" t="s">
        <v>752</v>
      </c>
      <c r="J53" s="133" t="s">
        <v>862</v>
      </c>
      <c r="K53" s="129" t="s">
        <v>753</v>
      </c>
      <c r="L53" s="129" t="s">
        <v>344</v>
      </c>
      <c r="M53" s="132" t="s">
        <v>754</v>
      </c>
      <c r="N53" s="129" t="s">
        <v>736</v>
      </c>
      <c r="O53" s="129" t="s">
        <v>736</v>
      </c>
      <c r="P53" s="129" t="s">
        <v>755</v>
      </c>
      <c r="Q53" s="124" t="s">
        <v>347</v>
      </c>
      <c r="R53" s="129"/>
    </row>
    <row r="54" spans="1:18" ht="60" x14ac:dyDescent="0.2">
      <c r="A54" s="130">
        <v>49</v>
      </c>
      <c r="B54" s="128" t="s">
        <v>756</v>
      </c>
      <c r="C54" s="129" t="s">
        <v>757</v>
      </c>
      <c r="D54" s="130">
        <v>3</v>
      </c>
      <c r="E54" s="124" t="s">
        <v>339</v>
      </c>
      <c r="F54" s="124" t="s">
        <v>340</v>
      </c>
      <c r="G54" s="129" t="s">
        <v>453</v>
      </c>
      <c r="H54" s="129" t="s">
        <v>353</v>
      </c>
      <c r="I54" s="129" t="s">
        <v>340</v>
      </c>
      <c r="J54" s="133" t="s">
        <v>863</v>
      </c>
      <c r="K54" s="129" t="s">
        <v>758</v>
      </c>
      <c r="L54" s="129" t="s">
        <v>759</v>
      </c>
      <c r="M54" s="132" t="s">
        <v>760</v>
      </c>
      <c r="N54" s="129" t="s">
        <v>358</v>
      </c>
      <c r="O54" s="129" t="s">
        <v>358</v>
      </c>
      <c r="P54" s="129" t="s">
        <v>761</v>
      </c>
      <c r="Q54" s="124" t="s">
        <v>347</v>
      </c>
      <c r="R54" s="129"/>
    </row>
    <row r="55" spans="1:18" ht="60" x14ac:dyDescent="0.2">
      <c r="A55" s="127">
        <v>50</v>
      </c>
      <c r="B55" s="128" t="s">
        <v>762</v>
      </c>
      <c r="C55" s="129" t="s">
        <v>764</v>
      </c>
      <c r="D55" s="130">
        <v>1</v>
      </c>
      <c r="E55" s="129" t="s">
        <v>383</v>
      </c>
      <c r="F55" s="129" t="s">
        <v>340</v>
      </c>
      <c r="G55" s="129" t="s">
        <v>385</v>
      </c>
      <c r="H55" s="129" t="s">
        <v>386</v>
      </c>
      <c r="I55" s="129" t="s">
        <v>340</v>
      </c>
      <c r="J55" s="133" t="s">
        <v>864</v>
      </c>
      <c r="K55" s="129" t="s">
        <v>765</v>
      </c>
      <c r="L55" s="129" t="s">
        <v>356</v>
      </c>
      <c r="M55" s="129" t="s">
        <v>788</v>
      </c>
      <c r="N55" s="129" t="s">
        <v>358</v>
      </c>
      <c r="O55" s="129" t="s">
        <v>358</v>
      </c>
      <c r="P55" s="129" t="s">
        <v>789</v>
      </c>
      <c r="Q55" s="129" t="s">
        <v>347</v>
      </c>
      <c r="R55" s="129"/>
    </row>
    <row r="56" spans="1:18" s="106" customFormat="1" ht="36" x14ac:dyDescent="0.2">
      <c r="A56" s="136">
        <v>51</v>
      </c>
      <c r="B56" s="137" t="s">
        <v>790</v>
      </c>
      <c r="C56" s="132" t="s">
        <v>791</v>
      </c>
      <c r="D56" s="138">
        <v>1</v>
      </c>
      <c r="E56" s="132" t="s">
        <v>383</v>
      </c>
      <c r="F56" s="126" t="s">
        <v>340</v>
      </c>
      <c r="G56" s="132" t="s">
        <v>415</v>
      </c>
      <c r="H56" s="132" t="s">
        <v>386</v>
      </c>
      <c r="I56" s="132"/>
      <c r="J56" s="132" t="s">
        <v>792</v>
      </c>
      <c r="K56" s="132" t="s">
        <v>793</v>
      </c>
      <c r="L56" s="132" t="s">
        <v>794</v>
      </c>
      <c r="M56" s="132" t="s">
        <v>795</v>
      </c>
      <c r="N56" s="132" t="s">
        <v>587</v>
      </c>
      <c r="O56" s="132" t="s">
        <v>420</v>
      </c>
      <c r="P56" s="132" t="s">
        <v>796</v>
      </c>
      <c r="Q56" s="132" t="s">
        <v>797</v>
      </c>
      <c r="R56" s="132" t="s">
        <v>798</v>
      </c>
    </row>
    <row r="57" spans="1:18" s="106" customFormat="1" ht="36" x14ac:dyDescent="0.2">
      <c r="A57" s="138">
        <v>52</v>
      </c>
      <c r="B57" s="137" t="s">
        <v>799</v>
      </c>
      <c r="C57" s="132" t="s">
        <v>800</v>
      </c>
      <c r="D57" s="138">
        <v>3</v>
      </c>
      <c r="E57" s="132"/>
      <c r="F57" s="126"/>
      <c r="G57" s="132" t="s">
        <v>385</v>
      </c>
      <c r="H57" s="132"/>
      <c r="I57" s="132"/>
      <c r="J57" s="139" t="s">
        <v>806</v>
      </c>
      <c r="K57" s="132"/>
      <c r="L57" s="132" t="s">
        <v>741</v>
      </c>
      <c r="M57" s="132" t="s">
        <v>807</v>
      </c>
      <c r="N57" s="132"/>
      <c r="O57" s="132"/>
      <c r="P57" s="132"/>
      <c r="Q57" s="132"/>
      <c r="R57" s="132"/>
    </row>
    <row r="58" spans="1:18" s="146" customFormat="1" ht="45" customHeight="1" x14ac:dyDescent="0.2">
      <c r="A58" s="140">
        <v>53</v>
      </c>
      <c r="B58" s="137" t="s">
        <v>808</v>
      </c>
      <c r="C58" s="141" t="s">
        <v>809</v>
      </c>
      <c r="D58" s="142">
        <v>1</v>
      </c>
      <c r="E58" s="143" t="s">
        <v>383</v>
      </c>
      <c r="F58" s="126" t="s">
        <v>340</v>
      </c>
      <c r="G58" s="132" t="s">
        <v>415</v>
      </c>
      <c r="H58" s="144" t="s">
        <v>386</v>
      </c>
      <c r="I58" s="142"/>
      <c r="J58" s="145" t="s">
        <v>865</v>
      </c>
      <c r="K58" s="141" t="s">
        <v>810</v>
      </c>
      <c r="L58" s="141" t="s">
        <v>356</v>
      </c>
      <c r="M58" s="141" t="s">
        <v>811</v>
      </c>
      <c r="N58" s="144" t="s">
        <v>587</v>
      </c>
      <c r="O58" s="144" t="s">
        <v>420</v>
      </c>
      <c r="P58" s="144" t="s">
        <v>812</v>
      </c>
      <c r="Q58" s="141" t="s">
        <v>347</v>
      </c>
      <c r="R58" s="142"/>
    </row>
    <row r="59" spans="1:18" s="146" customFormat="1" ht="30.75" customHeight="1" x14ac:dyDescent="0.2">
      <c r="A59" s="142">
        <v>54</v>
      </c>
      <c r="B59" s="137" t="s">
        <v>813</v>
      </c>
      <c r="C59" s="142"/>
      <c r="D59" s="142">
        <v>2</v>
      </c>
      <c r="E59" s="144"/>
      <c r="F59" s="126"/>
      <c r="G59" s="132" t="s">
        <v>415</v>
      </c>
      <c r="H59" s="142"/>
      <c r="I59" s="142"/>
      <c r="J59" s="142"/>
      <c r="K59" s="142"/>
      <c r="L59" s="142"/>
      <c r="M59" s="142"/>
      <c r="N59" s="142"/>
      <c r="O59" s="142"/>
      <c r="P59" s="142"/>
      <c r="Q59" s="142"/>
      <c r="R59" s="142"/>
    </row>
  </sheetData>
  <mergeCells count="2">
    <mergeCell ref="A1:D3"/>
    <mergeCell ref="A4:D4"/>
  </mergeCells>
  <phoneticPr fontId="13" type="noConversion"/>
  <pageMargins left="0.75" right="0.75" top="1" bottom="1" header="0.5" footer="0.5"/>
  <headerFooter alignWithMargins="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9"/>
  <sheetViews>
    <sheetView zoomScaleNormal="100" workbookViewId="0"/>
  </sheetViews>
  <sheetFormatPr defaultRowHeight="12.75" x14ac:dyDescent="0.2"/>
  <cols>
    <col min="1" max="1" width="27.140625" style="567" bestFit="1" customWidth="1"/>
    <col min="2" max="2" width="25.7109375" style="567" bestFit="1" customWidth="1"/>
    <col min="3" max="3" width="8.5703125" style="567" bestFit="1" customWidth="1"/>
    <col min="4" max="16384" width="9.140625" style="567"/>
  </cols>
  <sheetData>
    <row r="1" spans="1:6" x14ac:dyDescent="0.2">
      <c r="A1" s="543"/>
      <c r="B1" s="594" t="s">
        <v>1791</v>
      </c>
      <c r="C1" s="595"/>
      <c r="D1" s="595"/>
      <c r="E1" s="595"/>
      <c r="F1" s="596"/>
    </row>
    <row r="2" spans="1:6" x14ac:dyDescent="0.2">
      <c r="B2" s="597"/>
      <c r="C2" s="598"/>
      <c r="D2" s="598"/>
      <c r="E2" s="598"/>
      <c r="F2" s="599"/>
    </row>
    <row r="4" spans="1:6" x14ac:dyDescent="0.2">
      <c r="A4" s="542">
        <v>42064</v>
      </c>
      <c r="B4" s="538" t="s">
        <v>1780</v>
      </c>
    </row>
    <row r="5" spans="1:6" x14ac:dyDescent="0.2">
      <c r="A5" s="539" t="s">
        <v>1790</v>
      </c>
      <c r="B5" s="539" t="s">
        <v>1781</v>
      </c>
    </row>
    <row r="6" spans="1:6" x14ac:dyDescent="0.2">
      <c r="A6" s="540" t="s">
        <v>1782</v>
      </c>
      <c r="B6" s="540">
        <v>99.641999999999996</v>
      </c>
    </row>
    <row r="36" spans="1:2" x14ac:dyDescent="0.2">
      <c r="A36" s="441"/>
    </row>
    <row r="47" spans="1:2" x14ac:dyDescent="0.2">
      <c r="A47" s="542" t="s">
        <v>1830</v>
      </c>
      <c r="B47" s="538" t="s">
        <v>1780</v>
      </c>
    </row>
    <row r="48" spans="1:2" x14ac:dyDescent="0.2">
      <c r="A48" s="539" t="s">
        <v>1790</v>
      </c>
      <c r="B48" s="539" t="s">
        <v>1781</v>
      </c>
    </row>
    <row r="49" spans="1:2" x14ac:dyDescent="0.2">
      <c r="A49" s="540" t="s">
        <v>1782</v>
      </c>
      <c r="B49" s="586">
        <v>99.751999999999995</v>
      </c>
    </row>
  </sheetData>
  <mergeCells count="1">
    <mergeCell ref="B1:F2"/>
  </mergeCells>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E25"/>
  <sheetViews>
    <sheetView workbookViewId="0">
      <selection activeCell="F26" sqref="F26"/>
    </sheetView>
  </sheetViews>
  <sheetFormatPr defaultRowHeight="12.75" x14ac:dyDescent="0.2"/>
  <cols>
    <col min="1" max="1" width="4.5703125" customWidth="1"/>
    <col min="2" max="2" width="30.28515625" customWidth="1"/>
    <col min="3" max="3" width="59.140625" customWidth="1"/>
    <col min="4" max="4" width="13.28515625" customWidth="1"/>
    <col min="5" max="5" width="12" customWidth="1"/>
  </cols>
  <sheetData>
    <row r="1" spans="1:5" ht="16.5" customHeight="1" x14ac:dyDescent="0.2">
      <c r="A1" s="147"/>
      <c r="B1" s="147" t="s">
        <v>866</v>
      </c>
      <c r="C1" s="147" t="s">
        <v>867</v>
      </c>
      <c r="D1" s="147" t="s">
        <v>875</v>
      </c>
      <c r="E1" s="148"/>
    </row>
    <row r="2" spans="1:5" ht="20.100000000000001" customHeight="1" x14ac:dyDescent="0.2">
      <c r="A2" s="149">
        <v>1</v>
      </c>
      <c r="B2" s="150" t="s">
        <v>876</v>
      </c>
      <c r="C2" s="151" t="s">
        <v>877</v>
      </c>
      <c r="D2" s="152" t="s">
        <v>878</v>
      </c>
      <c r="E2" s="153"/>
    </row>
    <row r="3" spans="1:5" ht="20.100000000000001" customHeight="1" x14ac:dyDescent="0.2">
      <c r="A3" s="149">
        <v>2</v>
      </c>
      <c r="B3" s="150" t="s">
        <v>879</v>
      </c>
      <c r="C3" s="151" t="s">
        <v>0</v>
      </c>
      <c r="D3" s="152" t="s">
        <v>878</v>
      </c>
      <c r="E3" s="153"/>
    </row>
    <row r="4" spans="1:5" ht="20.100000000000001" customHeight="1" x14ac:dyDescent="0.2">
      <c r="A4" s="149">
        <v>3</v>
      </c>
      <c r="B4" s="150" t="s">
        <v>1</v>
      </c>
      <c r="C4" s="151" t="s">
        <v>2</v>
      </c>
      <c r="D4" s="152" t="s">
        <v>3</v>
      </c>
      <c r="E4" s="153"/>
    </row>
    <row r="5" spans="1:5" ht="20.100000000000001" customHeight="1" x14ac:dyDescent="0.2">
      <c r="A5" s="149" t="s">
        <v>4</v>
      </c>
      <c r="B5" s="150" t="s">
        <v>5</v>
      </c>
      <c r="C5" s="151" t="s">
        <v>6</v>
      </c>
      <c r="D5" s="152" t="s">
        <v>7</v>
      </c>
      <c r="E5" s="153"/>
    </row>
    <row r="6" spans="1:5" ht="20.100000000000001" customHeight="1" x14ac:dyDescent="0.2">
      <c r="A6" s="149">
        <v>5</v>
      </c>
      <c r="B6" s="150" t="s">
        <v>8</v>
      </c>
      <c r="C6" s="151" t="s">
        <v>9</v>
      </c>
      <c r="D6" s="152" t="s">
        <v>3</v>
      </c>
      <c r="E6" s="153"/>
    </row>
    <row r="7" spans="1:5" ht="20.100000000000001" customHeight="1" x14ac:dyDescent="0.2">
      <c r="A7" s="149">
        <v>6</v>
      </c>
      <c r="B7" s="150" t="s">
        <v>10</v>
      </c>
      <c r="C7" s="151" t="s">
        <v>11</v>
      </c>
      <c r="D7" s="152" t="s">
        <v>12</v>
      </c>
      <c r="E7" s="153"/>
    </row>
    <row r="8" spans="1:5" ht="20.100000000000001" customHeight="1" x14ac:dyDescent="0.2">
      <c r="A8" s="149">
        <v>7</v>
      </c>
      <c r="B8" s="150" t="s">
        <v>13</v>
      </c>
      <c r="C8" s="151" t="s">
        <v>14</v>
      </c>
      <c r="D8" s="152" t="s">
        <v>15</v>
      </c>
      <c r="E8" s="153"/>
    </row>
    <row r="9" spans="1:5" ht="20.100000000000001" customHeight="1" x14ac:dyDescent="0.2">
      <c r="A9" s="149">
        <v>8</v>
      </c>
      <c r="B9" s="150" t="s">
        <v>16</v>
      </c>
      <c r="C9" s="151" t="s">
        <v>17</v>
      </c>
      <c r="D9" s="152" t="s">
        <v>18</v>
      </c>
      <c r="E9" s="153"/>
    </row>
    <row r="10" spans="1:5" ht="20.100000000000001" customHeight="1" x14ac:dyDescent="0.2">
      <c r="A10" s="149">
        <v>9</v>
      </c>
      <c r="B10" s="150" t="s">
        <v>19</v>
      </c>
      <c r="C10" s="151" t="s">
        <v>20</v>
      </c>
      <c r="D10" s="152" t="s">
        <v>3</v>
      </c>
      <c r="E10" s="153"/>
    </row>
    <row r="11" spans="1:5" ht="20.100000000000001" customHeight="1" x14ac:dyDescent="0.2">
      <c r="A11" s="149" t="s">
        <v>98</v>
      </c>
      <c r="B11" s="150" t="s">
        <v>21</v>
      </c>
      <c r="C11" s="151" t="s">
        <v>22</v>
      </c>
      <c r="D11" s="152" t="s">
        <v>3</v>
      </c>
      <c r="E11" s="153"/>
    </row>
    <row r="12" spans="1:5" ht="20.100000000000001" customHeight="1" x14ac:dyDescent="0.2">
      <c r="A12" s="149" t="s">
        <v>99</v>
      </c>
      <c r="B12" s="150" t="s">
        <v>23</v>
      </c>
      <c r="C12" s="151" t="s">
        <v>24</v>
      </c>
      <c r="D12" s="152" t="s">
        <v>3</v>
      </c>
      <c r="E12" s="153"/>
    </row>
    <row r="13" spans="1:5" ht="20.100000000000001" customHeight="1" x14ac:dyDescent="0.2">
      <c r="A13" s="149" t="s">
        <v>100</v>
      </c>
      <c r="B13" s="150" t="s">
        <v>25</v>
      </c>
      <c r="C13" s="151" t="s">
        <v>27</v>
      </c>
      <c r="D13" s="152" t="s">
        <v>3</v>
      </c>
      <c r="E13" s="153"/>
    </row>
    <row r="14" spans="1:5" ht="20.100000000000001" customHeight="1" x14ac:dyDescent="0.2">
      <c r="A14" s="149">
        <v>13</v>
      </c>
      <c r="B14" s="150" t="s">
        <v>28</v>
      </c>
      <c r="C14" s="151" t="s">
        <v>29</v>
      </c>
      <c r="D14" s="152" t="s">
        <v>878</v>
      </c>
      <c r="E14" s="153"/>
    </row>
    <row r="15" spans="1:5" ht="20.100000000000001" customHeight="1" x14ac:dyDescent="0.2">
      <c r="A15" s="154">
        <v>14</v>
      </c>
      <c r="B15" s="155" t="s">
        <v>30</v>
      </c>
      <c r="C15" s="156" t="s">
        <v>31</v>
      </c>
      <c r="D15" s="157" t="s">
        <v>12</v>
      </c>
      <c r="E15" s="153"/>
    </row>
    <row r="16" spans="1:5" ht="20.100000000000001" customHeight="1" x14ac:dyDescent="0.2">
      <c r="A16" s="149">
        <v>15</v>
      </c>
      <c r="B16" s="150" t="s">
        <v>32</v>
      </c>
      <c r="C16" s="151" t="s">
        <v>33</v>
      </c>
      <c r="D16" s="152" t="s">
        <v>7</v>
      </c>
      <c r="E16" s="158"/>
    </row>
    <row r="17" spans="1:5" ht="20.100000000000001" customHeight="1" x14ac:dyDescent="0.2">
      <c r="A17" s="149">
        <v>16</v>
      </c>
      <c r="B17" s="150" t="s">
        <v>34</v>
      </c>
      <c r="C17" s="151" t="s">
        <v>35</v>
      </c>
      <c r="D17" s="152" t="s">
        <v>3</v>
      </c>
      <c r="E17" s="158"/>
    </row>
    <row r="18" spans="1:5" ht="20.100000000000001" customHeight="1" x14ac:dyDescent="0.2">
      <c r="A18" s="149">
        <v>17</v>
      </c>
      <c r="B18" s="150" t="s">
        <v>36</v>
      </c>
      <c r="C18" s="151" t="s">
        <v>37</v>
      </c>
      <c r="D18" s="152" t="s">
        <v>3</v>
      </c>
      <c r="E18" s="158"/>
    </row>
    <row r="19" spans="1:5" ht="20.100000000000001" customHeight="1" x14ac:dyDescent="0.2">
      <c r="A19" s="159">
        <v>18</v>
      </c>
      <c r="B19" s="160" t="s">
        <v>38</v>
      </c>
      <c r="C19" s="161" t="s">
        <v>39</v>
      </c>
      <c r="D19" s="162" t="s">
        <v>3</v>
      </c>
      <c r="E19" s="153"/>
    </row>
    <row r="20" spans="1:5" ht="20.100000000000001" customHeight="1" x14ac:dyDescent="0.2">
      <c r="A20" s="149">
        <v>19</v>
      </c>
      <c r="B20" s="150" t="s">
        <v>40</v>
      </c>
      <c r="C20" s="151" t="s">
        <v>41</v>
      </c>
      <c r="D20" s="152" t="s">
        <v>18</v>
      </c>
      <c r="E20" s="153"/>
    </row>
    <row r="21" spans="1:5" ht="20.100000000000001" customHeight="1" x14ac:dyDescent="0.2">
      <c r="A21" s="149">
        <v>20</v>
      </c>
      <c r="B21" s="150" t="s">
        <v>42</v>
      </c>
      <c r="C21" s="151" t="s">
        <v>43</v>
      </c>
      <c r="D21" s="152" t="s">
        <v>18</v>
      </c>
      <c r="E21" s="153"/>
    </row>
    <row r="22" spans="1:5" ht="20.100000000000001" customHeight="1" x14ac:dyDescent="0.2">
      <c r="A22" s="149">
        <v>21</v>
      </c>
      <c r="B22" s="150" t="s">
        <v>44</v>
      </c>
      <c r="C22" s="151" t="s">
        <v>93</v>
      </c>
      <c r="D22" s="152" t="s">
        <v>18</v>
      </c>
      <c r="E22" s="153"/>
    </row>
    <row r="23" spans="1:5" ht="20.100000000000001" customHeight="1" x14ac:dyDescent="0.2">
      <c r="A23" s="149">
        <v>22</v>
      </c>
      <c r="B23" s="150" t="s">
        <v>94</v>
      </c>
      <c r="C23" s="151" t="s">
        <v>95</v>
      </c>
      <c r="D23" s="152" t="s">
        <v>878</v>
      </c>
      <c r="E23" s="153"/>
    </row>
    <row r="24" spans="1:5" ht="20.100000000000001" customHeight="1" x14ac:dyDescent="0.2">
      <c r="A24" s="149">
        <v>23</v>
      </c>
      <c r="B24" s="150" t="s">
        <v>96</v>
      </c>
      <c r="C24" s="151" t="s">
        <v>97</v>
      </c>
      <c r="D24" s="152" t="s">
        <v>878</v>
      </c>
      <c r="E24" s="153"/>
    </row>
    <row r="25" spans="1:5" x14ac:dyDescent="0.2">
      <c r="A25" s="153"/>
      <c r="B25" s="153"/>
      <c r="C25" s="153"/>
      <c r="D25" s="163"/>
      <c r="E25" s="153"/>
    </row>
  </sheetData>
  <phoneticPr fontId="13"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V65"/>
    </sheetView>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F6" sqref="F6"/>
    </sheetView>
  </sheetViews>
  <sheetFormatPr defaultColWidth="0" defaultRowHeight="12.75" customHeight="1" zeroHeight="1" x14ac:dyDescent="0.2"/>
  <cols>
    <col min="1" max="1" width="12.5703125" style="567" bestFit="1" customWidth="1"/>
    <col min="2" max="2" width="29.140625" style="567" bestFit="1" customWidth="1"/>
    <col min="3" max="4" width="15.7109375" style="567" bestFit="1" customWidth="1"/>
    <col min="5" max="5" width="13.5703125" style="567" bestFit="1" customWidth="1"/>
    <col min="6" max="6" width="15.42578125" style="567" customWidth="1"/>
    <col min="7" max="7" width="12.5703125" style="567" customWidth="1"/>
    <col min="8" max="16384" width="0" style="567" hidden="1"/>
  </cols>
  <sheetData>
    <row r="1" spans="1:7" ht="23.25" customHeight="1" x14ac:dyDescent="0.35">
      <c r="A1" s="587" t="s">
        <v>1761</v>
      </c>
      <c r="B1" s="587"/>
      <c r="C1" s="587"/>
      <c r="D1" s="587"/>
      <c r="E1" s="587"/>
      <c r="F1" s="587"/>
      <c r="G1" s="587"/>
    </row>
    <row r="2" spans="1:7" ht="23.25" customHeight="1" thickBot="1" x14ac:dyDescent="0.25">
      <c r="A2" s="77" t="s">
        <v>1516</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400</v>
      </c>
      <c r="E4" s="207">
        <f t="shared" ref="E4:E11" si="0">SUM(C4-D4)</f>
        <v>44240</v>
      </c>
      <c r="F4" s="208">
        <v>0</v>
      </c>
      <c r="G4" s="100">
        <f t="shared" ref="G4:G15" si="1">(E4-F4)/E4</f>
        <v>1</v>
      </c>
    </row>
    <row r="5" spans="1:7" ht="23.25" customHeight="1" thickBot="1" x14ac:dyDescent="0.25">
      <c r="A5" s="15" t="s">
        <v>127</v>
      </c>
      <c r="B5" s="15" t="s">
        <v>1511</v>
      </c>
      <c r="C5" s="206">
        <f>28*24*60</f>
        <v>40320</v>
      </c>
      <c r="D5" s="16">
        <v>280</v>
      </c>
      <c r="E5" s="207">
        <f t="shared" si="0"/>
        <v>40040</v>
      </c>
      <c r="F5" s="98">
        <v>0</v>
      </c>
      <c r="G5" s="100">
        <f t="shared" si="1"/>
        <v>1</v>
      </c>
    </row>
    <row r="6" spans="1:7" ht="23.25" customHeight="1" thickBot="1" x14ac:dyDescent="0.25">
      <c r="A6" s="15" t="s">
        <v>128</v>
      </c>
      <c r="B6" s="15" t="s">
        <v>1511</v>
      </c>
      <c r="C6" s="206">
        <f>31*24*60</f>
        <v>44640</v>
      </c>
      <c r="D6" s="16">
        <v>655</v>
      </c>
      <c r="E6" s="207">
        <f t="shared" si="0"/>
        <v>43985</v>
      </c>
      <c r="F6" s="98">
        <v>36</v>
      </c>
      <c r="G6" s="100">
        <f t="shared" si="1"/>
        <v>0.99918153916107766</v>
      </c>
    </row>
    <row r="7" spans="1:7" ht="23.25" customHeight="1" thickBot="1" x14ac:dyDescent="0.25">
      <c r="A7" s="15" t="s">
        <v>129</v>
      </c>
      <c r="B7" s="15" t="s">
        <v>1511</v>
      </c>
      <c r="C7" s="206">
        <f>30*24*60</f>
        <v>43200</v>
      </c>
      <c r="D7" s="16">
        <v>0</v>
      </c>
      <c r="E7" s="207">
        <f t="shared" si="0"/>
        <v>43200</v>
      </c>
      <c r="F7" s="98">
        <v>0</v>
      </c>
      <c r="G7" s="100">
        <f t="shared" si="1"/>
        <v>1</v>
      </c>
    </row>
    <row r="8" spans="1:7" ht="23.25" customHeight="1" thickBot="1" x14ac:dyDescent="0.25">
      <c r="A8" s="15" t="s">
        <v>130</v>
      </c>
      <c r="B8" s="15" t="s">
        <v>1511</v>
      </c>
      <c r="C8" s="206">
        <f>31*24*60</f>
        <v>44640</v>
      </c>
      <c r="D8" s="16">
        <v>0</v>
      </c>
      <c r="E8" s="207">
        <f t="shared" si="0"/>
        <v>44640</v>
      </c>
      <c r="F8" s="98">
        <v>0</v>
      </c>
      <c r="G8" s="100">
        <f t="shared" si="1"/>
        <v>1</v>
      </c>
    </row>
    <row r="9" spans="1:7" ht="23.25" customHeight="1" thickBot="1" x14ac:dyDescent="0.25">
      <c r="A9" s="15" t="s">
        <v>131</v>
      </c>
      <c r="B9" s="15" t="s">
        <v>1511</v>
      </c>
      <c r="C9" s="206">
        <f>30*24*60</f>
        <v>43200</v>
      </c>
      <c r="D9" s="16">
        <v>0</v>
      </c>
      <c r="E9" s="207">
        <f t="shared" si="0"/>
        <v>43200</v>
      </c>
      <c r="F9" s="98">
        <v>0</v>
      </c>
      <c r="G9" s="100">
        <f t="shared" si="1"/>
        <v>1</v>
      </c>
    </row>
    <row r="10" spans="1:7" ht="23.25" customHeight="1" thickBot="1" x14ac:dyDescent="0.25">
      <c r="A10" s="15" t="s">
        <v>132</v>
      </c>
      <c r="B10" s="15" t="s">
        <v>1511</v>
      </c>
      <c r="C10" s="206">
        <f>31*24*60</f>
        <v>44640</v>
      </c>
      <c r="D10" s="16">
        <v>0</v>
      </c>
      <c r="E10" s="16">
        <f t="shared" si="0"/>
        <v>44640</v>
      </c>
      <c r="F10" s="15">
        <v>0</v>
      </c>
      <c r="G10" s="100">
        <f t="shared" si="1"/>
        <v>1</v>
      </c>
    </row>
    <row r="11" spans="1:7" ht="23.25" customHeight="1" thickBot="1" x14ac:dyDescent="0.25">
      <c r="A11" s="15" t="s">
        <v>133</v>
      </c>
      <c r="B11" s="15" t="s">
        <v>1511</v>
      </c>
      <c r="C11" s="206">
        <f>31*24*60</f>
        <v>44640</v>
      </c>
      <c r="D11" s="16">
        <v>0</v>
      </c>
      <c r="E11" s="16">
        <f t="shared" si="0"/>
        <v>44640</v>
      </c>
      <c r="F11" s="15">
        <v>0</v>
      </c>
      <c r="G11" s="100">
        <f t="shared" si="1"/>
        <v>1</v>
      </c>
    </row>
    <row r="12" spans="1:7" ht="23.25" customHeight="1" thickBot="1" x14ac:dyDescent="0.25">
      <c r="A12" s="15" t="s">
        <v>134</v>
      </c>
      <c r="B12" s="15" t="s">
        <v>1511</v>
      </c>
      <c r="C12" s="206">
        <f>30*24*60</f>
        <v>43200</v>
      </c>
      <c r="D12" s="16">
        <v>0</v>
      </c>
      <c r="E12" s="16">
        <f>SUM(C12-D12)</f>
        <v>43200</v>
      </c>
      <c r="F12" s="15">
        <v>0</v>
      </c>
      <c r="G12" s="100">
        <f t="shared" si="1"/>
        <v>1</v>
      </c>
    </row>
    <row r="13" spans="1:7" ht="23.25" customHeight="1" thickBot="1" x14ac:dyDescent="0.25">
      <c r="A13" s="17" t="s">
        <v>135</v>
      </c>
      <c r="B13" s="15" t="s">
        <v>1511</v>
      </c>
      <c r="C13" s="206">
        <f>31*24*60</f>
        <v>44640</v>
      </c>
      <c r="D13" s="16">
        <v>0</v>
      </c>
      <c r="E13" s="16">
        <f>SUM(C13-D13)</f>
        <v>44640</v>
      </c>
      <c r="F13" s="15">
        <v>0</v>
      </c>
      <c r="G13" s="100">
        <f t="shared" si="1"/>
        <v>1</v>
      </c>
    </row>
    <row r="14" spans="1:7" ht="23.25" customHeight="1" thickBot="1" x14ac:dyDescent="0.25">
      <c r="A14" s="17" t="s">
        <v>140</v>
      </c>
      <c r="B14" s="15" t="s">
        <v>1511</v>
      </c>
      <c r="C14" s="206">
        <f>30*24*60</f>
        <v>43200</v>
      </c>
      <c r="D14" s="16">
        <v>0</v>
      </c>
      <c r="E14" s="16">
        <f>SUM(C14-D14)</f>
        <v>43200</v>
      </c>
      <c r="F14" s="15">
        <v>0</v>
      </c>
      <c r="G14" s="100">
        <f t="shared" si="1"/>
        <v>1</v>
      </c>
    </row>
    <row r="15" spans="1:7" ht="23.25" customHeight="1" thickBot="1" x14ac:dyDescent="0.25">
      <c r="A15" s="17" t="s">
        <v>141</v>
      </c>
      <c r="B15" s="15" t="s">
        <v>1511</v>
      </c>
      <c r="C15" s="206">
        <f>31*24*60</f>
        <v>44640</v>
      </c>
      <c r="D15" s="16">
        <v>0</v>
      </c>
      <c r="E15" s="183">
        <f>SUM(C15-D15)</f>
        <v>44640</v>
      </c>
      <c r="F15" s="204">
        <v>0</v>
      </c>
      <c r="G15" s="100">
        <f t="shared" si="1"/>
        <v>1</v>
      </c>
    </row>
    <row r="16" spans="1:7" ht="23.25" customHeight="1" x14ac:dyDescent="0.2">
      <c r="A16" s="588" t="s">
        <v>1822</v>
      </c>
      <c r="B16" s="588" t="s">
        <v>1511</v>
      </c>
      <c r="C16" s="590">
        <f>SUM(C4:C15)</f>
        <v>525600</v>
      </c>
      <c r="D16" s="590">
        <f>SUM(D4:D15)</f>
        <v>1335</v>
      </c>
      <c r="E16" s="590">
        <f>SUM(E4:E15)</f>
        <v>524265</v>
      </c>
      <c r="F16" s="590">
        <f>SUM(F4:F15)</f>
        <v>36</v>
      </c>
      <c r="G16" s="592">
        <f>(E16-F16)/E16</f>
        <v>0.99993133243684018</v>
      </c>
    </row>
    <row r="17" spans="1:7" ht="23.25" customHeight="1" thickBot="1" x14ac:dyDescent="0.25">
      <c r="A17" s="589"/>
      <c r="B17" s="589"/>
      <c r="C17" s="591"/>
      <c r="D17" s="591"/>
      <c r="E17" s="591"/>
      <c r="F17" s="591"/>
      <c r="G17" s="593"/>
    </row>
  </sheetData>
  <mergeCells count="8">
    <mergeCell ref="A1:G1"/>
    <mergeCell ref="A16:A17"/>
    <mergeCell ref="B16:B17"/>
    <mergeCell ref="C16:C17"/>
    <mergeCell ref="D16:D17"/>
    <mergeCell ref="E16:E17"/>
    <mergeCell ref="F16:F17"/>
    <mergeCell ref="G16:G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F6" sqref="F6"/>
    </sheetView>
  </sheetViews>
  <sheetFormatPr defaultColWidth="0" defaultRowHeight="23.25" customHeight="1" zeroHeight="1" x14ac:dyDescent="0.2"/>
  <cols>
    <col min="1" max="1" width="12.5703125" style="567" bestFit="1" customWidth="1"/>
    <col min="2" max="2" width="30.42578125" style="567" bestFit="1" customWidth="1"/>
    <col min="3" max="4" width="15.7109375" style="567" bestFit="1" customWidth="1"/>
    <col min="5" max="5" width="13.5703125" style="567" bestFit="1" customWidth="1"/>
    <col min="6" max="6" width="15.42578125" style="567" customWidth="1"/>
    <col min="7" max="7" width="11.5703125" style="567" bestFit="1" customWidth="1"/>
    <col min="8" max="16384" width="0" style="567" hidden="1"/>
  </cols>
  <sheetData>
    <row r="1" spans="1:7" ht="23.25" customHeight="1" x14ac:dyDescent="0.35">
      <c r="A1" s="600" t="s">
        <v>1760</v>
      </c>
      <c r="B1" s="600"/>
      <c r="C1" s="600"/>
      <c r="D1" s="600"/>
      <c r="E1" s="600"/>
      <c r="F1" s="600"/>
      <c r="G1" s="600"/>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400</v>
      </c>
      <c r="E4" s="207">
        <f t="shared" ref="E4:E15" si="0">SUM(C4-D4)</f>
        <v>44240</v>
      </c>
      <c r="F4" s="208">
        <v>0</v>
      </c>
      <c r="G4" s="100">
        <f t="shared" ref="G4:G15" si="1">(E4-F4)/E4</f>
        <v>1</v>
      </c>
    </row>
    <row r="5" spans="1:7" ht="23.25" customHeight="1" thickBot="1" x14ac:dyDescent="0.25">
      <c r="A5" s="15" t="s">
        <v>127</v>
      </c>
      <c r="B5" s="15" t="s">
        <v>216</v>
      </c>
      <c r="C5" s="206">
        <f>28*24*60</f>
        <v>40320</v>
      </c>
      <c r="D5" s="16">
        <v>280</v>
      </c>
      <c r="E5" s="207">
        <f t="shared" si="0"/>
        <v>40040</v>
      </c>
      <c r="F5" s="208">
        <v>0</v>
      </c>
      <c r="G5" s="100">
        <f t="shared" si="1"/>
        <v>1</v>
      </c>
    </row>
    <row r="6" spans="1:7" ht="23.25" customHeight="1" thickBot="1" x14ac:dyDescent="0.25">
      <c r="A6" s="15" t="s">
        <v>128</v>
      </c>
      <c r="B6" s="15" t="s">
        <v>216</v>
      </c>
      <c r="C6" s="206">
        <f>31*24*60</f>
        <v>44640</v>
      </c>
      <c r="D6" s="16">
        <v>655</v>
      </c>
      <c r="E6" s="207">
        <f t="shared" si="0"/>
        <v>43985</v>
      </c>
      <c r="F6" s="208">
        <v>36</v>
      </c>
      <c r="G6" s="100">
        <f t="shared" si="1"/>
        <v>0.99918153916107766</v>
      </c>
    </row>
    <row r="7" spans="1:7" ht="23.25" customHeight="1" thickBot="1" x14ac:dyDescent="0.25">
      <c r="A7" s="15" t="s">
        <v>129</v>
      </c>
      <c r="B7" s="15" t="s">
        <v>216</v>
      </c>
      <c r="C7" s="206">
        <f>30*24*60</f>
        <v>43200</v>
      </c>
      <c r="D7" s="16">
        <v>0</v>
      </c>
      <c r="E7" s="207">
        <f t="shared" si="0"/>
        <v>43200</v>
      </c>
      <c r="F7" s="208">
        <v>0</v>
      </c>
      <c r="G7" s="100">
        <f t="shared" si="1"/>
        <v>1</v>
      </c>
    </row>
    <row r="8" spans="1:7" ht="23.25" customHeight="1" thickBot="1" x14ac:dyDescent="0.25">
      <c r="A8" s="15" t="s">
        <v>130</v>
      </c>
      <c r="B8" s="15" t="s">
        <v>216</v>
      </c>
      <c r="C8" s="206">
        <f>31*24*60</f>
        <v>44640</v>
      </c>
      <c r="D8" s="16">
        <v>0</v>
      </c>
      <c r="E8" s="207">
        <f t="shared" si="0"/>
        <v>44640</v>
      </c>
      <c r="F8" s="208">
        <v>0</v>
      </c>
      <c r="G8" s="100">
        <f t="shared" si="1"/>
        <v>1</v>
      </c>
    </row>
    <row r="9" spans="1:7" ht="23.25" customHeight="1" thickBot="1" x14ac:dyDescent="0.25">
      <c r="A9" s="15" t="s">
        <v>131</v>
      </c>
      <c r="B9" s="15" t="s">
        <v>216</v>
      </c>
      <c r="C9" s="206">
        <f>30*24*60</f>
        <v>43200</v>
      </c>
      <c r="D9" s="16">
        <v>0</v>
      </c>
      <c r="E9" s="207">
        <f t="shared" si="0"/>
        <v>43200</v>
      </c>
      <c r="F9" s="208">
        <v>0</v>
      </c>
      <c r="G9" s="100">
        <f t="shared" si="1"/>
        <v>1</v>
      </c>
    </row>
    <row r="10" spans="1:7" ht="23.25" customHeight="1" thickBot="1" x14ac:dyDescent="0.25">
      <c r="A10" s="15" t="s">
        <v>132</v>
      </c>
      <c r="B10" s="15" t="s">
        <v>216</v>
      </c>
      <c r="C10" s="206">
        <f>31*24*60</f>
        <v>44640</v>
      </c>
      <c r="D10" s="16">
        <v>0</v>
      </c>
      <c r="E10" s="16">
        <f t="shared" si="0"/>
        <v>44640</v>
      </c>
      <c r="F10" s="208">
        <v>0</v>
      </c>
      <c r="G10" s="100">
        <f t="shared" si="1"/>
        <v>1</v>
      </c>
    </row>
    <row r="11" spans="1:7" ht="21.75" customHeight="1" thickBot="1" x14ac:dyDescent="0.25">
      <c r="A11" s="15" t="s">
        <v>133</v>
      </c>
      <c r="B11" s="15" t="s">
        <v>216</v>
      </c>
      <c r="C11" s="206">
        <f>31*24*60</f>
        <v>44640</v>
      </c>
      <c r="D11" s="16">
        <v>0</v>
      </c>
      <c r="E11" s="16">
        <f t="shared" si="0"/>
        <v>44640</v>
      </c>
      <c r="F11" s="15">
        <v>0</v>
      </c>
      <c r="G11" s="100">
        <f t="shared" si="1"/>
        <v>1</v>
      </c>
    </row>
    <row r="12" spans="1:7" ht="23.25" customHeight="1" thickBot="1" x14ac:dyDescent="0.25">
      <c r="A12" s="15" t="s">
        <v>134</v>
      </c>
      <c r="B12" s="15" t="s">
        <v>216</v>
      </c>
      <c r="C12" s="206">
        <f>30*24*60</f>
        <v>43200</v>
      </c>
      <c r="D12" s="16">
        <v>0</v>
      </c>
      <c r="E12" s="16">
        <f t="shared" si="0"/>
        <v>43200</v>
      </c>
      <c r="F12" s="98">
        <v>0</v>
      </c>
      <c r="G12" s="100">
        <f t="shared" si="1"/>
        <v>1</v>
      </c>
    </row>
    <row r="13" spans="1:7" ht="23.25" customHeight="1" thickBot="1" x14ac:dyDescent="0.25">
      <c r="A13" s="17" t="s">
        <v>135</v>
      </c>
      <c r="B13" s="15" t="s">
        <v>216</v>
      </c>
      <c r="C13" s="206">
        <f>31*24*60</f>
        <v>44640</v>
      </c>
      <c r="D13" s="16">
        <v>0</v>
      </c>
      <c r="E13" s="183">
        <f t="shared" si="0"/>
        <v>44640</v>
      </c>
      <c r="F13" s="18">
        <v>0</v>
      </c>
      <c r="G13" s="100">
        <f t="shared" si="1"/>
        <v>1</v>
      </c>
    </row>
    <row r="14" spans="1:7" ht="23.25" customHeight="1" thickBot="1" x14ac:dyDescent="0.25">
      <c r="A14" s="17" t="s">
        <v>140</v>
      </c>
      <c r="B14" s="15" t="s">
        <v>216</v>
      </c>
      <c r="C14" s="206">
        <f>30*24*60</f>
        <v>43200</v>
      </c>
      <c r="D14" s="16">
        <v>0</v>
      </c>
      <c r="E14" s="16">
        <f t="shared" si="0"/>
        <v>43200</v>
      </c>
      <c r="F14" s="18">
        <v>0</v>
      </c>
      <c r="G14" s="100">
        <f t="shared" si="1"/>
        <v>1</v>
      </c>
    </row>
    <row r="15" spans="1:7" ht="23.25" customHeight="1" thickBot="1" x14ac:dyDescent="0.25">
      <c r="A15" s="17" t="s">
        <v>141</v>
      </c>
      <c r="B15" s="15" t="s">
        <v>216</v>
      </c>
      <c r="C15" s="206">
        <f>31*24*60</f>
        <v>44640</v>
      </c>
      <c r="D15" s="16">
        <v>0</v>
      </c>
      <c r="E15" s="183">
        <f t="shared" si="0"/>
        <v>44640</v>
      </c>
      <c r="F15" s="204">
        <v>0</v>
      </c>
      <c r="G15" s="100">
        <f t="shared" si="1"/>
        <v>1</v>
      </c>
    </row>
    <row r="16" spans="1:7" ht="23.25" customHeight="1" x14ac:dyDescent="0.2">
      <c r="A16" s="588" t="s">
        <v>1822</v>
      </c>
      <c r="B16" s="588" t="s">
        <v>216</v>
      </c>
      <c r="C16" s="590">
        <f>SUM(C4:C15)</f>
        <v>525600</v>
      </c>
      <c r="D16" s="590">
        <f>SUM(D4:D15)</f>
        <v>1335</v>
      </c>
      <c r="E16" s="590">
        <f>SUM(E4:E15)</f>
        <v>524265</v>
      </c>
      <c r="F16" s="590">
        <f>SUM(F4:F15)</f>
        <v>36</v>
      </c>
      <c r="G16" s="592">
        <f>(E16-F16)/E16</f>
        <v>0.99993133243684018</v>
      </c>
    </row>
    <row r="17" spans="1:7" ht="23.25" customHeight="1" thickBot="1" x14ac:dyDescent="0.25">
      <c r="A17" s="589"/>
      <c r="B17" s="589"/>
      <c r="C17" s="591"/>
      <c r="D17" s="591"/>
      <c r="E17" s="591"/>
      <c r="F17" s="591"/>
      <c r="G17" s="59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T33"/>
  <sheetViews>
    <sheetView topLeftCell="A7" zoomScale="75" zoomScaleNormal="75" workbookViewId="0">
      <selection activeCell="K19" sqref="K19"/>
    </sheetView>
  </sheetViews>
  <sheetFormatPr defaultRowHeight="12.75" x14ac:dyDescent="0.2"/>
  <cols>
    <col min="1" max="1" width="10.7109375" customWidth="1"/>
    <col min="2" max="2" width="12.7109375" customWidth="1"/>
    <col min="3" max="3" width="16" customWidth="1"/>
    <col min="4" max="4" width="16.7109375" bestFit="1" customWidth="1"/>
    <col min="6" max="6" width="23.28515625" customWidth="1"/>
    <col min="7" max="7" width="14.140625" customWidth="1"/>
    <col min="8" max="8" width="16" customWidth="1"/>
    <col min="9" max="9" width="16.140625" customWidth="1"/>
    <col min="10" max="10" width="20.85546875" customWidth="1"/>
    <col min="11" max="11" width="31.5703125" customWidth="1"/>
    <col min="12" max="12" width="24.85546875" customWidth="1"/>
    <col min="13" max="13" width="14.7109375" customWidth="1"/>
    <col min="14" max="14" width="15.85546875" customWidth="1"/>
    <col min="15" max="15" width="16.140625" customWidth="1"/>
    <col min="16" max="16" width="12.42578125" customWidth="1"/>
    <col min="17" max="17" width="14.5703125" customWidth="1"/>
    <col min="18" max="18" width="21.42578125" customWidth="1"/>
    <col min="19" max="19" width="14.28515625" customWidth="1"/>
  </cols>
  <sheetData>
    <row r="1" spans="1:19" ht="23.25" x14ac:dyDescent="0.35">
      <c r="A1" s="6" t="s">
        <v>219</v>
      </c>
    </row>
    <row r="2" spans="1:19" ht="23.25" x14ac:dyDescent="0.35">
      <c r="A2" s="6" t="s">
        <v>226</v>
      </c>
    </row>
    <row r="3" spans="1:19" ht="18.75" x14ac:dyDescent="0.3">
      <c r="A3" s="93" t="s">
        <v>225</v>
      </c>
    </row>
    <row r="4" spans="1:19" ht="63.75" x14ac:dyDescent="0.2">
      <c r="A4" s="218" t="s">
        <v>136</v>
      </c>
      <c r="B4" s="218" t="s">
        <v>110</v>
      </c>
      <c r="C4" s="219" t="s">
        <v>303</v>
      </c>
      <c r="D4" s="218" t="s">
        <v>145</v>
      </c>
      <c r="E4" s="218" t="s">
        <v>113</v>
      </c>
      <c r="F4" s="220" t="s">
        <v>114</v>
      </c>
      <c r="G4" s="218" t="s">
        <v>116</v>
      </c>
      <c r="H4" s="221" t="s">
        <v>186</v>
      </c>
      <c r="I4" s="221" t="s">
        <v>237</v>
      </c>
      <c r="J4" s="218" t="s">
        <v>309</v>
      </c>
      <c r="K4" s="218" t="s">
        <v>111</v>
      </c>
      <c r="L4" s="218" t="s">
        <v>112</v>
      </c>
      <c r="M4" s="218" t="s">
        <v>224</v>
      </c>
      <c r="N4" s="218" t="s">
        <v>306</v>
      </c>
      <c r="O4" s="218" t="s">
        <v>307</v>
      </c>
      <c r="P4" s="218" t="s">
        <v>115</v>
      </c>
      <c r="Q4" s="218" t="s">
        <v>118</v>
      </c>
      <c r="R4" s="218" t="s">
        <v>109</v>
      </c>
      <c r="S4" s="218" t="s">
        <v>146</v>
      </c>
    </row>
    <row r="5" spans="1:19" s="566" customFormat="1" x14ac:dyDescent="0.2">
      <c r="A5" s="218"/>
      <c r="B5" s="218"/>
      <c r="C5" s="219"/>
      <c r="D5" s="218"/>
      <c r="E5" s="218"/>
      <c r="F5" s="220"/>
      <c r="G5" s="218"/>
      <c r="H5" s="221"/>
      <c r="I5" s="221"/>
      <c r="J5" s="218"/>
      <c r="K5" s="218"/>
      <c r="L5" s="239"/>
      <c r="M5" s="218"/>
      <c r="N5" s="218"/>
      <c r="O5" s="218"/>
      <c r="P5" s="218"/>
      <c r="Q5" s="218"/>
      <c r="R5" s="218"/>
      <c r="S5" s="218"/>
    </row>
    <row r="6" spans="1:19" s="566" customFormat="1" ht="162.75" customHeight="1" x14ac:dyDescent="0.2">
      <c r="A6" s="303" t="s">
        <v>141</v>
      </c>
      <c r="B6" s="304">
        <v>41988</v>
      </c>
      <c r="C6" s="253">
        <v>41989</v>
      </c>
      <c r="D6" s="3" t="s">
        <v>1823</v>
      </c>
      <c r="E6" s="568">
        <v>41988</v>
      </c>
      <c r="F6" s="568">
        <v>41996</v>
      </c>
      <c r="G6" s="303" t="s">
        <v>1824</v>
      </c>
      <c r="H6" s="303" t="s">
        <v>1363</v>
      </c>
      <c r="I6" s="344" t="s">
        <v>1825</v>
      </c>
      <c r="J6" s="303" t="s">
        <v>162</v>
      </c>
      <c r="K6" s="344" t="s">
        <v>1826</v>
      </c>
      <c r="L6" s="344" t="s">
        <v>1827</v>
      </c>
      <c r="M6" s="303" t="s">
        <v>274</v>
      </c>
      <c r="N6" s="303" t="s">
        <v>254</v>
      </c>
      <c r="O6" s="303" t="s">
        <v>347</v>
      </c>
      <c r="P6" s="12" t="s">
        <v>1828</v>
      </c>
      <c r="Q6" s="304" t="s">
        <v>693</v>
      </c>
      <c r="R6" s="344" t="s">
        <v>1829</v>
      </c>
      <c r="S6" s="535" t="s">
        <v>255</v>
      </c>
    </row>
    <row r="7" spans="1:19" s="566" customFormat="1" x14ac:dyDescent="0.2">
      <c r="A7" s="218"/>
      <c r="B7" s="218"/>
      <c r="C7" s="219"/>
      <c r="D7" s="218"/>
      <c r="E7" s="218"/>
      <c r="F7" s="220"/>
      <c r="G7" s="218"/>
      <c r="H7" s="221"/>
      <c r="I7" s="221"/>
      <c r="J7" s="218"/>
      <c r="K7" s="218"/>
      <c r="L7" s="239"/>
      <c r="M7" s="218"/>
      <c r="N7" s="218"/>
      <c r="O7" s="218"/>
      <c r="P7" s="218"/>
      <c r="Q7" s="218"/>
      <c r="R7" s="218"/>
      <c r="S7" s="218"/>
    </row>
    <row r="8" spans="1:19" s="566" customFormat="1" ht="89.25" x14ac:dyDescent="0.2">
      <c r="A8" s="562" t="s">
        <v>140</v>
      </c>
      <c r="B8" s="558">
        <v>41963</v>
      </c>
      <c r="C8" s="559">
        <v>41964</v>
      </c>
      <c r="D8" s="559" t="s">
        <v>1817</v>
      </c>
      <c r="E8" s="561">
        <v>0.49652777777777773</v>
      </c>
      <c r="F8" s="561">
        <v>0.58333333333333337</v>
      </c>
      <c r="G8" s="562">
        <v>125</v>
      </c>
      <c r="H8" s="562" t="s">
        <v>1363</v>
      </c>
      <c r="I8" s="564" t="s">
        <v>1818</v>
      </c>
      <c r="J8" s="562" t="s">
        <v>162</v>
      </c>
      <c r="K8" s="564" t="s">
        <v>1793</v>
      </c>
      <c r="L8" s="565" t="s">
        <v>1820</v>
      </c>
      <c r="M8" s="562" t="s">
        <v>274</v>
      </c>
      <c r="N8" s="562" t="s">
        <v>254</v>
      </c>
      <c r="O8" s="562" t="s">
        <v>347</v>
      </c>
      <c r="P8" s="563" t="s">
        <v>1819</v>
      </c>
      <c r="Q8" s="562" t="s">
        <v>693</v>
      </c>
      <c r="R8" s="564" t="s">
        <v>1784</v>
      </c>
      <c r="S8" s="535" t="s">
        <v>255</v>
      </c>
    </row>
    <row r="9" spans="1:19" s="554" customFormat="1" x14ac:dyDescent="0.2">
      <c r="A9" s="218"/>
      <c r="B9" s="218"/>
      <c r="C9" s="219"/>
      <c r="D9" s="218"/>
      <c r="E9" s="218"/>
      <c r="F9" s="220"/>
      <c r="G9" s="218"/>
      <c r="H9" s="221"/>
      <c r="I9" s="221"/>
      <c r="J9" s="218"/>
      <c r="K9" s="218"/>
      <c r="L9" s="239"/>
      <c r="M9" s="218"/>
      <c r="N9" s="218"/>
      <c r="O9" s="218"/>
      <c r="P9" s="218"/>
      <c r="Q9" s="218"/>
      <c r="R9" s="218"/>
      <c r="S9" s="218"/>
    </row>
    <row r="10" spans="1:19" s="554" customFormat="1" ht="76.5" x14ac:dyDescent="0.2">
      <c r="A10" s="303" t="s">
        <v>135</v>
      </c>
      <c r="B10" s="304">
        <v>41940</v>
      </c>
      <c r="C10" s="253">
        <v>41941</v>
      </c>
      <c r="D10" s="324" t="s">
        <v>1810</v>
      </c>
      <c r="E10" s="544">
        <v>0.45833333333333331</v>
      </c>
      <c r="F10" s="544">
        <v>0.54166666666666663</v>
      </c>
      <c r="G10" s="303">
        <v>120</v>
      </c>
      <c r="H10" s="303" t="s">
        <v>1363</v>
      </c>
      <c r="I10" s="344" t="s">
        <v>1811</v>
      </c>
      <c r="J10" s="303" t="s">
        <v>162</v>
      </c>
      <c r="K10" s="344" t="s">
        <v>1812</v>
      </c>
      <c r="L10" s="344" t="s">
        <v>1485</v>
      </c>
      <c r="M10" s="303" t="s">
        <v>274</v>
      </c>
      <c r="N10" s="303" t="s">
        <v>254</v>
      </c>
      <c r="O10" s="303" t="s">
        <v>347</v>
      </c>
      <c r="P10" s="303" t="s">
        <v>1813</v>
      </c>
      <c r="Q10" s="304">
        <v>41946</v>
      </c>
      <c r="R10" s="344"/>
      <c r="S10" s="535" t="s">
        <v>255</v>
      </c>
    </row>
    <row r="11" spans="1:19" s="554" customFormat="1" ht="51" x14ac:dyDescent="0.2">
      <c r="A11" s="562" t="s">
        <v>135</v>
      </c>
      <c r="B11" s="558">
        <v>41933</v>
      </c>
      <c r="C11" s="559">
        <v>41932</v>
      </c>
      <c r="D11" s="560" t="s">
        <v>1809</v>
      </c>
      <c r="E11" s="561">
        <v>0.64583333333333337</v>
      </c>
      <c r="F11" s="561">
        <v>0.65972222222222221</v>
      </c>
      <c r="G11" s="562">
        <v>20</v>
      </c>
      <c r="H11" s="563" t="s">
        <v>1800</v>
      </c>
      <c r="I11" s="562" t="s">
        <v>693</v>
      </c>
      <c r="J11" s="562" t="s">
        <v>162</v>
      </c>
      <c r="K11" s="564" t="s">
        <v>1801</v>
      </c>
      <c r="L11" s="564" t="s">
        <v>1802</v>
      </c>
      <c r="M11" s="562" t="s">
        <v>254</v>
      </c>
      <c r="N11" s="562" t="s">
        <v>254</v>
      </c>
      <c r="O11" s="562" t="s">
        <v>347</v>
      </c>
      <c r="P11" s="562" t="s">
        <v>693</v>
      </c>
      <c r="Q11" s="562" t="s">
        <v>693</v>
      </c>
      <c r="R11" s="564"/>
      <c r="S11" s="535" t="s">
        <v>255</v>
      </c>
    </row>
    <row r="12" spans="1:19" s="554" customFormat="1" ht="25.5" x14ac:dyDescent="0.2">
      <c r="A12" s="303" t="s">
        <v>135</v>
      </c>
      <c r="B12" s="304">
        <v>41931</v>
      </c>
      <c r="C12" s="253">
        <v>41932</v>
      </c>
      <c r="D12" s="35" t="s">
        <v>1814</v>
      </c>
      <c r="E12" s="303" t="s">
        <v>117</v>
      </c>
      <c r="F12" s="303" t="s">
        <v>117</v>
      </c>
      <c r="G12" s="303" t="s">
        <v>117</v>
      </c>
      <c r="H12" s="396" t="s">
        <v>1363</v>
      </c>
      <c r="I12" s="212" t="s">
        <v>1221</v>
      </c>
      <c r="J12" s="303" t="s">
        <v>200</v>
      </c>
      <c r="K12" s="344" t="s">
        <v>1815</v>
      </c>
      <c r="L12" s="7" t="s">
        <v>1789</v>
      </c>
      <c r="M12" s="303" t="s">
        <v>274</v>
      </c>
      <c r="N12" s="303" t="s">
        <v>254</v>
      </c>
      <c r="O12" s="303" t="s">
        <v>347</v>
      </c>
      <c r="P12" s="303" t="s">
        <v>693</v>
      </c>
      <c r="Q12" s="303" t="s">
        <v>693</v>
      </c>
      <c r="R12" s="323"/>
      <c r="S12" s="535" t="s">
        <v>255</v>
      </c>
    </row>
    <row r="13" spans="1:19" s="554" customFormat="1" ht="51" x14ac:dyDescent="0.2">
      <c r="A13" s="303" t="s">
        <v>135</v>
      </c>
      <c r="B13" s="304">
        <v>41923</v>
      </c>
      <c r="C13" s="304" t="s">
        <v>693</v>
      </c>
      <c r="D13" s="324" t="s">
        <v>693</v>
      </c>
      <c r="E13" s="544">
        <v>5.6944444444444443E-2</v>
      </c>
      <c r="F13" s="544">
        <v>0.16527777777777777</v>
      </c>
      <c r="G13" s="303">
        <v>156</v>
      </c>
      <c r="H13" s="12" t="s">
        <v>1800</v>
      </c>
      <c r="I13" s="303" t="s">
        <v>693</v>
      </c>
      <c r="J13" s="303" t="s">
        <v>162</v>
      </c>
      <c r="K13" s="344" t="s">
        <v>1801</v>
      </c>
      <c r="L13" s="7" t="s">
        <v>1807</v>
      </c>
      <c r="M13" s="303" t="s">
        <v>254</v>
      </c>
      <c r="N13" s="303" t="s">
        <v>254</v>
      </c>
      <c r="O13" s="303" t="s">
        <v>347</v>
      </c>
      <c r="P13" s="12" t="s">
        <v>1808</v>
      </c>
      <c r="Q13" s="304">
        <v>41934</v>
      </c>
      <c r="R13" s="344"/>
      <c r="S13" s="535" t="s">
        <v>255</v>
      </c>
    </row>
    <row r="14" spans="1:19" s="554" customFormat="1" x14ac:dyDescent="0.2">
      <c r="A14" s="218"/>
      <c r="B14" s="218"/>
      <c r="C14" s="219"/>
      <c r="D14" s="218"/>
      <c r="E14" s="218"/>
      <c r="F14" s="220"/>
      <c r="G14" s="218"/>
      <c r="H14" s="221"/>
      <c r="I14" s="221"/>
      <c r="J14" s="218"/>
      <c r="K14" s="218"/>
      <c r="L14" s="239"/>
      <c r="M14" s="218"/>
      <c r="N14" s="218"/>
      <c r="O14" s="218"/>
      <c r="P14" s="218"/>
      <c r="Q14" s="218"/>
      <c r="R14" s="218"/>
      <c r="S14" s="218"/>
    </row>
    <row r="15" spans="1:19" s="546" customFormat="1" ht="89.25" x14ac:dyDescent="0.2">
      <c r="A15" s="303" t="s">
        <v>134</v>
      </c>
      <c r="B15" s="304">
        <v>41909</v>
      </c>
      <c r="C15" s="253">
        <v>41909</v>
      </c>
      <c r="D15" s="324" t="s">
        <v>1803</v>
      </c>
      <c r="E15" s="544">
        <v>0.65902777777777777</v>
      </c>
      <c r="F15" s="544">
        <v>0.77083333333333337</v>
      </c>
      <c r="G15" s="303">
        <v>161</v>
      </c>
      <c r="H15" s="12" t="s">
        <v>1804</v>
      </c>
      <c r="I15" s="303" t="s">
        <v>693</v>
      </c>
      <c r="J15" s="303" t="s">
        <v>162</v>
      </c>
      <c r="K15" s="344" t="s">
        <v>1773</v>
      </c>
      <c r="L15" s="515" t="s">
        <v>1805</v>
      </c>
      <c r="M15" s="303" t="s">
        <v>254</v>
      </c>
      <c r="N15" s="303" t="s">
        <v>254</v>
      </c>
      <c r="O15" s="303" t="s">
        <v>347</v>
      </c>
      <c r="P15" s="12" t="s">
        <v>1806</v>
      </c>
      <c r="Q15" s="303" t="s">
        <v>693</v>
      </c>
      <c r="R15" s="344"/>
      <c r="S15" s="535" t="s">
        <v>255</v>
      </c>
    </row>
    <row r="16" spans="1:19" s="546" customFormat="1" ht="51" x14ac:dyDescent="0.2">
      <c r="A16" s="557" t="s">
        <v>134</v>
      </c>
      <c r="B16" s="558">
        <v>41890</v>
      </c>
      <c r="C16" s="559" t="s">
        <v>693</v>
      </c>
      <c r="D16" s="560" t="s">
        <v>693</v>
      </c>
      <c r="E16" s="561" t="s">
        <v>1799</v>
      </c>
      <c r="F16" s="561">
        <v>0.87569444444444444</v>
      </c>
      <c r="G16" s="562">
        <v>26</v>
      </c>
      <c r="H16" s="563" t="s">
        <v>1800</v>
      </c>
      <c r="I16" s="562" t="s">
        <v>693</v>
      </c>
      <c r="J16" s="562" t="s">
        <v>162</v>
      </c>
      <c r="K16" s="564" t="s">
        <v>1801</v>
      </c>
      <c r="L16" s="565" t="s">
        <v>1802</v>
      </c>
      <c r="M16" s="562" t="s">
        <v>254</v>
      </c>
      <c r="N16" s="562" t="s">
        <v>254</v>
      </c>
      <c r="O16" s="562" t="s">
        <v>347</v>
      </c>
      <c r="P16" s="562" t="s">
        <v>693</v>
      </c>
      <c r="Q16" s="562" t="s">
        <v>693</v>
      </c>
      <c r="R16" s="564"/>
      <c r="S16" s="535" t="s">
        <v>255</v>
      </c>
    </row>
    <row r="17" spans="1:20" s="546" customFormat="1" x14ac:dyDescent="0.2">
      <c r="A17" s="218"/>
      <c r="B17" s="218"/>
      <c r="C17" s="219"/>
      <c r="D17" s="218"/>
      <c r="E17" s="218"/>
      <c r="F17" s="220"/>
      <c r="G17" s="218"/>
      <c r="H17" s="221"/>
      <c r="I17" s="221"/>
      <c r="J17" s="218"/>
      <c r="K17" s="218"/>
      <c r="L17" s="256"/>
      <c r="M17" s="218"/>
      <c r="N17" s="218"/>
      <c r="O17" s="218"/>
      <c r="P17" s="218"/>
      <c r="Q17" s="218"/>
      <c r="R17" s="218"/>
      <c r="S17" s="218"/>
    </row>
    <row r="18" spans="1:20" s="541" customFormat="1" ht="89.25" x14ac:dyDescent="0.2">
      <c r="A18" s="562" t="s">
        <v>133</v>
      </c>
      <c r="B18" s="558">
        <v>41868</v>
      </c>
      <c r="C18" s="559">
        <v>41869</v>
      </c>
      <c r="D18" s="560" t="s">
        <v>1792</v>
      </c>
      <c r="E18" s="561">
        <v>0.875</v>
      </c>
      <c r="F18" s="561">
        <v>0.93472222222222223</v>
      </c>
      <c r="G18" s="562">
        <v>86</v>
      </c>
      <c r="H18" s="562" t="s">
        <v>1363</v>
      </c>
      <c r="I18" s="564" t="s">
        <v>1794</v>
      </c>
      <c r="J18" s="562" t="s">
        <v>162</v>
      </c>
      <c r="K18" s="564" t="s">
        <v>1793</v>
      </c>
      <c r="L18" s="565" t="s">
        <v>1793</v>
      </c>
      <c r="M18" s="562" t="s">
        <v>274</v>
      </c>
      <c r="N18" s="562" t="s">
        <v>254</v>
      </c>
      <c r="O18" s="562" t="s">
        <v>347</v>
      </c>
      <c r="P18" s="562" t="s">
        <v>1798</v>
      </c>
      <c r="Q18" s="562" t="s">
        <v>693</v>
      </c>
      <c r="R18" s="564" t="s">
        <v>1784</v>
      </c>
      <c r="S18" s="535" t="s">
        <v>255</v>
      </c>
    </row>
    <row r="19" spans="1:20" s="545" customFormat="1" ht="25.5" x14ac:dyDescent="0.2">
      <c r="A19" s="557" t="s">
        <v>133</v>
      </c>
      <c r="B19" s="553">
        <v>41868</v>
      </c>
      <c r="C19" s="553">
        <v>41836</v>
      </c>
      <c r="D19" s="547" t="s">
        <v>1795</v>
      </c>
      <c r="E19" s="548">
        <v>0.3840277777777778</v>
      </c>
      <c r="F19" s="549">
        <v>0.66666666666666663</v>
      </c>
      <c r="G19" s="550">
        <v>407</v>
      </c>
      <c r="H19" s="550" t="s">
        <v>1511</v>
      </c>
      <c r="I19" s="550" t="s">
        <v>693</v>
      </c>
      <c r="J19" s="550" t="s">
        <v>693</v>
      </c>
      <c r="K19" s="555" t="s">
        <v>1796</v>
      </c>
      <c r="L19" s="556" t="s">
        <v>1797</v>
      </c>
      <c r="M19" s="550" t="s">
        <v>254</v>
      </c>
      <c r="N19" s="550" t="s">
        <v>254</v>
      </c>
      <c r="O19" s="550" t="s">
        <v>347</v>
      </c>
      <c r="P19" s="550" t="s">
        <v>693</v>
      </c>
      <c r="Q19" s="550" t="s">
        <v>693</v>
      </c>
      <c r="R19" s="547"/>
      <c r="S19" s="551" t="s">
        <v>255</v>
      </c>
      <c r="T19" s="552"/>
    </row>
    <row r="20" spans="1:20" s="541" customFormat="1" x14ac:dyDescent="0.2">
      <c r="A20" s="239"/>
      <c r="B20" s="239"/>
      <c r="C20" s="240"/>
      <c r="D20" s="239"/>
      <c r="E20" s="239"/>
      <c r="F20" s="241"/>
      <c r="G20" s="239"/>
      <c r="H20" s="242"/>
      <c r="I20" s="242"/>
      <c r="J20" s="239"/>
      <c r="K20" s="239"/>
      <c r="L20" s="239"/>
      <c r="M20" s="239"/>
      <c r="N20" s="239"/>
      <c r="O20" s="239"/>
      <c r="P20" s="239"/>
      <c r="Q20" s="239"/>
      <c r="R20" s="239"/>
      <c r="S20" s="239"/>
    </row>
    <row r="21" spans="1:20" ht="25.5" x14ac:dyDescent="0.2">
      <c r="A21" s="213" t="s">
        <v>132</v>
      </c>
      <c r="B21" s="303" t="s">
        <v>1787</v>
      </c>
      <c r="C21" s="253">
        <v>41836</v>
      </c>
      <c r="D21" s="324" t="s">
        <v>1788</v>
      </c>
      <c r="E21" s="303" t="s">
        <v>117</v>
      </c>
      <c r="F21" s="303" t="s">
        <v>117</v>
      </c>
      <c r="G21" s="303" t="s">
        <v>117</v>
      </c>
      <c r="H21" s="396" t="s">
        <v>1363</v>
      </c>
      <c r="I21" s="212" t="s">
        <v>1221</v>
      </c>
      <c r="J21" s="303" t="s">
        <v>200</v>
      </c>
      <c r="K21" s="344" t="s">
        <v>1816</v>
      </c>
      <c r="L21" s="7" t="s">
        <v>1789</v>
      </c>
      <c r="M21" s="303" t="s">
        <v>274</v>
      </c>
      <c r="N21" s="303" t="s">
        <v>254</v>
      </c>
      <c r="O21" s="303" t="s">
        <v>347</v>
      </c>
      <c r="P21" s="303" t="s">
        <v>693</v>
      </c>
      <c r="Q21" s="303" t="s">
        <v>693</v>
      </c>
      <c r="R21" s="323"/>
      <c r="S21" s="535" t="s">
        <v>255</v>
      </c>
    </row>
    <row r="22" spans="1:20" x14ac:dyDescent="0.2">
      <c r="A22" s="239"/>
      <c r="B22" s="239"/>
      <c r="C22" s="240"/>
      <c r="D22" s="239"/>
      <c r="E22" s="239"/>
      <c r="F22" s="241"/>
      <c r="G22" s="239"/>
      <c r="H22" s="242"/>
      <c r="I22" s="242"/>
      <c r="J22" s="239"/>
      <c r="K22" s="239"/>
      <c r="L22" s="239"/>
      <c r="M22" s="239"/>
      <c r="N22" s="239"/>
      <c r="O22" s="239"/>
      <c r="P22" s="239"/>
      <c r="Q22" s="239"/>
      <c r="R22" s="239"/>
      <c r="S22" s="239"/>
    </row>
    <row r="23" spans="1:20" ht="89.25" x14ac:dyDescent="0.2">
      <c r="A23" s="303" t="s">
        <v>130</v>
      </c>
      <c r="B23" s="304">
        <v>41788</v>
      </c>
      <c r="C23" s="304">
        <v>41789</v>
      </c>
      <c r="D23" s="303" t="s">
        <v>1783</v>
      </c>
      <c r="E23" s="303" t="s">
        <v>1739</v>
      </c>
      <c r="F23" s="303" t="s">
        <v>1129</v>
      </c>
      <c r="G23" s="303">
        <v>80</v>
      </c>
      <c r="H23" s="303" t="s">
        <v>693</v>
      </c>
      <c r="I23" s="303" t="s">
        <v>1262</v>
      </c>
      <c r="J23" s="303" t="s">
        <v>162</v>
      </c>
      <c r="K23" s="368" t="s">
        <v>1785</v>
      </c>
      <c r="L23" s="434" t="s">
        <v>1786</v>
      </c>
      <c r="M23" s="303" t="s">
        <v>274</v>
      </c>
      <c r="N23" s="303" t="s">
        <v>254</v>
      </c>
      <c r="O23" s="303" t="s">
        <v>347</v>
      </c>
      <c r="P23" s="303" t="s">
        <v>693</v>
      </c>
      <c r="Q23" s="303" t="s">
        <v>693</v>
      </c>
      <c r="R23" s="344" t="s">
        <v>1784</v>
      </c>
      <c r="S23" s="535" t="s">
        <v>255</v>
      </c>
    </row>
    <row r="24" spans="1:20" x14ac:dyDescent="0.2">
      <c r="A24" s="239"/>
      <c r="B24" s="239"/>
      <c r="C24" s="240"/>
      <c r="D24" s="239"/>
      <c r="E24" s="239"/>
      <c r="F24" s="241"/>
      <c r="G24" s="239"/>
      <c r="H24" s="242"/>
      <c r="I24" s="242"/>
      <c r="J24" s="239"/>
      <c r="K24" s="239"/>
      <c r="L24" s="239"/>
      <c r="M24" s="239"/>
      <c r="N24" s="239"/>
      <c r="O24" s="239"/>
      <c r="P24" s="239"/>
      <c r="Q24" s="239"/>
      <c r="R24" s="239"/>
      <c r="S24" s="239"/>
    </row>
    <row r="25" spans="1:20" ht="51" x14ac:dyDescent="0.2">
      <c r="A25" s="213" t="s">
        <v>554</v>
      </c>
      <c r="B25" s="253">
        <v>41735</v>
      </c>
      <c r="C25" s="253">
        <v>41736</v>
      </c>
      <c r="D25" s="253" t="s">
        <v>1770</v>
      </c>
      <c r="E25" s="303" t="s">
        <v>1360</v>
      </c>
      <c r="F25" s="303" t="s">
        <v>1771</v>
      </c>
      <c r="G25" s="213">
        <v>177</v>
      </c>
      <c r="H25" s="12" t="s">
        <v>1772</v>
      </c>
      <c r="I25" s="303" t="s">
        <v>693</v>
      </c>
      <c r="J25" s="303" t="s">
        <v>162</v>
      </c>
      <c r="K25" s="344" t="s">
        <v>1773</v>
      </c>
      <c r="L25" s="368" t="s">
        <v>1779</v>
      </c>
      <c r="M25" s="303" t="s">
        <v>254</v>
      </c>
      <c r="N25" s="303" t="s">
        <v>254</v>
      </c>
      <c r="O25" s="303" t="s">
        <v>347</v>
      </c>
      <c r="P25" s="323"/>
      <c r="Q25" s="253">
        <v>41735</v>
      </c>
      <c r="R25" s="323"/>
      <c r="S25" s="535" t="s">
        <v>255</v>
      </c>
    </row>
    <row r="26" spans="1:20" x14ac:dyDescent="0.2">
      <c r="A26" s="239"/>
      <c r="B26" s="239"/>
      <c r="C26" s="240"/>
      <c r="D26" s="239"/>
      <c r="E26" s="239"/>
      <c r="F26" s="241"/>
      <c r="G26" s="239"/>
      <c r="H26" s="242"/>
      <c r="I26" s="242"/>
      <c r="J26" s="239"/>
      <c r="K26" s="239"/>
      <c r="L26" s="239"/>
      <c r="M26" s="239"/>
      <c r="N26" s="239"/>
      <c r="O26" s="239"/>
      <c r="P26" s="239"/>
      <c r="Q26" s="239"/>
      <c r="R26" s="239"/>
      <c r="S26" s="239"/>
    </row>
    <row r="27" spans="1:20" ht="63.75" x14ac:dyDescent="0.2">
      <c r="A27" s="303" t="s">
        <v>689</v>
      </c>
      <c r="B27" s="304">
        <v>41728</v>
      </c>
      <c r="C27" s="304">
        <v>41729</v>
      </c>
      <c r="D27" s="303" t="s">
        <v>1774</v>
      </c>
      <c r="E27" s="303" t="s">
        <v>1776</v>
      </c>
      <c r="F27" s="303" t="s">
        <v>566</v>
      </c>
      <c r="G27" s="303">
        <v>90</v>
      </c>
      <c r="H27" s="303" t="s">
        <v>693</v>
      </c>
      <c r="I27" s="344" t="s">
        <v>1777</v>
      </c>
      <c r="J27" s="303" t="s">
        <v>162</v>
      </c>
      <c r="K27" s="344" t="s">
        <v>1778</v>
      </c>
      <c r="L27" s="396" t="s">
        <v>193</v>
      </c>
      <c r="M27" s="303" t="s">
        <v>274</v>
      </c>
      <c r="N27" s="303" t="s">
        <v>254</v>
      </c>
      <c r="O27" s="303" t="s">
        <v>347</v>
      </c>
      <c r="P27" s="323"/>
      <c r="Q27" s="303" t="s">
        <v>693</v>
      </c>
      <c r="R27" s="344" t="s">
        <v>1775</v>
      </c>
      <c r="S27" s="535" t="s">
        <v>255</v>
      </c>
    </row>
    <row r="28" spans="1:20" ht="102" x14ac:dyDescent="0.2">
      <c r="A28" s="222" t="s">
        <v>689</v>
      </c>
      <c r="B28" s="337">
        <v>41709</v>
      </c>
      <c r="C28" s="337">
        <v>41709</v>
      </c>
      <c r="D28" s="337" t="s">
        <v>1764</v>
      </c>
      <c r="E28" s="336" t="s">
        <v>1762</v>
      </c>
      <c r="F28" s="515" t="s">
        <v>1767</v>
      </c>
      <c r="G28" s="222" t="s">
        <v>1768</v>
      </c>
      <c r="H28" s="515" t="s">
        <v>1763</v>
      </c>
      <c r="I28" s="336" t="s">
        <v>693</v>
      </c>
      <c r="J28" s="336" t="s">
        <v>162</v>
      </c>
      <c r="K28" s="515" t="s">
        <v>1769</v>
      </c>
      <c r="L28" s="536" t="s">
        <v>1766</v>
      </c>
      <c r="M28" s="222" t="s">
        <v>274</v>
      </c>
      <c r="N28" s="336" t="s">
        <v>254</v>
      </c>
      <c r="O28" s="336" t="s">
        <v>347</v>
      </c>
      <c r="P28" s="515" t="s">
        <v>1765</v>
      </c>
      <c r="Q28" s="337">
        <v>41710</v>
      </c>
      <c r="R28" s="342"/>
      <c r="S28" s="537" t="s">
        <v>255</v>
      </c>
    </row>
    <row r="29" spans="1:20" x14ac:dyDescent="0.2">
      <c r="A29" s="239"/>
      <c r="B29" s="239"/>
      <c r="C29" s="240"/>
      <c r="D29" s="256"/>
      <c r="E29" s="239"/>
      <c r="F29" s="241"/>
      <c r="G29" s="239"/>
      <c r="H29" s="242"/>
      <c r="I29" s="242"/>
      <c r="J29" s="239"/>
      <c r="K29" s="256"/>
      <c r="L29" s="239"/>
      <c r="M29" s="239"/>
      <c r="N29" s="239"/>
      <c r="O29" s="239"/>
      <c r="P29" s="239"/>
      <c r="Q29" s="239"/>
      <c r="R29" s="239"/>
      <c r="S29" s="239"/>
    </row>
    <row r="30" spans="1:20" ht="15" x14ac:dyDescent="0.2">
      <c r="A30" s="303" t="s">
        <v>402</v>
      </c>
      <c r="B30" s="253"/>
      <c r="C30" s="253"/>
      <c r="D30" s="343"/>
      <c r="E30" s="213"/>
      <c r="F30" s="213"/>
      <c r="G30" s="213"/>
      <c r="H30" s="430"/>
      <c r="I30" s="534"/>
      <c r="J30" s="430"/>
      <c r="K30" s="344"/>
      <c r="L30" s="344"/>
      <c r="M30" s="303"/>
      <c r="N30" s="303"/>
      <c r="O30" s="303"/>
      <c r="P30" s="344"/>
      <c r="Q30" s="253"/>
      <c r="R30" s="344"/>
      <c r="S30" s="477"/>
    </row>
    <row r="31" spans="1:20" x14ac:dyDescent="0.2">
      <c r="A31" s="218"/>
      <c r="B31" s="218"/>
      <c r="C31" s="219"/>
      <c r="D31" s="256"/>
      <c r="E31" s="218"/>
      <c r="F31" s="220"/>
      <c r="G31" s="218"/>
      <c r="H31" s="221"/>
      <c r="I31" s="221"/>
      <c r="J31" s="218"/>
      <c r="K31" s="256"/>
      <c r="L31" s="218"/>
      <c r="M31" s="218"/>
      <c r="N31" s="218"/>
      <c r="O31" s="218"/>
      <c r="P31" s="218"/>
      <c r="Q31" s="218"/>
      <c r="R31" s="218"/>
      <c r="S31" s="218"/>
    </row>
    <row r="32" spans="1:20" x14ac:dyDescent="0.2">
      <c r="A32" s="303" t="s">
        <v>747</v>
      </c>
      <c r="B32" s="253"/>
      <c r="C32" s="253"/>
      <c r="D32" s="4"/>
      <c r="E32" s="303"/>
      <c r="F32" s="303"/>
      <c r="G32" s="213"/>
      <c r="H32" s="213"/>
      <c r="I32" s="12"/>
      <c r="J32" s="201"/>
      <c r="K32" s="7"/>
      <c r="L32" s="481"/>
      <c r="M32" s="303"/>
      <c r="N32" s="303"/>
      <c r="O32" s="303"/>
      <c r="P32" s="344"/>
      <c r="Q32" s="253"/>
      <c r="R32" s="344"/>
      <c r="S32" s="477"/>
    </row>
    <row r="33" spans="1:19" x14ac:dyDescent="0.2">
      <c r="A33" s="218"/>
      <c r="B33" s="218"/>
      <c r="C33" s="219"/>
      <c r="D33" s="218"/>
      <c r="E33" s="218"/>
      <c r="F33" s="220"/>
      <c r="G33" s="218"/>
      <c r="H33" s="221"/>
      <c r="I33" s="221"/>
      <c r="J33" s="218"/>
      <c r="K33" s="218"/>
      <c r="L33" s="218"/>
      <c r="M33" s="218"/>
      <c r="N33" s="218"/>
      <c r="O33" s="218"/>
      <c r="P33" s="218"/>
      <c r="Q33" s="218"/>
      <c r="R33" s="218"/>
      <c r="S33" s="218"/>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A6" sqref="A6"/>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7" t="s">
        <v>1759</v>
      </c>
      <c r="B1" s="587"/>
      <c r="C1" s="587"/>
      <c r="D1" s="587"/>
      <c r="E1" s="587"/>
      <c r="F1" s="587"/>
      <c r="G1" s="587"/>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473</v>
      </c>
      <c r="G6" s="100">
        <f t="shared" si="1"/>
        <v>0.98940412186379934</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0</v>
      </c>
      <c r="G13" s="100">
        <f t="shared" si="1"/>
        <v>1</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0</v>
      </c>
      <c r="G15" s="100">
        <f t="shared" si="1"/>
        <v>1</v>
      </c>
    </row>
    <row r="16" spans="1:7" ht="23.25" customHeight="1" x14ac:dyDescent="0.2">
      <c r="A16" s="588" t="s">
        <v>1822</v>
      </c>
      <c r="B16" s="588" t="s">
        <v>1476</v>
      </c>
      <c r="C16" s="590">
        <f>SUM(C4:C15)</f>
        <v>525600</v>
      </c>
      <c r="D16" s="590">
        <f>SUM(D4:D15)</f>
        <v>0</v>
      </c>
      <c r="E16" s="590">
        <f>SUM(E4:E15)</f>
        <v>525600</v>
      </c>
      <c r="F16" s="590">
        <f>SUM(F4:F15)</f>
        <v>473</v>
      </c>
      <c r="G16" s="592">
        <f>(E16-F16)/E16</f>
        <v>0.99910007610350071</v>
      </c>
    </row>
    <row r="17" spans="1:7" ht="23.25" customHeight="1" thickBot="1" x14ac:dyDescent="0.25">
      <c r="A17" s="589"/>
      <c r="B17" s="589"/>
      <c r="C17" s="591"/>
      <c r="D17" s="591"/>
      <c r="E17" s="591"/>
      <c r="F17" s="591"/>
      <c r="G17" s="59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9"/>
  <sheetViews>
    <sheetView workbookViewId="0"/>
  </sheetViews>
  <sheetFormatPr defaultRowHeight="12.75" x14ac:dyDescent="0.2"/>
  <cols>
    <col min="1" max="1" width="27.140625" style="571" bestFit="1" customWidth="1"/>
    <col min="2" max="2" width="25.7109375" style="571" bestFit="1" customWidth="1"/>
    <col min="3" max="3" width="8.5703125" style="571" bestFit="1" customWidth="1"/>
    <col min="4" max="16384" width="9.140625" style="571"/>
  </cols>
  <sheetData>
    <row r="1" spans="1:6" x14ac:dyDescent="0.2">
      <c r="A1" s="570"/>
      <c r="B1" s="601" t="s">
        <v>1791</v>
      </c>
      <c r="C1" s="602"/>
      <c r="D1" s="602"/>
      <c r="E1" s="602"/>
      <c r="F1" s="603"/>
    </row>
    <row r="2" spans="1:6" x14ac:dyDescent="0.2">
      <c r="B2" s="604"/>
      <c r="C2" s="605"/>
      <c r="D2" s="605"/>
      <c r="E2" s="605"/>
      <c r="F2" s="606"/>
    </row>
    <row r="4" spans="1:6" x14ac:dyDescent="0.2">
      <c r="A4" s="572">
        <v>41974</v>
      </c>
      <c r="B4" s="573" t="s">
        <v>1780</v>
      </c>
    </row>
    <row r="5" spans="1:6" x14ac:dyDescent="0.2">
      <c r="A5" s="574" t="s">
        <v>1790</v>
      </c>
      <c r="B5" s="574" t="s">
        <v>1781</v>
      </c>
    </row>
    <row r="6" spans="1:6" x14ac:dyDescent="0.2">
      <c r="A6" s="575" t="s">
        <v>1782</v>
      </c>
      <c r="B6" s="575">
        <v>99.722999999999999</v>
      </c>
    </row>
    <row r="36" spans="1:2" x14ac:dyDescent="0.2">
      <c r="A36" s="576"/>
    </row>
    <row r="47" spans="1:2" x14ac:dyDescent="0.2">
      <c r="A47" s="572" t="s">
        <v>1821</v>
      </c>
      <c r="B47" s="573" t="s">
        <v>1780</v>
      </c>
    </row>
    <row r="48" spans="1:2" x14ac:dyDescent="0.2">
      <c r="A48" s="574" t="s">
        <v>1790</v>
      </c>
      <c r="B48" s="574" t="s">
        <v>1781</v>
      </c>
    </row>
    <row r="49" spans="1:2" x14ac:dyDescent="0.2">
      <c r="A49" s="575" t="s">
        <v>1782</v>
      </c>
      <c r="B49" s="575">
        <v>99.881</v>
      </c>
    </row>
  </sheetData>
  <mergeCells count="1">
    <mergeCell ref="B1:F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BECF69A8095C47A5FDC36D937BFC94" ma:contentTypeVersion="0" ma:contentTypeDescription="Create a new document." ma:contentTypeScope="" ma:versionID="51e0dcd167c135bf5b35199a55219b83">
  <xsd:schema xmlns:xsd="http://www.w3.org/2001/XMLSchema" xmlns:xs="http://www.w3.org/2001/XMLSchema" xmlns:p="http://schemas.microsoft.com/office/2006/metadata/properties" xmlns:ns2="c34af464-7aa1-4edd-9be4-83dffc1cb926" targetNamespace="http://schemas.microsoft.com/office/2006/metadata/properties" ma:root="true" ma:fieldsID="3a653c66fd0ce9b40621f227f901e684" ns2:_="">
    <xsd:import namespace="c34af464-7aa1-4edd-9be4-83dffc1cb926"/>
    <xsd:element name="properties">
      <xsd:complexType>
        <xsd:sequence>
          <xsd:element name="documentManagement">
            <xsd:complexType>
              <xsd:all>
                <xsd:element ref="ns2:Information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af464-7aa1-4edd-9be4-83dffc1cb926" elementFormDefault="qualified">
    <xsd:import namespace="http://schemas.microsoft.com/office/2006/documentManagement/types"/>
    <xsd:import namespace="http://schemas.microsoft.com/office/infopath/2007/PartnerControls"/>
    <xsd:element name="Information_x0020_Classification" ma:index="8" ma:displayName="Information Classification" ma:default="ERCOT Limited" ma:description="ERCOT Information Classification" ma:format="Dropdown" ma:internalName="Information_x0020_Classification">
      <xsd:simpleType>
        <xsd:restriction base="dms:Choice">
          <xsd:enumeration value="Public"/>
          <xsd:enumeration value="ERCOT Limited"/>
          <xsd:enumeration value="ERCOT Confidential"/>
          <xsd:enumeration value="ERCOT 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formation_x0020_Classification xmlns="c34af464-7aa1-4edd-9be4-83dffc1cb926">ERCOT Limited</Information_x0020_Classification>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7A3C4BC-0011-45B0-BF27-777B21F961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af464-7aa1-4edd-9be4-83dffc1cb9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580EB1-00EA-4020-A4CA-994ECDAA8813}">
  <ds:schemaRefs>
    <ds:schemaRef ds:uri="http://schemas.microsoft.com/sharepoint/v3/contenttype/forms"/>
  </ds:schemaRefs>
</ds:datastoreItem>
</file>

<file path=customXml/itemProps3.xml><?xml version="1.0" encoding="utf-8"?>
<ds:datastoreItem xmlns:ds="http://schemas.openxmlformats.org/officeDocument/2006/customXml" ds:itemID="{17A2ABC8-92D0-48E5-9856-592E2E9F484C}">
  <ds:schemaRefs>
    <ds:schemaRef ds:uri="http://schemas.microsoft.com/office/infopath/2007/PartnerControls"/>
    <ds:schemaRef ds:uri="http://purl.org/dc/terms/"/>
    <ds:schemaRef ds:uri="http://schemas.microsoft.com/office/2006/documentManagement/types"/>
    <ds:schemaRef ds:uri="c34af464-7aa1-4edd-9be4-83dffc1cb926"/>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4EF831D8-4BF1-498D-A71C-BACFAA794E7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vt:i4>
      </vt:variant>
    </vt:vector>
  </HeadingPairs>
  <TitlesOfParts>
    <vt:vector size="43" baseType="lpstr">
      <vt:lpstr>How To Use</vt:lpstr>
      <vt:lpstr>2015 Detailed Incident Data</vt:lpstr>
      <vt:lpstr>2015 ERCOT.com Availability</vt:lpstr>
      <vt:lpstr>2015 MIS Availability</vt:lpstr>
      <vt:lpstr>2015 MPIM Availability</vt:lpstr>
      <vt:lpstr>2015 Retail API Availabilit</vt:lpstr>
      <vt:lpstr>2014 Detailed Incident Data</vt:lpstr>
      <vt:lpstr>2014 ERCOT.com Availability</vt:lpstr>
      <vt:lpstr>2014 MIS Availability</vt:lpstr>
      <vt:lpstr>2014 MPIM Availability</vt:lpstr>
      <vt:lpstr>2014 Retail API Availabilit</vt:lpstr>
      <vt:lpstr>2013 Detailed Incident Data</vt:lpstr>
      <vt:lpstr>2013 ERCOT.com Availability</vt:lpstr>
      <vt:lpstr>2013 MPIM Availability</vt:lpstr>
      <vt:lpstr>2013 MIS Availability </vt:lpstr>
      <vt:lpstr>2013 Retail API Availability</vt:lpstr>
      <vt:lpstr>2012 Detailed Incident Data</vt:lpstr>
      <vt:lpstr>2012 ERCOT.com Availability</vt:lpstr>
      <vt:lpstr>2012 MIS Availability</vt:lpstr>
      <vt:lpstr>2012 MPIM Availability</vt:lpstr>
      <vt:lpstr>2012 Retail API Availability</vt:lpstr>
      <vt:lpstr>2011 Detailed Incident Data</vt:lpstr>
      <vt:lpstr>2011 Retail API Availability</vt:lpstr>
      <vt:lpstr>2011 TML Rpt Exp Av</vt:lpstr>
      <vt:lpstr>2011 MIS Availability</vt:lpstr>
      <vt:lpstr>2010 Detailed Incident Data</vt:lpstr>
      <vt:lpstr>2010 Retail API Availability</vt:lpstr>
      <vt:lpstr>2010 TML Rpt Exp Av</vt:lpstr>
      <vt:lpstr>2009 Ext Rpt Annual Summary</vt:lpstr>
      <vt:lpstr>2009 Ext Rpt Monthly Summary</vt:lpstr>
      <vt:lpstr>2009 Detailed Incident Data</vt:lpstr>
      <vt:lpstr>2009 Retail API Av</vt:lpstr>
      <vt:lpstr>2009 TML Rpt Exp Av</vt:lpstr>
      <vt:lpstr>2008 Ext Rpt Annual Summary</vt:lpstr>
      <vt:lpstr>2008 Ext Rpt Monthly Summary</vt:lpstr>
      <vt:lpstr>2008 Detailed Incident Data</vt:lpstr>
      <vt:lpstr>2008 Retail API Av</vt:lpstr>
      <vt:lpstr>2008 TML Rpt Exp Av</vt:lpstr>
      <vt:lpstr>Extract &amp; Report Info</vt:lpstr>
      <vt:lpstr>MOS Public Reports</vt:lpstr>
      <vt:lpstr>Sheet2</vt:lpstr>
      <vt:lpstr>'2012 Detailed Incident Data'!_GoBack</vt:lpstr>
      <vt:lpstr>'How To Use'!OLE_LINK1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Felton, Trey</dc:creator>
  <cp:lastModifiedBy>Pagliai, Dave</cp:lastModifiedBy>
  <cp:lastPrinted>2010-10-14T17:37:02Z</cp:lastPrinted>
  <dcterms:created xsi:type="dcterms:W3CDTF">2006-03-02T20:08:25Z</dcterms:created>
  <dcterms:modified xsi:type="dcterms:W3CDTF">2015-04-09T23:47:05Z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0x01010021BECF69A8095C47A5FDC36D937BFC94</vt:lpwstr>
  </property>
</Properties>
</file>