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Monthly_Ratio" sheetId="1" r:id="rId1"/>
  </sheets>
  <calcPr calcId="145621"/>
  <pivotCaches>
    <pivotCache cacheId="2" r:id="rId2"/>
  </pivotCaches>
</workbook>
</file>

<file path=xl/calcChain.xml><?xml version="1.0" encoding="utf-8"?>
<calcChain xmlns="http://schemas.openxmlformats.org/spreadsheetml/2006/main">
  <c r="J3" i="1" l="1"/>
  <c r="K3" i="1" s="1"/>
  <c r="J4" i="1"/>
  <c r="K4" i="1" s="1"/>
  <c r="J5" i="1"/>
  <c r="K5" i="1"/>
  <c r="J6" i="1"/>
  <c r="K6" i="1"/>
  <c r="J7" i="1"/>
  <c r="K7" i="1"/>
  <c r="J8" i="1"/>
  <c r="K8" i="1" s="1"/>
  <c r="J9" i="1"/>
  <c r="K9" i="1" s="1"/>
  <c r="J10" i="1"/>
  <c r="K10" i="1"/>
  <c r="L11" i="1" s="1"/>
  <c r="J11" i="1"/>
  <c r="K11" i="1"/>
  <c r="J12" i="1"/>
  <c r="K12" i="1" s="1"/>
  <c r="L12" i="1" s="1"/>
  <c r="J13" i="1"/>
  <c r="K13" i="1"/>
  <c r="J14" i="1"/>
  <c r="K14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L10" i="1" l="1"/>
  <c r="L7" i="1"/>
  <c r="L4" i="1"/>
  <c r="L8" i="1"/>
  <c r="L14" i="1"/>
  <c r="L5" i="1"/>
  <c r="L9" i="1"/>
  <c r="L6" i="1"/>
  <c r="L13" i="1"/>
</calcChain>
</file>

<file path=xl/sharedStrings.xml><?xml version="1.0" encoding="utf-8"?>
<sst xmlns="http://schemas.openxmlformats.org/spreadsheetml/2006/main" count="17" uniqueCount="13">
  <si>
    <t>Year</t>
  </si>
  <si>
    <t>Month</t>
  </si>
  <si>
    <t>Monthly Average HUBBUSAVG price</t>
  </si>
  <si>
    <t>Ratio</t>
  </si>
  <si>
    <t>-</t>
  </si>
  <si>
    <t>Grand Total</t>
  </si>
  <si>
    <t>Total</t>
  </si>
  <si>
    <t>Average of Monthly Average HUBBUSAVG price</t>
  </si>
  <si>
    <t>Monthly Average HUBBUSAVG Price</t>
  </si>
  <si>
    <t>Price Data</t>
  </si>
  <si>
    <t>Monthly Averages</t>
  </si>
  <si>
    <t>Ratios of Monthly Averages to Prior Months</t>
  </si>
  <si>
    <t>Seasonal Adjustment Factor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</si>
</sst>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quotePrefix="1" applyFont="1" applyFill="1" applyBorder="1" applyAlignment="1">
      <alignment horizontal="center" wrapText="1"/>
    </xf>
    <xf numFmtId="0" fontId="0" fillId="0" borderId="2" xfId="0" pivotButton="1" applyBorder="1"/>
    <xf numFmtId="0" fontId="0" fillId="0" borderId="5" xfId="0" applyBorder="1"/>
    <xf numFmtId="0" fontId="2" fillId="3" borderId="7" xfId="0" applyFont="1" applyFill="1" applyBorder="1" applyAlignment="1">
      <alignment wrapText="1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3" xfId="0" applyFont="1" applyBorder="1"/>
    <xf numFmtId="2" fontId="0" fillId="0" borderId="13" xfId="0" applyNumberFormat="1" applyFont="1" applyBorder="1"/>
    <xf numFmtId="0" fontId="0" fillId="0" borderId="0" xfId="0" applyFont="1" applyBorder="1"/>
    <xf numFmtId="2" fontId="0" fillId="0" borderId="0" xfId="0" applyNumberFormat="1" applyFont="1" applyBorder="1"/>
    <xf numFmtId="0" fontId="0" fillId="0" borderId="8" xfId="0" applyFont="1" applyBorder="1"/>
    <xf numFmtId="2" fontId="0" fillId="0" borderId="8" xfId="0" applyNumberFormat="1" applyFont="1" applyBorder="1"/>
    <xf numFmtId="0" fontId="3" fillId="0" borderId="0" xfId="0" applyFont="1"/>
    <xf numFmtId="2" fontId="3" fillId="0" borderId="0" xfId="0" applyNumberFormat="1" applyFont="1"/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2" xfId="0" quotePrefix="1" applyFont="1" applyFill="1" applyBorder="1" applyAlignment="1">
      <alignment horizontal="center" wrapText="1"/>
    </xf>
  </cellXfs>
  <cellStyles count="1">
    <cellStyle name="Normal" xfId="0" builtinId="0"/>
  </cellStyles>
  <dxfs count="8"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resh B Pabbisetty" refreshedDate="42059.595693634263" createdVersion="1" refreshedVersion="4" recordCount="48" upgradeOnRefresh="1">
  <cacheSource type="worksheet">
    <worksheetSource ref="B2:C50" sheet="Monthly_Ratio"/>
  </cacheSource>
  <cacheFields count="2"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onthly Average HUBBUSAVG price" numFmtId="0">
      <sharedItems containsSemiMixedTypes="0" containsString="0" containsNumber="1" minValue="19.170000000000002" maxValue="207.06" count="48">
        <n v="34.11"/>
        <n v="65.89"/>
        <n v="27.09"/>
        <n v="29.66"/>
        <n v="31.55"/>
        <n v="39.86"/>
        <n v="44.26"/>
        <n v="207.06"/>
        <n v="35.11"/>
        <n v="27.3"/>
        <n v="27.21"/>
        <n v="25.45"/>
        <n v="21.88"/>
        <n v="19.170000000000002"/>
        <n v="27.58"/>
        <n v="23.23"/>
        <n v="20.8"/>
        <n v="28.43"/>
        <n v="26.31"/>
        <n v="28.4"/>
        <n v="24.77"/>
        <n v="26.66"/>
        <n v="26.89"/>
        <n v="24.4"/>
        <n v="24.63"/>
        <n v="24.2"/>
        <n v="29.43"/>
        <n v="34.299999999999997"/>
        <n v="28.88"/>
        <n v="30.54"/>
        <n v="31.37"/>
        <n v="31.65"/>
        <n v="36"/>
        <n v="33.65"/>
        <n v="30.15"/>
        <n v="32.58"/>
        <n v="47.74"/>
        <n v="46.42"/>
        <n v="49.03"/>
        <n v="39.1"/>
        <n v="36.04"/>
        <n v="35.479999999999997"/>
        <n v="33.15"/>
        <n v="35.19"/>
        <n v="33.01"/>
        <n v="32.56"/>
        <n v="32.9"/>
        <n v="25.3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0"/>
    <x v="12"/>
  </r>
  <r>
    <x v="1"/>
    <x v="13"/>
  </r>
  <r>
    <x v="2"/>
    <x v="14"/>
  </r>
  <r>
    <x v="3"/>
    <x v="15"/>
  </r>
  <r>
    <x v="4"/>
    <x v="16"/>
  </r>
  <r>
    <x v="5"/>
    <x v="17"/>
  </r>
  <r>
    <x v="6"/>
    <x v="18"/>
  </r>
  <r>
    <x v="7"/>
    <x v="19"/>
  </r>
  <r>
    <x v="8"/>
    <x v="20"/>
  </r>
  <r>
    <x v="9"/>
    <x v="21"/>
  </r>
  <r>
    <x v="10"/>
    <x v="22"/>
  </r>
  <r>
    <x v="11"/>
    <x v="23"/>
  </r>
  <r>
    <x v="0"/>
    <x v="24"/>
  </r>
  <r>
    <x v="1"/>
    <x v="25"/>
  </r>
  <r>
    <x v="2"/>
    <x v="26"/>
  </r>
  <r>
    <x v="3"/>
    <x v="27"/>
  </r>
  <r>
    <x v="4"/>
    <x v="28"/>
  </r>
  <r>
    <x v="5"/>
    <x v="29"/>
  </r>
  <r>
    <x v="6"/>
    <x v="30"/>
  </r>
  <r>
    <x v="7"/>
    <x v="31"/>
  </r>
  <r>
    <x v="8"/>
    <x v="32"/>
  </r>
  <r>
    <x v="9"/>
    <x v="33"/>
  </r>
  <r>
    <x v="10"/>
    <x v="34"/>
  </r>
  <r>
    <x v="11"/>
    <x v="35"/>
  </r>
  <r>
    <x v="0"/>
    <x v="36"/>
  </r>
  <r>
    <x v="1"/>
    <x v="37"/>
  </r>
  <r>
    <x v="2"/>
    <x v="38"/>
  </r>
  <r>
    <x v="3"/>
    <x v="39"/>
  </r>
  <r>
    <x v="4"/>
    <x v="40"/>
  </r>
  <r>
    <x v="5"/>
    <x v="41"/>
  </r>
  <r>
    <x v="6"/>
    <x v="42"/>
  </r>
  <r>
    <x v="7"/>
    <x v="43"/>
  </r>
  <r>
    <x v="8"/>
    <x v="44"/>
  </r>
  <r>
    <x v="9"/>
    <x v="45"/>
  </r>
  <r>
    <x v="10"/>
    <x v="46"/>
  </r>
  <r>
    <x v="11"/>
    <x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F2:G16" firstHeaderRow="2" firstDataRow="2" firstDataCol="1"/>
  <pivotFields count="2">
    <pivotField axis="axisRow" compact="0" outline="0" subtotalTop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numFmtId="4" outline="0" subtotalTop="0" showAll="0" includeNewItemsInFilter="1">
      <items count="49">
        <item x="13"/>
        <item x="16"/>
        <item x="12"/>
        <item x="15"/>
        <item x="25"/>
        <item x="23"/>
        <item x="24"/>
        <item x="20"/>
        <item x="47"/>
        <item x="11"/>
        <item x="18"/>
        <item x="21"/>
        <item x="22"/>
        <item x="2"/>
        <item x="10"/>
        <item x="9"/>
        <item x="14"/>
        <item x="19"/>
        <item x="17"/>
        <item x="28"/>
        <item x="26"/>
        <item x="3"/>
        <item x="34"/>
        <item x="29"/>
        <item x="30"/>
        <item x="4"/>
        <item x="31"/>
        <item x="45"/>
        <item x="35"/>
        <item x="46"/>
        <item x="44"/>
        <item x="42"/>
        <item x="33"/>
        <item x="0"/>
        <item x="27"/>
        <item x="8"/>
        <item x="43"/>
        <item x="41"/>
        <item x="32"/>
        <item x="40"/>
        <item x="39"/>
        <item x="5"/>
        <item x="6"/>
        <item x="37"/>
        <item x="36"/>
        <item x="38"/>
        <item x="1"/>
        <item x="7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Average of Monthly Average HUBBUSAVG price" fld="1" subtotal="average" baseField="0" baseItem="0" numFmtId="2"/>
  </dataFields>
  <formats count="8">
    <format dxfId="7">
      <pivotArea type="origin" dataOnly="0" labelOnly="1" outline="0" fieldPosition="0"/>
    </format>
    <format dxfId="6">
      <pivotArea type="topRight" dataOnly="0" labelOnly="1" outline="0" fieldPosition="0"/>
    </format>
    <format dxfId="5">
      <pivotArea type="origin" dataOnly="0" labelOnly="1" outline="0" fieldPosition="0"/>
    </format>
    <format dxfId="4">
      <pivotArea type="topRight" dataOnly="0" labelOnly="1" outline="0" fieldPosition="0"/>
    </format>
    <format dxfId="3">
      <pivotArea type="origin" dataOnly="0" labelOnly="1" outline="0" fieldPosition="0"/>
    </format>
    <format dxfId="2">
      <pivotArea type="topRight" dataOnly="0" labelOnly="1" outline="0" fieldPosition="0"/>
    </format>
    <format dxfId="1">
      <pivotArea type="origin" dataOnly="0" labelOnly="1" outline="0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I8" sqref="I8:I10"/>
    </sheetView>
  </sheetViews>
  <sheetFormatPr defaultRowHeight="12.75" x14ac:dyDescent="0.2"/>
  <cols>
    <col min="1" max="8" width="10" customWidth="1"/>
    <col min="9" max="9" width="14.5703125" customWidth="1"/>
    <col min="10" max="12" width="10" customWidth="1"/>
    <col min="13" max="13" width="8" customWidth="1"/>
    <col min="14" max="256" width="10" customWidth="1"/>
  </cols>
  <sheetData>
    <row r="1" spans="1:13" ht="26.25" customHeight="1" x14ac:dyDescent="0.2">
      <c r="A1" s="28" t="s">
        <v>9</v>
      </c>
      <c r="B1" s="28"/>
      <c r="C1" s="28"/>
      <c r="D1" s="28"/>
      <c r="F1" s="28" t="s">
        <v>10</v>
      </c>
      <c r="G1" s="28"/>
      <c r="J1" s="29" t="s">
        <v>11</v>
      </c>
      <c r="K1" s="30"/>
      <c r="L1" s="31"/>
    </row>
    <row r="2" spans="1:13" ht="76.5" x14ac:dyDescent="0.2">
      <c r="A2" s="11" t="s">
        <v>0</v>
      </c>
      <c r="B2" s="11" t="s">
        <v>1</v>
      </c>
      <c r="C2" s="13" t="s">
        <v>8</v>
      </c>
      <c r="D2" s="12" t="s">
        <v>3</v>
      </c>
      <c r="F2" s="16" t="s">
        <v>7</v>
      </c>
      <c r="G2" s="16"/>
      <c r="J2" s="11" t="s">
        <v>1</v>
      </c>
      <c r="K2" s="12" t="s">
        <v>2</v>
      </c>
      <c r="L2" s="12" t="s">
        <v>3</v>
      </c>
    </row>
    <row r="3" spans="1:13" x14ac:dyDescent="0.2">
      <c r="A3" s="1">
        <v>2011</v>
      </c>
      <c r="B3" s="1">
        <v>1</v>
      </c>
      <c r="C3" s="3">
        <v>34.11</v>
      </c>
      <c r="D3" t="s">
        <v>4</v>
      </c>
      <c r="F3" s="14" t="s">
        <v>1</v>
      </c>
      <c r="G3" s="15" t="s">
        <v>6</v>
      </c>
      <c r="J3" s="26">
        <f>Monthly_Ratio!F4</f>
        <v>1</v>
      </c>
      <c r="K3" s="27">
        <f>VLOOKUP(J3,Monthly_Ratio!F4:G15,2)</f>
        <v>32.089999999999996</v>
      </c>
      <c r="L3" s="26" t="s">
        <v>4</v>
      </c>
    </row>
    <row r="4" spans="1:13" x14ac:dyDescent="0.2">
      <c r="A4" s="1">
        <v>2011</v>
      </c>
      <c r="B4" s="1">
        <v>2</v>
      </c>
      <c r="C4" s="3">
        <v>65.89</v>
      </c>
      <c r="D4" s="4">
        <f>C4/C3</f>
        <v>1.931691586045148</v>
      </c>
      <c r="F4" s="5">
        <v>1</v>
      </c>
      <c r="G4" s="8">
        <v>32.089999999999996</v>
      </c>
      <c r="J4" s="26">
        <f>Monthly_Ratio!F5</f>
        <v>2</v>
      </c>
      <c r="K4" s="27">
        <f>VLOOKUP(J4,Monthly_Ratio!F5:G16,2)</f>
        <v>38.92</v>
      </c>
      <c r="L4" s="27">
        <f t="shared" ref="L4:L14" si="0">K4/K3</f>
        <v>1.2128388906201311</v>
      </c>
    </row>
    <row r="5" spans="1:13" x14ac:dyDescent="0.2">
      <c r="A5" s="1">
        <v>2011</v>
      </c>
      <c r="B5" s="1">
        <v>3</v>
      </c>
      <c r="C5" s="3">
        <v>27.09</v>
      </c>
      <c r="D5" s="4">
        <f t="shared" ref="D5:D50" si="1">C5/C4</f>
        <v>0.41113977841857641</v>
      </c>
      <c r="F5" s="6">
        <v>2</v>
      </c>
      <c r="G5" s="9">
        <v>38.92</v>
      </c>
      <c r="J5" s="26">
        <f>Monthly_Ratio!F6</f>
        <v>3</v>
      </c>
      <c r="K5" s="27">
        <f>VLOOKUP(J5,Monthly_Ratio!F6:G17,2)</f>
        <v>33.282499999999999</v>
      </c>
      <c r="L5" s="27">
        <f t="shared" si="0"/>
        <v>0.85515159301130517</v>
      </c>
    </row>
    <row r="6" spans="1:13" x14ac:dyDescent="0.2">
      <c r="A6" s="1">
        <v>2011</v>
      </c>
      <c r="B6" s="1">
        <v>4</v>
      </c>
      <c r="C6" s="3">
        <v>29.66</v>
      </c>
      <c r="D6" s="4">
        <f t="shared" si="1"/>
        <v>1.0948689553340716</v>
      </c>
      <c r="F6" s="6">
        <v>3</v>
      </c>
      <c r="G6" s="9">
        <v>33.282499999999999</v>
      </c>
      <c r="J6" s="26">
        <f>Monthly_Ratio!F7</f>
        <v>4</v>
      </c>
      <c r="K6" s="27">
        <f>VLOOKUP(J6,Monthly_Ratio!F7:G18,2)</f>
        <v>31.572499999999998</v>
      </c>
      <c r="L6" s="27">
        <f t="shared" si="0"/>
        <v>0.94862164801322013</v>
      </c>
    </row>
    <row r="7" spans="1:13" x14ac:dyDescent="0.2">
      <c r="A7" s="1">
        <v>2011</v>
      </c>
      <c r="B7" s="1">
        <v>5</v>
      </c>
      <c r="C7" s="3">
        <v>31.55</v>
      </c>
      <c r="D7" s="4">
        <f t="shared" si="1"/>
        <v>1.0637221847606204</v>
      </c>
      <c r="F7" s="6">
        <v>4</v>
      </c>
      <c r="G7" s="9">
        <v>31.572499999999998</v>
      </c>
      <c r="J7" s="26">
        <f>Monthly_Ratio!F8</f>
        <v>5</v>
      </c>
      <c r="K7" s="27">
        <f>VLOOKUP(J7,Monthly_Ratio!F8:G19,2)</f>
        <v>29.317500000000003</v>
      </c>
      <c r="L7" s="27">
        <f t="shared" si="0"/>
        <v>0.92857708448808307</v>
      </c>
    </row>
    <row r="8" spans="1:13" x14ac:dyDescent="0.2">
      <c r="A8" s="1">
        <v>2011</v>
      </c>
      <c r="B8" s="1">
        <v>6</v>
      </c>
      <c r="C8" s="3">
        <v>39.86</v>
      </c>
      <c r="D8" s="4">
        <f t="shared" si="1"/>
        <v>1.263391442155309</v>
      </c>
      <c r="F8" s="6">
        <v>5</v>
      </c>
      <c r="G8" s="9">
        <v>29.317500000000003</v>
      </c>
      <c r="I8" s="34" t="s">
        <v>12</v>
      </c>
      <c r="J8" s="20">
        <f>Monthly_Ratio!F9</f>
        <v>6</v>
      </c>
      <c r="K8" s="21">
        <f>VLOOKUP(J8,Monthly_Ratio!F9:G20,2)</f>
        <v>33.577499999999993</v>
      </c>
      <c r="L8" s="21">
        <f t="shared" si="0"/>
        <v>1.1453057047838318</v>
      </c>
      <c r="M8" s="17"/>
    </row>
    <row r="9" spans="1:13" x14ac:dyDescent="0.2">
      <c r="A9" s="1">
        <v>2011</v>
      </c>
      <c r="B9" s="1">
        <v>7</v>
      </c>
      <c r="C9" s="3">
        <v>44.26</v>
      </c>
      <c r="D9" s="4">
        <f t="shared" si="1"/>
        <v>1.1103863522328148</v>
      </c>
      <c r="F9" s="6">
        <v>6</v>
      </c>
      <c r="G9" s="9">
        <v>33.577499999999993</v>
      </c>
      <c r="I9" s="32"/>
      <c r="J9" s="22">
        <f>Monthly_Ratio!F10</f>
        <v>7</v>
      </c>
      <c r="K9" s="23">
        <f>VLOOKUP(J9,Monthly_Ratio!F10:G21,2)</f>
        <v>33.772500000000001</v>
      </c>
      <c r="L9" s="23">
        <f t="shared" si="0"/>
        <v>1.005807460352915</v>
      </c>
      <c r="M9" s="18"/>
    </row>
    <row r="10" spans="1:13" x14ac:dyDescent="0.2">
      <c r="A10" s="1">
        <v>2011</v>
      </c>
      <c r="B10" s="1">
        <v>8</v>
      </c>
      <c r="C10" s="3">
        <v>207.06</v>
      </c>
      <c r="D10" s="4">
        <f t="shared" si="1"/>
        <v>4.6782647989154995</v>
      </c>
      <c r="F10" s="6">
        <v>7</v>
      </c>
      <c r="G10" s="9">
        <v>33.772500000000001</v>
      </c>
      <c r="I10" s="33"/>
      <c r="J10" s="24">
        <f>Monthly_Ratio!F11</f>
        <v>8</v>
      </c>
      <c r="K10" s="25">
        <f>VLOOKUP(J10,Monthly_Ratio!F11:G22,2)</f>
        <v>75.575000000000003</v>
      </c>
      <c r="L10" s="25">
        <f t="shared" si="0"/>
        <v>2.2377674143163815</v>
      </c>
      <c r="M10" s="19"/>
    </row>
    <row r="11" spans="1:13" x14ac:dyDescent="0.2">
      <c r="A11" s="1">
        <v>2011</v>
      </c>
      <c r="B11" s="1">
        <v>9</v>
      </c>
      <c r="C11" s="3">
        <v>35.11</v>
      </c>
      <c r="D11" s="4">
        <f t="shared" si="1"/>
        <v>0.16956437747512798</v>
      </c>
      <c r="F11" s="6">
        <v>8</v>
      </c>
      <c r="G11" s="9">
        <v>75.575000000000003</v>
      </c>
      <c r="J11" s="26">
        <f>Monthly_Ratio!F12</f>
        <v>9</v>
      </c>
      <c r="K11" s="27">
        <f>VLOOKUP(J11,Monthly_Ratio!F12:G23,2)</f>
        <v>32.222499999999997</v>
      </c>
      <c r="L11" s="27">
        <f t="shared" si="0"/>
        <v>0.4263645385378762</v>
      </c>
    </row>
    <row r="12" spans="1:13" x14ac:dyDescent="0.2">
      <c r="A12" s="1">
        <v>2011</v>
      </c>
      <c r="B12" s="1">
        <v>10</v>
      </c>
      <c r="C12" s="3">
        <v>27.3</v>
      </c>
      <c r="D12" s="4">
        <f t="shared" si="1"/>
        <v>0.77755625178011967</v>
      </c>
      <c r="F12" s="6">
        <v>9</v>
      </c>
      <c r="G12" s="9">
        <v>32.222499999999997</v>
      </c>
      <c r="J12" s="26">
        <f>Monthly_Ratio!F13</f>
        <v>10</v>
      </c>
      <c r="K12" s="27">
        <f>VLOOKUP(J12,Monthly_Ratio!F13:G24,2)</f>
        <v>30.0425</v>
      </c>
      <c r="L12" s="27">
        <f t="shared" si="0"/>
        <v>0.9323454108154241</v>
      </c>
    </row>
    <row r="13" spans="1:13" x14ac:dyDescent="0.2">
      <c r="A13" s="1">
        <v>2011</v>
      </c>
      <c r="B13" s="1">
        <v>11</v>
      </c>
      <c r="C13" s="3">
        <v>27.21</v>
      </c>
      <c r="D13" s="4">
        <f t="shared" si="1"/>
        <v>0.99670329670329672</v>
      </c>
      <c r="F13" s="6">
        <v>10</v>
      </c>
      <c r="G13" s="9">
        <v>30.0425</v>
      </c>
      <c r="J13" s="26">
        <f>Monthly_Ratio!F14</f>
        <v>11</v>
      </c>
      <c r="K13" s="27">
        <f>VLOOKUP(J13,Monthly_Ratio!F14:G25,2)</f>
        <v>29.287500000000001</v>
      </c>
      <c r="L13" s="27">
        <f t="shared" si="0"/>
        <v>0.9748689356744612</v>
      </c>
    </row>
    <row r="14" spans="1:13" x14ac:dyDescent="0.2">
      <c r="A14" s="1">
        <v>2011</v>
      </c>
      <c r="B14" s="1">
        <v>12</v>
      </c>
      <c r="C14" s="3">
        <v>25.45</v>
      </c>
      <c r="D14" s="4">
        <f t="shared" si="1"/>
        <v>0.93531789783167951</v>
      </c>
      <c r="F14" s="6">
        <v>11</v>
      </c>
      <c r="G14" s="9">
        <v>29.287500000000001</v>
      </c>
      <c r="J14" s="26">
        <f>Monthly_Ratio!F15</f>
        <v>12</v>
      </c>
      <c r="K14" s="27">
        <f>VLOOKUP(J14,Monthly_Ratio!F15:G26,2)</f>
        <v>26.9375</v>
      </c>
      <c r="L14" s="27">
        <f t="shared" si="0"/>
        <v>0.91976099018352531</v>
      </c>
    </row>
    <row r="15" spans="1:13" x14ac:dyDescent="0.2">
      <c r="A15" s="1">
        <v>2012</v>
      </c>
      <c r="B15" s="1">
        <v>1</v>
      </c>
      <c r="C15" s="3">
        <v>21.88</v>
      </c>
      <c r="D15" s="4">
        <f t="shared" si="1"/>
        <v>0.8597249508840864</v>
      </c>
      <c r="F15" s="6">
        <v>12</v>
      </c>
      <c r="G15" s="9">
        <v>26.9375</v>
      </c>
    </row>
    <row r="16" spans="1:13" x14ac:dyDescent="0.2">
      <c r="A16" s="1">
        <v>2012</v>
      </c>
      <c r="B16" s="1">
        <v>2</v>
      </c>
      <c r="C16" s="3">
        <v>19.170000000000002</v>
      </c>
      <c r="D16" s="4">
        <f t="shared" si="1"/>
        <v>0.87614259597806232</v>
      </c>
      <c r="F16" s="7" t="s">
        <v>5</v>
      </c>
      <c r="G16" s="10">
        <v>35.549791666666671</v>
      </c>
    </row>
    <row r="17" spans="1:4" x14ac:dyDescent="0.2">
      <c r="A17" s="1">
        <v>2012</v>
      </c>
      <c r="B17" s="1">
        <v>3</v>
      </c>
      <c r="C17" s="3">
        <v>27.58</v>
      </c>
      <c r="D17" s="4">
        <f t="shared" si="1"/>
        <v>1.4387063119457484</v>
      </c>
    </row>
    <row r="18" spans="1:4" x14ac:dyDescent="0.2">
      <c r="A18" s="1">
        <v>2012</v>
      </c>
      <c r="B18" s="1">
        <v>4</v>
      </c>
      <c r="C18" s="3">
        <v>23.23</v>
      </c>
      <c r="D18" s="4">
        <f t="shared" si="1"/>
        <v>0.84227701232777386</v>
      </c>
    </row>
    <row r="19" spans="1:4" x14ac:dyDescent="0.2">
      <c r="A19" s="1">
        <v>2012</v>
      </c>
      <c r="B19" s="1">
        <v>5</v>
      </c>
      <c r="C19" s="3">
        <v>20.8</v>
      </c>
      <c r="D19" s="4">
        <f t="shared" si="1"/>
        <v>0.8953938872148085</v>
      </c>
    </row>
    <row r="20" spans="1:4" x14ac:dyDescent="0.2">
      <c r="A20" s="1">
        <v>2012</v>
      </c>
      <c r="B20" s="1">
        <v>6</v>
      </c>
      <c r="C20" s="3">
        <v>28.43</v>
      </c>
      <c r="D20" s="4">
        <f t="shared" si="1"/>
        <v>1.366826923076923</v>
      </c>
    </row>
    <row r="21" spans="1:4" x14ac:dyDescent="0.2">
      <c r="A21" s="1">
        <v>2012</v>
      </c>
      <c r="B21" s="1">
        <v>7</v>
      </c>
      <c r="C21" s="3">
        <v>26.31</v>
      </c>
      <c r="D21" s="4">
        <f t="shared" si="1"/>
        <v>0.92543088287020747</v>
      </c>
    </row>
    <row r="22" spans="1:4" x14ac:dyDescent="0.2">
      <c r="A22" s="1">
        <v>2012</v>
      </c>
      <c r="B22" s="1">
        <v>8</v>
      </c>
      <c r="C22" s="3">
        <v>28.4</v>
      </c>
      <c r="D22" s="4">
        <f t="shared" si="1"/>
        <v>1.0794374762447738</v>
      </c>
    </row>
    <row r="23" spans="1:4" x14ac:dyDescent="0.2">
      <c r="A23" s="1">
        <v>2012</v>
      </c>
      <c r="B23" s="1">
        <v>9</v>
      </c>
      <c r="C23" s="3">
        <v>24.77</v>
      </c>
      <c r="D23" s="4">
        <f t="shared" si="1"/>
        <v>0.8721830985915493</v>
      </c>
    </row>
    <row r="24" spans="1:4" x14ac:dyDescent="0.2">
      <c r="A24" s="1">
        <v>2012</v>
      </c>
      <c r="B24" s="1">
        <v>10</v>
      </c>
      <c r="C24" s="3">
        <v>26.66</v>
      </c>
      <c r="D24" s="4">
        <f t="shared" si="1"/>
        <v>1.0763019781994347</v>
      </c>
    </row>
    <row r="25" spans="1:4" x14ac:dyDescent="0.2">
      <c r="A25" s="1">
        <v>2012</v>
      </c>
      <c r="B25" s="1">
        <v>11</v>
      </c>
      <c r="C25" s="3">
        <v>26.89</v>
      </c>
      <c r="D25" s="4">
        <f t="shared" si="1"/>
        <v>1.0086271567891973</v>
      </c>
    </row>
    <row r="26" spans="1:4" x14ac:dyDescent="0.2">
      <c r="A26" s="1">
        <v>2012</v>
      </c>
      <c r="B26" s="1">
        <v>12</v>
      </c>
      <c r="C26" s="3">
        <v>24.4</v>
      </c>
      <c r="D26" s="4">
        <f t="shared" si="1"/>
        <v>0.90740052063964294</v>
      </c>
    </row>
    <row r="27" spans="1:4" x14ac:dyDescent="0.2">
      <c r="A27" s="1">
        <v>2013</v>
      </c>
      <c r="B27" s="1">
        <v>1</v>
      </c>
      <c r="C27" s="3">
        <v>24.63</v>
      </c>
      <c r="D27" s="4">
        <f t="shared" si="1"/>
        <v>1.0094262295081968</v>
      </c>
    </row>
    <row r="28" spans="1:4" x14ac:dyDescent="0.2">
      <c r="A28" s="1">
        <v>2013</v>
      </c>
      <c r="B28" s="2">
        <v>2</v>
      </c>
      <c r="C28" s="3">
        <v>24.2</v>
      </c>
      <c r="D28" s="4">
        <f t="shared" si="1"/>
        <v>0.98254161591555012</v>
      </c>
    </row>
    <row r="29" spans="1:4" x14ac:dyDescent="0.2">
      <c r="A29" s="1">
        <v>2013</v>
      </c>
      <c r="B29" s="1">
        <v>3</v>
      </c>
      <c r="C29" s="3">
        <v>29.43</v>
      </c>
      <c r="D29" s="4">
        <f t="shared" si="1"/>
        <v>1.2161157024793388</v>
      </c>
    </row>
    <row r="30" spans="1:4" x14ac:dyDescent="0.2">
      <c r="A30" s="1">
        <v>2013</v>
      </c>
      <c r="B30" s="1">
        <v>4</v>
      </c>
      <c r="C30" s="3">
        <v>34.299999999999997</v>
      </c>
      <c r="D30" s="4">
        <f t="shared" si="1"/>
        <v>1.1654774040095139</v>
      </c>
    </row>
    <row r="31" spans="1:4" x14ac:dyDescent="0.2">
      <c r="A31" s="1">
        <v>2013</v>
      </c>
      <c r="B31" s="1">
        <v>5</v>
      </c>
      <c r="C31" s="3">
        <v>28.88</v>
      </c>
      <c r="D31" s="4">
        <f t="shared" si="1"/>
        <v>0.84198250728862978</v>
      </c>
    </row>
    <row r="32" spans="1:4" x14ac:dyDescent="0.2">
      <c r="A32" s="1">
        <v>2013</v>
      </c>
      <c r="B32" s="1">
        <v>6</v>
      </c>
      <c r="C32" s="3">
        <v>30.54</v>
      </c>
      <c r="D32" s="4">
        <f t="shared" si="1"/>
        <v>1.0574792243767313</v>
      </c>
    </row>
    <row r="33" spans="1:4" x14ac:dyDescent="0.2">
      <c r="A33" s="1">
        <v>2013</v>
      </c>
      <c r="B33" s="1">
        <v>7</v>
      </c>
      <c r="C33" s="3">
        <v>31.37</v>
      </c>
      <c r="D33" s="4">
        <f t="shared" si="1"/>
        <v>1.027177472167649</v>
      </c>
    </row>
    <row r="34" spans="1:4" x14ac:dyDescent="0.2">
      <c r="A34" s="1">
        <v>2013</v>
      </c>
      <c r="B34" s="1">
        <v>8</v>
      </c>
      <c r="C34" s="3">
        <v>31.65</v>
      </c>
      <c r="D34" s="4">
        <f t="shared" si="1"/>
        <v>1.0089257252151738</v>
      </c>
    </row>
    <row r="35" spans="1:4" x14ac:dyDescent="0.2">
      <c r="A35" s="1">
        <v>2013</v>
      </c>
      <c r="B35" s="1">
        <v>9</v>
      </c>
      <c r="C35" s="3">
        <v>36</v>
      </c>
      <c r="D35" s="4">
        <f t="shared" si="1"/>
        <v>1.1374407582938388</v>
      </c>
    </row>
    <row r="36" spans="1:4" x14ac:dyDescent="0.2">
      <c r="A36" s="1">
        <v>2013</v>
      </c>
      <c r="B36" s="1">
        <v>10</v>
      </c>
      <c r="C36" s="3">
        <v>33.65</v>
      </c>
      <c r="D36" s="4">
        <f t="shared" si="1"/>
        <v>0.93472222222222223</v>
      </c>
    </row>
    <row r="37" spans="1:4" x14ac:dyDescent="0.2">
      <c r="A37" s="1">
        <v>2013</v>
      </c>
      <c r="B37" s="1">
        <v>11</v>
      </c>
      <c r="C37" s="3">
        <v>30.15</v>
      </c>
      <c r="D37" s="4">
        <f t="shared" si="1"/>
        <v>0.89598811292719172</v>
      </c>
    </row>
    <row r="38" spans="1:4" x14ac:dyDescent="0.2">
      <c r="A38" s="1">
        <v>2013</v>
      </c>
      <c r="B38" s="1">
        <v>12</v>
      </c>
      <c r="C38" s="3">
        <v>32.58</v>
      </c>
      <c r="D38" s="4">
        <f t="shared" si="1"/>
        <v>1.0805970149253732</v>
      </c>
    </row>
    <row r="39" spans="1:4" x14ac:dyDescent="0.2">
      <c r="A39" s="1">
        <v>2014</v>
      </c>
      <c r="B39" s="1">
        <v>1</v>
      </c>
      <c r="C39" s="3">
        <v>47.74</v>
      </c>
      <c r="D39" s="4">
        <f t="shared" si="1"/>
        <v>1.4653161448741561</v>
      </c>
    </row>
    <row r="40" spans="1:4" x14ac:dyDescent="0.2">
      <c r="A40" s="1">
        <v>2014</v>
      </c>
      <c r="B40" s="1">
        <v>2</v>
      </c>
      <c r="C40" s="3">
        <v>46.42</v>
      </c>
      <c r="D40" s="4">
        <f t="shared" si="1"/>
        <v>0.97235023041474655</v>
      </c>
    </row>
    <row r="41" spans="1:4" x14ac:dyDescent="0.2">
      <c r="A41" s="1">
        <v>2014</v>
      </c>
      <c r="B41" s="1">
        <v>3</v>
      </c>
      <c r="C41" s="3">
        <v>49.03</v>
      </c>
      <c r="D41" s="4">
        <f t="shared" si="1"/>
        <v>1.0562257647565705</v>
      </c>
    </row>
    <row r="42" spans="1:4" x14ac:dyDescent="0.2">
      <c r="A42" s="1">
        <v>2014</v>
      </c>
      <c r="B42" s="1">
        <v>4</v>
      </c>
      <c r="C42" s="3">
        <v>39.1</v>
      </c>
      <c r="D42" s="4">
        <f t="shared" si="1"/>
        <v>0.79747093616153375</v>
      </c>
    </row>
    <row r="43" spans="1:4" x14ac:dyDescent="0.2">
      <c r="A43" s="1">
        <v>2014</v>
      </c>
      <c r="B43" s="1">
        <v>5</v>
      </c>
      <c r="C43" s="3">
        <v>36.04</v>
      </c>
      <c r="D43" s="4">
        <f t="shared" si="1"/>
        <v>0.92173913043478251</v>
      </c>
    </row>
    <row r="44" spans="1:4" x14ac:dyDescent="0.2">
      <c r="A44" s="1">
        <v>2014</v>
      </c>
      <c r="B44" s="1">
        <v>6</v>
      </c>
      <c r="C44" s="3">
        <v>35.479999999999997</v>
      </c>
      <c r="D44" s="4">
        <f t="shared" si="1"/>
        <v>0.98446170921198661</v>
      </c>
    </row>
    <row r="45" spans="1:4" x14ac:dyDescent="0.2">
      <c r="A45" s="1">
        <v>2014</v>
      </c>
      <c r="B45" s="1">
        <v>7</v>
      </c>
      <c r="C45" s="3">
        <v>33.15</v>
      </c>
      <c r="D45" s="4">
        <f t="shared" si="1"/>
        <v>0.93432919954904181</v>
      </c>
    </row>
    <row r="46" spans="1:4" x14ac:dyDescent="0.2">
      <c r="A46" s="1">
        <v>2014</v>
      </c>
      <c r="B46" s="1">
        <v>8</v>
      </c>
      <c r="C46" s="3">
        <v>35.19</v>
      </c>
      <c r="D46" s="4">
        <f t="shared" si="1"/>
        <v>1.0615384615384615</v>
      </c>
    </row>
    <row r="47" spans="1:4" x14ac:dyDescent="0.2">
      <c r="A47" s="1">
        <v>2014</v>
      </c>
      <c r="B47" s="1">
        <v>9</v>
      </c>
      <c r="C47" s="3">
        <v>33.01</v>
      </c>
      <c r="D47" s="4">
        <f t="shared" si="1"/>
        <v>0.93805058255186136</v>
      </c>
    </row>
    <row r="48" spans="1:4" x14ac:dyDescent="0.2">
      <c r="A48" s="1">
        <v>2014</v>
      </c>
      <c r="B48" s="1">
        <v>10</v>
      </c>
      <c r="C48" s="3">
        <v>32.56</v>
      </c>
      <c r="D48" s="4">
        <f t="shared" si="1"/>
        <v>0.98636776734322951</v>
      </c>
    </row>
    <row r="49" spans="1:4" x14ac:dyDescent="0.2">
      <c r="A49" s="1">
        <v>2014</v>
      </c>
      <c r="B49" s="1">
        <v>11</v>
      </c>
      <c r="C49" s="3">
        <v>32.9</v>
      </c>
      <c r="D49" s="4">
        <f t="shared" si="1"/>
        <v>1.0104422604422603</v>
      </c>
    </row>
    <row r="50" spans="1:4" x14ac:dyDescent="0.2">
      <c r="A50" s="1">
        <v>2014</v>
      </c>
      <c r="B50" s="1">
        <v>12</v>
      </c>
      <c r="C50" s="3">
        <v>25.32</v>
      </c>
      <c r="D50" s="4">
        <f t="shared" si="1"/>
        <v>0.76960486322188459</v>
      </c>
    </row>
  </sheetData>
  <mergeCells count="4">
    <mergeCell ref="A1:D1"/>
    <mergeCell ref="F1:G1"/>
    <mergeCell ref="J1:L1"/>
    <mergeCell ref="I8:I10"/>
  </mergeCells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Monthly_Ratio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Ruane, Mark</dc:creator>
  <cp:lastModifiedBy>Ruane, Mark</cp:lastModifiedBy>
  <dcterms:created xsi:type="dcterms:W3CDTF">2015-02-24T22:18:36Z</dcterms:created>
  <dcterms:modified xsi:type="dcterms:W3CDTF">2015-02-24T22:38:03Z</dcterms:modified>
</cp:coreProperties>
</file>