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0" windowWidth="2160" windowHeight="1170" tabRatio="908" activeTab="1"/>
  </bookViews>
  <sheets>
    <sheet name="How To Use" sheetId="59" r:id="rId1"/>
    <sheet name="2014 Detailed Incident Data" sheetId="99" r:id="rId2"/>
    <sheet name="2014 ERCOT.com Availability" sheetId="94" r:id="rId3"/>
    <sheet name="2014 MIS Availability" sheetId="101" r:id="rId4"/>
    <sheet name="2014 MPIM Availability" sheetId="103" r:id="rId5"/>
    <sheet name="2014 Retail API Availabilit" sheetId="100" r:id="rId6"/>
    <sheet name="2013 Detailed Incident Data" sheetId="97" r:id="rId7"/>
    <sheet name="2013 ERCOT.com Availability" sheetId="102" r:id="rId8"/>
    <sheet name="2013 MPIM Availability" sheetId="95" r:id="rId9"/>
    <sheet name="2013 MIS Availability " sheetId="92" r:id="rId10"/>
    <sheet name="2013 Retail API Availability" sheetId="96" r:id="rId11"/>
    <sheet name="2012 Detailed Incident Data" sheetId="81" r:id="rId12"/>
    <sheet name="2012 ERCOT.com Availability" sheetId="86" r:id="rId13"/>
    <sheet name="2012 MIS Availability" sheetId="85" r:id="rId14"/>
    <sheet name="2012 MPIM Availability" sheetId="84" r:id="rId15"/>
    <sheet name="2012 Retail API Availability" sheetId="83" r:id="rId16"/>
    <sheet name="2011 Detailed Incident Data" sheetId="79" r:id="rId17"/>
    <sheet name="2011 Retail API Availability" sheetId="78" r:id="rId18"/>
    <sheet name="2011 TML Rpt Exp Av" sheetId="77" r:id="rId19"/>
    <sheet name="2011 MIS Availability" sheetId="80" r:id="rId20"/>
    <sheet name="2010 Detailed Incident Data" sheetId="74" r:id="rId21"/>
    <sheet name="2010 Retail API Availability" sheetId="75" r:id="rId22"/>
    <sheet name="2010 TML Rpt Exp Av" sheetId="76" r:id="rId23"/>
    <sheet name="2009 Ext Rpt Annual Summary" sheetId="71" r:id="rId24"/>
    <sheet name="2009 Ext Rpt Monthly Summary" sheetId="70" r:id="rId25"/>
    <sheet name="2009 Detailed Incident Data" sheetId="69" r:id="rId26"/>
    <sheet name="2009 Retail API Av" sheetId="72" r:id="rId27"/>
    <sheet name="2009 TML Rpt Exp Av" sheetId="73" r:id="rId28"/>
    <sheet name="2008 Ext Rpt Annual Summary" sheetId="61" r:id="rId29"/>
    <sheet name="2008 Ext Rpt Monthly Summary" sheetId="65" r:id="rId30"/>
    <sheet name="2008 Detailed Incident Data" sheetId="64" r:id="rId31"/>
    <sheet name="2008 Retail API Av" sheetId="57" r:id="rId32"/>
    <sheet name="2008 TML Rpt Exp Av" sheetId="50" r:id="rId33"/>
    <sheet name="Extract &amp; Report Info" sheetId="68" r:id="rId34"/>
    <sheet name="MOS Public Reports" sheetId="67" r:id="rId35"/>
    <sheet name="Sheet2" sheetId="82" r:id="rId36"/>
  </sheets>
  <definedNames>
    <definedName name="_xlnm._FilterDatabase" localSheetId="30" hidden="1">'2008 Detailed Incident Data'!$B$4:$AA$4</definedName>
    <definedName name="_xlnm._FilterDatabase" localSheetId="25" hidden="1">'2009 Detailed Incident Data'!$B$4:$AA$41</definedName>
    <definedName name="_GoBack" localSheetId="11">'2012 Detailed Incident Data'!$E$32</definedName>
    <definedName name="OLE_LINK1" localSheetId="0">'How To Use'!$B$41</definedName>
  </definedNames>
  <calcPr calcId="145621"/>
</workbook>
</file>

<file path=xl/calcChain.xml><?xml version="1.0" encoding="utf-8"?>
<calcChain xmlns="http://schemas.openxmlformats.org/spreadsheetml/2006/main">
  <c r="F16" i="103" l="1"/>
  <c r="D16" i="103"/>
  <c r="C15" i="103"/>
  <c r="E15" i="103"/>
  <c r="G15" i="103" s="1"/>
  <c r="C14" i="103"/>
  <c r="E14" i="103"/>
  <c r="G14" i="103" s="1"/>
  <c r="C13" i="103"/>
  <c r="E13" i="103"/>
  <c r="G13" i="103"/>
  <c r="C12" i="103"/>
  <c r="E12" i="103"/>
  <c r="G12" i="103" s="1"/>
  <c r="C11" i="103"/>
  <c r="E11" i="103"/>
  <c r="G11" i="103" s="1"/>
  <c r="C10" i="103"/>
  <c r="E10" i="103"/>
  <c r="G10" i="103" s="1"/>
  <c r="C9" i="103"/>
  <c r="E9" i="103"/>
  <c r="G9" i="103"/>
  <c r="C8" i="103"/>
  <c r="E8" i="103"/>
  <c r="G8" i="103"/>
  <c r="C7" i="103"/>
  <c r="E7" i="103"/>
  <c r="G7" i="103"/>
  <c r="C6" i="103"/>
  <c r="E6" i="103"/>
  <c r="C5" i="103"/>
  <c r="E5" i="103"/>
  <c r="G5" i="103"/>
  <c r="C4" i="103"/>
  <c r="E4" i="103"/>
  <c r="G4" i="103"/>
  <c r="F16" i="102"/>
  <c r="D16" i="102"/>
  <c r="C15" i="102"/>
  <c r="E15" i="102"/>
  <c r="G15" i="102"/>
  <c r="C14" i="102"/>
  <c r="E14" i="102"/>
  <c r="G14" i="102"/>
  <c r="E13" i="102"/>
  <c r="G13" i="102"/>
  <c r="C13" i="102"/>
  <c r="C12" i="102"/>
  <c r="E12" i="102"/>
  <c r="G12" i="102"/>
  <c r="C11" i="102"/>
  <c r="E11" i="102"/>
  <c r="G11" i="102"/>
  <c r="C10" i="102"/>
  <c r="E10" i="102"/>
  <c r="G10" i="102"/>
  <c r="C9" i="102"/>
  <c r="E9" i="102"/>
  <c r="G9" i="102"/>
  <c r="C8" i="102"/>
  <c r="E8" i="102"/>
  <c r="G8" i="102"/>
  <c r="C7" i="102"/>
  <c r="E7" i="102"/>
  <c r="G7" i="102"/>
  <c r="C6" i="102"/>
  <c r="E5" i="102"/>
  <c r="G5" i="102"/>
  <c r="C5" i="102"/>
  <c r="E4" i="102"/>
  <c r="C4" i="102"/>
  <c r="F16" i="100"/>
  <c r="D16" i="100"/>
  <c r="C15" i="100"/>
  <c r="E15" i="100"/>
  <c r="E16" i="100" s="1"/>
  <c r="G15" i="100"/>
  <c r="C14" i="100"/>
  <c r="E14" i="100"/>
  <c r="G14" i="100" s="1"/>
  <c r="C13" i="100"/>
  <c r="E13" i="100"/>
  <c r="G13" i="100" s="1"/>
  <c r="E12" i="100"/>
  <c r="G12" i="100"/>
  <c r="C12" i="100"/>
  <c r="C11" i="100"/>
  <c r="E11" i="100"/>
  <c r="G11" i="100"/>
  <c r="C10" i="100"/>
  <c r="E10" i="100"/>
  <c r="G10" i="100"/>
  <c r="C9" i="100"/>
  <c r="E9" i="100"/>
  <c r="G9" i="100"/>
  <c r="C8" i="100"/>
  <c r="E8" i="100"/>
  <c r="G8" i="100"/>
  <c r="C7" i="100"/>
  <c r="E7" i="100"/>
  <c r="G7" i="100"/>
  <c r="C6" i="100"/>
  <c r="E6" i="100"/>
  <c r="G6" i="100"/>
  <c r="C5" i="100"/>
  <c r="E4" i="100"/>
  <c r="G4" i="100"/>
  <c r="C4" i="100"/>
  <c r="F16" i="96"/>
  <c r="D16" i="96"/>
  <c r="C15" i="96"/>
  <c r="E15" i="96"/>
  <c r="G15" i="96"/>
  <c r="C14" i="96"/>
  <c r="E14" i="96"/>
  <c r="G14" i="96"/>
  <c r="E13" i="96"/>
  <c r="G13" i="96"/>
  <c r="C13" i="96"/>
  <c r="C12" i="96"/>
  <c r="E12" i="96"/>
  <c r="G12" i="96"/>
  <c r="C11" i="96"/>
  <c r="E11" i="96"/>
  <c r="G11" i="96"/>
  <c r="C10" i="96"/>
  <c r="E10" i="96"/>
  <c r="G10" i="96"/>
  <c r="E9" i="96"/>
  <c r="G9" i="96"/>
  <c r="C9" i="96"/>
  <c r="C8" i="96"/>
  <c r="E8" i="96"/>
  <c r="G8" i="96"/>
  <c r="C7" i="96"/>
  <c r="E7" i="96"/>
  <c r="G7" i="96"/>
  <c r="E6" i="96"/>
  <c r="G6" i="96"/>
  <c r="C6" i="96"/>
  <c r="C5" i="96"/>
  <c r="C4" i="96"/>
  <c r="F16" i="95"/>
  <c r="D16" i="95"/>
  <c r="C15" i="95"/>
  <c r="E15" i="95"/>
  <c r="G15" i="95"/>
  <c r="C14" i="95"/>
  <c r="E14" i="95"/>
  <c r="G14" i="95"/>
  <c r="C13" i="95"/>
  <c r="E13" i="95"/>
  <c r="G13" i="95"/>
  <c r="E12" i="95"/>
  <c r="G12" i="95"/>
  <c r="C12" i="95"/>
  <c r="E11" i="95"/>
  <c r="G11" i="95"/>
  <c r="C11" i="95"/>
  <c r="C10" i="95"/>
  <c r="E10" i="95"/>
  <c r="G10" i="95"/>
  <c r="C9" i="95"/>
  <c r="E9" i="95"/>
  <c r="C8" i="95"/>
  <c r="E8" i="95"/>
  <c r="G8" i="95"/>
  <c r="C7" i="95"/>
  <c r="E7" i="95"/>
  <c r="G7" i="95"/>
  <c r="C6" i="95"/>
  <c r="E6" i="95"/>
  <c r="G6" i="95"/>
  <c r="C5" i="95"/>
  <c r="E4" i="95"/>
  <c r="C4" i="95"/>
  <c r="F16" i="94"/>
  <c r="D16" i="94"/>
  <c r="C15" i="94"/>
  <c r="E15" i="94"/>
  <c r="G15" i="94"/>
  <c r="C14" i="94"/>
  <c r="E14" i="94"/>
  <c r="G14" i="94" s="1"/>
  <c r="C13" i="94"/>
  <c r="E13" i="94"/>
  <c r="G13" i="94" s="1"/>
  <c r="C12" i="94"/>
  <c r="E12" i="94"/>
  <c r="G12" i="94"/>
  <c r="C11" i="94"/>
  <c r="E11" i="94"/>
  <c r="G11" i="94"/>
  <c r="C10" i="94"/>
  <c r="E10" i="94"/>
  <c r="G10" i="94" s="1"/>
  <c r="C9" i="94"/>
  <c r="E9" i="94"/>
  <c r="G9" i="94"/>
  <c r="C8" i="94"/>
  <c r="E8" i="94"/>
  <c r="G8" i="94"/>
  <c r="C7" i="94"/>
  <c r="E7" i="94"/>
  <c r="G7" i="94"/>
  <c r="C6" i="94"/>
  <c r="E6" i="94"/>
  <c r="G6" i="94"/>
  <c r="C5" i="94"/>
  <c r="E5" i="94"/>
  <c r="G5" i="94"/>
  <c r="C4" i="94"/>
  <c r="G15" i="86"/>
  <c r="C15" i="83"/>
  <c r="C15" i="84"/>
  <c r="E15" i="84"/>
  <c r="G15" i="84"/>
  <c r="C15" i="86"/>
  <c r="E15" i="86"/>
  <c r="C65" i="85"/>
  <c r="E65" i="85"/>
  <c r="G65" i="85"/>
  <c r="F66" i="85"/>
  <c r="D66" i="85"/>
  <c r="E64" i="85"/>
  <c r="G64" i="85"/>
  <c r="C64" i="85"/>
  <c r="C63" i="85"/>
  <c r="E63" i="85"/>
  <c r="G63" i="85"/>
  <c r="C62" i="85"/>
  <c r="E62" i="85"/>
  <c r="G62" i="85"/>
  <c r="C61" i="85"/>
  <c r="E61" i="85"/>
  <c r="G61" i="85"/>
  <c r="E60" i="85"/>
  <c r="G60" i="85"/>
  <c r="C60" i="85"/>
  <c r="C59" i="85"/>
  <c r="E59" i="85"/>
  <c r="G59" i="85"/>
  <c r="C58" i="85"/>
  <c r="E58" i="85"/>
  <c r="G58" i="85"/>
  <c r="C57" i="85"/>
  <c r="E57" i="85"/>
  <c r="G57" i="85"/>
  <c r="E56" i="85"/>
  <c r="G56" i="85"/>
  <c r="C56" i="85"/>
  <c r="C55" i="85"/>
  <c r="E55" i="85"/>
  <c r="E54" i="85"/>
  <c r="C54" i="85"/>
  <c r="C66" i="85"/>
  <c r="F16" i="86"/>
  <c r="D16" i="86"/>
  <c r="C14" i="86"/>
  <c r="E14" i="86"/>
  <c r="G14" i="86"/>
  <c r="C13" i="86"/>
  <c r="E13" i="86"/>
  <c r="G13" i="86"/>
  <c r="C12" i="86"/>
  <c r="E12" i="86"/>
  <c r="G12" i="86"/>
  <c r="E11" i="86"/>
  <c r="G11" i="86"/>
  <c r="C11" i="86"/>
  <c r="C10" i="86"/>
  <c r="E10" i="86"/>
  <c r="G10" i="86"/>
  <c r="G9" i="86"/>
  <c r="C9" i="86"/>
  <c r="E9" i="86"/>
  <c r="C8" i="86"/>
  <c r="E8" i="86"/>
  <c r="G8" i="86"/>
  <c r="E7" i="86"/>
  <c r="G7" i="86"/>
  <c r="C7" i="86"/>
  <c r="C6" i="86"/>
  <c r="E6" i="86"/>
  <c r="G6" i="86"/>
  <c r="C5" i="86"/>
  <c r="C4" i="86"/>
  <c r="F16" i="84"/>
  <c r="D16" i="84"/>
  <c r="C14" i="84"/>
  <c r="E14" i="84"/>
  <c r="G14" i="84"/>
  <c r="E13" i="84"/>
  <c r="G13" i="84"/>
  <c r="C13" i="84"/>
  <c r="C12" i="84"/>
  <c r="E12" i="84"/>
  <c r="G12" i="84"/>
  <c r="C11" i="84"/>
  <c r="E11" i="84"/>
  <c r="G11" i="84"/>
  <c r="C10" i="84"/>
  <c r="E10" i="84"/>
  <c r="G10" i="84"/>
  <c r="E9" i="84"/>
  <c r="G9" i="84"/>
  <c r="C9" i="84"/>
  <c r="C8" i="84"/>
  <c r="E8" i="84"/>
  <c r="G8" i="84"/>
  <c r="E7" i="84"/>
  <c r="G7" i="84"/>
  <c r="C7" i="84"/>
  <c r="C6" i="84"/>
  <c r="E6" i="84"/>
  <c r="G6" i="84"/>
  <c r="E5" i="84"/>
  <c r="G5" i="84"/>
  <c r="C5" i="84"/>
  <c r="C4" i="84"/>
  <c r="F16" i="83"/>
  <c r="D16" i="83"/>
  <c r="E15" i="83"/>
  <c r="G15" i="83"/>
  <c r="C14" i="83"/>
  <c r="E14" i="83"/>
  <c r="G14" i="83"/>
  <c r="C13" i="83"/>
  <c r="E13" i="83"/>
  <c r="G13" i="83"/>
  <c r="C12" i="83"/>
  <c r="E12" i="83"/>
  <c r="G12" i="83"/>
  <c r="E11" i="83"/>
  <c r="G11" i="83"/>
  <c r="C11" i="83"/>
  <c r="C10" i="83"/>
  <c r="E10" i="83"/>
  <c r="G10" i="83"/>
  <c r="E9" i="83"/>
  <c r="G9" i="83"/>
  <c r="C9" i="83"/>
  <c r="C8" i="83"/>
  <c r="E8" i="83"/>
  <c r="G8" i="83"/>
  <c r="C7" i="83"/>
  <c r="E7" i="83"/>
  <c r="G7" i="83"/>
  <c r="C6" i="83"/>
  <c r="E6" i="83"/>
  <c r="G6" i="83"/>
  <c r="C5" i="83"/>
  <c r="E5" i="83"/>
  <c r="G5" i="83"/>
  <c r="C4" i="83"/>
  <c r="G14" i="77"/>
  <c r="C14" i="78"/>
  <c r="E14" i="78"/>
  <c r="C14" i="77"/>
  <c r="C13" i="78"/>
  <c r="C13" i="77"/>
  <c r="E13" i="77"/>
  <c r="G13" i="77"/>
  <c r="C12" i="78"/>
  <c r="E12" i="78"/>
  <c r="G12" i="78"/>
  <c r="C12" i="77"/>
  <c r="E12" i="77"/>
  <c r="G12" i="77"/>
  <c r="C11" i="77"/>
  <c r="C11" i="78"/>
  <c r="C10" i="77"/>
  <c r="C10" i="78"/>
  <c r="E10" i="78"/>
  <c r="G10" i="78"/>
  <c r="C9" i="77"/>
  <c r="E9" i="77"/>
  <c r="G9" i="77"/>
  <c r="C9" i="78"/>
  <c r="C8" i="77"/>
  <c r="C7" i="78"/>
  <c r="C8" i="78"/>
  <c r="E8" i="78"/>
  <c r="G8" i="78"/>
  <c r="C7" i="77"/>
  <c r="E7" i="77"/>
  <c r="G7" i="77"/>
  <c r="F16" i="77"/>
  <c r="D16" i="77"/>
  <c r="E15" i="77"/>
  <c r="E14" i="77"/>
  <c r="E11" i="77"/>
  <c r="G11" i="77"/>
  <c r="E10" i="77"/>
  <c r="G10" i="77"/>
  <c r="E8" i="77"/>
  <c r="G8" i="77"/>
  <c r="C6" i="77"/>
  <c r="E6" i="77"/>
  <c r="G6" i="77"/>
  <c r="C5" i="77"/>
  <c r="E5" i="77"/>
  <c r="G5" i="77"/>
  <c r="E4" i="77"/>
  <c r="G4" i="77"/>
  <c r="C4" i="77"/>
  <c r="F16" i="78"/>
  <c r="D16" i="78"/>
  <c r="E15" i="78"/>
  <c r="E13" i="78"/>
  <c r="G13" i="78"/>
  <c r="E11" i="78"/>
  <c r="G11" i="78"/>
  <c r="E9" i="78"/>
  <c r="G9" i="78"/>
  <c r="E7" i="78"/>
  <c r="G7" i="78"/>
  <c r="C6" i="78"/>
  <c r="E6" i="78"/>
  <c r="G6" i="78"/>
  <c r="C5" i="78"/>
  <c r="E5" i="78"/>
  <c r="G5" i="78"/>
  <c r="C4" i="78"/>
  <c r="E4" i="78"/>
  <c r="C14" i="76"/>
  <c r="E14" i="76"/>
  <c r="G14" i="76"/>
  <c r="C15" i="76"/>
  <c r="E15" i="76"/>
  <c r="G15" i="76"/>
  <c r="E15" i="75"/>
  <c r="G15" i="75"/>
  <c r="C15" i="75"/>
  <c r="C14" i="75"/>
  <c r="E14" i="75"/>
  <c r="G14" i="75"/>
  <c r="C13" i="75"/>
  <c r="E13" i="75"/>
  <c r="G13" i="75"/>
  <c r="C13" i="76"/>
  <c r="E13" i="76"/>
  <c r="G13" i="76"/>
  <c r="C12" i="76"/>
  <c r="E12" i="76"/>
  <c r="G12" i="76"/>
  <c r="E12" i="75"/>
  <c r="G12" i="75"/>
  <c r="C12" i="75"/>
  <c r="C11" i="76"/>
  <c r="E11" i="76"/>
  <c r="G11" i="76"/>
  <c r="C11" i="75"/>
  <c r="E11" i="75"/>
  <c r="G11" i="75"/>
  <c r="E10" i="76"/>
  <c r="G10" i="76"/>
  <c r="C10" i="76"/>
  <c r="C10" i="75"/>
  <c r="E10" i="75"/>
  <c r="G10" i="75"/>
  <c r="C9" i="75"/>
  <c r="C16" i="75"/>
  <c r="E9" i="75"/>
  <c r="G9" i="75"/>
  <c r="C9" i="76"/>
  <c r="E9" i="76"/>
  <c r="G9" i="76"/>
  <c r="C8" i="75"/>
  <c r="E8" i="75"/>
  <c r="G8" i="75"/>
  <c r="C8" i="76"/>
  <c r="E8" i="76"/>
  <c r="G8" i="76"/>
  <c r="H50" i="74"/>
  <c r="H55" i="74"/>
  <c r="C7" i="76"/>
  <c r="E7" i="76"/>
  <c r="G7" i="76"/>
  <c r="C7" i="75"/>
  <c r="E7" i="75"/>
  <c r="G7" i="75"/>
  <c r="E6" i="75"/>
  <c r="G6" i="75"/>
  <c r="C6" i="75"/>
  <c r="C5" i="75"/>
  <c r="E5" i="75"/>
  <c r="G5" i="75"/>
  <c r="C5" i="76"/>
  <c r="E5" i="76"/>
  <c r="C4" i="76"/>
  <c r="C16" i="76"/>
  <c r="C6" i="76"/>
  <c r="E6" i="76"/>
  <c r="G6" i="76"/>
  <c r="G5" i="76"/>
  <c r="F16" i="76"/>
  <c r="D16" i="76"/>
  <c r="F16" i="75"/>
  <c r="D16" i="75"/>
  <c r="C4" i="75"/>
  <c r="F16" i="73"/>
  <c r="C14" i="73"/>
  <c r="E14" i="73"/>
  <c r="G14" i="73"/>
  <c r="C14" i="72"/>
  <c r="C12" i="73"/>
  <c r="E12" i="73"/>
  <c r="C12" i="72"/>
  <c r="E12" i="72"/>
  <c r="E10" i="72"/>
  <c r="G10" i="72"/>
  <c r="C9" i="72"/>
  <c r="E9" i="72"/>
  <c r="G9" i="72"/>
  <c r="C8" i="72"/>
  <c r="C8" i="73"/>
  <c r="E8" i="73"/>
  <c r="G8" i="73"/>
  <c r="C9" i="73"/>
  <c r="E9" i="73"/>
  <c r="G9" i="73"/>
  <c r="C7" i="72"/>
  <c r="C6" i="72"/>
  <c r="E6" i="72"/>
  <c r="G6" i="72"/>
  <c r="C7" i="73"/>
  <c r="E7" i="73"/>
  <c r="G7" i="73"/>
  <c r="D6" i="73"/>
  <c r="D16" i="73"/>
  <c r="D6" i="72"/>
  <c r="C6" i="73"/>
  <c r="E5" i="73"/>
  <c r="G5" i="73"/>
  <c r="H39" i="69"/>
  <c r="E31" i="70"/>
  <c r="L31" i="70"/>
  <c r="F13" i="71"/>
  <c r="N31" i="70"/>
  <c r="F17" i="71"/>
  <c r="C4" i="73"/>
  <c r="E4" i="73"/>
  <c r="G4" i="73"/>
  <c r="E10" i="73"/>
  <c r="G10" i="73"/>
  <c r="E11" i="73"/>
  <c r="G11" i="73"/>
  <c r="E13" i="73"/>
  <c r="G13" i="73"/>
  <c r="E15" i="73"/>
  <c r="G15" i="73"/>
  <c r="C4" i="72"/>
  <c r="E4" i="72"/>
  <c r="D16" i="72"/>
  <c r="E5" i="72"/>
  <c r="G5" i="72"/>
  <c r="O31" i="70"/>
  <c r="F19" i="71"/>
  <c r="M31" i="70"/>
  <c r="F15" i="71"/>
  <c r="K31" i="70"/>
  <c r="H31" i="70"/>
  <c r="C21" i="71"/>
  <c r="F31" i="70"/>
  <c r="C17" i="71"/>
  <c r="D31" i="70"/>
  <c r="C13" i="71"/>
  <c r="C31" i="70"/>
  <c r="C11" i="71"/>
  <c r="G31" i="70"/>
  <c r="C19" i="71"/>
  <c r="E7" i="72"/>
  <c r="G7" i="72"/>
  <c r="E8" i="72"/>
  <c r="G8" i="72"/>
  <c r="E11" i="72"/>
  <c r="G11" i="72"/>
  <c r="E13" i="72"/>
  <c r="G13" i="72"/>
  <c r="E14" i="72"/>
  <c r="G14" i="72"/>
  <c r="E15" i="72"/>
  <c r="G15" i="72"/>
  <c r="F16" i="72"/>
  <c r="E15" i="50"/>
  <c r="G15" i="50"/>
  <c r="E15" i="57"/>
  <c r="G15" i="57"/>
  <c r="E14" i="57"/>
  <c r="G14" i="57"/>
  <c r="E14" i="50"/>
  <c r="G14" i="50"/>
  <c r="E13" i="50"/>
  <c r="G13" i="50"/>
  <c r="E13" i="57"/>
  <c r="G13" i="57"/>
  <c r="F16" i="57"/>
  <c r="E7" i="57"/>
  <c r="E16" i="57"/>
  <c r="G16" i="57"/>
  <c r="G7" i="57"/>
  <c r="E8" i="57"/>
  <c r="G8" i="57"/>
  <c r="E9" i="57"/>
  <c r="E10" i="57"/>
  <c r="G10" i="57"/>
  <c r="E11" i="57"/>
  <c r="G11" i="57"/>
  <c r="E12" i="57"/>
  <c r="G12" i="57"/>
  <c r="N31" i="65"/>
  <c r="F17" i="61"/>
  <c r="K31" i="65"/>
  <c r="F11" i="61"/>
  <c r="D31" i="65"/>
  <c r="C13" i="61"/>
  <c r="G31" i="65"/>
  <c r="C19" i="61"/>
  <c r="E12" i="50"/>
  <c r="E11" i="50"/>
  <c r="G11" i="50"/>
  <c r="O31" i="65"/>
  <c r="E10" i="50"/>
  <c r="G10" i="50"/>
  <c r="C16" i="57"/>
  <c r="G9" i="57"/>
  <c r="F16" i="50"/>
  <c r="E9" i="50"/>
  <c r="G9" i="50"/>
  <c r="E8" i="50"/>
  <c r="G8" i="50"/>
  <c r="D16" i="57"/>
  <c r="C16" i="50"/>
  <c r="D16" i="50"/>
  <c r="E7" i="50"/>
  <c r="G7" i="50"/>
  <c r="M31" i="65"/>
  <c r="F15" i="61"/>
  <c r="L31" i="65"/>
  <c r="F13" i="61"/>
  <c r="H31" i="65"/>
  <c r="C21" i="61"/>
  <c r="F31" i="65"/>
  <c r="C17" i="61"/>
  <c r="E31" i="65"/>
  <c r="C15" i="61"/>
  <c r="C31" i="65"/>
  <c r="C11" i="61"/>
  <c r="E6" i="73"/>
  <c r="G6" i="73"/>
  <c r="G12" i="73"/>
  <c r="G12" i="72"/>
  <c r="C16" i="72"/>
  <c r="G4" i="78"/>
  <c r="E16" i="73"/>
  <c r="G16" i="73"/>
  <c r="E4" i="75"/>
  <c r="G4" i="75"/>
  <c r="E4" i="86"/>
  <c r="E4" i="84"/>
  <c r="E16" i="84"/>
  <c r="G16" i="84"/>
  <c r="E4" i="83"/>
  <c r="E16" i="83"/>
  <c r="G16" i="83"/>
  <c r="G4" i="86"/>
  <c r="G54" i="85"/>
  <c r="E4" i="96"/>
  <c r="G4" i="96"/>
  <c r="G4" i="95"/>
  <c r="E5" i="95"/>
  <c r="G5" i="95"/>
  <c r="G9" i="95"/>
  <c r="C16" i="103"/>
  <c r="G4" i="102"/>
  <c r="G6" i="103"/>
  <c r="E16" i="95"/>
  <c r="G16" i="95"/>
  <c r="E16" i="77"/>
  <c r="G16" i="77"/>
  <c r="E4" i="76"/>
  <c r="C16" i="83"/>
  <c r="C16" i="94"/>
  <c r="E5" i="100"/>
  <c r="G5" i="100"/>
  <c r="C16" i="100"/>
  <c r="E16" i="75"/>
  <c r="G16" i="75"/>
  <c r="G12" i="50"/>
  <c r="E16" i="50"/>
  <c r="G16" i="50"/>
  <c r="C16" i="84"/>
  <c r="C16" i="102"/>
  <c r="E6" i="102"/>
  <c r="C16" i="78"/>
  <c r="E5" i="86"/>
  <c r="C16" i="86"/>
  <c r="G55" i="85"/>
  <c r="E66" i="85"/>
  <c r="G66" i="85"/>
  <c r="C16" i="95"/>
  <c r="E5" i="96"/>
  <c r="G5" i="96"/>
  <c r="C16" i="96"/>
  <c r="G4" i="72"/>
  <c r="E16" i="72"/>
  <c r="G16" i="72"/>
  <c r="G4" i="83"/>
  <c r="E16" i="78"/>
  <c r="G16" i="78"/>
  <c r="C16" i="73"/>
  <c r="C16" i="77"/>
  <c r="G4" i="84"/>
  <c r="E4" i="94"/>
  <c r="G4" i="76"/>
  <c r="E16" i="76"/>
  <c r="G16" i="76"/>
  <c r="G6" i="102"/>
  <c r="E16" i="102"/>
  <c r="G16" i="102"/>
  <c r="G4" i="94"/>
  <c r="G5" i="86"/>
  <c r="E16" i="86"/>
  <c r="G16" i="86"/>
  <c r="E16" i="96"/>
  <c r="G16" i="96"/>
  <c r="E16" i="103" l="1"/>
  <c r="G16" i="103" s="1"/>
  <c r="E16" i="94"/>
  <c r="G16" i="94" s="1"/>
  <c r="G16" i="100"/>
</calcChain>
</file>

<file path=xl/comments1.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A4" authorId="0">
      <text>
        <r>
          <rPr>
            <sz val="8"/>
            <color indexed="81"/>
            <rFont val="Tahoma"/>
            <family val="2"/>
          </rPr>
          <t xml:space="preserve">Month the first occurrence of the incident.
</t>
        </r>
      </text>
    </comment>
    <comment ref="B4" authorId="0">
      <text>
        <r>
          <rPr>
            <sz val="8"/>
            <color indexed="81"/>
            <rFont val="Tahoma"/>
            <family val="2"/>
          </rPr>
          <t xml:space="preserve">Dates during which the incident occurred </t>
        </r>
      </text>
    </comment>
    <comment ref="C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D4" authorId="0">
      <text>
        <r>
          <rPr>
            <sz val="8"/>
            <color indexed="81"/>
            <rFont val="Tahoma"/>
            <family val="2"/>
          </rPr>
          <t>Notification ID as was present in the market Notice</t>
        </r>
        <r>
          <rPr>
            <sz val="8"/>
            <color indexed="81"/>
            <rFont val="Tahoma"/>
            <family val="2"/>
          </rPr>
          <t xml:space="preserve">
</t>
        </r>
      </text>
    </comment>
    <comment ref="E4" authorId="0">
      <text>
        <r>
          <rPr>
            <sz val="8"/>
            <color indexed="81"/>
            <rFont val="Tahoma"/>
            <family val="2"/>
          </rPr>
          <t xml:space="preserve">Start Time, End Time,  Duration and 'Application Impacted' apply to IT application outages that impact SLA Availability metric. In all other cases, use 'n/a'
</t>
        </r>
      </text>
    </comment>
    <comment ref="F4" authorId="0">
      <text>
        <r>
          <rPr>
            <sz val="8"/>
            <color indexed="81"/>
            <rFont val="Tahoma"/>
            <family val="2"/>
          </rPr>
          <t>Start Time, End Time,  Duration and 'Application Impacted' apply to IT application outages that impact SLA Availability metric. In all other cases, use 'n/a'</t>
        </r>
      </text>
    </comment>
    <comment ref="G4" authorId="0">
      <text>
        <r>
          <rPr>
            <sz val="8"/>
            <color indexed="81"/>
            <rFont val="Tahoma"/>
            <family val="2"/>
          </rPr>
          <t xml:space="preserve">Start Time, End Time,  Duration and 'Application Impacted' apply to IT application outages that impact SLA Availability metric. In all other cases, use 'n/a'
</t>
        </r>
      </text>
    </comment>
    <comment ref="H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I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J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K4" authorId="0">
      <text>
        <r>
          <rPr>
            <sz val="8"/>
            <color indexed="81"/>
            <rFont val="Tahoma"/>
            <family val="2"/>
          </rPr>
          <t>Description of the issue</t>
        </r>
        <r>
          <rPr>
            <sz val="8"/>
            <color indexed="81"/>
            <rFont val="Tahoma"/>
            <family val="2"/>
          </rPr>
          <t xml:space="preserve">
</t>
        </r>
      </text>
    </comment>
    <comment ref="L4" authorId="0">
      <text>
        <r>
          <rPr>
            <sz val="8"/>
            <color indexed="81"/>
            <rFont val="Tahoma"/>
            <family val="2"/>
          </rPr>
          <t>Root Cause of the issue</t>
        </r>
        <r>
          <rPr>
            <sz val="8"/>
            <color indexed="81"/>
            <rFont val="Tahoma"/>
            <family val="2"/>
          </rPr>
          <t xml:space="preserve">
</t>
        </r>
      </text>
    </comment>
    <comment ref="M4" authorId="0">
      <text>
        <r>
          <rPr>
            <sz val="8"/>
            <color indexed="81"/>
            <rFont val="Tahoma"/>
            <family val="2"/>
          </rPr>
          <t xml:space="preserve">Indicate if ERCOT Protocols are missed
</t>
        </r>
      </text>
    </comment>
    <comment ref="N4" authorId="0">
      <text>
        <r>
          <rPr>
            <sz val="8"/>
            <color indexed="81"/>
            <rFont val="Tahoma"/>
            <family val="2"/>
          </rPr>
          <t xml:space="preserve">Indicate Market Participants' input, if any, regarding specific impacts 
</t>
        </r>
      </text>
    </comment>
    <comment ref="O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P4" authorId="0">
      <text>
        <r>
          <rPr>
            <sz val="8"/>
            <color indexed="81"/>
            <rFont val="Tahoma"/>
            <family val="2"/>
          </rPr>
          <t>Details of issue resolution</t>
        </r>
        <r>
          <rPr>
            <sz val="8"/>
            <color indexed="81"/>
            <rFont val="Tahoma"/>
            <family val="2"/>
          </rPr>
          <t xml:space="preserve">
</t>
        </r>
      </text>
    </comment>
    <comment ref="Q4" authorId="0">
      <text>
        <r>
          <rPr>
            <sz val="8"/>
            <color indexed="81"/>
            <rFont val="Tahoma"/>
            <family val="2"/>
          </rPr>
          <t>Indicate the date on which the issue was resolved. If none is provided, Issue End date will be applicable by default</t>
        </r>
      </text>
    </comment>
    <comment ref="R4" authorId="0">
      <text>
        <r>
          <rPr>
            <sz val="8"/>
            <color indexed="81"/>
            <rFont val="Tahoma"/>
            <family val="2"/>
          </rPr>
          <t>Provide additional details if any. If issue is still to be resolved, provide relevant information.</t>
        </r>
      </text>
    </comment>
    <comment ref="S4" authorId="0">
      <text>
        <r>
          <rPr>
            <sz val="8"/>
            <color indexed="81"/>
            <rFont val="Tahoma"/>
            <family val="2"/>
          </rPr>
          <t>Provide current status of the Root Cause resolution. (Root Cause resolution and Issue Resolution are not one and the same)</t>
        </r>
      </text>
    </comment>
  </commentList>
</comments>
</file>

<file path=xl/comments3.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4.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5.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color indexed="81"/>
            <rFont val="Tahoma"/>
            <family val="2"/>
          </rPr>
          <t xml:space="preserve">Month the first occurrence of the incident.
</t>
        </r>
      </text>
    </comment>
    <comment ref="C4" authorId="0">
      <text>
        <r>
          <rPr>
            <sz val="8"/>
            <color indexed="81"/>
            <rFont val="Tahoma"/>
            <family val="2"/>
          </rPr>
          <t xml:space="preserve">Dates during which the incident occurred </t>
        </r>
      </text>
    </comment>
    <comment ref="D4" authorId="0">
      <text>
        <r>
          <rPr>
            <sz val="8"/>
            <color indexed="81"/>
            <rFont val="Tahoma"/>
            <family val="2"/>
          </rPr>
          <t>The date of first market notification</t>
        </r>
        <r>
          <rPr>
            <b/>
            <sz val="8"/>
            <color indexed="81"/>
            <rFont val="Tahoma"/>
            <family val="2"/>
          </rPr>
          <t xml:space="preserve">
</t>
        </r>
        <r>
          <rPr>
            <sz val="8"/>
            <color indexed="81"/>
            <rFont val="Tahoma"/>
            <family val="2"/>
          </rPr>
          <t xml:space="preserve">
</t>
        </r>
      </text>
    </comment>
    <comment ref="E4" authorId="0">
      <text>
        <r>
          <rPr>
            <sz val="8"/>
            <color indexed="81"/>
            <rFont val="Tahoma"/>
            <family val="2"/>
          </rPr>
          <t>Notification ID as was present in the market Notice</t>
        </r>
        <r>
          <rPr>
            <sz val="8"/>
            <color indexed="81"/>
            <rFont val="Tahoma"/>
            <family val="2"/>
          </rPr>
          <t xml:space="preserve">
</t>
        </r>
      </text>
    </comment>
    <comment ref="F4" authorId="0">
      <text>
        <r>
          <rPr>
            <sz val="8"/>
            <color indexed="81"/>
            <rFont val="Tahoma"/>
            <family val="2"/>
          </rPr>
          <t xml:space="preserve">Start Time, End Time,  Duration and 'Application Impacted' apply to IT application outages that impact SLA Availability metric. In all other cases, use 'n/a'
</t>
        </r>
      </text>
    </comment>
    <comment ref="G4" authorId="0">
      <text>
        <r>
          <rPr>
            <sz val="8"/>
            <color indexed="81"/>
            <rFont val="Tahoma"/>
            <family val="2"/>
          </rPr>
          <t>Start Time, End Time,  Duration and 'Application Impacted' apply to IT application outages that impact SLA Availability metric. In all other cases, use 'n/a'</t>
        </r>
      </text>
    </comment>
    <comment ref="H4" authorId="0">
      <text>
        <r>
          <rPr>
            <sz val="8"/>
            <color indexed="81"/>
            <rFont val="Tahoma"/>
            <family val="2"/>
          </rPr>
          <t xml:space="preserve">Start Time, End Time,  Duration and 'Application Impacted' apply to IT application outages that impact SLA Availability metric. In all other cases, use 'n/a'
</t>
        </r>
      </text>
    </comment>
    <comment ref="I4" authorId="0">
      <text>
        <r>
          <rPr>
            <sz val="8"/>
            <color indexed="81"/>
            <rFont val="Tahoma"/>
            <family val="2"/>
          </rPr>
          <t>Start Time, End Time,  Duration and 'Application Impacted' apply to IT application outages that impact SLA Availability metric. In all other cases, use 'n/a'</t>
        </r>
        <r>
          <rPr>
            <sz val="8"/>
            <color indexed="81"/>
            <rFont val="Tahoma"/>
            <family val="2"/>
          </rPr>
          <t xml:space="preserve">
</t>
        </r>
      </text>
    </comment>
    <comment ref="J4" authorId="0">
      <text>
        <r>
          <rPr>
            <sz val="8"/>
            <color indexed="81"/>
            <rFont val="Tahoma"/>
            <family val="2"/>
          </rPr>
          <t xml:space="preserve">Name the Extract or Report Impacted. If multiple Extracts and / or Reports are impacted, indicate 'Multiple' followed by a number that shows the count of unique Extracts or Reports impacted. </t>
        </r>
        <r>
          <rPr>
            <sz val="8"/>
            <color indexed="81"/>
            <rFont val="Tahoma"/>
            <family val="2"/>
          </rPr>
          <t xml:space="preserve">
</t>
        </r>
      </text>
    </comment>
    <comment ref="K4" authorId="0">
      <text>
        <r>
          <rPr>
            <sz val="8"/>
            <color indexed="81"/>
            <rFont val="Tahoma"/>
            <family val="2"/>
          </rPr>
          <t>Indicate which of the following is impacted: Timeliness, Accuracy, Completeness or Availability</t>
        </r>
        <r>
          <rPr>
            <sz val="8"/>
            <color indexed="81"/>
            <rFont val="Tahoma"/>
            <family val="2"/>
          </rPr>
          <t xml:space="preserve">
</t>
        </r>
      </text>
    </comment>
    <comment ref="L4" authorId="0">
      <text>
        <r>
          <rPr>
            <sz val="8"/>
            <color indexed="81"/>
            <rFont val="Tahoma"/>
            <family val="2"/>
          </rPr>
          <t>Description of the issue</t>
        </r>
        <r>
          <rPr>
            <sz val="8"/>
            <color indexed="81"/>
            <rFont val="Tahoma"/>
            <family val="2"/>
          </rPr>
          <t xml:space="preserve">
</t>
        </r>
      </text>
    </comment>
    <comment ref="M4" authorId="0">
      <text>
        <r>
          <rPr>
            <sz val="8"/>
            <color indexed="81"/>
            <rFont val="Tahoma"/>
            <family val="2"/>
          </rPr>
          <t>Root Cause of the issue</t>
        </r>
        <r>
          <rPr>
            <sz val="8"/>
            <color indexed="81"/>
            <rFont val="Tahoma"/>
            <family val="2"/>
          </rPr>
          <t xml:space="preserve">
</t>
        </r>
      </text>
    </comment>
    <comment ref="N4" authorId="0">
      <text>
        <r>
          <rPr>
            <sz val="8"/>
            <color indexed="81"/>
            <rFont val="Tahoma"/>
            <family val="2"/>
          </rPr>
          <t xml:space="preserve">Indicate if ERCOT Protocols are missed
</t>
        </r>
      </text>
    </comment>
    <comment ref="O4" authorId="0">
      <text>
        <r>
          <rPr>
            <sz val="8"/>
            <color indexed="81"/>
            <rFont val="Tahoma"/>
            <family val="2"/>
          </rPr>
          <t xml:space="preserve">Indicate Market Participants' input, if any, regarding specific impacts 
</t>
        </r>
      </text>
    </comment>
    <comment ref="P4" authorId="0">
      <text>
        <r>
          <rPr>
            <sz val="8"/>
            <color indexed="81"/>
            <rFont val="Tahoma"/>
            <family val="2"/>
          </rPr>
          <t>Indicate if the Issue was identified by ERCOT resources ("ERCOT Internal"), or Market Participants ("MP")</t>
        </r>
        <r>
          <rPr>
            <sz val="8"/>
            <color indexed="81"/>
            <rFont val="Tahoma"/>
            <family val="2"/>
          </rPr>
          <t xml:space="preserve">
</t>
        </r>
      </text>
    </comment>
    <comment ref="Q4" authorId="0">
      <text>
        <r>
          <rPr>
            <sz val="8"/>
            <color indexed="81"/>
            <rFont val="Tahoma"/>
            <family val="2"/>
          </rPr>
          <t>Details of issue resolution</t>
        </r>
        <r>
          <rPr>
            <sz val="8"/>
            <color indexed="81"/>
            <rFont val="Tahoma"/>
            <family val="2"/>
          </rPr>
          <t xml:space="preserve">
</t>
        </r>
      </text>
    </comment>
    <comment ref="R4" authorId="0">
      <text>
        <r>
          <rPr>
            <sz val="8"/>
            <color indexed="81"/>
            <rFont val="Tahoma"/>
            <family val="2"/>
          </rPr>
          <t>Indicate the date on which the issue was resolved. If none is provided, Issue End date will be applicable by default</t>
        </r>
      </text>
    </comment>
    <comment ref="S4" authorId="0">
      <text>
        <r>
          <rPr>
            <sz val="8"/>
            <color indexed="81"/>
            <rFont val="Tahoma"/>
            <family val="2"/>
          </rPr>
          <t>Provide additional details if any. If issue is still to be resolved, provide relevant information.</t>
        </r>
      </text>
    </comment>
    <comment ref="T4" authorId="0">
      <text>
        <r>
          <rPr>
            <sz val="8"/>
            <color indexed="81"/>
            <rFont val="Tahoma"/>
            <family val="2"/>
          </rPr>
          <t>Provide current status of the Root Cause resolution. (Root Cause resolution and Issue Resolution are not one and the same)</t>
        </r>
      </text>
    </comment>
  </commentList>
</comments>
</file>

<file path=xl/comments8.xml><?xml version="1.0" encoding="utf-8"?>
<comments xmlns="http://schemas.openxmlformats.org/spreadsheetml/2006/main">
  <authors>
    <author>tkornegay</author>
  </authors>
  <commentList>
    <comment ref="A5" authorId="0">
      <text>
        <r>
          <rPr>
            <b/>
            <sz val="8"/>
            <color indexed="81"/>
            <rFont val="Tahoma"/>
            <family val="2"/>
          </rPr>
          <t>Extract identifier</t>
        </r>
        <r>
          <rPr>
            <sz val="8"/>
            <color indexed="81"/>
            <rFont val="Tahoma"/>
            <family val="2"/>
          </rPr>
          <t xml:space="preserve">
</t>
        </r>
      </text>
    </comment>
    <comment ref="B5" authorId="0">
      <text>
        <r>
          <rPr>
            <b/>
            <sz val="8"/>
            <color indexed="81"/>
            <rFont val="Tahoma"/>
            <family val="2"/>
          </rPr>
          <t>Formal name for extract/report and any common aliases.</t>
        </r>
        <r>
          <rPr>
            <sz val="8"/>
            <color indexed="81"/>
            <rFont val="Tahoma"/>
            <family val="2"/>
          </rPr>
          <t xml:space="preserve">
</t>
        </r>
      </text>
    </comment>
    <comment ref="C5" authorId="0">
      <text>
        <r>
          <rPr>
            <b/>
            <sz val="8"/>
            <color indexed="81"/>
            <rFont val="Tahoma"/>
            <family val="2"/>
          </rPr>
          <t xml:space="preserve">Description of the common uses for extract/report and/or a summary of information provided.
</t>
        </r>
        <r>
          <rPr>
            <sz val="8"/>
            <color indexed="81"/>
            <rFont val="Tahoma"/>
            <family val="2"/>
          </rPr>
          <t xml:space="preserve">
</t>
        </r>
      </text>
    </comment>
    <comment ref="D5" authorId="0">
      <text>
        <r>
          <rPr>
            <b/>
            <sz val="8"/>
            <color indexed="81"/>
            <rFont val="Tahoma"/>
            <family val="2"/>
          </rPr>
          <t>1 - Immediate need
2 - Priority need
3 - Informational need</t>
        </r>
        <r>
          <rPr>
            <sz val="8"/>
            <color indexed="81"/>
            <rFont val="Tahoma"/>
            <family val="2"/>
          </rPr>
          <t xml:space="preserve">
</t>
        </r>
      </text>
    </comment>
    <comment ref="E5" authorId="0">
      <text>
        <r>
          <rPr>
            <b/>
            <sz val="8"/>
            <color indexed="81"/>
            <rFont val="Tahoma"/>
            <family val="2"/>
          </rPr>
          <t>ERCOT departments available to provide additional information concerning the extract/report.</t>
        </r>
        <r>
          <rPr>
            <sz val="8"/>
            <color indexed="81"/>
            <rFont val="Tahoma"/>
            <family val="2"/>
          </rPr>
          <t xml:space="preserve">
</t>
        </r>
      </text>
    </comment>
    <comment ref="F5" authorId="0">
      <text>
        <r>
          <rPr>
            <b/>
            <sz val="8"/>
            <color indexed="81"/>
            <rFont val="Tahoma"/>
            <family val="2"/>
          </rPr>
          <t>Location on www.ercot.com of the user guide for the extract/report.</t>
        </r>
        <r>
          <rPr>
            <sz val="8"/>
            <color indexed="81"/>
            <rFont val="Tahoma"/>
            <family val="2"/>
          </rPr>
          <t xml:space="preserve">
</t>
        </r>
      </text>
    </comment>
    <comment ref="G5" authorId="0">
      <text>
        <r>
          <rPr>
            <b/>
            <sz val="8"/>
            <color indexed="81"/>
            <rFont val="Tahoma"/>
            <family val="2"/>
          </rPr>
          <t>Indicates the functional group to which the extract or report belongs.</t>
        </r>
        <r>
          <rPr>
            <sz val="8"/>
            <color indexed="81"/>
            <rFont val="Tahoma"/>
            <family val="2"/>
          </rPr>
          <t xml:space="preserve">
</t>
        </r>
      </text>
    </comment>
    <comment ref="H5" authorId="0">
      <text>
        <r>
          <rPr>
            <b/>
            <sz val="8"/>
            <color indexed="81"/>
            <rFont val="Tahoma"/>
            <family val="2"/>
          </rPr>
          <t>Indicates whether the extract/report is available via a public or secured access.</t>
        </r>
        <r>
          <rPr>
            <sz val="8"/>
            <color indexed="81"/>
            <rFont val="Tahoma"/>
            <family val="2"/>
          </rPr>
          <t xml:space="preserve">
</t>
        </r>
      </text>
    </comment>
    <comment ref="I5" authorId="0">
      <text>
        <r>
          <rPr>
            <b/>
            <sz val="8"/>
            <color indexed="81"/>
            <rFont val="Tahoma"/>
            <family val="2"/>
          </rPr>
          <t>For extracts, indicates the location of the DDL on ERCOT media.</t>
        </r>
        <r>
          <rPr>
            <sz val="8"/>
            <color indexed="81"/>
            <rFont val="Tahoma"/>
            <family val="2"/>
          </rPr>
          <t xml:space="preserve">
</t>
        </r>
      </text>
    </comment>
    <comment ref="J5" authorId="0">
      <text>
        <r>
          <rPr>
            <b/>
            <sz val="8"/>
            <color indexed="81"/>
            <rFont val="Tahoma"/>
            <family val="2"/>
          </rPr>
          <t>Indicates where the extract/report can be accessed specifically (includes website location, file path, etc.)</t>
        </r>
        <r>
          <rPr>
            <sz val="8"/>
            <color indexed="81"/>
            <rFont val="Tahoma"/>
            <family val="2"/>
          </rPr>
          <t xml:space="preserve">
</t>
        </r>
      </text>
    </comment>
    <comment ref="K5" authorId="0">
      <text>
        <r>
          <rPr>
            <b/>
            <sz val="8"/>
            <color indexed="81"/>
            <rFont val="Tahoma"/>
            <family val="2"/>
          </rPr>
          <t>Indicates the way the report output will be labeled as it is posted.</t>
        </r>
        <r>
          <rPr>
            <sz val="8"/>
            <color indexed="81"/>
            <rFont val="Tahoma"/>
            <family val="2"/>
          </rPr>
          <t xml:space="preserve">
</t>
        </r>
      </text>
    </comment>
    <comment ref="L5" authorId="0">
      <text>
        <r>
          <rPr>
            <b/>
            <sz val="8"/>
            <color indexed="81"/>
            <rFont val="Tahoma"/>
            <family val="2"/>
          </rPr>
          <t>Posting frequency.</t>
        </r>
        <r>
          <rPr>
            <sz val="8"/>
            <color indexed="81"/>
            <rFont val="Tahoma"/>
            <family val="2"/>
          </rPr>
          <t xml:space="preserve">
</t>
        </r>
      </text>
    </comment>
    <comment ref="M5" authorId="0">
      <text>
        <r>
          <rPr>
            <b/>
            <sz val="8"/>
            <color indexed="81"/>
            <rFont val="Tahoma"/>
            <family val="2"/>
          </rPr>
          <t xml:space="preserve">Indicates timeline for posting the extract/report and protocol refernce if applicable </t>
        </r>
        <r>
          <rPr>
            <sz val="8"/>
            <color indexed="81"/>
            <rFont val="Tahoma"/>
            <family val="2"/>
          </rPr>
          <t xml:space="preserve">
</t>
        </r>
        <r>
          <rPr>
            <sz val="8"/>
            <color indexed="81"/>
            <rFont val="Tahoma"/>
            <family val="2"/>
          </rPr>
          <t xml:space="preserve">
</t>
        </r>
      </text>
    </comment>
    <comment ref="N5" authorId="0">
      <text>
        <r>
          <rPr>
            <b/>
            <sz val="8"/>
            <color indexed="81"/>
            <rFont val="Tahoma"/>
            <family val="2"/>
          </rPr>
          <t>Indicates the originating data source.</t>
        </r>
        <r>
          <rPr>
            <sz val="8"/>
            <color indexed="81"/>
            <rFont val="Tahoma"/>
            <family val="2"/>
          </rPr>
          <t xml:space="preserve">
</t>
        </r>
      </text>
    </comment>
    <comment ref="O5" authorId="0">
      <text>
        <r>
          <rPr>
            <b/>
            <sz val="8"/>
            <color indexed="81"/>
            <rFont val="Tahoma"/>
            <family val="2"/>
          </rPr>
          <t>Indicates the data extraction system.</t>
        </r>
        <r>
          <rPr>
            <sz val="8"/>
            <color indexed="81"/>
            <rFont val="Tahoma"/>
            <family val="2"/>
          </rPr>
          <t xml:space="preserve">
</t>
        </r>
      </text>
    </comment>
    <comment ref="P5" authorId="0">
      <text>
        <r>
          <rPr>
            <b/>
            <sz val="8"/>
            <color indexed="81"/>
            <rFont val="Tahoma"/>
            <family val="2"/>
          </rPr>
          <t>For each extract/report delivered, what is the timeframe captured.</t>
        </r>
        <r>
          <rPr>
            <sz val="8"/>
            <color indexed="81"/>
            <rFont val="Tahoma"/>
            <family val="2"/>
          </rPr>
          <t xml:space="preserve">
</t>
        </r>
      </text>
    </comment>
    <comment ref="Q5" authorId="0">
      <text>
        <r>
          <rPr>
            <b/>
            <sz val="8"/>
            <color indexed="81"/>
            <rFont val="Tahoma"/>
            <family val="2"/>
          </rPr>
          <t>Indicates whether the extract/report is available based on a standing request or if it must be requested by the MP as needed.</t>
        </r>
        <r>
          <rPr>
            <sz val="8"/>
            <color indexed="81"/>
            <rFont val="Tahoma"/>
            <family val="2"/>
          </rPr>
          <t xml:space="preserve">
</t>
        </r>
      </text>
    </comment>
    <comment ref="R5" authorId="0">
      <text>
        <r>
          <rPr>
            <b/>
            <sz val="8"/>
            <color indexed="81"/>
            <rFont val="Tahoma"/>
            <family val="2"/>
          </rPr>
          <t>Training which would support a better understanding.</t>
        </r>
        <r>
          <rPr>
            <sz val="8"/>
            <color indexed="81"/>
            <rFont val="Tahoma"/>
            <family val="2"/>
          </rPr>
          <t xml:space="preserve">
</t>
        </r>
      </text>
    </comment>
  </commentList>
</comments>
</file>

<file path=xl/sharedStrings.xml><?xml version="1.0" encoding="utf-8"?>
<sst xmlns="http://schemas.openxmlformats.org/spreadsheetml/2006/main" count="5410" uniqueCount="1830">
  <si>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</si>
  <si>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</si>
  <si>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</si>
  <si>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</si>
  <si>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</si>
  <si>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</si>
  <si>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</si>
  <si>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</si>
  <si>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</si>
  <si>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</si>
  <si>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</si>
  <si>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</si>
  <si>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</si>
  <si>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</si>
  <si>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</si>
  <si>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</si>
  <si>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</si>
  <si>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</si>
  <si>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</si>
  <si>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</si>
  <si>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</si>
  <si>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</si>
  <si>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</si>
  <si>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</si>
  <si>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</si>
  <si>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</si>
  <si>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</si>
  <si>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</si>
  <si>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</si>
  <si>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</si>
  <si>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</si>
  <si>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</si>
  <si>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</si>
  <si>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</si>
  <si>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</si>
  <si>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</si>
  <si>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</si>
  <si>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</si>
  <si>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</si>
  <si>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</si>
  <si>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</si>
  <si>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</si>
  <si>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</si>
  <si>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</si>
  <si>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</si>
  <si>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</si>
  <si>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</si>
  <si>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</si>
  <si>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</si>
  <si>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</si>
  <si>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</si>
  <si>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</si>
  <si>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</si>
  <si>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</si>
  <si>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</si>
  <si>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</si>
  <si>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</si>
  <si>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</si>
  <si>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</si>
  <si>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</si>
  <si>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</si>
  <si>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</si>
  <si>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</si>
  <si>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</si>
  <si>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</si>
  <si>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</si>
  <si>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</si>
  <si>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</si>
  <si>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</si>
  <si>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</si>
  <si>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</si>
  <si>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</si>
  <si>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</si>
  <si>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</si>
  <si>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</si>
  <si>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</si>
  <si>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</si>
  <si>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</si>
  <si>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</si>
  <si>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</si>
  <si>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</si>
  <si>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</si>
  <si>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</si>
  <si>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</si>
  <si>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</si>
  <si>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</si>
  <si>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</si>
  <si>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</si>
  <si>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</si>
  <si>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</si>
  <si>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</si>
  <si>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</si>
  <si>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</si>
  <si>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</si>
  <si>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</si>
  <si>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</si>
  <si>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</si>
  <si>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</si>
  <si>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</si>
  <si>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</si>
  <si>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</si>
  <si>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</si>
  <si>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</si>
  <si>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</si>
  <si>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</si>
  <si>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</si>
  <si>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</si>
  <si>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</si>
  <si>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</si>
  <si>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</si>
  <si>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</si>
  <si>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</si>
  <si>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</si>
  <si>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</si>
  <si>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</si>
  <si>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</si>
  <si>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</si>
  <si>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</si>
  <si>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</si>
  <si>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</si>
  <si>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</si>
  <si>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</si>
  <si>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</si>
  <si>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</si>
  <si>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</si>
  <si>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</si>
  <si>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</si>
  <si>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</si>
  <si>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</si>
  <si>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</si>
  <si>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</si>
  <si>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</si>
  <si>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</si>
  <si>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</si>
  <si>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</si>
  <si>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</si>
  <si>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</si>
  <si>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</si>
  <si>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</si>
  <si>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</si>
  <si>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</si>
  <si>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</si>
  <si>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</si>
  <si>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</si>
  <si>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</si>
  <si>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</si>
  <si>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</si>
  <si>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</si>
  <si>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</si>
  <si>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</si>
  <si>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</si>
  <si>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</si>
  <si>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</si>
  <si>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</si>
  <si>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</si>
  <si>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</si>
  <si>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</si>
  <si>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</si>
  <si>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</si>
  <si>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</si>
  <si>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</si>
  <si>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</si>
  <si>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</si>
  <si>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</si>
  <si>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</si>
  <si>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</si>
  <si>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</si>
  <si>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</si>
  <si>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</si>
  <si>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</si>
  <si>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</si>
  <si>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</si>
  <si>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</si>
  <si>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</si>
  <si>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</si>
  <si>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</si>
  <si>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</si>
  <si>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</si>
  <si>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</si>
  <si>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</si>
  <si>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</si>
  <si>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</si>
  <si>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</si>
  <si>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</si>
  <si>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</si>
  <si>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</si>
  <si>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</si>
  <si>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</si>
  <si>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</si>
  <si>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</si>
  <si>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</si>
  <si>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</si>
  <si>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</si>
  <si>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</si>
  <si>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</si>
  <si>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</si>
  <si>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</si>
  <si>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</si>
  <si>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</si>
  <si>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</si>
  <si>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</si>
  <si>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</si>
  <si>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</si>
  <si>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</si>
  <si>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</si>
  <si>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</si>
  <si>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</si>
  <si>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</si>
  <si>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</si>
  <si>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</si>
  <si>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</si>
  <si>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</si>
  <si>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</si>
  <si>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</si>
  <si>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</si>
  <si>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</si>
  <si>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</si>
  <si>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</si>
  <si>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</si>
  <si>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</si>
  <si>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</si>
  <si>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</si>
  <si>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</si>
  <si>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</si>
  <si>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</si>
  <si>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</si>
  <si>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</si>
  <si>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</si>
  <si>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</si>
  <si>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</si>
  <si>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</si>
  <si>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</si>
  <si>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</si>
  <si>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</si>
  <si>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</si>
  <si>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</si>
  <si>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</si>
  <si>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</si>
  <si>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</si>
  <si>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</si>
  <si>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</si>
  <si>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</si>
  <si>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</si>
  <si>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</si>
  <si>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</si>
  <si>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</si>
  <si>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</si>
  <si>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</si>
  <si>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</si>
  <si>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</si>
  <si>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</si>
  <si>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</si>
  <si>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</si>
  <si>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</si>
  <si>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</si>
  <si>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</si>
  <si>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</si>
  <si>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</si>
  <si>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</si>
  <si>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</si>
  <si>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</si>
  <si>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</si>
  <si>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</si>
  <si>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</si>
  <si>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</si>
  <si>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</si>
  <si>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</si>
  <si>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</si>
  <si>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</si>
  <si>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</si>
  <si>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</si>
  <si>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</si>
  <si>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</si>
  <si>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</si>
  <si>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</si>
  <si>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</si>
  <si>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</si>
  <si>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</si>
  <si>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</si>
  <si>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</si>
  <si>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</si>
  <si>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</si>
  <si>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</si>
  <si>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</si>
  <si>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</si>
  <si>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</si>
  <si>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</si>
  <si>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</si>
  <si>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</si>
  <si>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</si>
  <si>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</si>
  <si>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</si>
  <si>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</si>
  <si>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</si>
  <si>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</si>
  <si>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</si>
  <si>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</si>
  <si>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</si>
  <si>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</si>
  <si>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</si>
  <si>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</si>
  <si>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</si>
  <si>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</si>
  <si>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</si>
  <si>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</si>
  <si>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</si>
  <si>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</si>
  <si>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</si>
  <si>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</si>
  <si>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</si>
  <si>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</si>
  <si>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</si>
  <si>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</si>
  <si>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</si>
  <si>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</si>
  <si>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</si>
  <si>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</si>
  <si>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</si>
  <si>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</si>
  <si>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</si>
  <si>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</si>
  <si>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</si>
  <si>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</si>
  <si>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</si>
  <si>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</si>
  <si>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</si>
  <si>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</si>
  <si>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</si>
  <si>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</si>
  <si>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</si>
  <si>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</si>
  <si>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</si>
  <si>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</si>
  <si>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</si>
  <si>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</si>
  <si>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</si>
  <si>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</si>
  <si>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</si>
  <si>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</si>
  <si>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</si>
  <si>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</si>
  <si>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</si>
  <si>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</si>
  <si>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</si>
  <si>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</si>
  <si>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</si>
  <si>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</si>
  <si>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</si>
  <si>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</si>
  <si>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</si>
  <si>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</si>
  <si>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</si>
  <si>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</si>
  <si>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</si>
  <si>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</si>
  <si>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</si>
  <si>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</si>
  <si>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</si>
  <si>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</si>
  <si>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</si>
  <si>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</si>
  <si>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</si>
  <si>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</si>
  <si>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</si>
  <si>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</si>
  <si>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</si>
  <si>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</si>
  <si>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</si>
  <si>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</si>
  <si>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</si>
  <si>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</si>
  <si>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</si>
  <si>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</si>
  <si>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</si>
  <si>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</si>
  <si>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</si>
  <si>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</si>
  <si>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</si>
  <si>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</si>
  <si>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</si>
  <si>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</si>
  <si>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</si>
  <si>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</si>
  <si>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</si>
  <si>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</si>
  <si>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</si>
  <si>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</si>
  <si>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</si>
  <si>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</si>
  <si>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</si>
  <si>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</si>
  <si>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</si>
  <si>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</si>
  <si>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</si>
  <si>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</si>
  <si>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</si>
  <si>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</si>
  <si>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</si>
  <si>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</si>
  <si>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</si>
  <si>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</si>
  <si>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</si>
  <si>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</si>
  <si>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</si>
  <si>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</si>
  <si>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</si>
  <si>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</si>
  <si>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</si>
  <si>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</si>
  <si>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</si>
  <si>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</si>
  <si>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</si>
  <si>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</si>
  <si>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</si>
  <si>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</si>
  <si>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</si>
  <si>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</si>
  <si>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</si>
  <si>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</si>
  <si>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</si>
  <si>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</si>
  <si>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</si>
  <si>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</si>
  <si>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</si>
  <si>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</si>
  <si>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</si>
  <si>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</si>
  <si>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</si>
  <si>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</si>
  <si>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</si>
  <si>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</si>
  <si>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</si>
  <si>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</si>
  <si>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</si>
  <si>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</si>
  <si>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</si>
  <si>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</si>
  <si>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</si>
  <si>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</si>
  <si>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</si>
  <si>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</si>
  <si>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</si>
  <si>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</si>
  <si>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</si>
  <si>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</si>
  <si>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</si>
  <si>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</si>
  <si>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</si>
  <si>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</si>
  <si>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</si>
  <si>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</si>
  <si>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</si>
  <si>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</si>
  <si>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</si>
  <si>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</si>
  <si>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</si>
  <si>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</si>
  <si>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</si>
  <si>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</si>
  <si>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</si>
  <si>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</si>
  <si>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</si>
  <si>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</si>
  <si>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</si>
  <si>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</si>
  <si>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</si>
  <si>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</si>
  <si>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</si>
  <si>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</si>
  <si>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</si>
  <si>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</si>
  <si>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</si>
  <si>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</si>
  <si>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</si>
  <si>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</si>
  <si>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</si>
  <si>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</si>
  <si>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</si>
  <si>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</si>
  <si>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</si>
  <si>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</si>
  <si>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</si>
  <si>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</si>
  <si>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</si>
  <si>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</si>
  <si>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</si>
  <si>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</si>
  <si>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</si>
  <si>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</si>
  <si>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</si>
  <si>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</si>
  <si>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</si>
  <si>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</si>
  <si>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</si>
  <si>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</si>
  <si>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</si>
  <si>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</si>
  <si>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</si>
  <si>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</si>
  <si>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</si>
  <si>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</si>
  <si>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</si>
  <si>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</si>
  <si>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</si>
  <si>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</si>
  <si>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</si>
  <si>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</si>
  <si>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</si>
  <si>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</si>
  <si>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</si>
  <si>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</si>
  <si>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</si>
  <si>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</si>
  <si>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</si>
  <si>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</si>
  <si>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</si>
  <si>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</si>
  <si>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</si>
  <si>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</si>
  <si>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</si>
  <si>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</si>
  <si>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</si>
  <si>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</si>
  <si>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</si>
  <si>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</si>
  <si>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</si>
  <si>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</si>
  <si>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</si>
  <si>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</si>
  <si>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</si>
  <si>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</si>
  <si>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</si>
  <si>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</si>
  <si>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</si>
  <si>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</si>
  <si>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</si>
  <si>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</si>
  <si>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</si>
  <si>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</si>
  <si>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</si>
  <si>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</si>
  <si>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</si>
  <si>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</si>
  <si>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</si>
  <si>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</si>
  <si>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</si>
  <si>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</si>
  <si>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</si>
  <si>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</si>
  <si>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</si>
  <si>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</si>
  <si>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</si>
  <si>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</si>
  <si>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</si>
  <si>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</si>
  <si>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</si>
  <si>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</si>
  <si>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</si>
  <si>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</si>
  <si>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</si>
  <si>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</si>
  <si>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</si>
  <si>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</si>
  <si>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</si>
  <si>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</si>
  <si>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</si>
  <si>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</si>
  <si>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</si>
  <si>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</si>
  <si>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</si>
  <si>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</si>
  <si>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</si>
  <si>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</si>
  <si>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</si>
  <si>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</si>
  <si>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</si>
  <si>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</si>
  <si>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</si>
  <si>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</si>
  <si>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</si>
  <si>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</si>
  <si>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</si>
  <si>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</si>
  <si>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</si>
  <si>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</si>
  <si>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</si>
  <si>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</si>
  <si>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</si>
  <si>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</si>
  <si>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</si>
  <si>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</si>
  <si>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</si>
  <si>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</si>
  <si>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</si>
  <si>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</si>
  <si>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</si>
  <si>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</si>
  <si>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</si>
  <si>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</si>
  <si>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</si>
  <si>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</si>
  <si>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</si>
  <si>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</si>
  <si>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</si>
  <si>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</si>
  <si>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</si>
  <si>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</si>
  <si>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</si>
  <si>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</si>
  <si>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</si>
  <si>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</si>
  <si>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</si>
  <si>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</si>
  <si>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</si>
  <si>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</si>
  <si>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</si>
  <si>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</si>
  <si>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</si>
  <si>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</si>
  <si>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</si>
  <si>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</si>
  <si>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</si>
  <si>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</si>
  <si>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</si>
  <si>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</si>
  <si>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</si>
  <si>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</si>
  <si>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</si>
  <si>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</si>
  <si>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</si>
  <si>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</si>
  <si>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</si>
  <si>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</si>
  <si>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</si>
  <si>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</si>
  <si>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</si>
  <si>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</si>
  <si>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</si>
  <si>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</si>
  <si>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</si>
  <si>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</si>
  <si>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</si>
  <si>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</si>
  <si>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</si>
  <si>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</si>
  <si>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</si>
  <si>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</si>
  <si>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</si>
  <si>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</si>
  <si>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</si>
  <si>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</si>
  <si>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</si>
  <si>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</si>
  <si>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</si>
  <si>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</si>
  <si>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</si>
  <si>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</si>
  <si>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</si>
  <si>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</si>
  <si>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</si>
  <si>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</si>
  <si>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</si>
  <si>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</si>
  <si>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</si>
  <si>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</si>
  <si>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</si>
  <si>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</si>
  <si>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</si>
  <si>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</si>
  <si>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</si>
  <si>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</si>
  <si>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</si>
  <si>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</si>
  <si>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</si>
  <si>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</si>
  <si>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</si>
  <si>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</si>
  <si>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</si>
  <si>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</si>
  <si>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</si>
  <si>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</si>
  <si>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</si>
  <si>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</si>
  <si>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</si>
  <si>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</si>
  <si>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</si>
  <si>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</si>
  <si>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</si>
  <si>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</si>
  <si>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</si>
  <si>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</si>
  <si>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</si>
  <si>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</si>
  <si>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</si>
  <si>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</si>
  <si>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</si>
  <si>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</si>
  <si>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</si>
  <si>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</si>
  <si>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</si>
  <si>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</si>
  <si>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</si>
  <si>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</si>
  <si>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</si>
  <si>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</si>
  <si>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</si>
  <si>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</si>
  <si>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</si>
  <si>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</si>
  <si>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</si>
  <si>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</si>
  <si>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</si>
  <si>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</si>
  <si>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</si>
  <si>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</si>
  <si>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</si>
  <si>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</si>
  <si>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</si>
  <si>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</si>
  <si>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</si>
  <si>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</si>
  <si>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</si>
  <si>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</si>
  <si>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</si>
  <si>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</si>
  <si>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</si>
  <si>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</si>
  <si>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</si>
  <si>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</si>
  <si>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</si>
  <si>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</si>
  <si>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</si>
  <si>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</si>
  <si>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</si>
  <si>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</si>
  <si>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</si>
  <si>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</si>
  <si>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</si>
  <si>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</si>
  <si>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</si>
  <si>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</si>
  <si>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</si>
  <si>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</si>
  <si>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</si>
  <si>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</si>
  <si>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</si>
  <si>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</si>
  <si>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</si>
  <si>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</si>
  <si>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</si>
  <si>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</si>
  <si>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</si>
  <si>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</si>
  <si>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</si>
  <si>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</si>
  <si>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</si>
  <si>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</si>
  <si>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</si>
  <si>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</si>
  <si>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</si>
  <si>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</si>
  <si>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</si>
  <si>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</si>
  <si>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</si>
  <si>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</si>
  <si>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</si>
  <si>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</si>
  <si>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</si>
  <si>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</si>
  <si>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</si>
  <si>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</si>
  <si>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</si>
  <si>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</si>
  <si>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</si>
  <si>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</si>
  <si>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</si>
  <si>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</si>
  <si>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</si>
  <si>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</si>
  <si>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</si>
  <si>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</si>
  <si>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</si>
  <si>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</si>
  <si>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</si>
  <si>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</si>
  <si>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</si>
  <si>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</si>
  <si>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</si>
  <si>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</si>
  <si>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</si>
  <si>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</si>
  <si>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</si>
  <si>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</si>
  <si>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</si>
  <si>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</si>
  <si>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</si>
  <si>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</si>
  <si>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</si>
  <si>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</si>
  <si>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</si>
  <si>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</si>
  <si>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</si>
  <si>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</si>
  <si>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</si>
  <si>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</si>
  <si>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</si>
  <si>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</si>
  <si>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</si>
  <si>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</si>
  <si>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</si>
  <si>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</si>
  <si>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</si>
  <si>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</si>
  <si>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</si>
  <si>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</si>
  <si>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</si>
  <si>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r>
      <rPr>
        <u/>
        <sz val="9"/>
        <rFont val="Calibri"/>
        <family val="2"/>
      </rPr>
      <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</si>
  <si>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</si>
  <si>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</si>
  <si>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sz val="9"/>
        <rFont val="Calibri"/>
        <family val="2"/>
      </rPr>
      <t xml:space="preserve">ERCOT.com: </t>
    </r>
    <r>
      <rPr>
        <sz val="9"/>
        <rFont val="Calibri"/>
        <family val="2"/>
      </rPr>
      <t>http://www.ercot.com/publicrmc/pubreportexplorer.asp?report=Ancillary%20Service%20Schedules</t>
    </r>
  </si>
  <si>
    <r>
      <t>MOS</t>
    </r>
    <r>
      <rPr>
        <u/>
        <sz val="9"/>
        <rFont val="Calibri"/>
        <family val="2"/>
      </rPr>
      <t/>
    </r>
  </si>
  <si>
    <r>
      <t>TML Report Explorer Folder:</t>
    </r>
    <r>
      <rPr>
        <sz val="9"/>
        <rFont val="Calibri"/>
        <family val="2"/>
      </rPr>
      <t xml:space="preserve"> "ASDEPLOYMENTS"
</t>
    </r>
    <r>
      <rPr>
        <u/>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</si>
  <si>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</si>
  <si>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</si>
  <si>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</si>
  <si>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</si>
  <si>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</si>
  <si>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</si>
  <si>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</si>
  <si>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</si>
  <si>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</si>
  <si>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</si>
  <si>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</si>
  <si>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</si>
  <si>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</si>
  <si>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</si>
  <si>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</si>
  <si>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</si>
  <si>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</si>
  <si>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</si>
  <si>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</si>
  <si>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</si>
  <si>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</si>
  <si>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</si>
  <si>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</si>
  <si>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</si>
  <si>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</si>
  <si>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</si>
  <si>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</si>
  <si>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</si>
  <si>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</si>
  <si>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</si>
  <si>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</si>
  <si>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</si>
  <si>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</si>
  <si>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</si>
  <si>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</si>
  <si>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</si>
  <si>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</si>
  <si>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</si>
  <si>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</si>
  <si>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</si>
  <si>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</si>
  <si>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</si>
  <si>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</si>
  <si>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</si>
  <si>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</si>
  <si>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</si>
  <si>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</si>
  <si>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</si>
  <si>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</si>
  <si>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</si>
  <si>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</si>
  <si>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</si>
  <si>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</si>
  <si>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</si>
  <si>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</si>
  <si>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</si>
  <si>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</si>
  <si>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</si>
  <si>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</si>
  <si>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</si>
  <si>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</si>
  <si>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</si>
  <si>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</si>
  <si>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</si>
  <si>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</si>
  <si>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</si>
  <si>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</si>
  <si>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</si>
  <si>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</si>
  <si>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</si>
  <si>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</si>
  <si>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</si>
  <si>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</si>
  <si>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</si>
  <si>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</si>
  <si>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</si>
  <si>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</si>
  <si>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</si>
  <si>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</si>
  <si>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</si>
  <si>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</si>
  <si>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</si>
  <si>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</si>
  <si>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</si>
  <si>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</si>
  <si>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</si>
  <si>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</si>
  <si>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</si>
  <si>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</si>
  <si>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</si>
  <si>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</si>
  <si>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</si>
  <si>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</si>
  <si>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</si>
  <si>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</si>
  <si>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</si>
  <si>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</si>
  <si>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</si>
  <si>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</si>
  <si>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</si>
  <si>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</si>
  <si>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</si>
  <si>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</si>
  <si>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</si>
  <si>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</si>
  <si>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</si>
  <si>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</si>
  <si>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</si>
  <si>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</si>
  <si>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</si>
  <si>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</si>
  <si>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</si>
  <si>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</si>
  <si>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</si>
  <si>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</si>
  <si>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</si>
  <si>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</si>
  <si>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</si>
  <si>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</si>
  <si>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</si>
  <si>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</si>
  <si>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</si>
  <si>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</si>
  <si>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</si>
  <si>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</si>
  <si>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</si>
  <si>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</si>
  <si>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</si>
  <si>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</si>
  <si>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</si>
  <si>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</si>
  <si>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</si>
  <si>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</si>
  <si>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</si>
  <si>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</si>
  <si>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</si>
  <si>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</si>
  <si>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</si>
  <si>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</si>
  <si>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</si>
  <si>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</si>
  <si>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</si>
  <si>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</si>
  <si>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</si>
  <si>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</si>
  <si>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</si>
  <si>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</si>
  <si>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</si>
  <si>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</si>
  <si>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</si>
  <si>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</si>
  <si>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</si>
  <si>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</si>
  <si>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</si>
  <si>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</si>
  <si>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</si>
  <si>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</si>
  <si>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</si>
  <si>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</si>
  <si>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</si>
  <si>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</si>
  <si>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</si>
  <si>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</si>
  <si>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</si>
  <si>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</si>
  <si>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</si>
  <si>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</si>
  <si>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</si>
  <si>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</si>
  <si>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</si>
  <si>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</si>
  <si>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</si>
  <si>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</si>
  <si>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</si>
  <si>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</si>
  <si>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</si>
  <si>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</si>
  <si>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</si>
  <si>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</si>
  <si>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</si>
  <si>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</si>
  <si>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</si>
  <si>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</si>
  <si>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</si>
  <si>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</si>
  <si>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</si>
  <si>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</si>
  <si>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</si>
  <si>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</si>
  <si>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</si>
  <si>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</si>
  <si>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</si>
  <si>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</si>
  <si>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</si>
  <si>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</si>
  <si>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</si>
  <si>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</si>
  <si>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</si>
  <si>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</si>
  <si>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</si>
  <si>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</si>
  <si>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</si>
  <si>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</si>
  <si>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</si>
  <si>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</si>
  <si>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</si>
  <si>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</si>
  <si>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</si>
  <si>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</si>
  <si>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</si>
  <si>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</si>
  <si>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</si>
  <si>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</si>
  <si>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</si>
  <si>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</si>
  <si>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</si>
  <si>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</si>
  <si>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</si>
  <si>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</si>
  <si>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</si>
  <si>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</si>
  <si>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</si>
  <si>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</si>
  <si>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</si>
  <si>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</si>
  <si>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</si>
  <si>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</si>
  <si>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</si>
  <si>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</si>
  <si>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</si>
  <si>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</si>
  <si>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</si>
  <si>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</si>
  <si>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</si>
  <si>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</si>
  <si>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</si>
  <si>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</si>
  <si>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</si>
  <si>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</si>
  <si>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</si>
  <si>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</si>
  <si>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</si>
  <si>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</si>
  <si>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</si>
  <si>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</si>
  <si>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</si>
  <si>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</si>
  <si>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</si>
  <si>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</si>
  <si>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</si>
  <si>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</si>
  <si>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</si>
  <si>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</si>
  <si>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</si>
  <si>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</si>
  <si>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</si>
  <si>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</si>
  <si>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</si>
  <si>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</si>
  <si>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</si>
  <si>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</si>
  <si>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</si>
  <si>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</si>
  <si>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</si>
  <si>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</si>
  <si>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</si>
  <si>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</si>
  <si>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</si>
  <si>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</si>
  <si>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</si>
  <si>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</si>
  <si>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</si>
  <si>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</si>
  <si>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</si>
  <si>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</si>
  <si>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</si>
  <si>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</si>
  <si>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</si>
  <si>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</si>
  <si>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</si>
  <si>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</si>
  <si>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</si>
  <si>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</si>
  <si>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</si>
  <si>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</si>
  <si>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</si>
  <si>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</si>
  <si>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</si>
  <si>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</si>
  <si>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</si>
  <si>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</si>
  <si>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</si>
  <si>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</si>
  <si>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</si>
  <si>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</si>
  <si>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</si>
  <si>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</si>
  <si>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</si>
  <si>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</si>
  <si>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</si>
  <si>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</si>
  <si>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</si>
  <si>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</si>
  <si>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</si>
  <si>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</si>
  <si>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</si>
  <si>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</si>
  <si>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</si>
  <si>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</si>
  <si>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</si>
  <si>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</si>
  <si>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</si>
  <si>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</si>
  <si>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</si>
  <si>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</si>
  <si>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</si>
  <si>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</si>
  <si>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</si>
  <si>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</si>
  <si>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</si>
  <si>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</si>
  <si>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</si>
  <si>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</si>
  <si>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</si>
  <si>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</si>
  <si>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</si>
  <si>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</si>
  <si>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</si>
  <si>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</si>
  <si>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</si>
  <si>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</si>
  <si>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</si>
  <si>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</si>
  <si>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</si>
  <si>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</si>
  <si>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</si>
  <si>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</si>
  <si>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</si>
  <si>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</si>
  <si>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</si>
  <si>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</si>
  <si>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</si>
  <si>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</si>
  <si>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</si>
  <si>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</si>
  <si>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</si>
  <si>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</si>
  <si>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</si>
  <si>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</si>
  <si>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</si>
  <si>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</si>
  <si>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</si>
  <si>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</si>
  <si>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</si>
  <si>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</si>
  <si>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</si>
  <si>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</si>
  <si>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</si>
  <si>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</si>
  <si>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</si>
  <si>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</si>
  <si>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</si>
  <si>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</si>
  <si>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</si>
  <si>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</si>
  <si>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</si>
  <si>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</si>
  <si>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</si>
  <si>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</si>
  <si>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</si>
  <si>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</si>
  <si>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</si>
  <si>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</si>
  <si>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</si>
  <si>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</si>
  <si>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</si>
  <si>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</si>
  <si>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</si>
  <si>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</si>
  <si>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</si>
  <si>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</si>
  <si>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</si>
  <si>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</si>
  <si>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</si>
  <si>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</si>
  <si>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</si>
  <si>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</si>
  <si>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</si>
  <si>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</si>
  <si>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</si>
  <si>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</si>
  <si>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</si>
  <si>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</si>
  <si>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</si>
  <si>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</si>
  <si>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</si>
  <si>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</si>
  <si>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</si>
  <si>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</si>
  <si>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</si>
  <si>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</si>
  <si>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</si>
  <si>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</si>
  <si>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</si>
  <si>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</si>
  <si>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</si>
  <si>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</si>
  <si>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</si>
  <si>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</si>
  <si>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</si>
  <si>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</si>
  <si>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</si>
  <si>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</si>
  <si>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</si>
  <si>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</si>
  <si>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</si>
  <si>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</si>
  <si>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</si>
  <si>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</si>
  <si>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</si>
  <si>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</si>
  <si>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</si>
  <si>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</si>
  <si>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</si>
  <si>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</si>
  <si>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</si>
  <si>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</si>
  <si>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</si>
  <si>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</si>
  <si>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</si>
  <si>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</si>
  <si>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</si>
  <si>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</si>
  <si>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</si>
  <si>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</si>
  <si>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</si>
  <si>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</si>
  <si>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</si>
  <si>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</si>
  <si>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</si>
  <si>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</si>
  <si>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</si>
  <si>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</si>
  <si>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</si>
  <si>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</si>
  <si>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</si>
  <si>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</si>
  <si>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</si>
  <si>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</si>
  <si>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</si>
  <si>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</si>
  <si>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</si>
  <si>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</si>
  <si>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</si>
  <si>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</si>
  <si>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</si>
  <si>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</si>
  <si>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</si>
  <si>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</si>
  <si>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</si>
  <si>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</si>
  <si>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</si>
  <si>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</si>
  <si>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</si>
  <si>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</si>
  <si>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</si>
  <si>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</si>
  <si>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</si>
  <si>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</si>
  <si>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</si>
  <si>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</si>
  <si>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</si>
  <si>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</si>
  <si>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</si>
  <si>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</si>
  <si>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</si>
  <si>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</si>
  <si>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</si>
  <si>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</si>
  <si>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</si>
  <si>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</si>
  <si>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</si>
  <si>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</si>
  <si>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</si>
  <si>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</si>
  <si>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</si>
  <si>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</si>
  <si>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</si>
  <si>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</si>
  <si>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</si>
  <si>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</si>
  <si>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</si>
  <si>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</si>
  <si>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</si>
  <si>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</si>
  <si>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</si>
  <si>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</si>
  <si>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</si>
  <si>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</si>
  <si>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</si>
  <si>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</si>
  <si>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</si>
  <si>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</si>
  <si>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</si>
  <si>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</si>
  <si>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</si>
  <si>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</si>
  <si>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</si>
  <si>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</si>
  <si>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</si>
  <si>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</si>
  <si>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</si>
  <si>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</si>
  <si>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</si>
  <si>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</si>
  <si>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</si>
  <si>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</si>
  <si>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</si>
  <si>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</si>
  <si>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</si>
  <si>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</si>
  <si>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</si>
  <si>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</si>
  <si>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</si>
  <si>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</si>
  <si>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</si>
  <si>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</si>
  <si>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</si>
  <si>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</si>
  <si>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</si>
  <si>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</si>
  <si>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</si>
  <si>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</si>
  <si>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</si>
  <si>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</si>
  <si>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</si>
  <si>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</si>
  <si>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</si>
  <si>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</si>
  <si>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</si>
  <si>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</si>
  <si>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</si>
  <si>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</si>
  <si>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</si>
  <si>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</si>
  <si>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</si>
  <si>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</si>
  <si>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</si>
  <si>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</si>
  <si>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</si>
  <si>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</si>
  <si>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</si>
  <si>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</si>
  <si>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</si>
  <si>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</si>
  <si>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</si>
  <si>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</si>
  <si>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</si>
  <si>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</si>
  <si>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</si>
  <si>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</si>
  <si>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</si>
  <si>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</si>
  <si>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</si>
  <si>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</si>
  <si>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</si>
  <si>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</si>
  <si>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</si>
  <si>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</si>
  <si>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</si>
  <si>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</si>
  <si>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</si>
  <si>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</si>
  <si>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</si>
  <si>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</si>
  <si>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</si>
  <si>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</si>
  <si>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</si>
  <si>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</si>
  <si>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</si>
  <si>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</si>
  <si>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</si>
  <si>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</si>
  <si>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</si>
  <si>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</si>
  <si>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</si>
  <si>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</si>
  <si>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</si>
  <si>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</si>
  <si>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</si>
  <si>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</si>
  <si>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</si>
  <si>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</si>
  <si>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</si>
  <si>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</si>
  <si>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</si>
  <si>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</si>
  <si>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</si>
  <si>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</si>
  <si>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</si>
  <si>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</si>
  <si>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</si>
  <si>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</si>
  <si>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</si>
  <si>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</si>
  <si>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</si>
  <si>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</si>
  <si>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</si>
  <si>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</si>
  <si>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</si>
  <si>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</si>
  <si>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</si>
  <si>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</si>
  <si>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</si>
  <si>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</si>
  <si>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</si>
  <si>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</si>
  <si>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</si>
  <si>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</si>
  <si>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</si>
  <si>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</si>
  <si>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</si>
  <si>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</si>
  <si>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</si>
  <si>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</si>
  <si>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</si>
  <si>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</si>
  <si>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</si>
  <si>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</si>
  <si>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</si>
  <si>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</si>
  <si>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</si>
  <si>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</si>
  <si>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</si>
  <si>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</si>
  <si>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</si>
  <si>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</si>
  <si>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</si>
  <si>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</si>
  <si>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</si>
  <si>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</si>
  <si>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</si>
  <si>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</si>
  <si>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</si>
  <si>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</si>
  <si>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</si>
  <si>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</si>
  <si>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</si>
  <si>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</si>
  <si>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</si>
  <si>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</si>
  <si>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</si>
  <si>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</si>
  <si>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</si>
  <si>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</si>
  <si>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</si>
  <si>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</si>
  <si>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</si>
  <si>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</si>
  <si>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</si>
  <si>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</si>
  <si>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</si>
  <si>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</si>
  <si>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</si>
  <si>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</si>
  <si>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</si>
  <si>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</si>
  <si>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</si>
  <si>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</si>
  <si>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</si>
  <si>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</si>
  <si>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</si>
  <si>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</si>
  <si>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</si>
  <si>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</si>
  <si>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</si>
  <si>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</si>
  <si>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</si>
  <si>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</si>
  <si>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</si>
  <si>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</si>
  <si>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</si>
  <si>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</si>
  <si>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</si>
  <si>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</si>
  <si>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</si>
  <si>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</si>
  <si>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</si>
  <si>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</si>
  <si>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</si>
  <si>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</si>
  <si>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</si>
  <si>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</si>
  <si>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</si>
  <si>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</si>
  <si>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</si>
  <si>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</si>
  <si>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</si>
  <si>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</si>
  <si>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</si>
  <si>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</si>
  <si>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</si>
  <si>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</si>
  <si>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</si>
  <si>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</si>
  <si>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</si>
  <si>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</si>
  <si>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</si>
  <si>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</si>
  <si>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</si>
  <si>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</si>
  <si>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</si>
  <si>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</si>
  <si>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</si>
  <si>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</si>
  <si>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</si>
  <si>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</si>
  <si>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</si>
  <si>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</si>
  <si>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</si>
  <si>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</si>
  <si>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</si>
  <si>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</si>
  <si>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</si>
  <si>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</si>
  <si>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</si>
  <si>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</si>
  <si>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</si>
  <si>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</si>
  <si>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</si>
  <si>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</si>
  <si>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</si>
  <si>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</si>
  <si>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</si>
  <si>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</si>
  <si>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</si>
  <si>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</si>
  <si>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</si>
  <si>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</si>
  <si>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</si>
  <si>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</si>
  <si>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</si>
  <si>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</si>
  <si>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</si>
  <si>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</si>
  <si>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</si>
  <si>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</si>
  <si>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</si>
  <si>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</si>
  <si>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</si>
  <si>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</si>
  <si>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</si>
  <si>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</si>
  <si>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</si>
  <si>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</si>
  <si>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</si>
  <si>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</si>
  <si>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</si>
  <si>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</si>
  <si>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</si>
  <si>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</si>
  <si>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</si>
  <si>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</si>
  <si>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</si>
  <si>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</si>
  <si>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</si>
  <si>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</si>
  <si>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</si>
  <si>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</si>
  <si>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</si>
  <si>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</si>
  <si>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</si>
  <si>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</si>
  <si>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</si>
  <si>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</si>
  <si>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</si>
  <si>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</si>
  <si>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</si>
  <si>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</si>
  <si>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</si>
  <si>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</si>
  <si>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</si>
  <si>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</si>
  <si>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</si>
  <si>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</si>
  <si>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</si>
  <si>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</si>
  <si>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</si>
  <si>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</si>
  <si>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</si>
  <si>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</si>
  <si>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</si>
  <si>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</si>
  <si>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</si>
  <si>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</si>
  <si>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</si>
  <si>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</si>
  <si>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</si>
  <si>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</si>
  <si>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</si>
  <si>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</si>
  <si>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</si>
  <si>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</si>
  <si>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</si>
  <si>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</si>
  <si>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</si>
  <si>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</si>
  <si>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</si>
  <si>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</si>
  <si>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</si>
  <si>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</si>
  <si>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</si>
  <si>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</si>
  <si>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</si>
  <si>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</si>
  <si>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</si>
  <si>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</si>
  <si>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</si>
  <si>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</si>
  <si>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</si>
  <si>
    <t>Jan - Dec 2013</t>
  </si>
  <si>
    <t>2013 ERCOT.com Availability</t>
  </si>
  <si>
    <t>2013 Retail API Availability</t>
  </si>
  <si>
    <t>Domain Name Server (DNS) configuration change cause outage of Market Data Transparency web service</t>
  </si>
  <si>
    <t>Enterprise Application Integration (EAI) timeout incorrectly set too low caused unavailability of Market Data Transparency Web Service</t>
  </si>
  <si>
    <t>Market Information System</t>
  </si>
  <si>
    <t>9:50AM</t>
  </si>
  <si>
    <t>10:50AM</t>
  </si>
  <si>
    <t>W-A032713</t>
  </si>
  <si>
    <t xml:space="preserve">Five reports failed to post for the 11:40-11:45 interval due to an operations configuration change. </t>
  </si>
  <si>
    <t>These reports do not have retry functionality; therefore the missed intervals will not be rerun or reposted</t>
  </si>
  <si>
    <t>M-A040813</t>
  </si>
  <si>
    <t>10:45AM</t>
  </si>
  <si>
    <t>12:00AM</t>
  </si>
  <si>
    <t xml:space="preserve">The Market Participant Identity Management (MPIM) system experienced an outage beginning around midnight and ending at approximately 10:45 AM today.  Market Participant User Security Administrators (USAs) were unable to issue, renew or revoke certificates. </t>
  </si>
  <si>
    <t>M-A050313</t>
  </si>
  <si>
    <t>W-A050213</t>
  </si>
  <si>
    <t>Varied</t>
  </si>
  <si>
    <t>Timeliness and Availability</t>
  </si>
  <si>
    <t xml:space="preserve">These postings have been removed.  </t>
  </si>
  <si>
    <t>Human Error; incorrect configuration of replication stream</t>
  </si>
  <si>
    <t>Rebuilt Data Warehouse from backup</t>
  </si>
  <si>
    <t>Ongoing</t>
  </si>
  <si>
    <t>Production Data Warehouse became corrupted during Disaster Recovery testing. Numerous extracts affected, as well as Find ESIID, Find Transaction, and MDT Web Service</t>
  </si>
  <si>
    <t xml:space="preserve">ERCOT inadvertently posted reports to production during Disaster Recovery testing. </t>
  </si>
  <si>
    <t>Full description of impacts in Market Notices.</t>
  </si>
  <si>
    <t>A security policy applied to Windows servers prevented some application processes from running.</t>
  </si>
  <si>
    <t>Disabled policies that were causing the loss of functionality</t>
  </si>
  <si>
    <t>Service is available 24/7 but support is only during business hours</t>
  </si>
  <si>
    <t>W-B052213</t>
  </si>
  <si>
    <t xml:space="preserve">Five reports failed to post for the 10:40-10:45 interval due to an application issue. </t>
  </si>
  <si>
    <t>Application</t>
  </si>
  <si>
    <t>W-A051313</t>
  </si>
  <si>
    <t>5/12-5/15</t>
  </si>
  <si>
    <t>Total Amount of Regulation Service Deployed</t>
  </si>
  <si>
    <t>Extracts posted late due to issues with Data Warehouse</t>
  </si>
  <si>
    <t>Posting completed on 5/16</t>
  </si>
  <si>
    <t>10:40AM</t>
  </si>
  <si>
    <t>3:30AM</t>
  </si>
  <si>
    <t>W-A050613</t>
  </si>
  <si>
    <t>Reports contained invalid data due to Short Term Load Forecast value errors</t>
  </si>
  <si>
    <t>Data Error</t>
  </si>
  <si>
    <t xml:space="preserve"> If files copied before they were expired, please make note of the invalid data reference.</t>
  </si>
  <si>
    <t>Replication issue affecting Data Warehouse</t>
  </si>
  <si>
    <t>3:45PM</t>
  </si>
  <si>
    <t>M-A061313</t>
  </si>
  <si>
    <t xml:space="preserve">Due to MIR database performance, reports via web services (API) were unavailable </t>
  </si>
  <si>
    <t>Availabliity</t>
  </si>
  <si>
    <t>10:37PM</t>
  </si>
  <si>
    <t>11:02PM</t>
  </si>
  <si>
    <t>M-A061713</t>
  </si>
  <si>
    <t>Posted 6/15/2013</t>
  </si>
  <si>
    <t xml:space="preserve">Supplemental AMS Interval Data </t>
  </si>
  <si>
    <t>Vendor</t>
  </si>
  <si>
    <t>Resource contention</t>
  </si>
  <si>
    <t>Market Participant User Security Administrators (USAs) were unable to issue, renew, or revoke certificates,</t>
  </si>
  <si>
    <t>Halted backup job</t>
  </si>
  <si>
    <t xml:space="preserve">Extract posted out of protocol due to an ERCOT database issue </t>
  </si>
  <si>
    <t>M-A072513</t>
  </si>
  <si>
    <t>3 repors failed to post for the 15:40-15:45 interval</t>
  </si>
  <si>
    <t>The files were posted July 25, 2013</t>
  </si>
  <si>
    <t>M-A073113</t>
  </si>
  <si>
    <t>M-A080613</t>
  </si>
  <si>
    <t>W-A080913</t>
  </si>
  <si>
    <t>W-B081513</t>
  </si>
  <si>
    <t>6 reports missed up to 3 different intervals</t>
  </si>
  <si>
    <t>These reports do not have retry functionality</t>
  </si>
  <si>
    <t>6 reports failed to post for 1 interval</t>
  </si>
  <si>
    <t>7/27-8/6</t>
  </si>
  <si>
    <t xml:space="preserve"> NP6-654-ER, Total Amount of Regulation Service Deployed, posted incomplete for the posting dates listed </t>
  </si>
  <si>
    <t>Reports re-posted with correct data on 8/7</t>
  </si>
  <si>
    <t xml:space="preserve"> The missed intervals will not be rerun</t>
  </si>
  <si>
    <t>7/29-8/1</t>
  </si>
  <si>
    <t xml:space="preserve">All extracts and reports have been posted to current </t>
  </si>
  <si>
    <t>Total Amount of Regulation Service Deployed &amp; Complete Current Operating Plan Data</t>
  </si>
  <si>
    <t>Extracts did not post</t>
  </si>
  <si>
    <t>Technical/verification issues following a system upgrade to ERCOT’s Data Warehouse</t>
  </si>
  <si>
    <t>YTD 2013</t>
  </si>
  <si>
    <t>W-B082013</t>
  </si>
  <si>
    <t>8 reports missed up to 3 different intervals</t>
  </si>
  <si>
    <t>Sept</t>
  </si>
  <si>
    <t>M-B091213</t>
  </si>
  <si>
    <t>3 extracts scheduled to post on 9/12 posted the following the day</t>
  </si>
  <si>
    <t>The following two days were posted on time</t>
  </si>
  <si>
    <t>Replication lag caused by database vendor bug</t>
  </si>
  <si>
    <t>M-D092713</t>
  </si>
  <si>
    <t xml:space="preserve">All extracts and reports have been posted to current and are expected to post timely going forward.  </t>
  </si>
  <si>
    <t>Extracts posted on 9/13</t>
  </si>
  <si>
    <t>Reports re-posted with correct data on 9/28</t>
  </si>
  <si>
    <t>4 reports scheduled to post on 9/27 posted the following the day</t>
  </si>
  <si>
    <t>Replication lag caused by database vendor bug.  At this time a fix from the vendor has not been made available.</t>
  </si>
  <si>
    <t>M-A101613</t>
  </si>
  <si>
    <t>RTD Indicative BPs by Resources and RTD Indicative LMPs by Resource Nodes, LZs and Hubs</t>
  </si>
  <si>
    <t>The two extracts posted multiple times on October 16, 2013 between 00:05-03:20 due to an application issue</t>
  </si>
  <si>
    <t>If reports have already been uploaded to your systems, please disregard the duplicate postings during that time period.</t>
  </si>
  <si>
    <t>ERCOT will remove the duplicate postings</t>
  </si>
  <si>
    <t>R-A102213</t>
  </si>
  <si>
    <t>3:40PM</t>
  </si>
  <si>
    <t>Historic searches using Find ESIID and Find Transaction were unavailable from 3:40 PM to 5:40 PM.</t>
  </si>
  <si>
    <t>5:15PM</t>
  </si>
  <si>
    <t xml:space="preserve">Find ESIID and Find Transaction were intermittently available from 3:40 PM to 4:25 PM, and unavailable from 4:25 PM to 5:15 PM.  </t>
  </si>
  <si>
    <t>Find ESIID and Find Transaction</t>
  </si>
  <si>
    <t>Database patch installed</t>
  </si>
  <si>
    <t>Data Warehouse database instances were not accepting connections.</t>
  </si>
  <si>
    <t>M-C112613</t>
  </si>
  <si>
    <t>Database restarted</t>
  </si>
  <si>
    <t>5:49AM</t>
  </si>
  <si>
    <t>7:19AM</t>
  </si>
  <si>
    <t xml:space="preserve">Data Warehouse database instances were not accepting connections. This is a known issue that occurred in the past (10/22/2013).  </t>
  </si>
  <si>
    <t>Find Transaction was unavailable.  6 reports failed to post for the 2 intervals due to application issues.</t>
  </si>
  <si>
    <t xml:space="preserve"> The missed intervals will not be rerun.  Incident is open with vendor for patch.</t>
  </si>
  <si>
    <t>M-A121813</t>
  </si>
  <si>
    <t xml:space="preserve">Replication of some market data sets caused significant decrease in performance resulting in delayed publication of extracts and potentially impacting Market Data Transparency Web Services.  </t>
  </si>
  <si>
    <t>11 extracts/reports affected</t>
  </si>
  <si>
    <t>Database bug which causes slow system performance during rollback process for LOBs.</t>
  </si>
  <si>
    <t>The vendor bug will not be fixed until later in 2014. ERCOT modified processes to prevent this issue and implemented on 1/13/2014.</t>
  </si>
  <si>
    <t>Posting completed by 12/20/2013</t>
  </si>
  <si>
    <t>2014 ERCOT.com Availability</t>
  </si>
  <si>
    <t>2014 Retail API Availability</t>
  </si>
  <si>
    <t>2014 MPIM Availability</t>
  </si>
  <si>
    <t>9:27AM</t>
  </si>
  <si>
    <t>MIS (Retail), ERCOT.com</t>
  </si>
  <si>
    <t>M-A031114</t>
  </si>
  <si>
    <t>Alternate data center recovery</t>
  </si>
  <si>
    <t>Infrastructure failure in primary data center</t>
  </si>
  <si>
    <t xml:space="preserve">Retail - 2:10PM (3/12)    MPIM - 9:28AM (3/12)           REC - 4:01PM (3/11)                S&amp;B 4:36PM (3/11)          Siebel - 1:15PM (3/12)    ERCOT.com- 5:20PM (3/11)   eService - 5:30PM (3/14)  </t>
  </si>
  <si>
    <t>Varies</t>
  </si>
  <si>
    <t>An outage occurred during maintenance activities by ERCOT’s storage vendor to replace several drives in the storage array</t>
  </si>
  <si>
    <t>M-B040714</t>
  </si>
  <si>
    <t>3:42PM</t>
  </si>
  <si>
    <t>MMSUI, OSUI, EWS, and MIS Report Retrieval</t>
  </si>
  <si>
    <t>These services were intermittently available</t>
  </si>
  <si>
    <t>M-A033114</t>
  </si>
  <si>
    <t xml:space="preserve">These reports do not have retry functionality; therefore, the missed intervals will not be rerun or reposted </t>
  </si>
  <si>
    <t>3:00PM</t>
  </si>
  <si>
    <t>10 reports over 5 intervals</t>
  </si>
  <si>
    <t>Reports failed to post for the intervals listed below due to database issues</t>
  </si>
  <si>
    <t>These impacts were caused during scheduled infrastructure maintenance activities on 4/6</t>
  </si>
  <si>
    <t>Application Availability (%)</t>
  </si>
  <si>
    <t>24x7</t>
  </si>
  <si>
    <t>MIS SLA</t>
  </si>
  <si>
    <t>M-A053014</t>
  </si>
  <si>
    <t>These reports do not have retry functionality; therefore, the missed intervals will not be rerun or reposted to the Market Information System (MIS).</t>
  </si>
  <si>
    <t xml:space="preserve">3 reports failed to post for 1 interval due to pre-migration activities for the implementation of NPRR568, NPRR555, and NPRR532. </t>
  </si>
  <si>
    <t>Configuration Change</t>
  </si>
  <si>
    <t>7/16-7/21</t>
  </si>
  <si>
    <t>M-C071614</t>
  </si>
  <si>
    <t>Technical issues with ERCOT’s Data Warehouse</t>
  </si>
  <si>
    <t>SLA</t>
  </si>
  <si>
    <t>Market Information System (MIS)</t>
  </si>
  <si>
    <t>M-A081814-01</t>
  </si>
  <si>
    <t>Planned site failover</t>
  </si>
  <si>
    <t>Missing intervals for 23 reports</t>
  </si>
  <si>
    <t>M-B071614-01</t>
  </si>
  <si>
    <t>Planned Maintenance Outage</t>
  </si>
  <si>
    <t>PR132-01 - Client Digital Certificate Upgrade</t>
  </si>
  <si>
    <t>Site Failover</t>
  </si>
  <si>
    <t>8:35PM</t>
  </si>
  <si>
    <t>MMSUI, OSUI, EWS, and MIS Report Posting/Retrieval</t>
  </si>
  <si>
    <t>These services were unavailable</t>
  </si>
  <si>
    <t>Planned database failover</t>
  </si>
  <si>
    <t xml:space="preserve">M-A092714-02 </t>
  </si>
  <si>
    <t>MMSUI, OSUI, EWS, and MIS Report Posting/Retrieval, MIS Portal, Find ESIID and Find Transaction</t>
  </si>
  <si>
    <t>System resource constraint</t>
  </si>
  <si>
    <t>System resource constraint was resolved</t>
  </si>
  <si>
    <t>Network outage</t>
  </si>
  <si>
    <t>Network hardwar e replacement</t>
  </si>
  <si>
    <t>M-B102014-01</t>
  </si>
  <si>
    <t>M-C102914-01</t>
  </si>
  <si>
    <t>3 missing intervals for one report - Consolidated Transmission Outage Report</t>
  </si>
  <si>
    <t>One report failed to post for three intervals</t>
  </si>
  <si>
    <t>Application fix</t>
  </si>
  <si>
    <t>M-A102014-01</t>
  </si>
  <si>
    <t>Extract for 10/19 posted late (out of protocol)</t>
  </si>
  <si>
    <t>Extract for 7/16 and 7/17 posted late (out of protocol)</t>
  </si>
  <si>
    <t>M-A112114-01</t>
  </si>
  <si>
    <t>Missing intervals for 5 reports</t>
  </si>
  <si>
    <t>Database issue resolved</t>
  </si>
  <si>
    <t>Database issue experienced during site failover</t>
  </si>
  <si>
    <t>YTD - 2014</t>
  </si>
  <si>
    <t>Jan - Dec 2014</t>
  </si>
  <si>
    <t>M-A121614-01, 02</t>
  </si>
  <si>
    <t>8 days</t>
  </si>
  <si>
    <t>48 Hour Highest Price AS Offer Selected (NP3-915-EX) report</t>
  </si>
  <si>
    <t>Because this posting may have inadvertently revealed Protected Information, ERCOT discontinued publishing this report on December 15, 2014 and removed all previously published reports from the MIS Public Area.</t>
  </si>
  <si>
    <t>Report generation logic</t>
  </si>
  <si>
    <t>Report generation logic fix</t>
  </si>
  <si>
    <t>On December 23, 2014, a supplemental 48 Hour Highest Price AS Offer Selected (NP3-915-EX) report was posted to the Market Information System (MIS) and contains data for Operating Day October 24, 2014 through Operating Day December 12,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</si>
</sst>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
    <numFmt numFmtId="165" formatCode="mm/dd/yy;@"/>
    <numFmt numFmtId="166" formatCode="m/d;@"/>
    <numFmt numFmtId="167" formatCode="[$-409]h:mm\ AM/PM;@"/>
    <numFmt numFmtId="168" formatCode="[m]"/>
    <numFmt numFmtId="169" formatCode="[$-409]mmmm\-yy;@"/>
    <numFmt numFmtId="170" formatCode="m/d/yyyy;@"/>
  </numFmts>
  <fonts count="64" x14ac:knownFonts="1">
    <font>
      <sz val="10"/>
      <name val="Arial"/>
    </font>
    <font>
      <sz val="10"/>
      <name val="Arial"/>
      <family val="2"/>
    </font>
    <font>
      <b/>
      <sz val="10"/>
      <name val="Arial"/>
      <family val="2"/>
    </font>
    <font>
      <sz val="10"/>
      <name val="Arial"/>
      <family val="2"/>
    </font>
    <font>
      <u/>
      <sz val="10"/>
      <color indexed="12"/>
      <name val="Arial"/>
      <family val="2"/>
    </font>
    <font>
      <b/>
      <sz val="10"/>
      <color indexed="9"/>
      <name val="Arial"/>
      <family val="2"/>
    </font>
    <font>
      <sz val="10"/>
      <color indexed="8"/>
      <name val="Arial"/>
      <family val="2"/>
    </font>
    <font>
      <b/>
      <sz val="10"/>
      <color indexed="9"/>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2"/>
      <name val="Arial"/>
      <family val="2"/>
    </font>
    <font>
      <b/>
      <sz val="14"/>
      <name val="Arial"/>
      <family val="2"/>
    </font>
    <font>
      <sz val="12"/>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10"/>
      <color indexed="8"/>
      <name val="Arial"/>
      <family val="2"/>
    </font>
    <font>
      <sz val="8"/>
      <color indexed="81"/>
      <name val="Tahoma"/>
      <family val="2"/>
    </font>
    <font>
      <b/>
      <sz val="8"/>
      <color indexed="81"/>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sz val="9"/>
      <name val="Calibri"/>
      <family val="2"/>
    </font>
    <font>
      <i/>
      <sz val="9"/>
      <name val="Calibri"/>
      <family val="2"/>
    </font>
    <font>
      <b/>
      <sz val="9"/>
      <name val="Calibri"/>
      <family val="2"/>
    </font>
    <font>
      <u/>
      <sz val="10"/>
      <name val="Calibri"/>
      <family val="2"/>
    </font>
    <font>
      <b/>
      <sz val="8"/>
      <name val="Arial"/>
      <family val="2"/>
    </font>
    <font>
      <sz val="8"/>
      <name val="Arial"/>
      <family val="2"/>
    </font>
    <font>
      <u/>
      <sz val="8"/>
      <color indexed="12"/>
      <name val="Arial"/>
      <family val="2"/>
    </font>
    <font>
      <b/>
      <sz val="8"/>
      <name val="Times New Roman"/>
      <family val="1"/>
    </font>
    <font>
      <b/>
      <i/>
      <sz val="18"/>
      <color indexed="18"/>
      <name val="Calibri"/>
      <family val="2"/>
    </font>
    <font>
      <sz val="10"/>
      <color indexed="8"/>
      <name val="Arial"/>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b/>
      <sz val="11"/>
      <color indexed="9"/>
      <name val="Arial"/>
      <family val="2"/>
    </font>
    <font>
      <sz val="12"/>
      <color rgb="FF000000"/>
      <name val="Arial"/>
      <family val="2"/>
    </font>
    <font>
      <sz val="10"/>
      <color rgb="FF000000"/>
      <name val="Arial"/>
      <family val="2"/>
    </font>
    <font>
      <sz val="10"/>
      <color rgb="FF1F497D"/>
      <name val="Calibri"/>
      <family val="2"/>
    </font>
    <font>
      <sz val="11"/>
      <color rgb="FF000000"/>
      <name val="Calibri"/>
      <family val="2"/>
    </font>
    <font>
      <sz val="10"/>
      <color rgb="FF000000"/>
      <name val="Calibri"/>
      <family val="2"/>
    </font>
  </fonts>
  <fills count="23">
    <fill>
      <patternFill patternType="none"/>
    </fill>
    <fill>
      <patternFill patternType="gray125"/>
    </fill>
    <fill>
      <patternFill patternType="solid">
        <fgColor indexed="18"/>
        <bgColor indexed="8"/>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7111117893"/>
        <bgColor indexed="64"/>
      </patternFill>
    </fill>
    <fill>
      <patternFill patternType="solid">
        <fgColor rgb="FF66FF33"/>
        <bgColor indexed="64"/>
      </patternFill>
    </fill>
    <fill>
      <patternFill patternType="solid">
        <fgColor theme="0"/>
        <bgColor indexed="64"/>
      </patternFill>
    </fill>
    <fill>
      <patternFill patternType="solid">
        <fgColor theme="0"/>
        <bgColor indexed="8"/>
      </patternFill>
    </fill>
    <fill>
      <patternFill patternType="solid">
        <fgColor rgb="FFFFFF00"/>
        <bgColor indexed="64"/>
      </patternFill>
    </fill>
    <fill>
      <patternFill patternType="solid">
        <fgColor rgb="FF002060"/>
        <bgColor indexed="8"/>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C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bottom style="thin">
        <color indexed="64"/>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8"/>
      </left>
      <right/>
      <top style="medium">
        <color indexed="8"/>
      </top>
      <bottom/>
      <diagonal/>
    </border>
    <border>
      <left style="medium">
        <color indexed="64"/>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0"/>
      </left>
      <right style="thin">
        <color indexed="0"/>
      </right>
      <top style="thin">
        <color indexed="0"/>
      </top>
      <bottom style="thin">
        <color indexed="0"/>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cellStyleXfs>
  <cellXfs count="624">
    <xf numFmtId="0" fontId="0" fillId="0" borderId="0" xfId="0"/>
    <xf numFmtId="0" fontId="7" fillId="2" borderId="1" xfId="2" applyFont="1" applyFill="1" applyBorder="1" applyAlignment="1">
      <alignment horizontal="center" wrapText="1"/>
    </xf>
    <xf numFmtId="0" fontId="5" fillId="3" borderId="1" xfId="0" applyFont="1" applyFill="1" applyBorder="1" applyAlignment="1">
      <alignment horizontal="center" wrapText="1"/>
    </xf>
    <xf numFmtId="0" fontId="1" fillId="0" borderId="0" xfId="0" applyFont="1"/>
    <xf numFmtId="0" fontId="1" fillId="0" borderId="0" xfId="0" applyFont="1" applyAlignment="1">
      <alignment horizontal="center"/>
    </xf>
    <xf numFmtId="0" fontId="8" fillId="0" borderId="0" xfId="0" applyFont="1"/>
    <xf numFmtId="0" fontId="9" fillId="0" borderId="0" xfId="0" applyFont="1"/>
    <xf numFmtId="0" fontId="1" fillId="0" borderId="0" xfId="0" applyFont="1" applyAlignment="1">
      <alignment wrapText="1"/>
    </xf>
    <xf numFmtId="0" fontId="3" fillId="0" borderId="1" xfId="0" applyFont="1" applyFill="1" applyBorder="1" applyAlignment="1">
      <alignment horizontal="left" wrapText="1"/>
    </xf>
    <xf numFmtId="0" fontId="1" fillId="0" borderId="0" xfId="0" applyFont="1" applyAlignment="1">
      <alignment horizontal="left"/>
    </xf>
    <xf numFmtId="164" fontId="1" fillId="0" borderId="1" xfId="0" applyNumberFormat="1" applyFont="1" applyBorder="1" applyAlignment="1">
      <alignment horizontal="center"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0" borderId="0" xfId="0" applyFont="1" applyFill="1" applyAlignment="1">
      <alignment horizontal="center"/>
    </xf>
    <xf numFmtId="0" fontId="3" fillId="3" borderId="1" xfId="0" applyFont="1" applyFill="1" applyBorder="1" applyAlignment="1">
      <alignment horizontal="center" wrapText="1"/>
    </xf>
    <xf numFmtId="0" fontId="11" fillId="0" borderId="2" xfId="0" applyFont="1" applyBorder="1" applyAlignment="1">
      <alignment wrapText="1"/>
    </xf>
    <xf numFmtId="3" fontId="11" fillId="0" borderId="2" xfId="0" applyNumberFormat="1" applyFont="1" applyBorder="1" applyAlignment="1">
      <alignment wrapText="1"/>
    </xf>
    <xf numFmtId="0" fontId="11" fillId="0" borderId="3" xfId="0" applyFont="1" applyBorder="1" applyAlignment="1">
      <alignment wrapText="1"/>
    </xf>
    <xf numFmtId="3" fontId="11" fillId="0" borderId="3" xfId="0" applyNumberFormat="1" applyFont="1" applyBorder="1" applyAlignment="1">
      <alignment wrapText="1"/>
    </xf>
    <xf numFmtId="0" fontId="12" fillId="3" borderId="2" xfId="0" applyFont="1" applyFill="1" applyBorder="1" applyAlignment="1">
      <alignment horizontal="center" wrapText="1"/>
    </xf>
    <xf numFmtId="0" fontId="1" fillId="4" borderId="1" xfId="0" applyFont="1" applyFill="1" applyBorder="1" applyAlignment="1">
      <alignment wrapText="1"/>
    </xf>
    <xf numFmtId="0" fontId="1" fillId="5" borderId="1" xfId="0" applyFont="1" applyFill="1" applyBorder="1" applyAlignment="1">
      <alignment wrapText="1"/>
    </xf>
    <xf numFmtId="0" fontId="3" fillId="0" borderId="1" xfId="0" applyFont="1" applyFill="1" applyBorder="1" applyAlignment="1">
      <alignment horizontal="center"/>
    </xf>
    <xf numFmtId="0" fontId="0" fillId="0" borderId="4" xfId="0" applyBorder="1"/>
    <xf numFmtId="0" fontId="0" fillId="0" borderId="5" xfId="0" applyBorder="1"/>
    <xf numFmtId="0" fontId="0" fillId="0" borderId="0" xfId="0" applyAlignment="1">
      <alignment horizontal="center"/>
    </xf>
    <xf numFmtId="0" fontId="0" fillId="0" borderId="4" xfId="0" applyBorder="1" applyAlignment="1">
      <alignment horizontal="center" wrapText="1"/>
    </xf>
    <xf numFmtId="0" fontId="0" fillId="0" borderId="0" xfId="0" applyBorder="1" applyAlignment="1">
      <alignment horizontal="center"/>
    </xf>
    <xf numFmtId="0" fontId="15" fillId="0" borderId="0" xfId="0" applyFont="1"/>
    <xf numFmtId="0" fontId="0" fillId="0" borderId="0" xfId="0" applyBorder="1"/>
    <xf numFmtId="0" fontId="2" fillId="0" borderId="6" xfId="0" applyFont="1" applyBorder="1"/>
    <xf numFmtId="0" fontId="2" fillId="0" borderId="0" xfId="0" applyFont="1" applyBorder="1"/>
    <xf numFmtId="0" fontId="0" fillId="0" borderId="7" xfId="0" applyBorder="1"/>
    <xf numFmtId="0" fontId="0" fillId="0" borderId="8" xfId="0" applyBorder="1"/>
    <xf numFmtId="0" fontId="0" fillId="0" borderId="9" xfId="0" applyBorder="1"/>
    <xf numFmtId="0" fontId="16" fillId="0" borderId="0" xfId="0" applyFont="1"/>
    <xf numFmtId="0" fontId="18" fillId="0" borderId="0" xfId="0" applyFont="1"/>
    <xf numFmtId="0" fontId="0" fillId="6" borderId="10" xfId="0" applyFill="1" applyBorder="1"/>
    <xf numFmtId="0" fontId="0" fillId="6" borderId="11" xfId="0" applyFill="1" applyBorder="1"/>
    <xf numFmtId="0" fontId="16" fillId="6" borderId="11" xfId="0" applyFont="1" applyFill="1" applyBorder="1"/>
    <xf numFmtId="0" fontId="19" fillId="6" borderId="11" xfId="0" applyFont="1" applyFill="1" applyBorder="1"/>
    <xf numFmtId="0" fontId="16" fillId="6" borderId="11" xfId="0" applyFont="1" applyFill="1" applyBorder="1" applyAlignment="1">
      <alignment wrapText="1"/>
    </xf>
    <xf numFmtId="0" fontId="18" fillId="6" borderId="12" xfId="0" applyFont="1" applyFill="1" applyBorder="1"/>
    <xf numFmtId="0" fontId="16" fillId="6" borderId="12" xfId="0" applyFont="1" applyFill="1" applyBorder="1"/>
    <xf numFmtId="0" fontId="16" fillId="6" borderId="13" xfId="0" applyFont="1" applyFill="1" applyBorder="1"/>
    <xf numFmtId="0" fontId="9" fillId="0" borderId="0" xfId="0" applyFont="1" applyFill="1" applyBorder="1"/>
    <xf numFmtId="0" fontId="0" fillId="0" borderId="14" xfId="0" applyBorder="1"/>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3" borderId="6" xfId="0" applyFill="1" applyBorder="1"/>
    <xf numFmtId="0" fontId="0" fillId="0" borderId="0" xfId="0" applyFill="1"/>
    <xf numFmtId="0" fontId="0" fillId="3" borderId="0" xfId="0" applyFill="1" applyBorder="1"/>
    <xf numFmtId="0" fontId="1" fillId="0" borderId="0" xfId="0" applyFont="1" applyFill="1" applyBorder="1" applyAlignment="1">
      <alignment horizontal="center"/>
    </xf>
    <xf numFmtId="0" fontId="1" fillId="0" borderId="0" xfId="0" applyFont="1" applyFill="1"/>
    <xf numFmtId="0" fontId="3" fillId="0" borderId="0" xfId="0" applyFont="1" applyFill="1" applyBorder="1" applyAlignment="1">
      <alignment horizontal="center"/>
    </xf>
    <xf numFmtId="0" fontId="9" fillId="0" borderId="19" xfId="0" applyFont="1" applyBorder="1"/>
    <xf numFmtId="0" fontId="16" fillId="0" borderId="20" xfId="0" applyFont="1" applyBorder="1" applyAlignment="1">
      <alignment textRotation="90"/>
    </xf>
    <xf numFmtId="0" fontId="16" fillId="3" borderId="20" xfId="0" applyFont="1" applyFill="1" applyBorder="1" applyAlignment="1">
      <alignment textRotation="90"/>
    </xf>
    <xf numFmtId="0" fontId="22" fillId="3" borderId="0" xfId="0" applyFont="1" applyFill="1"/>
    <xf numFmtId="0" fontId="1" fillId="0" borderId="0" xfId="0" applyFont="1" applyAlignment="1"/>
    <xf numFmtId="0" fontId="3" fillId="0" borderId="1" xfId="0" applyFont="1" applyFill="1" applyBorder="1" applyAlignment="1">
      <alignment wrapText="1"/>
    </xf>
    <xf numFmtId="0" fontId="0" fillId="0" borderId="0" xfId="0" applyAlignment="1"/>
    <xf numFmtId="0" fontId="1" fillId="0" borderId="17" xfId="0" applyFont="1" applyFill="1" applyBorder="1" applyAlignment="1">
      <alignment horizontal="center"/>
    </xf>
    <xf numFmtId="0" fontId="23" fillId="0" borderId="21" xfId="0" applyFont="1" applyBorder="1"/>
    <xf numFmtId="0" fontId="23" fillId="0" borderId="22" xfId="0" applyFont="1" applyBorder="1" applyAlignment="1">
      <alignment horizontal="center"/>
    </xf>
    <xf numFmtId="0" fontId="23" fillId="3" borderId="22" xfId="0" applyFont="1" applyFill="1" applyBorder="1" applyAlignment="1">
      <alignment horizontal="center"/>
    </xf>
    <xf numFmtId="0" fontId="23" fillId="0" borderId="23" xfId="0" applyFont="1" applyBorder="1"/>
    <xf numFmtId="0" fontId="23" fillId="0" borderId="1" xfId="0" applyFont="1" applyBorder="1" applyAlignment="1">
      <alignment horizontal="center"/>
    </xf>
    <xf numFmtId="0" fontId="23" fillId="3" borderId="1" xfId="0" applyFont="1" applyFill="1" applyBorder="1" applyAlignment="1">
      <alignment horizontal="center"/>
    </xf>
    <xf numFmtId="0" fontId="23" fillId="0" borderId="24" xfId="0" applyFont="1" applyBorder="1"/>
    <xf numFmtId="0" fontId="23" fillId="0" borderId="25" xfId="0" applyFont="1" applyBorder="1" applyAlignment="1">
      <alignment horizontal="center"/>
    </xf>
    <xf numFmtId="0" fontId="10" fillId="0" borderId="0" xfId="0" applyFont="1" applyBorder="1" applyAlignment="1">
      <alignment wrapText="1"/>
    </xf>
    <xf numFmtId="3" fontId="10" fillId="0" borderId="0" xfId="0" applyNumberFormat="1" applyFont="1" applyBorder="1" applyAlignment="1">
      <alignment wrapText="1"/>
    </xf>
    <xf numFmtId="3" fontId="10" fillId="0" borderId="0" xfId="0" applyNumberFormat="1" applyFont="1" applyBorder="1" applyAlignment="1">
      <alignment horizontal="center" wrapText="1"/>
    </xf>
    <xf numFmtId="10" fontId="10" fillId="0" borderId="0" xfId="3" applyNumberFormat="1" applyFont="1" applyBorder="1" applyAlignment="1">
      <alignment wrapText="1"/>
    </xf>
    <xf numFmtId="0" fontId="24" fillId="0" borderId="0" xfId="0" applyFont="1"/>
    <xf numFmtId="0" fontId="0" fillId="6" borderId="0" xfId="0" applyFill="1" applyBorder="1"/>
    <xf numFmtId="0" fontId="16" fillId="6" borderId="0" xfId="0" applyFont="1" applyFill="1" applyBorder="1"/>
    <xf numFmtId="0" fontId="19" fillId="6" borderId="0" xfId="0" applyFont="1" applyFill="1" applyBorder="1"/>
    <xf numFmtId="0" fontId="20" fillId="6" borderId="0" xfId="0" applyFont="1" applyFill="1" applyBorder="1"/>
    <xf numFmtId="0" fontId="14" fillId="6" borderId="0" xfId="0" applyFont="1" applyFill="1" applyBorder="1"/>
    <xf numFmtId="0" fontId="17" fillId="6" borderId="0" xfId="0" applyFont="1" applyFill="1" applyBorder="1"/>
    <xf numFmtId="0" fontId="18" fillId="6" borderId="0" xfId="0" applyFont="1" applyFill="1" applyBorder="1"/>
    <xf numFmtId="0" fontId="17" fillId="6" borderId="26" xfId="0" applyFont="1" applyFill="1" applyBorder="1" applyAlignment="1">
      <alignment horizontal="left"/>
    </xf>
    <xf numFmtId="0" fontId="0" fillId="6" borderId="0" xfId="0" applyFill="1" applyBorder="1" applyAlignment="1">
      <alignment horizontal="left"/>
    </xf>
    <xf numFmtId="0" fontId="16" fillId="6" borderId="0" xfId="0" applyFont="1" applyFill="1" applyBorder="1" applyAlignment="1">
      <alignment horizontal="left"/>
    </xf>
    <xf numFmtId="0" fontId="19" fillId="6" borderId="0" xfId="0" applyFont="1" applyFill="1" applyBorder="1" applyAlignment="1">
      <alignment horizontal="left"/>
    </xf>
    <xf numFmtId="0" fontId="20" fillId="6" borderId="0" xfId="0" applyFont="1" applyFill="1" applyBorder="1" applyAlignment="1">
      <alignment horizontal="left"/>
    </xf>
    <xf numFmtId="0" fontId="14" fillId="6" borderId="0" xfId="0" applyFont="1" applyFill="1" applyBorder="1" applyAlignment="1">
      <alignment horizontal="left"/>
    </xf>
    <xf numFmtId="0" fontId="16" fillId="6" borderId="4" xfId="0" applyFont="1" applyFill="1" applyBorder="1" applyAlignment="1">
      <alignment horizontal="left"/>
    </xf>
    <xf numFmtId="0" fontId="0" fillId="0" borderId="0" xfId="0" applyAlignment="1">
      <alignment horizontal="left"/>
    </xf>
    <xf numFmtId="0" fontId="25" fillId="0" borderId="0" xfId="0" applyFont="1"/>
    <xf numFmtId="164" fontId="3" fillId="0" borderId="1" xfId="0" applyNumberFormat="1" applyFont="1" applyBorder="1" applyAlignment="1">
      <alignment horizontal="center" wrapText="1"/>
    </xf>
    <xf numFmtId="0" fontId="3" fillId="0" borderId="1" xfId="0" applyFont="1" applyBorder="1" applyAlignment="1">
      <alignment horizontal="center" wrapText="1"/>
    </xf>
    <xf numFmtId="0" fontId="12" fillId="3" borderId="27" xfId="0" applyFont="1" applyFill="1" applyBorder="1" applyAlignment="1">
      <alignment horizontal="center" wrapText="1"/>
    </xf>
    <xf numFmtId="3" fontId="11" fillId="0" borderId="27" xfId="0" applyNumberFormat="1" applyFont="1" applyBorder="1" applyAlignment="1">
      <alignment wrapText="1"/>
    </xf>
    <xf numFmtId="0" fontId="11" fillId="0" borderId="27" xfId="0" applyFont="1" applyBorder="1" applyAlignment="1">
      <alignment wrapText="1"/>
    </xf>
    <xf numFmtId="0" fontId="12" fillId="3" borderId="28" xfId="0" applyFont="1" applyFill="1" applyBorder="1" applyAlignment="1">
      <alignment horizontal="center" wrapText="1"/>
    </xf>
    <xf numFmtId="10" fontId="11" fillId="0" borderId="29" xfId="3" applyNumberFormat="1" applyFont="1" applyBorder="1" applyAlignment="1">
      <alignment wrapText="1"/>
    </xf>
    <xf numFmtId="9" fontId="11" fillId="0" borderId="29" xfId="3" applyNumberFormat="1" applyFont="1" applyBorder="1" applyAlignment="1">
      <alignment wrapText="1"/>
    </xf>
    <xf numFmtId="0" fontId="16" fillId="6" borderId="0" xfId="0" applyFont="1" applyFill="1" applyBorder="1" applyAlignment="1">
      <alignment horizontal="left" wrapText="1"/>
    </xf>
    <xf numFmtId="3" fontId="1" fillId="0" borderId="1" xfId="0" applyNumberFormat="1" applyFont="1" applyFill="1" applyBorder="1" applyAlignment="1">
      <alignment horizontal="center" wrapText="1"/>
    </xf>
    <xf numFmtId="0" fontId="26" fillId="0" borderId="1" xfId="0" applyFont="1" applyFill="1" applyBorder="1"/>
    <xf numFmtId="0" fontId="24" fillId="0" borderId="6" xfId="0" applyFont="1" applyBorder="1" applyAlignment="1">
      <alignment horizontal="left"/>
    </xf>
    <xf numFmtId="0" fontId="0" fillId="0" borderId="0" xfId="0" applyFill="1" applyBorder="1"/>
    <xf numFmtId="0" fontId="23" fillId="3" borderId="16" xfId="0" applyFont="1" applyFill="1" applyBorder="1" applyAlignment="1">
      <alignment horizontal="center"/>
    </xf>
    <xf numFmtId="0" fontId="23" fillId="0" borderId="0" xfId="0" applyFont="1" applyFill="1" applyBorder="1" applyAlignment="1">
      <alignment horizontal="center"/>
    </xf>
    <xf numFmtId="0" fontId="22" fillId="0" borderId="0" xfId="0" applyFont="1" applyFill="1" applyBorder="1"/>
    <xf numFmtId="0" fontId="16" fillId="0" borderId="0" xfId="0" applyFont="1" applyFill="1" applyBorder="1" applyAlignment="1">
      <alignment textRotation="90"/>
    </xf>
    <xf numFmtId="0" fontId="18" fillId="6" borderId="0" xfId="0" applyFont="1" applyFill="1" applyBorder="1" applyAlignment="1">
      <alignment horizontal="left"/>
    </xf>
    <xf numFmtId="0" fontId="16" fillId="6" borderId="30" xfId="0" applyFont="1" applyFill="1" applyBorder="1" applyAlignment="1">
      <alignment horizontal="left"/>
    </xf>
    <xf numFmtId="0" fontId="16" fillId="6" borderId="31" xfId="0" applyFont="1" applyFill="1" applyBorder="1" applyAlignment="1">
      <alignment horizontal="left"/>
    </xf>
    <xf numFmtId="166" fontId="3" fillId="0" borderId="1" xfId="0" applyNumberFormat="1" applyFont="1" applyBorder="1" applyAlignment="1">
      <alignment horizontal="center" wrapText="1"/>
    </xf>
    <xf numFmtId="0" fontId="23" fillId="0" borderId="16" xfId="0" applyFont="1" applyBorder="1" applyAlignment="1">
      <alignment horizontal="center"/>
    </xf>
    <xf numFmtId="0" fontId="23" fillId="0" borderId="18" xfId="0" applyFont="1" applyBorder="1"/>
    <xf numFmtId="0" fontId="2" fillId="0" borderId="0" xfId="0" applyFont="1" applyAlignment="1">
      <alignment horizontal="center"/>
    </xf>
    <xf numFmtId="16" fontId="3" fillId="0" borderId="1" xfId="0" applyNumberFormat="1" applyFont="1" applyBorder="1" applyAlignment="1">
      <alignment horizontal="center" wrapText="1"/>
    </xf>
    <xf numFmtId="16" fontId="3" fillId="0" borderId="1" xfId="0" applyNumberFormat="1" applyFont="1" applyFill="1" applyBorder="1" applyAlignment="1">
      <alignment horizontal="center" wrapText="1"/>
    </xf>
    <xf numFmtId="0" fontId="0" fillId="7" borderId="0" xfId="0" applyFill="1"/>
    <xf numFmtId="0" fontId="31" fillId="8" borderId="25" xfId="0" applyFont="1" applyFill="1" applyBorder="1" applyAlignment="1">
      <alignment horizontal="center" wrapText="1"/>
    </xf>
    <xf numFmtId="0" fontId="33" fillId="7" borderId="22" xfId="0" applyFont="1" applyFill="1" applyBorder="1" applyAlignment="1">
      <alignment horizontal="center" vertical="center"/>
    </xf>
    <xf numFmtId="0" fontId="31" fillId="7" borderId="22" xfId="0" applyFont="1" applyFill="1" applyBorder="1" applyAlignment="1">
      <alignment horizontal="left" vertical="top" wrapText="1"/>
    </xf>
    <xf numFmtId="0" fontId="34" fillId="7" borderId="22" xfId="0" applyFont="1" applyFill="1" applyBorder="1" applyAlignment="1">
      <alignment horizontal="left" vertical="top" wrapText="1"/>
    </xf>
    <xf numFmtId="0" fontId="35" fillId="7" borderId="22" xfId="0" applyFont="1" applyFill="1" applyBorder="1" applyAlignment="1">
      <alignment horizontal="left" vertical="top" wrapText="1"/>
    </xf>
    <xf numFmtId="0" fontId="34" fillId="0" borderId="22" xfId="0" applyFont="1" applyFill="1" applyBorder="1" applyAlignment="1">
      <alignment horizontal="left" vertical="top" wrapText="1"/>
    </xf>
    <xf numFmtId="0" fontId="31" fillId="7" borderId="1" xfId="0" applyFont="1" applyFill="1" applyBorder="1" applyAlignment="1">
      <alignment horizontal="center" vertical="center"/>
    </xf>
    <xf numFmtId="0" fontId="31" fillId="7"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3" fillId="7" borderId="1" xfId="0" applyFont="1" applyFill="1" applyBorder="1" applyAlignment="1">
      <alignment horizontal="center" vertical="center"/>
    </xf>
    <xf numFmtId="0" fontId="1" fillId="7" borderId="0" xfId="0" applyFont="1" applyFill="1"/>
    <xf numFmtId="0" fontId="34" fillId="0" borderId="1" xfId="0" applyFont="1" applyFill="1" applyBorder="1" applyAlignment="1">
      <alignment horizontal="left" vertical="top" wrapText="1"/>
    </xf>
    <xf numFmtId="0" fontId="35" fillId="7" borderId="1" xfId="0" applyFont="1" applyFill="1" applyBorder="1" applyAlignment="1">
      <alignment horizontal="left" vertical="top" wrapText="1"/>
    </xf>
    <xf numFmtId="0" fontId="34" fillId="9" borderId="1" xfId="0" applyFont="1" applyFill="1" applyBorder="1" applyAlignment="1">
      <alignment horizontal="left" vertical="top" wrapText="1"/>
    </xf>
    <xf numFmtId="0" fontId="34" fillId="7" borderId="1" xfId="0" applyNumberFormat="1" applyFont="1" applyFill="1" applyBorder="1" applyAlignment="1">
      <alignment horizontal="left" vertical="top" wrapText="1"/>
    </xf>
    <xf numFmtId="0" fontId="31" fillId="0" borderId="1" xfId="0" applyFont="1" applyFill="1" applyBorder="1" applyAlignment="1">
      <alignment horizontal="center" vertical="center"/>
    </xf>
    <xf numFmtId="0" fontId="31" fillId="0" borderId="1" xfId="0" applyFont="1" applyFill="1" applyBorder="1" applyAlignment="1">
      <alignment horizontal="left" vertical="top" wrapText="1"/>
    </xf>
    <xf numFmtId="0" fontId="33" fillId="0" borderId="1" xfId="0" applyFont="1" applyFill="1" applyBorder="1" applyAlignment="1">
      <alignment horizontal="center" vertical="center"/>
    </xf>
    <xf numFmtId="0" fontId="35" fillId="0" borderId="1"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left" vertical="center" wrapText="1"/>
    </xf>
    <xf numFmtId="0" fontId="38" fillId="0" borderId="1"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9" fillId="10" borderId="32" xfId="0" applyFont="1" applyFill="1" applyBorder="1" applyAlignment="1">
      <alignment horizontal="center" vertical="top" wrapText="1"/>
    </xf>
    <xf numFmtId="0" fontId="13" fillId="0" borderId="0" xfId="0" applyFont="1" applyAlignment="1">
      <alignment horizontal="center"/>
    </xf>
    <xf numFmtId="0" fontId="39" fillId="0" borderId="32" xfId="0" applyFont="1" applyBorder="1" applyAlignment="1">
      <alignment horizontal="justify" vertical="top" wrapText="1"/>
    </xf>
    <xf numFmtId="0" fontId="40" fillId="0" borderId="32" xfId="0" applyFont="1" applyBorder="1" applyAlignment="1">
      <alignment vertical="top" wrapText="1"/>
    </xf>
    <xf numFmtId="0" fontId="41" fillId="0" borderId="32" xfId="1" applyFont="1" applyBorder="1" applyAlignment="1" applyProtection="1">
      <alignment vertical="top" wrapText="1"/>
    </xf>
    <xf numFmtId="0" fontId="40" fillId="0" borderId="32" xfId="1" applyFont="1" applyBorder="1" applyAlignment="1" applyProtection="1">
      <alignment horizontal="center" vertical="top" wrapText="1"/>
    </xf>
    <xf numFmtId="0" fontId="13" fillId="0" borderId="0" xfId="0" applyFont="1"/>
    <xf numFmtId="0" fontId="39" fillId="0" borderId="33" xfId="0" applyFont="1" applyBorder="1" applyAlignment="1">
      <alignment horizontal="justify" vertical="top" wrapText="1"/>
    </xf>
    <xf numFmtId="0" fontId="40" fillId="0" borderId="33" xfId="0" applyFont="1" applyBorder="1" applyAlignment="1">
      <alignment vertical="top" wrapText="1"/>
    </xf>
    <xf numFmtId="0" fontId="41" fillId="0" borderId="33" xfId="1" applyFont="1" applyBorder="1" applyAlignment="1" applyProtection="1">
      <alignment vertical="top" wrapText="1"/>
    </xf>
    <xf numFmtId="0" fontId="40" fillId="0" borderId="33" xfId="1" applyFont="1" applyBorder="1" applyAlignment="1" applyProtection="1">
      <alignment horizontal="center" vertical="top" wrapText="1"/>
    </xf>
    <xf numFmtId="0" fontId="13" fillId="0" borderId="0" xfId="0" applyFont="1" applyBorder="1"/>
    <xf numFmtId="0" fontId="39" fillId="0" borderId="34" xfId="0" applyFont="1" applyBorder="1" applyAlignment="1">
      <alignment horizontal="justify" vertical="top" wrapText="1"/>
    </xf>
    <xf numFmtId="0" fontId="40" fillId="0" borderId="34" xfId="0" applyFont="1" applyBorder="1" applyAlignment="1">
      <alignment vertical="top" wrapText="1"/>
    </xf>
    <xf numFmtId="0" fontId="41" fillId="0" borderId="34" xfId="1" applyFont="1" applyBorder="1" applyAlignment="1" applyProtection="1">
      <alignment vertical="top" wrapText="1"/>
    </xf>
    <xf numFmtId="0" fontId="40" fillId="0" borderId="34" xfId="1" applyFont="1" applyBorder="1" applyAlignment="1" applyProtection="1">
      <alignment horizontal="center" vertical="top" wrapText="1"/>
    </xf>
    <xf numFmtId="0" fontId="40" fillId="0" borderId="0" xfId="0" applyFont="1" applyAlignment="1">
      <alignment horizontal="center"/>
    </xf>
    <xf numFmtId="0" fontId="1" fillId="0" borderId="1" xfId="0" applyFont="1" applyFill="1" applyBorder="1" applyAlignment="1">
      <alignment horizontal="center" wrapText="1"/>
    </xf>
    <xf numFmtId="164" fontId="1" fillId="0" borderId="1" xfId="0" applyNumberFormat="1" applyFont="1" applyBorder="1" applyAlignment="1">
      <alignment horizontal="left" wrapText="1"/>
    </xf>
    <xf numFmtId="14" fontId="3" fillId="0" borderId="1" xfId="0" applyNumberFormat="1" applyFont="1" applyBorder="1" applyAlignment="1">
      <alignment horizontal="center" wrapText="1"/>
    </xf>
    <xf numFmtId="0" fontId="3" fillId="0" borderId="1" xfId="0" applyNumberFormat="1" applyFont="1" applyFill="1" applyBorder="1" applyAlignment="1">
      <alignment wrapText="1"/>
    </xf>
    <xf numFmtId="167" fontId="3" fillId="0" borderId="0" xfId="0" applyNumberFormat="1" applyFont="1" applyFill="1" applyAlignment="1">
      <alignment horizontal="center"/>
    </xf>
    <xf numFmtId="167" fontId="3" fillId="0" borderId="1" xfId="0" applyNumberFormat="1" applyFont="1" applyFill="1" applyBorder="1" applyAlignment="1">
      <alignment horizontal="center" wrapText="1"/>
    </xf>
    <xf numFmtId="167" fontId="3" fillId="0" borderId="1" xfId="0" applyNumberFormat="1" applyFont="1" applyFill="1" applyBorder="1" applyAlignment="1">
      <alignment horizontal="center"/>
    </xf>
    <xf numFmtId="0" fontId="3" fillId="0" borderId="1" xfId="0" applyFont="1" applyBorder="1" applyAlignment="1">
      <alignment horizontal="left" wrapText="1"/>
    </xf>
    <xf numFmtId="0" fontId="1" fillId="0" borderId="0" xfId="0" applyFont="1" applyFill="1" applyAlignment="1">
      <alignment horizontal="center"/>
    </xf>
    <xf numFmtId="0" fontId="3" fillId="7" borderId="0" xfId="0" applyFont="1" applyFill="1" applyBorder="1" applyAlignment="1">
      <alignment horizontal="center"/>
    </xf>
    <xf numFmtId="0" fontId="3" fillId="7" borderId="1" xfId="0" applyFont="1" applyFill="1" applyBorder="1" applyAlignment="1">
      <alignment horizontal="center"/>
    </xf>
    <xf numFmtId="164" fontId="1" fillId="7" borderId="1" xfId="0" applyNumberFormat="1" applyFont="1" applyFill="1" applyBorder="1" applyAlignment="1">
      <alignment horizontal="center" wrapText="1"/>
    </xf>
    <xf numFmtId="164" fontId="3" fillId="7" borderId="1" xfId="0" applyNumberFormat="1" applyFont="1" applyFill="1" applyBorder="1" applyAlignment="1">
      <alignment horizontal="center" wrapText="1"/>
    </xf>
    <xf numFmtId="16" fontId="3" fillId="7" borderId="1" xfId="0" applyNumberFormat="1" applyFont="1" applyFill="1" applyBorder="1" applyAlignment="1">
      <alignment horizontal="center" wrapText="1"/>
    </xf>
    <xf numFmtId="0" fontId="3" fillId="7" borderId="1" xfId="0" applyFont="1" applyFill="1" applyBorder="1" applyAlignment="1">
      <alignment horizontal="center" wrapText="1"/>
    </xf>
    <xf numFmtId="0" fontId="3" fillId="7" borderId="1" xfId="0" applyFont="1" applyFill="1" applyBorder="1" applyAlignment="1">
      <alignment horizontal="left" wrapText="1"/>
    </xf>
    <xf numFmtId="0" fontId="1" fillId="7" borderId="1" xfId="0" applyFont="1" applyFill="1" applyBorder="1" applyAlignment="1">
      <alignment horizontal="center" wrapText="1"/>
    </xf>
    <xf numFmtId="0" fontId="3" fillId="7" borderId="0" xfId="0" applyFont="1" applyFill="1" applyAlignment="1">
      <alignment horizontal="center"/>
    </xf>
    <xf numFmtId="166" fontId="3" fillId="0" borderId="1" xfId="0" applyNumberFormat="1" applyFont="1" applyFill="1" applyBorder="1" applyAlignment="1">
      <alignment horizontal="center"/>
    </xf>
    <xf numFmtId="3" fontId="11" fillId="0" borderId="35" xfId="0" applyNumberFormat="1" applyFont="1" applyBorder="1" applyAlignment="1">
      <alignment wrapText="1"/>
    </xf>
    <xf numFmtId="164" fontId="0" fillId="0" borderId="1" xfId="0" applyNumberFormat="1" applyBorder="1" applyAlignment="1">
      <alignment horizontal="center" wrapText="1"/>
    </xf>
    <xf numFmtId="0" fontId="3" fillId="0" borderId="1" xfId="0" applyNumberFormat="1" applyFont="1" applyBorder="1" applyAlignment="1">
      <alignment horizontal="center" wrapText="1"/>
    </xf>
    <xf numFmtId="22" fontId="0" fillId="0" borderId="1" xfId="0" applyNumberFormat="1" applyBorder="1" applyAlignment="1">
      <alignment horizontal="center" wrapText="1"/>
    </xf>
    <xf numFmtId="22" fontId="1" fillId="0" borderId="0" xfId="0" applyNumberFormat="1" applyFont="1"/>
    <xf numFmtId="22" fontId="7" fillId="2" borderId="1" xfId="2" applyNumberFormat="1" applyFont="1" applyFill="1" applyBorder="1" applyAlignment="1">
      <alignment horizontal="center" wrapText="1"/>
    </xf>
    <xf numFmtId="22" fontId="3" fillId="0" borderId="1" xfId="0" applyNumberFormat="1" applyFont="1" applyFill="1" applyBorder="1" applyAlignment="1">
      <alignment horizontal="center"/>
    </xf>
    <xf numFmtId="22" fontId="1" fillId="0" borderId="1" xfId="0" applyNumberFormat="1" applyFont="1" applyBorder="1" applyAlignment="1">
      <alignment horizontal="center" wrapText="1"/>
    </xf>
    <xf numFmtId="22" fontId="3" fillId="0" borderId="1" xfId="0" applyNumberFormat="1" applyFont="1" applyBorder="1" applyAlignment="1">
      <alignment horizontal="center" wrapText="1"/>
    </xf>
    <xf numFmtId="22" fontId="1" fillId="7" borderId="1" xfId="0" applyNumberFormat="1" applyFont="1" applyFill="1" applyBorder="1" applyAlignment="1">
      <alignment horizontal="center" wrapText="1"/>
    </xf>
    <xf numFmtId="22" fontId="3" fillId="0" borderId="1" xfId="0" applyNumberFormat="1" applyFont="1" applyFill="1" applyBorder="1" applyAlignment="1">
      <alignment horizontal="center" wrapText="1"/>
    </xf>
    <xf numFmtId="22" fontId="0" fillId="0" borderId="0" xfId="0" applyNumberFormat="1"/>
    <xf numFmtId="165" fontId="1" fillId="0" borderId="0" xfId="0" applyNumberFormat="1" applyFont="1"/>
    <xf numFmtId="165" fontId="7" fillId="2" borderId="1" xfId="2" applyNumberFormat="1" applyFont="1" applyFill="1" applyBorder="1" applyAlignment="1">
      <alignment horizontal="center" wrapText="1"/>
    </xf>
    <xf numFmtId="165" fontId="1" fillId="0" borderId="1" xfId="0" applyNumberFormat="1" applyFont="1" applyBorder="1" applyAlignment="1">
      <alignment horizontal="center" wrapText="1"/>
    </xf>
    <xf numFmtId="165" fontId="3" fillId="0" borderId="1" xfId="0" applyNumberFormat="1" applyFont="1" applyBorder="1" applyAlignment="1">
      <alignment horizontal="center" wrapText="1"/>
    </xf>
    <xf numFmtId="165" fontId="3" fillId="7" borderId="1" xfId="0" applyNumberFormat="1" applyFont="1" applyFill="1" applyBorder="1" applyAlignment="1">
      <alignment horizontal="center" wrapText="1"/>
    </xf>
    <xf numFmtId="165" fontId="0" fillId="0" borderId="0" xfId="0" applyNumberFormat="1"/>
    <xf numFmtId="0" fontId="1" fillId="0" borderId="1" xfId="0" applyFont="1" applyFill="1" applyBorder="1" applyAlignment="1">
      <alignment horizontal="center"/>
    </xf>
    <xf numFmtId="165" fontId="1" fillId="0" borderId="1" xfId="0" applyNumberFormat="1" applyFont="1" applyFill="1" applyBorder="1" applyAlignment="1">
      <alignment horizontal="center"/>
    </xf>
    <xf numFmtId="165" fontId="1" fillId="0" borderId="0" xfId="0" applyNumberFormat="1" applyFont="1" applyAlignment="1">
      <alignment horizontal="center" wrapText="1"/>
    </xf>
    <xf numFmtId="3" fontId="11" fillId="0" borderId="36" xfId="0" applyNumberFormat="1" applyFont="1" applyBorder="1" applyAlignment="1">
      <alignment wrapText="1"/>
    </xf>
    <xf numFmtId="164" fontId="3" fillId="0" borderId="1" xfId="0" applyNumberFormat="1" applyFont="1" applyFill="1" applyBorder="1" applyAlignment="1">
      <alignment horizontal="center"/>
    </xf>
    <xf numFmtId="3" fontId="11" fillId="0" borderId="37" xfId="0" applyNumberFormat="1" applyFont="1" applyBorder="1" applyAlignment="1">
      <alignment wrapText="1"/>
    </xf>
    <xf numFmtId="3" fontId="11" fillId="0" borderId="38" xfId="0" applyNumberFormat="1" applyFont="1" applyBorder="1" applyAlignment="1">
      <alignment wrapText="1"/>
    </xf>
    <xf numFmtId="3" fontId="11" fillId="0" borderId="28" xfId="0" applyNumberFormat="1" applyFont="1" applyBorder="1" applyAlignment="1">
      <alignment wrapText="1"/>
    </xf>
    <xf numFmtId="0" fontId="3" fillId="0" borderId="1" xfId="2" applyFont="1" applyFill="1" applyBorder="1" applyAlignment="1">
      <alignment horizontal="center" wrapText="1"/>
    </xf>
    <xf numFmtId="0" fontId="3" fillId="0" borderId="1" xfId="0" applyFont="1" applyBorder="1" applyAlignment="1">
      <alignment wrapText="1"/>
    </xf>
    <xf numFmtId="168" fontId="3" fillId="0" borderId="1" xfId="0" applyNumberFormat="1"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0" fontId="0" fillId="0" borderId="1" xfId="0" applyBorder="1" applyAlignment="1"/>
    <xf numFmtId="19" fontId="0" fillId="0" borderId="1" xfId="0" applyNumberFormat="1" applyBorder="1"/>
    <xf numFmtId="0" fontId="1" fillId="7" borderId="0" xfId="0" applyFont="1" applyFill="1" applyBorder="1" applyAlignment="1">
      <alignment horizontal="center"/>
    </xf>
    <xf numFmtId="0" fontId="1" fillId="7" borderId="0" xfId="0" applyFont="1" applyFill="1" applyAlignment="1">
      <alignment horizontal="center"/>
    </xf>
    <xf numFmtId="0" fontId="7" fillId="2" borderId="16" xfId="2" applyFont="1" applyFill="1" applyBorder="1" applyAlignment="1">
      <alignment horizontal="center" wrapText="1"/>
    </xf>
    <xf numFmtId="165" fontId="7" fillId="2" borderId="16" xfId="2" applyNumberFormat="1" applyFont="1" applyFill="1" applyBorder="1" applyAlignment="1">
      <alignment horizontal="center" wrapText="1"/>
    </xf>
    <xf numFmtId="22" fontId="7" fillId="2" borderId="16" xfId="2" applyNumberFormat="1" applyFont="1" applyFill="1" applyBorder="1" applyAlignment="1">
      <alignment horizontal="center" wrapText="1"/>
    </xf>
    <xf numFmtId="0" fontId="5" fillId="3" borderId="16" xfId="0" applyFont="1" applyFill="1" applyBorder="1" applyAlignment="1">
      <alignment horizontal="center" wrapText="1"/>
    </xf>
    <xf numFmtId="0" fontId="0" fillId="0" borderId="22" xfId="0" applyBorder="1" applyAlignment="1">
      <alignment horizontal="center"/>
    </xf>
    <xf numFmtId="164" fontId="1" fillId="0" borderId="22" xfId="0" applyNumberFormat="1" applyFont="1" applyBorder="1" applyAlignment="1">
      <alignment horizontal="center" wrapText="1"/>
    </xf>
    <xf numFmtId="165" fontId="1" fillId="0" borderId="22" xfId="0" applyNumberFormat="1" applyFont="1" applyBorder="1" applyAlignment="1">
      <alignment horizontal="center" wrapText="1"/>
    </xf>
    <xf numFmtId="167" fontId="3" fillId="0" borderId="22" xfId="0" applyNumberFormat="1" applyFont="1" applyFill="1" applyBorder="1" applyAlignment="1">
      <alignment horizontal="center"/>
    </xf>
    <xf numFmtId="168" fontId="3" fillId="0" borderId="22" xfId="0" applyNumberFormat="1" applyFont="1" applyFill="1" applyBorder="1" applyAlignment="1">
      <alignment horizontal="center" wrapText="1"/>
    </xf>
    <xf numFmtId="0" fontId="3" fillId="0" borderId="22" xfId="0" applyFont="1" applyFill="1" applyBorder="1" applyAlignment="1">
      <alignment horizontal="center" wrapText="1"/>
    </xf>
    <xf numFmtId="0" fontId="3" fillId="0" borderId="22" xfId="0" applyFont="1" applyBorder="1" applyAlignment="1">
      <alignment horizontal="center" wrapText="1"/>
    </xf>
    <xf numFmtId="0" fontId="3" fillId="0" borderId="22" xfId="0" applyFont="1" applyFill="1" applyBorder="1" applyAlignment="1">
      <alignment horizontal="left" wrapText="1"/>
    </xf>
    <xf numFmtId="14" fontId="3" fillId="0" borderId="1" xfId="0" applyNumberFormat="1" applyFont="1" applyBorder="1" applyAlignment="1">
      <alignment horizontal="center"/>
    </xf>
    <xf numFmtId="0" fontId="44" fillId="0" borderId="1" xfId="0" applyFont="1" applyBorder="1" applyAlignment="1">
      <alignment wrapText="1"/>
    </xf>
    <xf numFmtId="0" fontId="44" fillId="0" borderId="1" xfId="0" applyFont="1" applyBorder="1" applyAlignment="1">
      <alignment horizontal="center" wrapText="1"/>
    </xf>
    <xf numFmtId="14" fontId="44" fillId="0" borderId="1" xfId="0" applyNumberFormat="1" applyFont="1" applyBorder="1" applyAlignment="1">
      <alignment horizontal="center" wrapText="1"/>
    </xf>
    <xf numFmtId="20" fontId="3" fillId="0" borderId="1" xfId="0" applyNumberFormat="1" applyFont="1" applyBorder="1" applyAlignment="1">
      <alignment horizontal="center"/>
    </xf>
    <xf numFmtId="14" fontId="3" fillId="0" borderId="22" xfId="0" applyNumberFormat="1" applyFont="1" applyBorder="1" applyAlignment="1">
      <alignment horizontal="center"/>
    </xf>
    <xf numFmtId="14" fontId="3" fillId="0" borderId="22" xfId="0" applyNumberFormat="1" applyFont="1" applyBorder="1" applyAlignment="1">
      <alignment horizontal="center" wrapText="1"/>
    </xf>
    <xf numFmtId="0" fontId="44" fillId="0" borderId="22" xfId="0" applyFont="1" applyBorder="1" applyAlignment="1">
      <alignment horizontal="center" wrapText="1"/>
    </xf>
    <xf numFmtId="14" fontId="44" fillId="0" borderId="22" xfId="0" applyNumberFormat="1" applyFont="1" applyBorder="1" applyAlignment="1">
      <alignment horizontal="center" wrapText="1"/>
    </xf>
    <xf numFmtId="0" fontId="7" fillId="2" borderId="17" xfId="2" applyFont="1" applyFill="1" applyBorder="1" applyAlignment="1">
      <alignment horizontal="center" wrapText="1"/>
    </xf>
    <xf numFmtId="165" fontId="7" fillId="2" borderId="17" xfId="2" applyNumberFormat="1" applyFont="1" applyFill="1" applyBorder="1" applyAlignment="1">
      <alignment horizontal="center" wrapText="1"/>
    </xf>
    <xf numFmtId="22" fontId="7" fillId="2" borderId="17" xfId="2" applyNumberFormat="1" applyFont="1" applyFill="1" applyBorder="1" applyAlignment="1">
      <alignment horizontal="center" wrapText="1"/>
    </xf>
    <xf numFmtId="0" fontId="5" fillId="3" borderId="17" xfId="0" applyFont="1" applyFill="1" applyBorder="1" applyAlignment="1">
      <alignment horizontal="center" wrapText="1"/>
    </xf>
    <xf numFmtId="0" fontId="3" fillId="0" borderId="0" xfId="0" applyFont="1" applyAlignment="1">
      <alignment horizontal="center"/>
    </xf>
    <xf numFmtId="0" fontId="26" fillId="0" borderId="22" xfId="0" applyFont="1" applyBorder="1" applyAlignment="1">
      <alignment wrapText="1"/>
    </xf>
    <xf numFmtId="14" fontId="3" fillId="0" borderId="1" xfId="2" applyNumberFormat="1" applyFont="1" applyFill="1" applyBorder="1" applyAlignment="1">
      <alignment horizontal="center" wrapText="1"/>
    </xf>
    <xf numFmtId="165" fontId="3" fillId="0" borderId="1" xfId="2" applyNumberFormat="1" applyFont="1" applyFill="1" applyBorder="1" applyAlignment="1">
      <alignment horizontal="center" wrapText="1"/>
    </xf>
    <xf numFmtId="22" fontId="3" fillId="0" borderId="1" xfId="2" applyNumberFormat="1" applyFont="1" applyFill="1" applyBorder="1" applyAlignment="1">
      <alignment horizontal="center" wrapText="1"/>
    </xf>
    <xf numFmtId="0" fontId="0" fillId="0" borderId="1" xfId="0" applyFill="1" applyBorder="1" applyAlignment="1">
      <alignment horizontal="center"/>
    </xf>
    <xf numFmtId="165" fontId="0" fillId="0" borderId="1" xfId="0" applyNumberFormat="1" applyBorder="1" applyAlignment="1">
      <alignment horizontal="center"/>
    </xf>
    <xf numFmtId="22" fontId="0" fillId="0" borderId="1" xfId="0" applyNumberFormat="1" applyBorder="1" applyAlignment="1">
      <alignment horizontal="center"/>
    </xf>
    <xf numFmtId="0" fontId="20" fillId="0" borderId="0" xfId="0" applyFont="1" applyAlignment="1">
      <alignment wrapText="1"/>
    </xf>
    <xf numFmtId="0" fontId="20" fillId="0" borderId="0" xfId="0" applyFont="1" applyAlignment="1">
      <alignment horizontal="center" wrapText="1"/>
    </xf>
    <xf numFmtId="14" fontId="0" fillId="0" borderId="1" xfId="0" applyNumberFormat="1" applyBorder="1" applyAlignment="1">
      <alignment horizontal="center"/>
    </xf>
    <xf numFmtId="0" fontId="0" fillId="0" borderId="1" xfId="0" applyBorder="1" applyAlignment="1">
      <alignment horizontal="left" wrapText="1"/>
    </xf>
    <xf numFmtId="0" fontId="45" fillId="0" borderId="0" xfId="0" applyFont="1" applyAlignment="1">
      <alignment wrapText="1"/>
    </xf>
    <xf numFmtId="0" fontId="7" fillId="2" borderId="0" xfId="2" applyFont="1" applyFill="1" applyBorder="1" applyAlignment="1">
      <alignment horizontal="center" wrapText="1"/>
    </xf>
    <xf numFmtId="0" fontId="5" fillId="3" borderId="0" xfId="0" applyFont="1" applyFill="1" applyBorder="1" applyAlignment="1">
      <alignment horizontal="center" wrapText="1"/>
    </xf>
    <xf numFmtId="0" fontId="0" fillId="0" borderId="0" xfId="0" applyFill="1" applyAlignment="1">
      <alignment horizontal="center"/>
    </xf>
    <xf numFmtId="0" fontId="3" fillId="0" borderId="1" xfId="0" applyFont="1" applyBorder="1" applyAlignment="1">
      <alignment horizontal="center"/>
    </xf>
    <xf numFmtId="0" fontId="26" fillId="0" borderId="0" xfId="0" applyFont="1" applyAlignment="1">
      <alignment horizontal="center"/>
    </xf>
    <xf numFmtId="0" fontId="1" fillId="0" borderId="0" xfId="0" applyFont="1" applyAlignment="1">
      <alignment horizontal="left" wrapText="1"/>
    </xf>
    <xf numFmtId="0" fontId="26" fillId="0" borderId="1" xfId="0" applyFont="1" applyBorder="1" applyAlignment="1">
      <alignment horizontal="left" wrapText="1"/>
    </xf>
    <xf numFmtId="0" fontId="20" fillId="0" borderId="0" xfId="0" applyFont="1" applyAlignment="1">
      <alignment horizontal="left" wrapText="1"/>
    </xf>
    <xf numFmtId="0" fontId="7" fillId="2" borderId="0" xfId="2" applyFont="1" applyFill="1" applyBorder="1" applyAlignment="1">
      <alignment horizontal="left" wrapText="1"/>
    </xf>
    <xf numFmtId="0" fontId="7" fillId="2" borderId="17" xfId="2" applyFont="1" applyFill="1" applyBorder="1" applyAlignment="1">
      <alignment horizontal="left" wrapText="1"/>
    </xf>
    <xf numFmtId="0" fontId="3" fillId="0" borderId="1" xfId="0" applyFont="1" applyBorder="1" applyAlignment="1">
      <alignment horizontal="left"/>
    </xf>
    <xf numFmtId="0" fontId="26" fillId="0" borderId="0" xfId="0" applyFont="1" applyAlignment="1">
      <alignment horizontal="left" wrapText="1"/>
    </xf>
    <xf numFmtId="0" fontId="26" fillId="0" borderId="22" xfId="0" applyFont="1" applyBorder="1" applyAlignment="1">
      <alignment horizontal="left" wrapText="1"/>
    </xf>
    <xf numFmtId="0" fontId="44" fillId="0" borderId="22" xfId="0" applyFont="1" applyBorder="1" applyAlignment="1">
      <alignment horizontal="left" wrapText="1"/>
    </xf>
    <xf numFmtId="0" fontId="3" fillId="0" borderId="22" xfId="0" applyNumberFormat="1" applyFont="1" applyFill="1" applyBorder="1" applyAlignment="1">
      <alignment horizontal="left" wrapText="1"/>
    </xf>
    <xf numFmtId="0" fontId="3" fillId="0" borderId="0" xfId="0" applyFont="1" applyAlignment="1">
      <alignment horizontal="left" wrapText="1"/>
    </xf>
    <xf numFmtId="0" fontId="3" fillId="0" borderId="1" xfId="0" applyNumberFormat="1" applyFont="1" applyFill="1" applyBorder="1" applyAlignment="1">
      <alignment horizontal="left" wrapText="1"/>
    </xf>
    <xf numFmtId="0" fontId="44" fillId="0" borderId="1" xfId="0" applyFont="1" applyBorder="1" applyAlignment="1">
      <alignment horizontal="left" wrapText="1"/>
    </xf>
    <xf numFmtId="0" fontId="7" fillId="2" borderId="1" xfId="2" applyFont="1" applyFill="1" applyBorder="1" applyAlignment="1">
      <alignment horizontal="left" wrapText="1"/>
    </xf>
    <xf numFmtId="0" fontId="1" fillId="0" borderId="0" xfId="0" applyFont="1" applyFill="1" applyAlignment="1">
      <alignment horizontal="left" wrapText="1"/>
    </xf>
    <xf numFmtId="0" fontId="20" fillId="0" borderId="1" xfId="0" applyFont="1" applyBorder="1" applyAlignment="1">
      <alignment horizontal="center"/>
    </xf>
    <xf numFmtId="0" fontId="20" fillId="0" borderId="1" xfId="0" applyFont="1" applyBorder="1" applyAlignment="1">
      <alignment horizontal="center" wrapText="1"/>
    </xf>
    <xf numFmtId="0" fontId="0" fillId="4" borderId="1" xfId="0" applyFill="1" applyBorder="1" applyAlignment="1">
      <alignment horizontal="center"/>
    </xf>
    <xf numFmtId="0" fontId="0" fillId="0" borderId="1" xfId="0" applyFill="1" applyBorder="1" applyAlignment="1">
      <alignment horizontal="center" wrapText="1"/>
    </xf>
    <xf numFmtId="0" fontId="16" fillId="0" borderId="1" xfId="0" applyFont="1" applyBorder="1" applyAlignment="1">
      <alignment horizontal="left" wrapText="1"/>
    </xf>
    <xf numFmtId="165" fontId="7" fillId="2" borderId="0" xfId="2" applyNumberFormat="1" applyFont="1" applyFill="1" applyBorder="1" applyAlignment="1">
      <alignment horizontal="center" wrapText="1"/>
    </xf>
    <xf numFmtId="22" fontId="7" fillId="2" borderId="0" xfId="2" applyNumberFormat="1" applyFont="1" applyFill="1" applyBorder="1" applyAlignment="1">
      <alignment horizontal="center" wrapText="1"/>
    </xf>
    <xf numFmtId="0" fontId="3" fillId="4" borderId="1" xfId="2" applyFont="1" applyFill="1" applyBorder="1" applyAlignment="1">
      <alignment horizontal="center" wrapText="1"/>
    </xf>
    <xf numFmtId="0" fontId="1" fillId="4" borderId="22" xfId="0" applyFont="1" applyFill="1" applyBorder="1" applyAlignment="1">
      <alignment horizontal="center" wrapText="1"/>
    </xf>
    <xf numFmtId="0" fontId="1" fillId="4" borderId="1" xfId="0" applyFont="1" applyFill="1" applyBorder="1" applyAlignment="1">
      <alignment horizontal="center" wrapText="1"/>
    </xf>
    <xf numFmtId="22" fontId="3" fillId="0" borderId="1" xfId="0" applyNumberFormat="1" applyFont="1" applyBorder="1" applyAlignment="1">
      <alignment horizontal="center"/>
    </xf>
    <xf numFmtId="0" fontId="0" fillId="11" borderId="0" xfId="0" applyFill="1" applyAlignment="1">
      <alignment horizontal="center"/>
    </xf>
    <xf numFmtId="0" fontId="0" fillId="11" borderId="0" xfId="0" applyFill="1" applyBorder="1" applyAlignment="1">
      <alignment horizontal="center"/>
    </xf>
    <xf numFmtId="14" fontId="0" fillId="11" borderId="0" xfId="0" applyNumberFormat="1" applyFill="1" applyBorder="1" applyAlignment="1">
      <alignment horizontal="center"/>
    </xf>
    <xf numFmtId="165" fontId="0" fillId="11" borderId="0" xfId="0" applyNumberFormat="1" applyFill="1" applyBorder="1" applyAlignment="1">
      <alignment horizontal="center"/>
    </xf>
    <xf numFmtId="22" fontId="3" fillId="11" borderId="0" xfId="0" applyNumberFormat="1" applyFont="1" applyFill="1" applyBorder="1" applyAlignment="1">
      <alignment horizontal="center"/>
    </xf>
    <xf numFmtId="0" fontId="26" fillId="11" borderId="0" xfId="0" applyFont="1" applyFill="1" applyBorder="1" applyAlignment="1">
      <alignment horizontal="left" wrapText="1"/>
    </xf>
    <xf numFmtId="0" fontId="3" fillId="11" borderId="0" xfId="0" applyFont="1" applyFill="1" applyBorder="1" applyAlignment="1">
      <alignment horizontal="center" wrapText="1"/>
    </xf>
    <xf numFmtId="0" fontId="3" fillId="11" borderId="0" xfId="0" applyFont="1" applyFill="1" applyBorder="1" applyAlignment="1">
      <alignment horizontal="center"/>
    </xf>
    <xf numFmtId="0" fontId="16" fillId="0" borderId="1" xfId="0" applyFont="1" applyBorder="1" applyAlignment="1">
      <alignment wrapText="1"/>
    </xf>
    <xf numFmtId="0" fontId="47" fillId="0" borderId="1" xfId="0" applyFont="1" applyBorder="1" applyAlignment="1">
      <alignment wrapText="1"/>
    </xf>
    <xf numFmtId="0" fontId="16" fillId="0" borderId="0" xfId="0" applyFont="1" applyAlignment="1">
      <alignment horizontal="center"/>
    </xf>
    <xf numFmtId="0" fontId="59" fillId="0" borderId="0" xfId="0" applyFont="1" applyAlignment="1">
      <alignment wrapText="1"/>
    </xf>
    <xf numFmtId="0" fontId="59" fillId="0" borderId="0" xfId="0" applyFont="1" applyAlignment="1">
      <alignment horizontal="center" wrapText="1"/>
    </xf>
    <xf numFmtId="0" fontId="59" fillId="0" borderId="1" xfId="0" applyFont="1" applyBorder="1" applyAlignment="1">
      <alignment horizontal="center" wrapText="1"/>
    </xf>
    <xf numFmtId="0" fontId="16" fillId="0" borderId="0" xfId="0" applyFont="1" applyAlignment="1">
      <alignment wrapText="1"/>
    </xf>
    <xf numFmtId="0" fontId="60" fillId="0" borderId="22" xfId="0" applyFont="1" applyBorder="1" applyAlignment="1">
      <alignment horizontal="center" wrapText="1"/>
    </xf>
    <xf numFmtId="0" fontId="1" fillId="0" borderId="1" xfId="0" applyFont="1" applyBorder="1" applyAlignment="1">
      <alignment horizontal="center"/>
    </xf>
    <xf numFmtId="14" fontId="1" fillId="0" borderId="1" xfId="0" applyNumberFormat="1" applyFont="1" applyBorder="1" applyAlignment="1">
      <alignment horizontal="center"/>
    </xf>
    <xf numFmtId="0" fontId="60" fillId="0" borderId="1" xfId="0" applyFont="1" applyBorder="1" applyAlignment="1">
      <alignment wrapText="1"/>
    </xf>
    <xf numFmtId="164" fontId="1" fillId="0" borderId="1" xfId="2" applyNumberFormat="1" applyFont="1" applyFill="1" applyBorder="1" applyAlignment="1">
      <alignment horizontal="center" wrapText="1"/>
    </xf>
    <xf numFmtId="14" fontId="0" fillId="0" borderId="16" xfId="0" applyNumberFormat="1" applyBorder="1" applyAlignment="1">
      <alignment horizontal="center"/>
    </xf>
    <xf numFmtId="165" fontId="0" fillId="0" borderId="16" xfId="0" applyNumberFormat="1" applyBorder="1" applyAlignment="1">
      <alignment horizontal="center"/>
    </xf>
    <xf numFmtId="0" fontId="59" fillId="0" borderId="16" xfId="0" applyFont="1" applyBorder="1" applyAlignment="1">
      <alignment horizontal="center"/>
    </xf>
    <xf numFmtId="20" fontId="0" fillId="0" borderId="16" xfId="0" applyNumberFormat="1" applyBorder="1" applyAlignment="1">
      <alignment horizontal="center"/>
    </xf>
    <xf numFmtId="0" fontId="1" fillId="0" borderId="16" xfId="0" applyFont="1" applyBorder="1" applyAlignment="1">
      <alignment horizontal="center"/>
    </xf>
    <xf numFmtId="0" fontId="1" fillId="12" borderId="16" xfId="0" applyFont="1" applyFill="1" applyBorder="1" applyAlignment="1">
      <alignment horizontal="center"/>
    </xf>
    <xf numFmtId="0" fontId="16" fillId="0" borderId="1" xfId="0" applyFont="1" applyBorder="1" applyAlignment="1">
      <alignment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0" fontId="16" fillId="0" borderId="1" xfId="0" applyFont="1" applyBorder="1" applyAlignment="1">
      <alignment horizontal="center" vertical="center"/>
    </xf>
    <xf numFmtId="2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6" fillId="0" borderId="1" xfId="0" applyFont="1" applyBorder="1" applyAlignment="1">
      <alignment vertical="center" wrapText="1"/>
    </xf>
    <xf numFmtId="0" fontId="1" fillId="12" borderId="1" xfId="0" applyFont="1" applyFill="1" applyBorder="1" applyAlignment="1">
      <alignment horizontal="center" vertical="center"/>
    </xf>
    <xf numFmtId="22" fontId="1" fillId="0" borderId="1" xfId="0" applyNumberFormat="1" applyFont="1" applyBorder="1" applyAlignment="1">
      <alignment horizontal="center"/>
    </xf>
    <xf numFmtId="0" fontId="0" fillId="0" borderId="1" xfId="0" applyBorder="1"/>
    <xf numFmtId="0" fontId="16" fillId="0" borderId="1" xfId="0" applyFont="1" applyBorder="1" applyAlignment="1">
      <alignment horizontal="center"/>
    </xf>
    <xf numFmtId="0" fontId="16" fillId="0" borderId="1" xfId="0" applyFont="1" applyBorder="1" applyAlignment="1">
      <alignment horizontal="center" wrapText="1"/>
    </xf>
    <xf numFmtId="165" fontId="1" fillId="0" borderId="1" xfId="0" applyNumberFormat="1" applyFont="1" applyBorder="1" applyAlignment="1">
      <alignment horizontal="center"/>
    </xf>
    <xf numFmtId="0" fontId="45" fillId="0" borderId="1" xfId="0" applyFont="1" applyBorder="1" applyAlignment="1">
      <alignment horizontal="center" wrapText="1"/>
    </xf>
    <xf numFmtId="0" fontId="0" fillId="0" borderId="30" xfId="0" applyBorder="1" applyAlignment="1">
      <alignment horizontal="center"/>
    </xf>
    <xf numFmtId="0" fontId="0" fillId="0" borderId="1" xfId="0" applyFill="1" applyBorder="1"/>
    <xf numFmtId="0" fontId="1" fillId="0" borderId="17" xfId="0" applyFont="1" applyBorder="1" applyAlignment="1">
      <alignment horizontal="center"/>
    </xf>
    <xf numFmtId="14" fontId="0" fillId="0" borderId="17" xfId="0" applyNumberFormat="1" applyBorder="1" applyAlignment="1">
      <alignment horizontal="center"/>
    </xf>
    <xf numFmtId="165" fontId="0" fillId="0" borderId="17" xfId="0" applyNumberFormat="1" applyBorder="1" applyAlignment="1">
      <alignment horizontal="center"/>
    </xf>
    <xf numFmtId="0" fontId="16" fillId="0" borderId="0" xfId="0" applyFont="1" applyBorder="1" applyAlignment="1">
      <alignment horizontal="center"/>
    </xf>
    <xf numFmtId="20" fontId="1" fillId="0" borderId="17" xfId="0" applyNumberFormat="1" applyFont="1" applyBorder="1" applyAlignment="1">
      <alignment horizontal="center"/>
    </xf>
    <xf numFmtId="0" fontId="0" fillId="0" borderId="17" xfId="0" applyBorder="1"/>
    <xf numFmtId="0" fontId="1" fillId="0" borderId="22" xfId="0" applyFont="1" applyBorder="1" applyAlignment="1">
      <alignment horizontal="center"/>
    </xf>
    <xf numFmtId="14" fontId="0" fillId="0" borderId="22" xfId="0" applyNumberFormat="1" applyBorder="1" applyAlignment="1">
      <alignment horizontal="center"/>
    </xf>
    <xf numFmtId="165" fontId="0" fillId="0" borderId="22" xfId="0" applyNumberFormat="1" applyBorder="1" applyAlignment="1">
      <alignment horizontal="center"/>
    </xf>
    <xf numFmtId="0" fontId="16" fillId="0" borderId="22" xfId="0" applyFont="1" applyBorder="1" applyAlignment="1">
      <alignment horizontal="center"/>
    </xf>
    <xf numFmtId="20" fontId="1" fillId="0" borderId="22" xfId="0" applyNumberFormat="1" applyFont="1" applyBorder="1" applyAlignment="1">
      <alignment horizontal="center"/>
    </xf>
    <xf numFmtId="0" fontId="16" fillId="0" borderId="22" xfId="0" applyFont="1" applyBorder="1" applyAlignment="1">
      <alignment horizontal="center" wrapText="1"/>
    </xf>
    <xf numFmtId="0" fontId="0" fillId="0" borderId="22" xfId="0" applyBorder="1"/>
    <xf numFmtId="0" fontId="16" fillId="0" borderId="1" xfId="0" applyFont="1" applyBorder="1"/>
    <xf numFmtId="0" fontId="1" fillId="0" borderId="1" xfId="0" applyFont="1" applyBorder="1" applyAlignment="1">
      <alignment wrapText="1"/>
    </xf>
    <xf numFmtId="0" fontId="1" fillId="12" borderId="16" xfId="0" applyFont="1" applyFill="1" applyBorder="1" applyAlignment="1"/>
    <xf numFmtId="0" fontId="1" fillId="12" borderId="17" xfId="0" applyFont="1" applyFill="1" applyBorder="1" applyAlignment="1"/>
    <xf numFmtId="0" fontId="1" fillId="4" borderId="30" xfId="0" applyFont="1" applyFill="1" applyBorder="1" applyAlignment="1">
      <alignment horizontal="center" wrapText="1"/>
    </xf>
    <xf numFmtId="0" fontId="1" fillId="0" borderId="1" xfId="2" applyFont="1" applyFill="1" applyBorder="1" applyAlignment="1">
      <alignment horizontal="center" wrapText="1"/>
    </xf>
    <xf numFmtId="14" fontId="1" fillId="0" borderId="1" xfId="2" applyNumberFormat="1" applyFont="1" applyFill="1" applyBorder="1" applyAlignment="1">
      <alignment horizontal="center" wrapText="1"/>
    </xf>
    <xf numFmtId="165" fontId="1" fillId="0" borderId="1" xfId="2" applyNumberFormat="1" applyFont="1" applyFill="1" applyBorder="1" applyAlignment="1">
      <alignment horizontal="center" wrapText="1"/>
    </xf>
    <xf numFmtId="22" fontId="1" fillId="0" borderId="1" xfId="2" applyNumberFormat="1" applyFont="1" applyFill="1" applyBorder="1" applyAlignment="1">
      <alignment horizontal="center" wrapText="1"/>
    </xf>
    <xf numFmtId="0" fontId="1" fillId="12" borderId="1" xfId="0" applyFont="1" applyFill="1" applyBorder="1" applyAlignment="1"/>
    <xf numFmtId="0" fontId="6" fillId="0" borderId="1" xfId="0" applyFont="1" applyBorder="1" applyAlignment="1">
      <alignment wrapText="1"/>
    </xf>
    <xf numFmtId="20" fontId="1" fillId="0" borderId="1" xfId="2" applyNumberFormat="1" applyFont="1" applyFill="1" applyBorder="1" applyAlignment="1">
      <alignment horizontal="center" wrapText="1"/>
    </xf>
    <xf numFmtId="0" fontId="6" fillId="0" borderId="1" xfId="0" applyFont="1" applyBorder="1" applyAlignment="1">
      <alignment horizontal="center" wrapText="1"/>
    </xf>
    <xf numFmtId="20" fontId="1" fillId="0" borderId="1" xfId="0" applyNumberFormat="1" applyFont="1" applyBorder="1" applyAlignment="1">
      <alignment horizontal="center"/>
    </xf>
    <xf numFmtId="14" fontId="1" fillId="0" borderId="1" xfId="0" applyNumberFormat="1" applyFont="1" applyBorder="1" applyAlignment="1">
      <alignment horizontal="center" wrapText="1"/>
    </xf>
    <xf numFmtId="0" fontId="59" fillId="0" borderId="1" xfId="0" applyFont="1" applyBorder="1" applyAlignment="1">
      <alignment horizontal="center"/>
    </xf>
    <xf numFmtId="0" fontId="1" fillId="13" borderId="1" xfId="0" applyFont="1" applyFill="1" applyBorder="1" applyAlignment="1">
      <alignment horizontal="center" wrapText="1"/>
    </xf>
    <xf numFmtId="164" fontId="1" fillId="13" borderId="1" xfId="0" applyNumberFormat="1" applyFont="1" applyFill="1" applyBorder="1" applyAlignment="1">
      <alignment horizontal="center" wrapText="1"/>
    </xf>
    <xf numFmtId="0" fontId="1" fillId="12" borderId="30" xfId="0" applyFont="1" applyFill="1" applyBorder="1" applyAlignment="1"/>
    <xf numFmtId="0" fontId="1" fillId="14" borderId="1" xfId="2" applyFont="1" applyFill="1" applyBorder="1" applyAlignment="1">
      <alignment horizontal="center" wrapText="1"/>
    </xf>
    <xf numFmtId="165" fontId="1" fillId="14" borderId="1" xfId="2" applyNumberFormat="1" applyFont="1" applyFill="1" applyBorder="1" applyAlignment="1">
      <alignment horizontal="center" wrapText="1"/>
    </xf>
    <xf numFmtId="0" fontId="1" fillId="12" borderId="1" xfId="0" applyFont="1" applyFill="1" applyBorder="1" applyAlignment="1">
      <alignment horizontal="center"/>
    </xf>
    <xf numFmtId="0" fontId="59" fillId="0" borderId="1" xfId="0" applyFont="1" applyBorder="1" applyAlignment="1">
      <alignment wrapText="1"/>
    </xf>
    <xf numFmtId="0" fontId="0" fillId="0" borderId="1" xfId="0" applyBorder="1" applyAlignment="1">
      <alignment horizontal="center" wrapText="1"/>
    </xf>
    <xf numFmtId="0" fontId="54" fillId="0" borderId="1" xfId="0" applyFont="1" applyBorder="1" applyAlignment="1">
      <alignment horizontal="left" wrapText="1"/>
    </xf>
    <xf numFmtId="0" fontId="1" fillId="0" borderId="1" xfId="0" applyFont="1" applyBorder="1" applyAlignment="1">
      <alignment horizontal="left" wrapText="1"/>
    </xf>
    <xf numFmtId="0" fontId="45" fillId="0" borderId="1" xfId="0" applyFont="1" applyBorder="1" applyAlignment="1">
      <alignment horizontal="center"/>
    </xf>
    <xf numFmtId="0" fontId="1" fillId="15" borderId="0" xfId="0" applyFont="1" applyFill="1" applyAlignment="1">
      <alignment horizontal="center"/>
    </xf>
    <xf numFmtId="0" fontId="7" fillId="16" borderId="16" xfId="2" applyFont="1" applyFill="1" applyBorder="1" applyAlignment="1">
      <alignment horizontal="center" wrapText="1"/>
    </xf>
    <xf numFmtId="165" fontId="7" fillId="16" borderId="16" xfId="2" applyNumberFormat="1" applyFont="1" applyFill="1" applyBorder="1" applyAlignment="1">
      <alignment horizontal="center" wrapText="1"/>
    </xf>
    <xf numFmtId="22" fontId="7" fillId="16" borderId="16" xfId="2" applyNumberFormat="1" applyFont="1" applyFill="1" applyBorder="1" applyAlignment="1">
      <alignment horizontal="center" wrapText="1"/>
    </xf>
    <xf numFmtId="0" fontId="5" fillId="17" borderId="16" xfId="0" applyFont="1" applyFill="1" applyBorder="1" applyAlignment="1">
      <alignment horizontal="center" wrapText="1"/>
    </xf>
    <xf numFmtId="0" fontId="1" fillId="0" borderId="1" xfId="0" applyFont="1" applyFill="1" applyBorder="1"/>
    <xf numFmtId="14" fontId="0" fillId="0" borderId="1" xfId="0" applyNumberFormat="1" applyFill="1" applyBorder="1" applyAlignment="1">
      <alignment horizontal="center"/>
    </xf>
    <xf numFmtId="165" fontId="0" fillId="0" borderId="1" xfId="0" applyNumberFormat="1" applyFill="1" applyBorder="1" applyAlignment="1">
      <alignment horizontal="center"/>
    </xf>
    <xf numFmtId="0" fontId="16" fillId="0" borderId="1" xfId="0" applyFont="1" applyFill="1" applyBorder="1" applyAlignment="1">
      <alignment horizontal="center"/>
    </xf>
    <xf numFmtId="0" fontId="16" fillId="0" borderId="1" xfId="0" applyFont="1" applyFill="1" applyBorder="1" applyAlignment="1">
      <alignment wrapText="1"/>
    </xf>
    <xf numFmtId="0" fontId="0" fillId="0" borderId="1" xfId="0" applyFill="1" applyBorder="1" applyAlignment="1">
      <alignment vertical="center"/>
    </xf>
    <xf numFmtId="0" fontId="16" fillId="0" borderId="1" xfId="0" applyFont="1" applyFill="1" applyBorder="1" applyAlignment="1">
      <alignment horizontal="center" wrapText="1"/>
    </xf>
    <xf numFmtId="0" fontId="0" fillId="0" borderId="30" xfId="0" applyFill="1" applyBorder="1" applyAlignment="1">
      <alignment horizontal="center"/>
    </xf>
    <xf numFmtId="14" fontId="1" fillId="0" borderId="1" xfId="0" applyNumberFormat="1" applyFont="1" applyFill="1" applyBorder="1" applyAlignment="1">
      <alignment horizontal="center"/>
    </xf>
    <xf numFmtId="0" fontId="45" fillId="0" borderId="1" xfId="0" applyFont="1" applyFill="1" applyBorder="1" applyAlignment="1">
      <alignment horizontal="center"/>
    </xf>
    <xf numFmtId="0" fontId="1" fillId="0" borderId="1" xfId="0" applyFont="1" applyFill="1" applyBorder="1" applyAlignment="1">
      <alignment horizontal="left" wrapText="1"/>
    </xf>
    <xf numFmtId="0" fontId="1" fillId="0" borderId="30" xfId="0" applyFont="1" applyFill="1" applyBorder="1" applyAlignment="1">
      <alignment horizontal="center" wrapText="1"/>
    </xf>
    <xf numFmtId="22" fontId="1" fillId="0" borderId="1" xfId="0" applyNumberFormat="1" applyFont="1" applyFill="1" applyBorder="1" applyAlignment="1">
      <alignment horizontal="center"/>
    </xf>
    <xf numFmtId="0" fontId="16" fillId="0" borderId="1" xfId="0" applyFont="1" applyFill="1" applyBorder="1" applyAlignment="1">
      <alignment horizontal="left" wrapText="1"/>
    </xf>
    <xf numFmtId="0" fontId="0" fillId="0" borderId="1" xfId="0" applyFill="1" applyBorder="1" applyAlignment="1">
      <alignment horizontal="left" wrapText="1"/>
    </xf>
    <xf numFmtId="14" fontId="1" fillId="0" borderId="1" xfId="0" applyNumberFormat="1" applyFont="1" applyFill="1" applyBorder="1" applyAlignment="1">
      <alignment horizontal="center" wrapText="1"/>
    </xf>
    <xf numFmtId="20"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64" fontId="1" fillId="0" borderId="1" xfId="0" applyNumberFormat="1" applyFont="1" applyFill="1" applyBorder="1" applyAlignment="1">
      <alignment horizontal="center" wrapText="1"/>
    </xf>
    <xf numFmtId="0" fontId="2" fillId="0" borderId="1" xfId="2" applyFont="1" applyFill="1" applyBorder="1" applyAlignment="1">
      <alignment horizontal="center" wrapText="1"/>
    </xf>
    <xf numFmtId="0" fontId="45" fillId="0" borderId="1" xfId="0" applyFont="1" applyBorder="1" applyAlignment="1">
      <alignment wrapText="1"/>
    </xf>
    <xf numFmtId="0" fontId="1" fillId="0" borderId="1" xfId="0" applyFont="1" applyBorder="1"/>
    <xf numFmtId="0" fontId="1" fillId="0" borderId="22" xfId="0" applyFont="1" applyBorder="1"/>
    <xf numFmtId="22" fontId="1" fillId="0" borderId="22" xfId="0" applyNumberFormat="1" applyFont="1" applyBorder="1" applyAlignment="1">
      <alignment horizontal="center"/>
    </xf>
    <xf numFmtId="0" fontId="59" fillId="0" borderId="22" xfId="0" applyFont="1" applyBorder="1" applyAlignment="1">
      <alignment wrapText="1"/>
    </xf>
    <xf numFmtId="0" fontId="1" fillId="0" borderId="22" xfId="0" applyFont="1" applyFill="1" applyBorder="1" applyAlignment="1">
      <alignment horizontal="center"/>
    </xf>
    <xf numFmtId="0" fontId="1" fillId="0" borderId="22" xfId="0" applyFont="1" applyFill="1" applyBorder="1" applyAlignment="1">
      <alignment horizontal="center" wrapText="1"/>
    </xf>
    <xf numFmtId="0" fontId="1" fillId="12" borderId="22" xfId="0" applyFont="1" applyFill="1" applyBorder="1" applyAlignment="1">
      <alignment horizontal="center"/>
    </xf>
    <xf numFmtId="0" fontId="45" fillId="0" borderId="39" xfId="0" applyFont="1" applyBorder="1" applyAlignment="1">
      <alignment horizontal="center"/>
    </xf>
    <xf numFmtId="0" fontId="59" fillId="0" borderId="22" xfId="0" applyFont="1" applyBorder="1" applyAlignment="1">
      <alignment horizontal="center" wrapText="1"/>
    </xf>
    <xf numFmtId="0" fontId="16" fillId="0" borderId="1"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wrapText="1"/>
    </xf>
    <xf numFmtId="0" fontId="0" fillId="0" borderId="1" xfId="0" applyBorder="1" applyAlignment="1">
      <alignment vertical="center"/>
    </xf>
    <xf numFmtId="0" fontId="59" fillId="0" borderId="1" xfId="0" applyFont="1" applyBorder="1" applyAlignment="1">
      <alignment vertical="center" wrapText="1"/>
    </xf>
    <xf numFmtId="0" fontId="1" fillId="0" borderId="17" xfId="0" applyFont="1" applyBorder="1" applyAlignment="1">
      <alignment horizontal="center" vertical="center"/>
    </xf>
    <xf numFmtId="0" fontId="1" fillId="0" borderId="1" xfId="0" applyFont="1" applyBorder="1" applyAlignment="1">
      <alignment horizontal="center" vertical="center" wrapText="1"/>
    </xf>
    <xf numFmtId="0" fontId="1" fillId="0" borderId="22" xfId="0" applyFont="1" applyBorder="1" applyAlignment="1">
      <alignment horizontal="center" vertical="center"/>
    </xf>
    <xf numFmtId="0" fontId="0" fillId="0" borderId="0" xfId="0" applyFill="1" applyAlignment="1">
      <alignment horizontal="center" vertical="center"/>
    </xf>
    <xf numFmtId="14" fontId="0" fillId="0" borderId="17" xfId="0" applyNumberFormat="1" applyBorder="1" applyAlignment="1">
      <alignment horizontal="center" vertical="center"/>
    </xf>
    <xf numFmtId="0" fontId="16" fillId="0" borderId="22" xfId="0" applyFont="1" applyBorder="1" applyAlignment="1">
      <alignment horizontal="center" vertical="center"/>
    </xf>
    <xf numFmtId="0" fontId="1" fillId="0" borderId="1" xfId="0" applyFont="1" applyFill="1" applyBorder="1" applyAlignment="1">
      <alignment horizontal="center" vertical="center"/>
    </xf>
    <xf numFmtId="0" fontId="1" fillId="12" borderId="22" xfId="0" applyFont="1" applyFill="1" applyBorder="1" applyAlignment="1">
      <alignment horizontal="center" vertical="center"/>
    </xf>
    <xf numFmtId="0" fontId="16" fillId="0" borderId="40" xfId="0" applyFont="1" applyBorder="1" applyAlignment="1">
      <alignment wrapText="1"/>
    </xf>
    <xf numFmtId="0" fontId="16" fillId="0" borderId="22" xfId="0" applyFont="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22" fontId="1" fillId="0" borderId="1" xfId="0" applyNumberFormat="1" applyFont="1" applyBorder="1" applyAlignment="1">
      <alignment horizontal="center" vertical="center"/>
    </xf>
    <xf numFmtId="0" fontId="0" fillId="0" borderId="1" xfId="0" applyFill="1" applyBorder="1" applyAlignment="1">
      <alignment horizontal="center" vertical="center"/>
    </xf>
    <xf numFmtId="0" fontId="16"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0" fillId="0" borderId="1" xfId="0" applyBorder="1" applyAlignment="1">
      <alignment horizontal="left"/>
    </xf>
    <xf numFmtId="0" fontId="1" fillId="0" borderId="1" xfId="0" applyFont="1" applyFill="1" applyBorder="1"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xf>
    <xf numFmtId="0" fontId="1" fillId="0" borderId="1" xfId="0" applyFont="1" applyFill="1" applyBorder="1" applyAlignment="1"/>
    <xf numFmtId="0" fontId="60" fillId="0" borderId="0" xfId="0" applyFont="1" applyAlignment="1">
      <alignment wrapText="1"/>
    </xf>
    <xf numFmtId="0" fontId="60" fillId="0" borderId="1" xfId="0" applyFont="1" applyBorder="1" applyAlignment="1">
      <alignment horizontal="center" wrapText="1"/>
    </xf>
    <xf numFmtId="0" fontId="1" fillId="0" borderId="1" xfId="0" applyFont="1" applyBorder="1" applyAlignment="1">
      <alignment horizontal="left"/>
    </xf>
    <xf numFmtId="14" fontId="1" fillId="0" borderId="16" xfId="0" applyNumberFormat="1" applyFont="1" applyFill="1" applyBorder="1" applyAlignment="1">
      <alignment horizontal="center"/>
    </xf>
    <xf numFmtId="14" fontId="1" fillId="0" borderId="16" xfId="0" applyNumberFormat="1" applyFont="1" applyBorder="1" applyAlignment="1">
      <alignment horizontal="center"/>
    </xf>
    <xf numFmtId="0" fontId="1" fillId="0" borderId="16" xfId="0" applyFont="1" applyBorder="1" applyAlignment="1">
      <alignment horizontal="center" wrapText="1"/>
    </xf>
    <xf numFmtId="0" fontId="1" fillId="0" borderId="16" xfId="0" applyFont="1" applyBorder="1" applyAlignment="1">
      <alignment wrapText="1"/>
    </xf>
    <xf numFmtId="0" fontId="1" fillId="4" borderId="0" xfId="0" applyFont="1" applyFill="1" applyBorder="1" applyAlignment="1">
      <alignment horizontal="center" wrapText="1"/>
    </xf>
    <xf numFmtId="169" fontId="2" fillId="0" borderId="0" xfId="0" applyNumberFormat="1" applyFont="1"/>
    <xf numFmtId="0" fontId="2" fillId="0" borderId="0" xfId="0" applyFont="1"/>
    <xf numFmtId="14" fontId="1" fillId="0" borderId="17" xfId="0" applyNumberFormat="1" applyFont="1" applyFill="1" applyBorder="1" applyAlignment="1">
      <alignment horizontal="center"/>
    </xf>
    <xf numFmtId="14" fontId="1" fillId="0" borderId="17" xfId="0" applyNumberFormat="1" applyFont="1" applyBorder="1" applyAlignment="1">
      <alignment horizontal="center"/>
    </xf>
    <xf numFmtId="0" fontId="16" fillId="0" borderId="17" xfId="0" applyFont="1" applyBorder="1" applyAlignment="1">
      <alignment wrapText="1"/>
    </xf>
    <xf numFmtId="0" fontId="1" fillId="0" borderId="17" xfId="0" applyFont="1" applyBorder="1" applyAlignment="1">
      <alignment horizontal="center" wrapText="1"/>
    </xf>
    <xf numFmtId="0" fontId="1" fillId="0" borderId="17" xfId="0" applyFont="1" applyBorder="1" applyAlignment="1">
      <alignment wrapText="1"/>
    </xf>
    <xf numFmtId="0" fontId="0" fillId="0" borderId="1" xfId="0" applyFont="1" applyBorder="1" applyAlignment="1">
      <alignment horizontal="center"/>
    </xf>
    <xf numFmtId="0" fontId="1" fillId="15" borderId="1" xfId="0" applyFont="1" applyFill="1" applyBorder="1" applyAlignment="1">
      <alignment horizontal="center"/>
    </xf>
    <xf numFmtId="0" fontId="0" fillId="0" borderId="0" xfId="0" applyAlignment="1">
      <alignment wrapText="1"/>
    </xf>
    <xf numFmtId="0" fontId="1" fillId="0" borderId="22" xfId="0" applyFont="1" applyBorder="1" applyAlignment="1">
      <alignment horizontal="center" wrapText="1"/>
    </xf>
    <xf numFmtId="14" fontId="16" fillId="0" borderId="22" xfId="0" applyNumberFormat="1" applyFont="1" applyBorder="1" applyAlignment="1">
      <alignment horizontal="center"/>
    </xf>
    <xf numFmtId="165" fontId="16" fillId="0" borderId="22" xfId="0" applyNumberFormat="1" applyFont="1" applyBorder="1" applyAlignment="1">
      <alignment horizontal="center"/>
    </xf>
    <xf numFmtId="22" fontId="16" fillId="0" borderId="22" xfId="0" applyNumberFormat="1" applyFont="1" applyBorder="1" applyAlignment="1">
      <alignment horizontal="center"/>
    </xf>
    <xf numFmtId="0" fontId="16" fillId="0" borderId="22" xfId="0" applyNumberFormat="1" applyFont="1" applyBorder="1" applyAlignment="1">
      <alignment wrapText="1"/>
    </xf>
    <xf numFmtId="0" fontId="16" fillId="12" borderId="22" xfId="0" applyFont="1" applyFill="1" applyBorder="1" applyAlignment="1">
      <alignment horizontal="center" vertical="center"/>
    </xf>
    <xf numFmtId="14" fontId="16" fillId="0" borderId="1" xfId="0" applyNumberFormat="1" applyFont="1" applyBorder="1" applyAlignment="1">
      <alignment horizontal="center"/>
    </xf>
    <xf numFmtId="165" fontId="16" fillId="0" borderId="1" xfId="0" applyNumberFormat="1" applyFont="1" applyBorder="1" applyAlignment="1">
      <alignment horizontal="center"/>
    </xf>
    <xf numFmtId="22" fontId="16" fillId="0" borderId="1" xfId="0" applyNumberFormat="1" applyFont="1" applyBorder="1" applyAlignment="1">
      <alignment horizontal="center"/>
    </xf>
    <xf numFmtId="0" fontId="16" fillId="0" borderId="1" xfId="0" applyNumberFormat="1" applyFont="1" applyBorder="1" applyAlignment="1">
      <alignment wrapText="1"/>
    </xf>
    <xf numFmtId="0" fontId="16" fillId="12" borderId="1" xfId="0" applyFont="1" applyFill="1" applyBorder="1" applyAlignment="1">
      <alignment horizontal="center" vertical="center"/>
    </xf>
    <xf numFmtId="0" fontId="16" fillId="15" borderId="1" xfId="0" applyFont="1" applyFill="1" applyBorder="1" applyAlignment="1">
      <alignment horizontal="center"/>
    </xf>
    <xf numFmtId="1" fontId="16" fillId="0" borderId="1" xfId="0" applyNumberFormat="1" applyFont="1" applyBorder="1" applyAlignment="1">
      <alignment horizontal="center"/>
    </xf>
    <xf numFmtId="0" fontId="16" fillId="0" borderId="0" xfId="0" applyFont="1" applyFill="1"/>
    <xf numFmtId="0" fontId="16" fillId="12" borderId="22" xfId="0" applyFont="1" applyFill="1" applyBorder="1" applyAlignment="1">
      <alignment horizontal="center" vertical="center"/>
    </xf>
    <xf numFmtId="0" fontId="16" fillId="0" borderId="1" xfId="0" applyFont="1" applyBorder="1" applyAlignment="1"/>
    <xf numFmtId="0" fontId="16" fillId="0" borderId="22" xfId="0" applyFont="1" applyBorder="1" applyAlignment="1">
      <alignment wrapText="1"/>
    </xf>
    <xf numFmtId="0" fontId="16" fillId="0" borderId="22" xfId="0" applyFont="1" applyBorder="1"/>
    <xf numFmtId="22" fontId="16" fillId="0" borderId="1" xfId="0" applyNumberFormat="1" applyFont="1" applyBorder="1"/>
    <xf numFmtId="165" fontId="16" fillId="0" borderId="1" xfId="0" applyNumberFormat="1" applyFont="1" applyBorder="1" applyAlignment="1"/>
    <xf numFmtId="0" fontId="59" fillId="0" borderId="0" xfId="0" applyFont="1" applyAlignment="1">
      <alignment horizontal="left" vertical="center" wrapText="1" readingOrder="1"/>
    </xf>
    <xf numFmtId="0" fontId="16" fillId="0" borderId="1" xfId="0" applyFont="1" applyBorder="1" applyAlignment="1">
      <alignment vertical="center"/>
    </xf>
    <xf numFmtId="0" fontId="1" fillId="9" borderId="1" xfId="0" applyFont="1" applyFill="1" applyBorder="1" applyAlignment="1">
      <alignment horizontal="center"/>
    </xf>
    <xf numFmtId="164" fontId="1" fillId="9" borderId="1" xfId="0" applyNumberFormat="1" applyFont="1" applyFill="1" applyBorder="1" applyAlignment="1">
      <alignment horizontal="center" wrapText="1"/>
    </xf>
    <xf numFmtId="0" fontId="1" fillId="9" borderId="1" xfId="0" applyFont="1" applyFill="1" applyBorder="1" applyAlignment="1">
      <alignment horizontal="center" wrapText="1"/>
    </xf>
    <xf numFmtId="0" fontId="1" fillId="0" borderId="1" xfId="0" applyFont="1" applyBorder="1" applyAlignment="1">
      <alignment vertical="center"/>
    </xf>
    <xf numFmtId="167" fontId="1" fillId="0" borderId="1" xfId="0" applyNumberFormat="1" applyFont="1" applyBorder="1" applyAlignment="1">
      <alignment horizontal="center" vertical="center"/>
    </xf>
    <xf numFmtId="0" fontId="1" fillId="18" borderId="1" xfId="0" applyFont="1" applyFill="1" applyBorder="1" applyAlignment="1">
      <alignment horizontal="center" vertical="center"/>
    </xf>
    <xf numFmtId="0" fontId="16" fillId="0" borderId="0" xfId="0" applyFont="1" applyFill="1" applyAlignment="1">
      <alignment vertical="center"/>
    </xf>
    <xf numFmtId="0" fontId="61" fillId="0" borderId="1" xfId="0" applyFont="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1" fillId="0" borderId="0" xfId="0" applyFont="1" applyFill="1" applyAlignment="1">
      <alignment horizontal="center" vertical="center"/>
    </xf>
    <xf numFmtId="0" fontId="7" fillId="0" borderId="0" xfId="2" applyFont="1" applyFill="1" applyBorder="1" applyAlignment="1">
      <alignment horizontal="center" wrapText="1"/>
    </xf>
    <xf numFmtId="165" fontId="7" fillId="0" borderId="0" xfId="2" applyNumberFormat="1" applyFont="1" applyFill="1" applyBorder="1" applyAlignment="1">
      <alignment horizontal="center" wrapText="1"/>
    </xf>
    <xf numFmtId="22" fontId="7" fillId="0" borderId="0" xfId="2" applyNumberFormat="1" applyFont="1" applyFill="1" applyBorder="1" applyAlignment="1">
      <alignment horizontal="center" wrapText="1"/>
    </xf>
    <xf numFmtId="0" fontId="5" fillId="0" borderId="0" xfId="0" applyFont="1" applyFill="1" applyBorder="1" applyAlignment="1">
      <alignment horizontal="center" wrapText="1"/>
    </xf>
    <xf numFmtId="0" fontId="1" fillId="19" borderId="1" xfId="0" applyFont="1" applyFill="1" applyBorder="1" applyAlignment="1">
      <alignment horizontal="center" vertical="center"/>
    </xf>
    <xf numFmtId="0" fontId="1" fillId="0" borderId="30" xfId="0" applyFont="1" applyBorder="1" applyAlignment="1">
      <alignment horizontal="center" vertical="center" wrapText="1"/>
    </xf>
    <xf numFmtId="0" fontId="1" fillId="0" borderId="16" xfId="0" applyFont="1" applyBorder="1" applyAlignment="1">
      <alignment horizontal="left" vertical="center" wrapText="1"/>
    </xf>
    <xf numFmtId="165" fontId="1" fillId="0" borderId="1" xfId="0" applyNumberFormat="1" applyFont="1" applyBorder="1" applyAlignment="1">
      <alignment horizontal="center" vertical="center"/>
    </xf>
    <xf numFmtId="0" fontId="1" fillId="18" borderId="41" xfId="0" applyFont="1" applyFill="1" applyBorder="1" applyAlignment="1">
      <alignment horizontal="center" vertical="center"/>
    </xf>
    <xf numFmtId="0" fontId="0" fillId="0" borderId="0" xfId="0" applyFill="1" applyAlignment="1">
      <alignment vertical="center"/>
    </xf>
    <xf numFmtId="0" fontId="1" fillId="0" borderId="0" xfId="0" applyFont="1" applyAlignment="1">
      <alignment vertical="center" wrapText="1"/>
    </xf>
    <xf numFmtId="0" fontId="0" fillId="0" borderId="0" xfId="0" applyAlignment="1">
      <alignment vertical="center"/>
    </xf>
    <xf numFmtId="20" fontId="1" fillId="0" borderId="1" xfId="0" applyNumberFormat="1" applyFont="1" applyBorder="1" applyAlignment="1">
      <alignment horizontal="center" vertical="center" wrapText="1"/>
    </xf>
    <xf numFmtId="0" fontId="62" fillId="0" borderId="0" xfId="0" applyFont="1" applyAlignment="1">
      <alignment vertical="center" wrapText="1"/>
    </xf>
    <xf numFmtId="0" fontId="5" fillId="3" borderId="5" xfId="0" applyFont="1" applyFill="1" applyBorder="1" applyAlignment="1">
      <alignment horizontal="center" wrapText="1"/>
    </xf>
    <xf numFmtId="0" fontId="1" fillId="0" borderId="1" xfId="0" applyFont="1" applyFill="1" applyBorder="1" applyAlignment="1">
      <alignment vertical="center"/>
    </xf>
    <xf numFmtId="0" fontId="62" fillId="0" borderId="1" xfId="0" applyFont="1" applyBorder="1" applyAlignment="1">
      <alignment vertical="center" wrapText="1"/>
    </xf>
    <xf numFmtId="0" fontId="1" fillId="0" borderId="0" xfId="0" applyFont="1" applyFill="1" applyBorder="1" applyAlignment="1">
      <alignment vertical="center"/>
    </xf>
    <xf numFmtId="0" fontId="1" fillId="0" borderId="17" xfId="0" applyFont="1" applyBorder="1" applyAlignment="1">
      <alignment horizontal="center" vertical="center" wrapText="1"/>
    </xf>
    <xf numFmtId="14" fontId="1" fillId="0" borderId="17" xfId="0" applyNumberFormat="1" applyFont="1" applyBorder="1" applyAlignment="1">
      <alignment horizontal="center" vertical="center" wrapText="1"/>
    </xf>
    <xf numFmtId="20" fontId="1" fillId="0" borderId="1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left" vertical="center" wrapText="1"/>
    </xf>
    <xf numFmtId="0" fontId="1" fillId="18" borderId="0" xfId="0" applyFont="1" applyFill="1" applyBorder="1" applyAlignment="1">
      <alignment horizontal="center" vertical="center"/>
    </xf>
    <xf numFmtId="0" fontId="1" fillId="0" borderId="22" xfId="0" applyFont="1" applyBorder="1" applyAlignment="1">
      <alignment horizontal="center" vertical="center" wrapText="1"/>
    </xf>
    <xf numFmtId="14" fontId="1" fillId="0" borderId="22" xfId="0" applyNumberFormat="1" applyFont="1" applyBorder="1" applyAlignment="1">
      <alignment horizontal="center" vertical="center" wrapText="1"/>
    </xf>
    <xf numFmtId="20" fontId="1" fillId="0" borderId="22"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62" fillId="0" borderId="1" xfId="0" applyFont="1" applyBorder="1" applyAlignment="1">
      <alignment wrapText="1"/>
    </xf>
    <xf numFmtId="17" fontId="0" fillId="0" borderId="0" xfId="0" applyNumberFormat="1"/>
    <xf numFmtId="0" fontId="60" fillId="0" borderId="0" xfId="0" applyFont="1" applyAlignment="1">
      <alignment horizontal="center"/>
    </xf>
    <xf numFmtId="0" fontId="1" fillId="0" borderId="22" xfId="0" applyFont="1" applyBorder="1" applyAlignment="1">
      <alignment wrapText="1"/>
    </xf>
    <xf numFmtId="0" fontId="5" fillId="2" borderId="1" xfId="2" applyFont="1" applyFill="1" applyBorder="1" applyAlignment="1">
      <alignment horizontal="center" wrapText="1"/>
    </xf>
    <xf numFmtId="165" fontId="5" fillId="2" borderId="1" xfId="2" applyNumberFormat="1" applyFont="1" applyFill="1" applyBorder="1" applyAlignment="1">
      <alignment horizontal="center" wrapText="1"/>
    </xf>
    <xf numFmtId="22" fontId="5" fillId="2" borderId="1" xfId="2" applyNumberFormat="1" applyFont="1" applyFill="1" applyBorder="1" applyAlignment="1">
      <alignment horizontal="center" wrapText="1"/>
    </xf>
    <xf numFmtId="0" fontId="5" fillId="2" borderId="1" xfId="2" applyFont="1" applyFill="1" applyBorder="1" applyAlignment="1">
      <alignment horizontal="left" wrapText="1"/>
    </xf>
    <xf numFmtId="14" fontId="0" fillId="0" borderId="1" xfId="0" applyNumberFormat="1" applyBorder="1"/>
    <xf numFmtId="0" fontId="2" fillId="20" borderId="1" xfId="0" applyFont="1" applyFill="1" applyBorder="1" applyAlignment="1">
      <alignment horizontal="right"/>
    </xf>
    <xf numFmtId="17" fontId="2" fillId="20" borderId="1" xfId="0" applyNumberFormat="1" applyFont="1" applyFill="1" applyBorder="1"/>
    <xf numFmtId="170" fontId="0" fillId="0" borderId="1" xfId="0" applyNumberFormat="1" applyBorder="1" applyAlignment="1">
      <alignment horizontal="center"/>
    </xf>
    <xf numFmtId="0" fontId="63" fillId="0" borderId="1" xfId="0" applyFont="1" applyBorder="1" applyAlignment="1">
      <alignment wrapText="1"/>
    </xf>
    <xf numFmtId="0" fontId="33" fillId="0" borderId="0" xfId="0" applyFont="1" applyBorder="1" applyAlignment="1">
      <alignment wrapText="1"/>
    </xf>
    <xf numFmtId="0" fontId="1" fillId="15" borderId="1" xfId="0" applyFont="1" applyFill="1" applyBorder="1" applyAlignment="1">
      <alignment horizontal="center" vertical="center" wrapText="1"/>
    </xf>
    <xf numFmtId="0" fontId="33" fillId="0" borderId="1" xfId="0" applyFont="1" applyBorder="1" applyAlignment="1">
      <alignment wrapText="1"/>
    </xf>
    <xf numFmtId="0" fontId="60" fillId="0" borderId="1" xfId="0" applyFont="1" applyBorder="1" applyAlignment="1">
      <alignment vertical="center" wrapText="1"/>
    </xf>
    <xf numFmtId="0" fontId="23" fillId="0" borderId="0" xfId="0" applyFont="1" applyAlignment="1">
      <alignment wrapText="1"/>
    </xf>
    <xf numFmtId="0" fontId="1" fillId="18" borderId="30" xfId="0" applyFont="1" applyFill="1" applyBorder="1" applyAlignment="1">
      <alignment horizontal="center" vertical="center"/>
    </xf>
    <xf numFmtId="0" fontId="58" fillId="2" borderId="1" xfId="2" applyFont="1" applyFill="1" applyBorder="1" applyAlignment="1">
      <alignment horizontal="center" wrapText="1"/>
    </xf>
    <xf numFmtId="0" fontId="23" fillId="0" borderId="1" xfId="0" applyFont="1" applyBorder="1" applyAlignment="1">
      <alignment wrapText="1"/>
    </xf>
    <xf numFmtId="0" fontId="0" fillId="0" borderId="1" xfId="0" applyFont="1" applyFill="1" applyBorder="1" applyAlignment="1">
      <alignment horizontal="center" vertical="center"/>
    </xf>
    <xf numFmtId="0" fontId="0" fillId="0" borderId="1" xfId="0" applyFont="1" applyFill="1" applyBorder="1" applyAlignment="1">
      <alignment horizontal="center" wrapText="1"/>
    </xf>
    <xf numFmtId="0" fontId="1" fillId="18" borderId="1" xfId="0" applyFont="1" applyFill="1" applyBorder="1" applyAlignment="1">
      <alignment horizontal="center"/>
    </xf>
    <xf numFmtId="0" fontId="1" fillId="0" borderId="22" xfId="0" applyFont="1" applyBorder="1" applyAlignment="1">
      <alignment horizontal="left" wrapText="1"/>
    </xf>
    <xf numFmtId="0" fontId="1" fillId="18" borderId="22" xfId="0" applyFont="1" applyFill="1" applyBorder="1" applyAlignment="1">
      <alignment horizontal="center"/>
    </xf>
    <xf numFmtId="0" fontId="2" fillId="0" borderId="42" xfId="0" applyNumberFormat="1" applyFont="1" applyFill="1" applyBorder="1" applyAlignment="1" applyProtection="1">
      <alignment horizontal="center"/>
    </xf>
    <xf numFmtId="0" fontId="2" fillId="0" borderId="42" xfId="0" applyNumberFormat="1" applyFont="1" applyFill="1" applyBorder="1" applyAlignment="1" applyProtection="1"/>
    <xf numFmtId="0" fontId="0" fillId="0" borderId="42" xfId="0" applyNumberFormat="1" applyFont="1" applyFill="1" applyBorder="1" applyAlignment="1" applyProtection="1">
      <alignment horizontal="left" vertical="top" wrapText="1"/>
    </xf>
    <xf numFmtId="0" fontId="0" fillId="0" borderId="0" xfId="0"/>
    <xf numFmtId="169" fontId="2" fillId="0" borderId="42" xfId="0" applyNumberFormat="1" applyFont="1" applyFill="1" applyBorder="1" applyAlignment="1" applyProtection="1">
      <alignment horizontal="center"/>
    </xf>
    <xf numFmtId="17" fontId="1" fillId="0" borderId="0" xfId="0" applyNumberFormat="1" applyFont="1" applyFill="1" applyBorder="1"/>
    <xf numFmtId="18" fontId="1" fillId="0" borderId="1" xfId="0" applyNumberFormat="1" applyFont="1" applyBorder="1" applyAlignment="1">
      <alignment horizontal="center"/>
    </xf>
    <xf numFmtId="0" fontId="0" fillId="0" borderId="0" xfId="0"/>
    <xf numFmtId="0" fontId="0" fillId="0" borderId="0" xfId="0"/>
    <xf numFmtId="164" fontId="1" fillId="9" borderId="22" xfId="0" applyNumberFormat="1" applyFont="1" applyFill="1" applyBorder="1" applyAlignment="1">
      <alignment horizontal="center" wrapText="1"/>
    </xf>
    <xf numFmtId="167" fontId="1" fillId="9" borderId="22" xfId="0" applyNumberFormat="1" applyFont="1" applyFill="1" applyBorder="1" applyAlignment="1">
      <alignment horizontal="center" wrapText="1"/>
    </xf>
    <xf numFmtId="18" fontId="1" fillId="9" borderId="22" xfId="0" applyNumberFormat="1" applyFont="1" applyFill="1" applyBorder="1" applyAlignment="1">
      <alignment horizontal="center" wrapText="1"/>
    </xf>
    <xf numFmtId="0" fontId="1" fillId="9" borderId="22" xfId="0" applyFont="1" applyFill="1" applyBorder="1" applyAlignment="1">
      <alignment horizontal="center" wrapText="1"/>
    </xf>
    <xf numFmtId="0" fontId="1" fillId="18" borderId="40" xfId="0" applyFont="1" applyFill="1" applyBorder="1" applyAlignment="1">
      <alignment horizontal="center"/>
    </xf>
    <xf numFmtId="0" fontId="1" fillId="0" borderId="52" xfId="0" applyFont="1" applyFill="1" applyBorder="1" applyAlignment="1">
      <alignment horizontal="center" wrapText="1"/>
    </xf>
    <xf numFmtId="170" fontId="1" fillId="9" borderId="22" xfId="0" applyNumberFormat="1" applyFont="1" applyFill="1" applyBorder="1" applyAlignment="1">
      <alignment horizontal="center" wrapText="1"/>
    </xf>
    <xf numFmtId="0" fontId="0" fillId="0" borderId="0" xfId="0"/>
    <xf numFmtId="0" fontId="1" fillId="9" borderId="22" xfId="0" applyFont="1" applyFill="1" applyBorder="1" applyAlignment="1">
      <alignment horizontal="left" wrapText="1"/>
    </xf>
    <xf numFmtId="0" fontId="1" fillId="9" borderId="1" xfId="0" applyFont="1" applyFill="1" applyBorder="1" applyAlignment="1">
      <alignment horizontal="left" wrapText="1"/>
    </xf>
    <xf numFmtId="0" fontId="1" fillId="22" borderId="22" xfId="0" applyFont="1" applyFill="1" applyBorder="1" applyAlignment="1">
      <alignment horizontal="center"/>
    </xf>
    <xf numFmtId="14" fontId="1" fillId="22" borderId="1" xfId="0" applyNumberFormat="1" applyFont="1" applyFill="1" applyBorder="1" applyAlignment="1">
      <alignment horizontal="center"/>
    </xf>
    <xf numFmtId="14" fontId="0" fillId="22" borderId="1" xfId="0" applyNumberFormat="1" applyFill="1" applyBorder="1" applyAlignment="1">
      <alignment horizontal="center"/>
    </xf>
    <xf numFmtId="0" fontId="16" fillId="22" borderId="1" xfId="0" applyFont="1" applyFill="1" applyBorder="1" applyAlignment="1">
      <alignment horizontal="center"/>
    </xf>
    <xf numFmtId="18" fontId="1" fillId="22" borderId="1" xfId="0" applyNumberFormat="1" applyFont="1" applyFill="1" applyBorder="1" applyAlignment="1">
      <alignment horizontal="center"/>
    </xf>
    <xf numFmtId="0" fontId="1" fillId="22" borderId="1" xfId="0" applyFont="1" applyFill="1" applyBorder="1" applyAlignment="1">
      <alignment horizontal="center"/>
    </xf>
    <xf numFmtId="0" fontId="1" fillId="22" borderId="1" xfId="0" applyFont="1" applyFill="1" applyBorder="1" applyAlignment="1">
      <alignment horizontal="center" wrapText="1"/>
    </xf>
    <xf numFmtId="0" fontId="1" fillId="22" borderId="1" xfId="0" applyFont="1" applyFill="1" applyBorder="1" applyAlignment="1">
      <alignment wrapText="1"/>
    </xf>
    <xf numFmtId="0" fontId="1" fillId="22" borderId="0" xfId="0" applyFont="1" applyFill="1" applyAlignment="1">
      <alignment wrapText="1"/>
    </xf>
    <xf numFmtId="0" fontId="0" fillId="0" borderId="0" xfId="0"/>
    <xf numFmtId="0" fontId="43" fillId="0" borderId="0" xfId="0" applyFont="1" applyAlignment="1">
      <alignment horizontal="center"/>
    </xf>
    <xf numFmtId="0" fontId="10" fillId="0" borderId="3" xfId="0" applyFont="1" applyBorder="1" applyAlignment="1">
      <alignment wrapText="1"/>
    </xf>
    <xf numFmtId="0" fontId="10" fillId="0" borderId="37" xfId="0" applyFont="1" applyBorder="1" applyAlignment="1">
      <alignment wrapText="1"/>
    </xf>
    <xf numFmtId="3" fontId="10" fillId="0" borderId="3" xfId="0" applyNumberFormat="1" applyFont="1" applyBorder="1" applyAlignment="1">
      <alignment wrapText="1"/>
    </xf>
    <xf numFmtId="3" fontId="10" fillId="0" borderId="37" xfId="0" applyNumberFormat="1" applyFont="1" applyBorder="1" applyAlignment="1">
      <alignment wrapText="1"/>
    </xf>
    <xf numFmtId="10" fontId="10" fillId="0" borderId="43" xfId="3" applyNumberFormat="1" applyFont="1" applyBorder="1" applyAlignment="1">
      <alignment wrapText="1"/>
    </xf>
    <xf numFmtId="10" fontId="10" fillId="0" borderId="44" xfId="3" applyNumberFormat="1" applyFont="1" applyBorder="1" applyAlignment="1">
      <alignment wrapText="1"/>
    </xf>
    <xf numFmtId="0" fontId="2" fillId="20" borderId="45" xfId="0" applyFont="1" applyFill="1" applyBorder="1" applyAlignment="1">
      <alignment horizontal="center" vertical="center"/>
    </xf>
    <xf numFmtId="0" fontId="2" fillId="20" borderId="41"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46" xfId="0" applyFont="1" applyFill="1" applyBorder="1" applyAlignment="1">
      <alignment horizontal="center" vertical="center"/>
    </xf>
    <xf numFmtId="0" fontId="2" fillId="20" borderId="4" xfId="0" applyFont="1" applyFill="1" applyBorder="1" applyAlignment="1">
      <alignment horizontal="center" vertical="center"/>
    </xf>
    <xf numFmtId="0" fontId="2" fillId="20" borderId="31" xfId="0" applyFont="1" applyFill="1" applyBorder="1" applyAlignment="1">
      <alignment horizontal="center" vertical="center"/>
    </xf>
    <xf numFmtId="0" fontId="9" fillId="0" borderId="0" xfId="0" applyFont="1" applyAlignment="1">
      <alignment horizontal="center"/>
    </xf>
    <xf numFmtId="0" fontId="1" fillId="21" borderId="40" xfId="0" applyFont="1" applyFill="1" applyBorder="1" applyAlignment="1">
      <alignment horizontal="center" vertical="center" wrapText="1"/>
    </xf>
    <xf numFmtId="0" fontId="1" fillId="21" borderId="39" xfId="0" applyFont="1" applyFill="1" applyBorder="1" applyAlignment="1">
      <alignment horizontal="center" vertical="center" wrapText="1"/>
    </xf>
    <xf numFmtId="0" fontId="1" fillId="21" borderId="30"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19" borderId="41" xfId="0" applyFont="1" applyFill="1" applyBorder="1" applyAlignment="1">
      <alignment horizontal="center" vertical="center"/>
    </xf>
    <xf numFmtId="0" fontId="1" fillId="19" borderId="0" xfId="0" applyFont="1" applyFill="1" applyBorder="1" applyAlignment="1">
      <alignment horizontal="center" vertical="center"/>
    </xf>
    <xf numFmtId="0" fontId="1" fillId="19" borderId="4"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6" fillId="0" borderId="1" xfId="0" applyFont="1" applyBorder="1" applyAlignment="1">
      <alignment horizontal="center" vertical="center" wrapText="1"/>
    </xf>
    <xf numFmtId="0" fontId="16" fillId="12" borderId="17" xfId="0" applyFont="1" applyFill="1" applyBorder="1" applyAlignment="1">
      <alignment horizontal="center" vertical="center"/>
    </xf>
    <xf numFmtId="0" fontId="16" fillId="12" borderId="22" xfId="0" applyFont="1" applyFill="1" applyBorder="1" applyAlignment="1">
      <alignment horizontal="center" vertical="center"/>
    </xf>
    <xf numFmtId="0" fontId="51" fillId="0" borderId="16" xfId="0" applyFont="1" applyBorder="1" applyAlignment="1">
      <alignment horizontal="left" wrapText="1"/>
    </xf>
    <xf numFmtId="0" fontId="51" fillId="0" borderId="22" xfId="0" applyFont="1" applyBorder="1" applyAlignment="1">
      <alignment horizontal="left" wrapText="1"/>
    </xf>
    <xf numFmtId="0" fontId="16" fillId="0" borderId="16" xfId="0" applyFont="1" applyBorder="1" applyAlignment="1">
      <alignment horizontal="left" wrapText="1"/>
    </xf>
    <xf numFmtId="0" fontId="16" fillId="0" borderId="22" xfId="0" applyFont="1" applyBorder="1" applyAlignment="1">
      <alignment horizontal="left" wrapText="1"/>
    </xf>
    <xf numFmtId="14" fontId="16" fillId="0" borderId="16" xfId="0" applyNumberFormat="1" applyFont="1" applyBorder="1" applyAlignment="1">
      <alignment horizontal="center"/>
    </xf>
    <xf numFmtId="14" fontId="16" fillId="0" borderId="22" xfId="0" applyNumberFormat="1" applyFont="1" applyBorder="1" applyAlignment="1">
      <alignment horizontal="center"/>
    </xf>
    <xf numFmtId="0" fontId="0" fillId="0" borderId="1" xfId="0" applyFill="1" applyBorder="1" applyAlignment="1">
      <alignment horizontal="left" vertical="center" wrapText="1"/>
    </xf>
    <xf numFmtId="0" fontId="1" fillId="12" borderId="41" xfId="0" applyFont="1" applyFill="1" applyBorder="1" applyAlignment="1">
      <alignment horizontal="center" vertical="center"/>
    </xf>
    <xf numFmtId="0" fontId="1" fillId="12" borderId="0" xfId="0" applyFont="1" applyFill="1" applyBorder="1" applyAlignment="1">
      <alignment horizontal="center" vertical="center"/>
    </xf>
    <xf numFmtId="0" fontId="1" fillId="12" borderId="4"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7" xfId="0" applyFont="1" applyBorder="1" applyAlignment="1">
      <alignment horizontal="left" vertical="center" wrapText="1"/>
    </xf>
    <xf numFmtId="0" fontId="16" fillId="0" borderId="22" xfId="0" applyFont="1" applyBorder="1" applyAlignment="1">
      <alignment horizontal="left" vertical="center" wrapText="1"/>
    </xf>
    <xf numFmtId="0" fontId="1" fillId="0" borderId="17" xfId="2" applyFont="1" applyFill="1" applyBorder="1" applyAlignment="1">
      <alignment horizontal="left" vertical="center" wrapText="1"/>
    </xf>
    <xf numFmtId="0" fontId="1" fillId="0" borderId="22" xfId="2" applyFont="1" applyFill="1" applyBorder="1" applyAlignment="1">
      <alignment horizontal="left" vertical="center" wrapText="1"/>
    </xf>
    <xf numFmtId="0" fontId="9" fillId="0" borderId="47" xfId="0" applyFont="1" applyBorder="1" applyAlignment="1">
      <alignment horizontal="center"/>
    </xf>
    <xf numFmtId="0" fontId="0" fillId="0" borderId="48" xfId="0" applyBorder="1" applyAlignment="1">
      <alignment horizontal="center"/>
    </xf>
    <xf numFmtId="0" fontId="21" fillId="0" borderId="47" xfId="0" applyFont="1" applyBorder="1" applyAlignment="1">
      <alignment horizontal="center"/>
    </xf>
    <xf numFmtId="0" fontId="0" fillId="0" borderId="49" xfId="0" applyBorder="1" applyAlignment="1">
      <alignment horizontal="center"/>
    </xf>
    <xf numFmtId="10" fontId="10" fillId="0" borderId="50" xfId="3" applyNumberFormat="1" applyFont="1" applyBorder="1" applyAlignment="1">
      <alignment wrapText="1"/>
    </xf>
    <xf numFmtId="10" fontId="10" fillId="0" borderId="51" xfId="3" applyNumberFormat="1" applyFont="1" applyBorder="1" applyAlignment="1">
      <alignment wrapText="1"/>
    </xf>
    <xf numFmtId="0" fontId="29" fillId="7" borderId="0" xfId="0" applyFont="1" applyFill="1" applyAlignment="1">
      <alignment horizontal="left" vertical="center"/>
    </xf>
    <xf numFmtId="0" fontId="0" fillId="0" borderId="0" xfId="0"/>
    <xf numFmtId="0" fontId="30" fillId="7" borderId="4" xfId="0" applyFont="1" applyFill="1" applyBorder="1" applyAlignment="1">
      <alignment horizontal="left" vertical="center"/>
    </xf>
    <xf numFmtId="0" fontId="0" fillId="0" borderId="4" xfId="0" applyBorder="1" applyAlignment="1"/>
    <xf numFmtId="165" fontId="1" fillId="0" borderId="22" xfId="0" applyNumberFormat="1" applyFont="1" applyFill="1" applyBorder="1" applyAlignment="1">
      <alignment horizontal="center" wrapText="1"/>
    </xf>
  </cellXfs>
  <cellStyles count="4">
    <cellStyle name="Hyperlink" xfId="1" builtinId="8"/>
    <cellStyle name="Normal" xfId="0" builtinId="0"/>
    <cellStyle name="Normal_Open_Issues_And_Last_Assignment" xfId="2"/>
    <cellStyle name="Percent" xfId="3"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15</xdr:col>
      <xdr:colOff>27146</xdr:colOff>
      <xdr:row>40</xdr:row>
      <xdr:rowOff>56455</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971550"/>
          <a:ext cx="11438096" cy="5561905"/>
        </a:xfrm>
        <a:prstGeom prst="rect">
          <a:avLst/>
        </a:prstGeom>
      </xdr:spPr>
    </xdr:pic>
    <xdr:clientData/>
  </xdr:twoCellAnchor>
  <xdr:twoCellAnchor editAs="oneCell">
    <xdr:from>
      <xdr:col>0</xdr:col>
      <xdr:colOff>0</xdr:colOff>
      <xdr:row>49</xdr:row>
      <xdr:rowOff>0</xdr:rowOff>
    </xdr:from>
    <xdr:to>
      <xdr:col>15</xdr:col>
      <xdr:colOff>46194</xdr:colOff>
      <xdr:row>83</xdr:row>
      <xdr:rowOff>37408</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7934325"/>
          <a:ext cx="11457144" cy="5542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xdr:row>
      <xdr:rowOff>19050</xdr:rowOff>
    </xdr:from>
    <xdr:to>
      <xdr:col>16</xdr:col>
      <xdr:colOff>533400</xdr:colOff>
      <xdr:row>17</xdr:row>
      <xdr:rowOff>0</xdr:rowOff>
    </xdr:to>
    <xdr:pic>
      <xdr:nvPicPr>
        <xdr:cNvPr id="2994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42900"/>
          <a:ext cx="11382375" cy="240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9525</xdr:rowOff>
    </xdr:from>
    <xdr:to>
      <xdr:col>16</xdr:col>
      <xdr:colOff>514350</xdr:colOff>
      <xdr:row>37</xdr:row>
      <xdr:rowOff>133350</xdr:rowOff>
    </xdr:to>
    <xdr:pic>
      <xdr:nvPicPr>
        <xdr:cNvPr id="2994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3800"/>
          <a:ext cx="114300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17</xdr:col>
      <xdr:colOff>38100</xdr:colOff>
      <xdr:row>23</xdr:row>
      <xdr:rowOff>66675</xdr:rowOff>
    </xdr:to>
    <xdr:pic>
      <xdr:nvPicPr>
        <xdr:cNvPr id="2899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
          <a:ext cx="1156335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899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95775"/>
          <a:ext cx="11572875" cy="367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9</xdr:col>
      <xdr:colOff>200025</xdr:colOff>
      <xdr:row>25</xdr:row>
      <xdr:rowOff>9525</xdr:rowOff>
    </xdr:to>
    <xdr:pic>
      <xdr:nvPicPr>
        <xdr:cNvPr id="2199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59912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199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6225"/>
          <a:ext cx="63246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1495425</xdr:colOff>
      <xdr:row>0</xdr:row>
      <xdr:rowOff>9525</xdr:rowOff>
    </xdr:from>
    <xdr:to>
      <xdr:col>2</xdr:col>
      <xdr:colOff>2457450</xdr:colOff>
      <xdr:row>2</xdr:row>
      <xdr:rowOff>133350</xdr:rowOff>
    </xdr:to>
    <xdr:pic>
      <xdr:nvPicPr>
        <xdr:cNvPr id="3331" name="Picture 1" descr="logo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9525"/>
          <a:ext cx="9620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zoomScale="70" workbookViewId="0">
      <selection activeCell="C15" sqref="C15"/>
    </sheetView>
  </sheetViews>
  <sheetFormatPr defaultColWidth="0" defaultRowHeight="12.75" zeroHeight="1" x14ac:dyDescent="0.2"/>
  <cols>
    <col min="1" max="1" width="0.85546875" style="29" customWidth="1"/>
    <col min="2" max="2" width="53.85546875" style="92" customWidth="1"/>
    <col min="3" max="3" width="163.5703125" customWidth="1"/>
  </cols>
  <sheetData>
    <row r="1" spans="1:3" ht="21" thickTop="1" x14ac:dyDescent="0.3">
      <c r="A1" s="83"/>
      <c r="B1" s="85" t="s">
        <v>147</v>
      </c>
      <c r="C1" s="37"/>
    </row>
    <row r="2" spans="1:3" x14ac:dyDescent="0.2">
      <c r="A2" s="78"/>
      <c r="B2" s="86"/>
      <c r="C2" s="38"/>
    </row>
    <row r="3" spans="1:3" s="35" customFormat="1" ht="15" x14ac:dyDescent="0.2">
      <c r="A3" s="79"/>
      <c r="B3" s="87" t="s">
        <v>1241</v>
      </c>
      <c r="C3" s="39"/>
    </row>
    <row r="4" spans="1:3" s="35" customFormat="1" ht="15" x14ac:dyDescent="0.2">
      <c r="A4" s="79"/>
      <c r="B4" s="87" t="s">
        <v>1242</v>
      </c>
      <c r="C4" s="39"/>
    </row>
    <row r="5" spans="1:3" s="35" customFormat="1" ht="15" x14ac:dyDescent="0.2">
      <c r="A5" s="79"/>
      <c r="B5" s="87"/>
      <c r="C5" s="39"/>
    </row>
    <row r="6" spans="1:3" s="35" customFormat="1" ht="18" x14ac:dyDescent="0.25">
      <c r="A6" s="80"/>
      <c r="B6" s="88" t="s">
        <v>158</v>
      </c>
      <c r="C6" s="40" t="s">
        <v>159</v>
      </c>
    </row>
    <row r="7" spans="1:3" s="35" customFormat="1" ht="18" x14ac:dyDescent="0.25">
      <c r="A7" s="80"/>
      <c r="B7" s="88"/>
      <c r="C7" s="40"/>
    </row>
    <row r="8" spans="1:3" s="35" customFormat="1" ht="15" x14ac:dyDescent="0.2">
      <c r="A8" s="81"/>
      <c r="B8" s="89" t="s">
        <v>229</v>
      </c>
      <c r="C8" s="41" t="s">
        <v>231</v>
      </c>
    </row>
    <row r="9" spans="1:3" s="35" customFormat="1" ht="15" x14ac:dyDescent="0.2">
      <c r="A9" s="81"/>
      <c r="B9" s="89"/>
      <c r="C9" s="41"/>
    </row>
    <row r="10" spans="1:3" s="35" customFormat="1" ht="15" x14ac:dyDescent="0.2">
      <c r="A10" s="81"/>
      <c r="B10" s="89" t="s">
        <v>230</v>
      </c>
      <c r="C10" s="41" t="s">
        <v>155</v>
      </c>
    </row>
    <row r="11" spans="1:3" s="35" customFormat="1" ht="15" x14ac:dyDescent="0.2">
      <c r="A11" s="81"/>
      <c r="B11" s="89"/>
      <c r="C11" s="41" t="s">
        <v>235</v>
      </c>
    </row>
    <row r="12" spans="1:3" s="35" customFormat="1" ht="15" x14ac:dyDescent="0.2">
      <c r="A12" s="81"/>
      <c r="B12" s="89"/>
      <c r="C12" s="41"/>
    </row>
    <row r="13" spans="1:3" s="35" customFormat="1" ht="15" x14ac:dyDescent="0.2">
      <c r="A13" s="81"/>
      <c r="B13" s="89" t="s">
        <v>156</v>
      </c>
      <c r="C13" s="41" t="s">
        <v>157</v>
      </c>
    </row>
    <row r="14" spans="1:3" s="35" customFormat="1" ht="15" x14ac:dyDescent="0.2">
      <c r="A14" s="79"/>
      <c r="B14" s="87"/>
      <c r="C14" s="39"/>
    </row>
    <row r="15" spans="1:3" s="35" customFormat="1" ht="15" x14ac:dyDescent="0.2">
      <c r="A15" s="79"/>
      <c r="B15" s="102" t="s">
        <v>217</v>
      </c>
      <c r="C15" s="39" t="s">
        <v>218</v>
      </c>
    </row>
    <row r="16" spans="1:3" s="35" customFormat="1" ht="15" x14ac:dyDescent="0.2">
      <c r="A16" s="79"/>
      <c r="B16" s="102"/>
      <c r="C16" s="39"/>
    </row>
    <row r="17" spans="1:5" s="35" customFormat="1" ht="15" x14ac:dyDescent="0.2">
      <c r="A17" s="79"/>
      <c r="B17" s="102" t="s">
        <v>101</v>
      </c>
      <c r="C17" s="39" t="s">
        <v>102</v>
      </c>
    </row>
    <row r="18" spans="1:5" s="35" customFormat="1" ht="15" x14ac:dyDescent="0.2">
      <c r="A18" s="79"/>
      <c r="B18" s="102"/>
      <c r="C18" s="39"/>
    </row>
    <row r="19" spans="1:5" s="35" customFormat="1" ht="15" x14ac:dyDescent="0.2">
      <c r="A19" s="79"/>
      <c r="B19" s="102" t="s">
        <v>103</v>
      </c>
      <c r="C19" s="39" t="s">
        <v>108</v>
      </c>
    </row>
    <row r="20" spans="1:5" s="35" customFormat="1" ht="15" x14ac:dyDescent="0.2">
      <c r="A20" s="79"/>
      <c r="B20" s="87"/>
      <c r="C20" s="39"/>
    </row>
    <row r="21" spans="1:5" s="35" customFormat="1" ht="15.75" x14ac:dyDescent="0.25">
      <c r="A21" s="82"/>
      <c r="B21" s="90" t="s">
        <v>160</v>
      </c>
      <c r="C21" s="39"/>
    </row>
    <row r="22" spans="1:5" s="35" customFormat="1" ht="15" x14ac:dyDescent="0.2">
      <c r="A22" s="79"/>
      <c r="B22" s="87"/>
      <c r="C22" s="39"/>
    </row>
    <row r="23" spans="1:5" s="35" customFormat="1" ht="15" x14ac:dyDescent="0.2">
      <c r="A23" s="79"/>
      <c r="B23" s="87" t="s">
        <v>191</v>
      </c>
      <c r="C23" s="39" t="s">
        <v>161</v>
      </c>
    </row>
    <row r="24" spans="1:5" s="35" customFormat="1" ht="15" x14ac:dyDescent="0.2">
      <c r="A24" s="79"/>
      <c r="B24" s="87"/>
      <c r="C24" s="39"/>
    </row>
    <row r="25" spans="1:5" s="35" customFormat="1" ht="15" x14ac:dyDescent="0.2">
      <c r="A25" s="79"/>
      <c r="B25" s="87" t="s">
        <v>189</v>
      </c>
      <c r="C25" s="39" t="s">
        <v>190</v>
      </c>
    </row>
    <row r="26" spans="1:5" s="35" customFormat="1" ht="15" x14ac:dyDescent="0.2">
      <c r="A26" s="79"/>
      <c r="B26" s="87"/>
      <c r="C26" s="41"/>
    </row>
    <row r="27" spans="1:5" s="35" customFormat="1" ht="18" x14ac:dyDescent="0.25">
      <c r="A27" s="80"/>
      <c r="B27" s="88" t="s">
        <v>203</v>
      </c>
      <c r="C27" s="39"/>
    </row>
    <row r="28" spans="1:5" s="35" customFormat="1" ht="15" x14ac:dyDescent="0.2">
      <c r="A28" s="79"/>
      <c r="B28" s="87"/>
      <c r="C28" s="39"/>
    </row>
    <row r="29" spans="1:5" s="35" customFormat="1" ht="15.75" x14ac:dyDescent="0.25">
      <c r="A29" s="84"/>
      <c r="B29" s="111" t="s">
        <v>196</v>
      </c>
      <c r="C29" s="42" t="s">
        <v>148</v>
      </c>
      <c r="D29" s="36"/>
      <c r="E29" s="36"/>
    </row>
    <row r="30" spans="1:5" s="35" customFormat="1" ht="15" x14ac:dyDescent="0.2">
      <c r="A30" s="79"/>
      <c r="B30" s="91"/>
      <c r="C30" s="43"/>
    </row>
    <row r="31" spans="1:5" s="35" customFormat="1" ht="15" x14ac:dyDescent="0.2">
      <c r="A31" s="79"/>
      <c r="B31" s="112" t="s">
        <v>198</v>
      </c>
      <c r="C31" s="43" t="s">
        <v>199</v>
      </c>
    </row>
    <row r="32" spans="1:5" s="35" customFormat="1" ht="15" x14ac:dyDescent="0.2">
      <c r="A32" s="79"/>
      <c r="B32" s="112" t="s">
        <v>193</v>
      </c>
      <c r="C32" s="43" t="s">
        <v>204</v>
      </c>
    </row>
    <row r="33" spans="1:3" s="35" customFormat="1" ht="15" x14ac:dyDescent="0.2">
      <c r="A33" s="79"/>
      <c r="B33" s="112" t="s">
        <v>192</v>
      </c>
      <c r="C33" s="43" t="s">
        <v>205</v>
      </c>
    </row>
    <row r="34" spans="1:3" s="35" customFormat="1" ht="15" x14ac:dyDescent="0.2">
      <c r="A34" s="79"/>
      <c r="B34" s="112" t="s">
        <v>142</v>
      </c>
      <c r="C34" s="43" t="s">
        <v>206</v>
      </c>
    </row>
    <row r="35" spans="1:3" s="35" customFormat="1" ht="15" x14ac:dyDescent="0.2">
      <c r="A35" s="79"/>
      <c r="B35" s="112" t="s">
        <v>144</v>
      </c>
      <c r="C35" s="43" t="s">
        <v>208</v>
      </c>
    </row>
    <row r="36" spans="1:3" s="35" customFormat="1" ht="15" x14ac:dyDescent="0.2">
      <c r="A36" s="79"/>
      <c r="B36" s="112" t="s">
        <v>165</v>
      </c>
      <c r="C36" s="43" t="s">
        <v>166</v>
      </c>
    </row>
    <row r="37" spans="1:3" s="35" customFormat="1" ht="15" x14ac:dyDescent="0.2">
      <c r="A37" s="79"/>
      <c r="B37" s="112" t="s">
        <v>143</v>
      </c>
      <c r="C37" s="43" t="s">
        <v>207</v>
      </c>
    </row>
    <row r="38" spans="1:3" s="35" customFormat="1" ht="15" x14ac:dyDescent="0.2">
      <c r="A38" s="79"/>
      <c r="B38" s="112" t="s">
        <v>200</v>
      </c>
      <c r="C38" s="43" t="s">
        <v>211</v>
      </c>
    </row>
    <row r="39" spans="1:3" s="35" customFormat="1" ht="15" x14ac:dyDescent="0.2">
      <c r="A39" s="79"/>
      <c r="B39" s="112" t="s">
        <v>201</v>
      </c>
      <c r="C39" s="43" t="s">
        <v>210</v>
      </c>
    </row>
    <row r="40" spans="1:3" s="35" customFormat="1" ht="15" x14ac:dyDescent="0.2">
      <c r="A40" s="79"/>
      <c r="B40" s="112" t="s">
        <v>202</v>
      </c>
      <c r="C40" s="43" t="s">
        <v>209</v>
      </c>
    </row>
    <row r="41" spans="1:3" s="35" customFormat="1" ht="15" x14ac:dyDescent="0.2">
      <c r="A41" s="79"/>
      <c r="B41" s="113" t="s">
        <v>162</v>
      </c>
      <c r="C41" s="44" t="s">
        <v>163</v>
      </c>
    </row>
    <row r="42" spans="1:3" s="35" customFormat="1" ht="15" x14ac:dyDescent="0.2">
      <c r="A42" s="79"/>
      <c r="B42" s="112" t="s">
        <v>138</v>
      </c>
      <c r="C42" s="43" t="s">
        <v>164</v>
      </c>
    </row>
    <row r="43" spans="1:3" s="35" customFormat="1" ht="15" x14ac:dyDescent="0.2">
      <c r="A43" s="79"/>
      <c r="B43" s="112" t="s">
        <v>139</v>
      </c>
      <c r="C43" s="43" t="s">
        <v>236</v>
      </c>
    </row>
    <row r="44" spans="1:3" ht="15" x14ac:dyDescent="0.2">
      <c r="A44" s="79"/>
      <c r="B44" s="112" t="s">
        <v>167</v>
      </c>
      <c r="C44" s="43" t="s">
        <v>168</v>
      </c>
    </row>
    <row r="45" spans="1:3" ht="15" x14ac:dyDescent="0.2">
      <c r="A45" s="79"/>
      <c r="B45" s="112" t="s">
        <v>169</v>
      </c>
      <c r="C45" s="43" t="s">
        <v>170</v>
      </c>
    </row>
    <row r="46" spans="1:3" ht="15" x14ac:dyDescent="0.2">
      <c r="A46" s="79"/>
      <c r="B46" s="112" t="s">
        <v>171</v>
      </c>
      <c r="C46" s="43" t="s">
        <v>172</v>
      </c>
    </row>
    <row r="47" spans="1:3" ht="15" x14ac:dyDescent="0.2">
      <c r="A47" s="79"/>
      <c r="B47" s="112" t="s">
        <v>173</v>
      </c>
      <c r="C47" s="43" t="s">
        <v>174</v>
      </c>
    </row>
    <row r="48" spans="1:3" ht="15" x14ac:dyDescent="0.2">
      <c r="A48" s="79"/>
      <c r="B48" s="112" t="s">
        <v>175</v>
      </c>
      <c r="C48" s="43" t="s">
        <v>177</v>
      </c>
    </row>
    <row r="49" spans="1:3" ht="15" x14ac:dyDescent="0.2">
      <c r="A49" s="79"/>
      <c r="B49" s="112" t="s">
        <v>178</v>
      </c>
      <c r="C49" s="43" t="s">
        <v>179</v>
      </c>
    </row>
    <row r="50" spans="1:3" x14ac:dyDescent="0.2"/>
    <row r="51" spans="1:3" x14ac:dyDescent="0.2"/>
    <row r="52" spans="1:3" x14ac:dyDescent="0.2"/>
    <row r="53" spans="1:3" x14ac:dyDescent="0.2"/>
    <row r="54" spans="1:3" x14ac:dyDescent="0.2"/>
    <row r="55" spans="1:3" x14ac:dyDescent="0.2"/>
    <row r="56" spans="1:3" x14ac:dyDescent="0.2"/>
    <row r="57" spans="1:3" x14ac:dyDescent="0.2"/>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phoneticPr fontId="13" type="noConversion"/>
  <pageMargins left="0.75" right="0.75" top="1" bottom="1" header="0.5" footer="0.5"/>
  <pageSetup scale="55"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F22" sqref="F22"/>
    </sheetView>
  </sheetViews>
  <sheetFormatPr defaultRowHeight="12.75" x14ac:dyDescent="0.2"/>
  <cols>
    <col min="1" max="1" width="27.140625" bestFit="1" customWidth="1"/>
    <col min="3" max="3" width="8.5703125" bestFit="1" customWidth="1"/>
  </cols>
  <sheetData>
    <row r="1" spans="1:6" x14ac:dyDescent="0.2">
      <c r="A1" s="522">
        <v>41518</v>
      </c>
      <c r="B1" s="574" t="s">
        <v>1647</v>
      </c>
      <c r="C1" s="575"/>
      <c r="D1" s="575"/>
      <c r="E1" s="575"/>
      <c r="F1" s="576"/>
    </row>
    <row r="2" spans="1:6" x14ac:dyDescent="0.2">
      <c r="B2" s="577"/>
      <c r="C2" s="578"/>
      <c r="D2" s="578"/>
      <c r="E2" s="578"/>
      <c r="F2" s="579"/>
    </row>
    <row r="23" spans="1:1" x14ac:dyDescent="0.2">
      <c r="A23" s="521" t="s">
        <v>1719</v>
      </c>
    </row>
  </sheetData>
  <mergeCells count="1">
    <mergeCell ref="B1:F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D22" sqref="D22"/>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1644</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840</v>
      </c>
      <c r="E5" s="207">
        <f t="shared" si="0"/>
        <v>39480</v>
      </c>
      <c r="F5" s="208">
        <v>0</v>
      </c>
      <c r="G5" s="100">
        <f t="shared" si="1"/>
        <v>1</v>
      </c>
    </row>
    <row r="6" spans="1:7" ht="23.25" customHeight="1" thickBot="1" x14ac:dyDescent="0.25">
      <c r="A6" s="15" t="s">
        <v>128</v>
      </c>
      <c r="B6" s="15" t="s">
        <v>216</v>
      </c>
      <c r="C6" s="206">
        <f>31*24*60</f>
        <v>44640</v>
      </c>
      <c r="D6" s="16">
        <v>0</v>
      </c>
      <c r="E6" s="207">
        <f t="shared" si="0"/>
        <v>44640</v>
      </c>
      <c r="F6" s="208">
        <v>0</v>
      </c>
      <c r="G6" s="100">
        <f t="shared" si="1"/>
        <v>1</v>
      </c>
    </row>
    <row r="7" spans="1:7" ht="23.25" customHeight="1" thickBot="1" x14ac:dyDescent="0.25">
      <c r="A7" s="15" t="s">
        <v>129</v>
      </c>
      <c r="B7" s="15" t="s">
        <v>216</v>
      </c>
      <c r="C7" s="206">
        <f>30*24*60</f>
        <v>43200</v>
      </c>
      <c r="D7" s="16">
        <v>2293</v>
      </c>
      <c r="E7" s="207">
        <f t="shared" si="0"/>
        <v>40907</v>
      </c>
      <c r="F7" s="208">
        <v>0</v>
      </c>
      <c r="G7" s="100">
        <f t="shared" si="1"/>
        <v>1</v>
      </c>
    </row>
    <row r="8" spans="1:7" ht="23.25" customHeight="1" thickBot="1" x14ac:dyDescent="0.25">
      <c r="A8" s="15" t="s">
        <v>130</v>
      </c>
      <c r="B8" s="15" t="s">
        <v>216</v>
      </c>
      <c r="C8" s="206">
        <f>31*24*60</f>
        <v>44640</v>
      </c>
      <c r="D8" s="16">
        <v>0</v>
      </c>
      <c r="E8" s="207">
        <f t="shared" si="0"/>
        <v>44640</v>
      </c>
      <c r="F8" s="208">
        <v>0</v>
      </c>
      <c r="G8" s="100">
        <f t="shared" si="1"/>
        <v>1</v>
      </c>
    </row>
    <row r="9" spans="1:7" ht="23.25" customHeight="1" thickBot="1" x14ac:dyDescent="0.25">
      <c r="A9" s="15" t="s">
        <v>131</v>
      </c>
      <c r="B9" s="15" t="s">
        <v>216</v>
      </c>
      <c r="C9" s="206">
        <f>30*24*60</f>
        <v>43200</v>
      </c>
      <c r="D9" s="16">
        <v>0</v>
      </c>
      <c r="E9" s="207">
        <f t="shared" si="0"/>
        <v>43200</v>
      </c>
      <c r="F9" s="208">
        <v>0</v>
      </c>
      <c r="G9" s="100">
        <f t="shared" si="1"/>
        <v>1</v>
      </c>
    </row>
    <row r="10" spans="1:7" ht="23.25" customHeight="1" thickBot="1" x14ac:dyDescent="0.25">
      <c r="A10" s="15" t="s">
        <v>132</v>
      </c>
      <c r="B10" s="15" t="s">
        <v>216</v>
      </c>
      <c r="C10" s="206">
        <f>31*24*60</f>
        <v>44640</v>
      </c>
      <c r="D10" s="16">
        <v>2740</v>
      </c>
      <c r="E10" s="16">
        <f t="shared" si="0"/>
        <v>41900</v>
      </c>
      <c r="F10" s="208">
        <v>0</v>
      </c>
      <c r="G10" s="100">
        <f t="shared" si="1"/>
        <v>1</v>
      </c>
    </row>
    <row r="11" spans="1:7" ht="21.75" customHeight="1" thickBot="1" x14ac:dyDescent="0.25">
      <c r="A11" s="15" t="s">
        <v>133</v>
      </c>
      <c r="B11" s="15" t="s">
        <v>216</v>
      </c>
      <c r="C11" s="206">
        <f>31*24*60</f>
        <v>44640</v>
      </c>
      <c r="D11" s="16">
        <v>0</v>
      </c>
      <c r="E11" s="16">
        <f t="shared" si="0"/>
        <v>44640</v>
      </c>
      <c r="F11" s="15">
        <v>0</v>
      </c>
      <c r="G11" s="100">
        <f t="shared" si="1"/>
        <v>1</v>
      </c>
    </row>
    <row r="12" spans="1:7" ht="23.25" customHeight="1" thickBot="1" x14ac:dyDescent="0.25">
      <c r="A12" s="15" t="s">
        <v>134</v>
      </c>
      <c r="B12" s="15" t="s">
        <v>216</v>
      </c>
      <c r="C12" s="206">
        <f>30*24*60</f>
        <v>43200</v>
      </c>
      <c r="D12" s="16">
        <v>1870</v>
      </c>
      <c r="E12" s="16">
        <f t="shared" si="0"/>
        <v>41330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0</v>
      </c>
      <c r="E14" s="16">
        <f t="shared" si="0"/>
        <v>43200</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68" t="s">
        <v>1642</v>
      </c>
      <c r="B16" s="568" t="s">
        <v>216</v>
      </c>
      <c r="C16" s="570">
        <f>SUM(C4:C15)</f>
        <v>525600</v>
      </c>
      <c r="D16" s="570">
        <f>SUM(D4:D15)</f>
        <v>7743</v>
      </c>
      <c r="E16" s="570">
        <f>SUM(E4:E15)</f>
        <v>517857</v>
      </c>
      <c r="F16" s="570">
        <f>SUM(F4:F15)</f>
        <v>0</v>
      </c>
      <c r="G16" s="572">
        <f>(E16-F16)/E16</f>
        <v>1</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T354"/>
  <sheetViews>
    <sheetView topLeftCell="J1" zoomScale="75" zoomScaleNormal="75" workbookViewId="0">
      <selection activeCell="B7" sqref="B7"/>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6.5703125" bestFit="1" customWidth="1"/>
    <col min="9" max="9" width="31.28515625" bestFit="1" customWidth="1"/>
    <col min="10" max="10" width="26" customWidth="1"/>
    <col min="11" max="11" width="28.42578125" customWidth="1"/>
    <col min="12" max="12" width="61.85546875" style="92" customWidth="1"/>
    <col min="13" max="13" width="41.57031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3.2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25.5" x14ac:dyDescent="0.2">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x14ac:dyDescent="0.2">
      <c r="A6" s="54"/>
      <c r="B6" s="516"/>
      <c r="C6" s="516"/>
      <c r="D6" s="517"/>
      <c r="E6" s="516"/>
      <c r="F6" s="516"/>
      <c r="G6" s="518"/>
      <c r="H6" s="516"/>
      <c r="I6" s="2"/>
      <c r="J6" s="2"/>
      <c r="K6" s="516"/>
      <c r="L6" s="516"/>
      <c r="M6" s="519"/>
      <c r="N6" s="516"/>
      <c r="O6" s="516"/>
      <c r="P6" s="516"/>
      <c r="Q6" s="516"/>
      <c r="R6" s="516"/>
      <c r="S6" s="516"/>
      <c r="T6" s="1"/>
    </row>
    <row r="7" spans="1:20" ht="38.25" x14ac:dyDescent="0.2">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x14ac:dyDescent="0.2">
      <c r="A8" s="54"/>
      <c r="B8" s="516"/>
      <c r="C8" s="516"/>
      <c r="D8" s="517"/>
      <c r="E8" s="516"/>
      <c r="F8" s="516"/>
      <c r="G8" s="518"/>
      <c r="H8" s="516"/>
      <c r="I8" s="2"/>
      <c r="J8" s="2"/>
      <c r="K8" s="516"/>
      <c r="L8" s="516"/>
      <c r="M8" s="516"/>
      <c r="N8" s="516"/>
      <c r="O8" s="516"/>
      <c r="P8" s="516"/>
      <c r="Q8" s="516"/>
      <c r="R8" s="516"/>
      <c r="S8" s="516"/>
      <c r="T8" s="1"/>
    </row>
    <row r="9" spans="1:20" ht="38.25" x14ac:dyDescent="0.2">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x14ac:dyDescent="0.2">
      <c r="A10" s="54"/>
      <c r="B10" s="516"/>
      <c r="C10" s="516"/>
      <c r="D10" s="517"/>
      <c r="E10" s="516"/>
      <c r="F10" s="516"/>
      <c r="G10" s="518"/>
      <c r="H10" s="516"/>
      <c r="I10" s="2"/>
      <c r="J10" s="2"/>
      <c r="K10" s="516"/>
      <c r="L10" s="516"/>
      <c r="M10" s="516"/>
      <c r="N10" s="516"/>
      <c r="O10" s="516"/>
      <c r="P10" s="516"/>
      <c r="Q10" s="516"/>
      <c r="R10" s="516"/>
      <c r="S10" s="516"/>
      <c r="T10" s="1"/>
    </row>
    <row r="11" spans="1:20" ht="25.5" x14ac:dyDescent="0.2">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x14ac:dyDescent="0.2">
      <c r="A12" s="54"/>
      <c r="B12" s="256"/>
      <c r="C12" s="256"/>
      <c r="D12" s="281"/>
      <c r="E12" s="256"/>
      <c r="F12" s="256"/>
      <c r="G12" s="282"/>
      <c r="H12" s="256"/>
      <c r="I12" s="257"/>
      <c r="J12" s="257"/>
      <c r="K12" s="256"/>
      <c r="L12" s="256"/>
      <c r="M12" s="256"/>
      <c r="N12" s="256"/>
      <c r="O12" s="256"/>
      <c r="P12" s="256"/>
      <c r="Q12" s="256"/>
      <c r="R12" s="256"/>
      <c r="S12" s="256"/>
      <c r="T12" s="256"/>
    </row>
    <row r="13" spans="1:20" ht="51" x14ac:dyDescent="0.2">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x14ac:dyDescent="0.2">
      <c r="A14" s="54"/>
      <c r="B14" s="256"/>
      <c r="C14" s="256"/>
      <c r="D14" s="281"/>
      <c r="E14" s="256"/>
      <c r="F14" s="256"/>
      <c r="G14" s="282"/>
      <c r="H14" s="256"/>
      <c r="I14" s="257"/>
      <c r="J14" s="257"/>
      <c r="K14" s="256"/>
      <c r="L14" s="256"/>
      <c r="M14" s="256"/>
      <c r="N14" s="256"/>
      <c r="O14" s="256"/>
      <c r="P14" s="256"/>
      <c r="Q14" s="256"/>
      <c r="R14" s="256"/>
      <c r="S14" s="256"/>
      <c r="T14" s="256"/>
    </row>
    <row r="15" spans="1:20" ht="25.5" x14ac:dyDescent="0.2">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x14ac:dyDescent="0.2">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1:20" ht="25.5" x14ac:dyDescent="0.2">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1:20" ht="63.75" x14ac:dyDescent="0.2">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x14ac:dyDescent="0.2">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x14ac:dyDescent="0.2">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x14ac:dyDescent="0.2">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x14ac:dyDescent="0.2">
      <c r="A22" s="54"/>
      <c r="B22" s="239"/>
      <c r="C22" s="239"/>
      <c r="D22" s="240"/>
      <c r="E22" s="239"/>
      <c r="F22" s="239"/>
      <c r="G22" s="241"/>
      <c r="H22" s="239"/>
      <c r="I22" s="498"/>
      <c r="J22" s="242"/>
      <c r="K22" s="239"/>
      <c r="L22" s="256"/>
      <c r="M22" s="239"/>
      <c r="N22" s="239"/>
      <c r="O22" s="239"/>
      <c r="P22" s="239"/>
      <c r="Q22" s="239"/>
      <c r="R22" s="239"/>
      <c r="S22" s="256"/>
      <c r="T22" s="256"/>
    </row>
    <row r="23" spans="1:20" ht="75" x14ac:dyDescent="0.2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x14ac:dyDescent="0.2">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1:20" x14ac:dyDescent="0.2">
      <c r="B25" s="581"/>
      <c r="C25" s="582"/>
      <c r="D25" s="582"/>
      <c r="E25" s="582"/>
      <c r="F25" s="582"/>
      <c r="G25" s="582"/>
      <c r="H25" s="582"/>
      <c r="I25" s="582"/>
      <c r="J25" s="582"/>
      <c r="K25" s="582"/>
      <c r="L25" s="582"/>
      <c r="M25" s="582"/>
      <c r="N25" s="582"/>
      <c r="O25" s="582"/>
      <c r="P25" s="582"/>
      <c r="Q25" s="582"/>
      <c r="R25" s="582"/>
      <c r="S25" s="582"/>
      <c r="T25" s="583"/>
    </row>
    <row r="26" spans="1:20" x14ac:dyDescent="0.2">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1:20" ht="51" customHeight="1" x14ac:dyDescent="0.2">
      <c r="B27" s="411" t="s">
        <v>129</v>
      </c>
      <c r="C27" s="315">
        <v>41013</v>
      </c>
      <c r="D27" s="491" t="s">
        <v>117</v>
      </c>
      <c r="E27" s="319" t="s">
        <v>117</v>
      </c>
      <c r="F27" s="319" t="s">
        <v>1561</v>
      </c>
      <c r="G27" s="318" t="s">
        <v>1562</v>
      </c>
      <c r="H27" s="314">
        <v>37</v>
      </c>
      <c r="I27" s="588" t="s">
        <v>1564</v>
      </c>
      <c r="J27" s="587" t="s">
        <v>117</v>
      </c>
      <c r="K27" s="586" t="s">
        <v>200</v>
      </c>
      <c r="L27" s="584" t="s">
        <v>1563</v>
      </c>
      <c r="M27" s="588" t="s">
        <v>1565</v>
      </c>
      <c r="N27" s="586" t="s">
        <v>254</v>
      </c>
      <c r="O27" s="586" t="s">
        <v>254</v>
      </c>
      <c r="P27" s="586" t="s">
        <v>347</v>
      </c>
      <c r="Q27" s="408"/>
      <c r="R27" s="408"/>
      <c r="S27" s="408"/>
      <c r="T27" s="589" t="s">
        <v>1566</v>
      </c>
    </row>
    <row r="28" spans="1:20" x14ac:dyDescent="0.2">
      <c r="B28" s="411" t="s">
        <v>129</v>
      </c>
      <c r="C28" s="482">
        <v>41011</v>
      </c>
      <c r="D28" s="326" t="s">
        <v>117</v>
      </c>
      <c r="E28" s="303" t="s">
        <v>117</v>
      </c>
      <c r="F28" s="411" t="s">
        <v>1559</v>
      </c>
      <c r="G28" s="411" t="s">
        <v>1560</v>
      </c>
      <c r="H28" s="411">
        <v>49</v>
      </c>
      <c r="I28" s="588"/>
      <c r="J28" s="587"/>
      <c r="K28" s="586"/>
      <c r="L28" s="585"/>
      <c r="M28" s="588"/>
      <c r="N28" s="586"/>
      <c r="O28" s="586"/>
      <c r="P28" s="586"/>
      <c r="Q28" s="319"/>
      <c r="R28" s="482"/>
      <c r="S28" s="481"/>
      <c r="T28" s="590"/>
    </row>
    <row r="29" spans="1:20" x14ac:dyDescent="0.2">
      <c r="B29" s="411" t="s">
        <v>129</v>
      </c>
      <c r="C29" s="253">
        <v>41004</v>
      </c>
      <c r="D29" s="326" t="s">
        <v>117</v>
      </c>
      <c r="E29" s="303" t="s">
        <v>117</v>
      </c>
      <c r="F29" s="303" t="s">
        <v>1170</v>
      </c>
      <c r="G29" s="322" t="s">
        <v>1558</v>
      </c>
      <c r="H29" s="213">
        <v>101</v>
      </c>
      <c r="I29" s="588"/>
      <c r="J29" s="587"/>
      <c r="K29" s="586"/>
      <c r="L29" s="585"/>
      <c r="M29" s="588"/>
      <c r="N29" s="586"/>
      <c r="O29" s="586"/>
      <c r="P29" s="586"/>
      <c r="Q29" s="408"/>
      <c r="R29" s="408"/>
      <c r="S29" s="408"/>
      <c r="T29" s="591"/>
    </row>
    <row r="30" spans="1:20" x14ac:dyDescent="0.2">
      <c r="B30" s="581"/>
      <c r="C30" s="582"/>
      <c r="D30" s="582"/>
      <c r="E30" s="582"/>
      <c r="F30" s="582"/>
      <c r="G30" s="582"/>
      <c r="H30" s="582"/>
      <c r="I30" s="582"/>
      <c r="J30" s="582"/>
      <c r="K30" s="582"/>
      <c r="L30" s="582"/>
      <c r="M30" s="582"/>
      <c r="N30" s="582"/>
      <c r="O30" s="582"/>
      <c r="P30" s="582"/>
      <c r="Q30" s="582"/>
      <c r="R30" s="582"/>
      <c r="S30" s="582"/>
      <c r="T30" s="583"/>
    </row>
    <row r="31" spans="1:20" x14ac:dyDescent="0.2">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x14ac:dyDescent="0.2">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x14ac:dyDescent="0.2">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x14ac:dyDescent="0.2">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x14ac:dyDescent="0.2">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63.75" x14ac:dyDescent="0.2">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51" x14ac:dyDescent="0.2">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x14ac:dyDescent="0.2">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x14ac:dyDescent="0.2">
      <c r="A39" s="478"/>
      <c r="B39" s="319" t="s">
        <v>126</v>
      </c>
      <c r="C39" s="420">
        <v>40939</v>
      </c>
      <c r="D39" s="420">
        <v>40939</v>
      </c>
      <c r="E39" s="319" t="s">
        <v>1513</v>
      </c>
      <c r="F39" s="476">
        <v>0.59791666666666665</v>
      </c>
      <c r="G39" s="476">
        <v>0.66041666666666665</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x14ac:dyDescent="0.2">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x14ac:dyDescent="0.2">
      <c r="A41" s="54"/>
      <c r="B41" s="239"/>
      <c r="C41" s="239"/>
      <c r="D41" s="240"/>
      <c r="E41" s="256"/>
      <c r="F41" s="239"/>
      <c r="G41" s="241"/>
      <c r="H41" s="239"/>
      <c r="I41" s="242"/>
      <c r="J41" s="242"/>
      <c r="K41" s="239"/>
      <c r="L41" s="256"/>
      <c r="M41" s="239"/>
      <c r="N41" s="239"/>
      <c r="O41" s="239"/>
      <c r="P41" s="239"/>
      <c r="Q41" s="256"/>
      <c r="R41" s="239"/>
      <c r="S41" s="239"/>
      <c r="T41" s="239"/>
    </row>
    <row r="42" spans="1:20" x14ac:dyDescent="0.2"/>
    <row r="43" spans="1:20" x14ac:dyDescent="0.2"/>
    <row r="44" spans="1:20" x14ac:dyDescent="0.2"/>
    <row r="45" spans="1:20" x14ac:dyDescent="0.2"/>
    <row r="46" spans="1:20" x14ac:dyDescent="0.2"/>
    <row r="47" spans="1:20" s="54" customFormat="1" ht="53.25" customHeight="1" x14ac:dyDescent="0.2">
      <c r="B47" s="484"/>
      <c r="C47" s="484"/>
      <c r="D47" s="485"/>
      <c r="E47" s="484"/>
      <c r="F47" s="484"/>
      <c r="G47" s="486"/>
      <c r="H47" s="484"/>
      <c r="I47" s="487"/>
      <c r="J47" s="487"/>
      <c r="K47" s="484"/>
      <c r="L47" s="484"/>
      <c r="M47" s="484"/>
      <c r="N47" s="484"/>
      <c r="O47" s="484"/>
      <c r="P47" s="484"/>
      <c r="Q47" s="484"/>
      <c r="R47" s="484"/>
      <c r="S47" s="484"/>
      <c r="T47" s="484"/>
    </row>
    <row r="48" spans="1:2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sheetData>
  <mergeCells count="11">
    <mergeCell ref="B25:T25"/>
    <mergeCell ref="B30:T30"/>
    <mergeCell ref="L27:L29"/>
    <mergeCell ref="K27:K29"/>
    <mergeCell ref="J27:J29"/>
    <mergeCell ref="I27:I29"/>
    <mergeCell ref="M27:M29"/>
    <mergeCell ref="N27:N29"/>
    <mergeCell ref="O27:O29"/>
    <mergeCell ref="P27:P29"/>
    <mergeCell ref="T27:T29"/>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sqref="A1:G1"/>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1517</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48</v>
      </c>
      <c r="G13" s="100">
        <f t="shared" si="1"/>
        <v>0.99892473118279568</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277</v>
      </c>
      <c r="G15" s="100">
        <f t="shared" si="1"/>
        <v>0.99379480286738353</v>
      </c>
    </row>
    <row r="16" spans="1:7" ht="23.25" customHeight="1" x14ac:dyDescent="0.2">
      <c r="A16" s="568" t="s">
        <v>1213</v>
      </c>
      <c r="B16" s="568" t="s">
        <v>1476</v>
      </c>
      <c r="C16" s="570">
        <f>SUM(C4:C15)</f>
        <v>525600</v>
      </c>
      <c r="D16" s="570">
        <f>SUM(D4:D15)</f>
        <v>0</v>
      </c>
      <c r="E16" s="570">
        <f>SUM(E4:E15)</f>
        <v>525600</v>
      </c>
      <c r="F16" s="570">
        <f>SUM(F4:F15)</f>
        <v>325</v>
      </c>
      <c r="G16" s="572">
        <f>(E16-F16)/E16</f>
        <v>0.9993816590563166</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
  <sheetViews>
    <sheetView topLeftCell="A34" workbookViewId="0">
      <selection activeCell="J61" sqref="J61"/>
    </sheetView>
  </sheetViews>
  <sheetFormatPr defaultRowHeight="12.75" x14ac:dyDescent="0.2"/>
  <cols>
    <col min="1" max="1" width="27.140625" bestFit="1" customWidth="1"/>
    <col min="3" max="3" width="8.5703125" bestFit="1" customWidth="1"/>
  </cols>
  <sheetData>
    <row r="1" spans="1:1" x14ac:dyDescent="0.2">
      <c r="A1" s="513">
        <v>41091</v>
      </c>
    </row>
    <row r="26" spans="1:1" x14ac:dyDescent="0.2">
      <c r="A26" t="s">
        <v>1600</v>
      </c>
    </row>
    <row r="51" spans="1:7" ht="23.25" x14ac:dyDescent="0.35">
      <c r="A51" s="567" t="s">
        <v>1626</v>
      </c>
      <c r="B51" s="567"/>
      <c r="C51" s="567"/>
      <c r="D51" s="567"/>
      <c r="E51" s="567"/>
      <c r="F51" s="567"/>
      <c r="G51" s="567"/>
    </row>
    <row r="52" spans="1:7" ht="15.75" thickBot="1" x14ac:dyDescent="0.25">
      <c r="A52" s="77" t="s">
        <v>214</v>
      </c>
    </row>
    <row r="53" spans="1:7" ht="43.5" thickBot="1" x14ac:dyDescent="0.25">
      <c r="A53" s="19" t="s">
        <v>136</v>
      </c>
      <c r="B53" s="19" t="s">
        <v>137</v>
      </c>
      <c r="C53" s="19" t="s">
        <v>119</v>
      </c>
      <c r="D53" s="19" t="s">
        <v>122</v>
      </c>
      <c r="E53" s="19" t="s">
        <v>123</v>
      </c>
      <c r="F53" s="96" t="s">
        <v>124</v>
      </c>
      <c r="G53" s="99" t="s">
        <v>125</v>
      </c>
    </row>
    <row r="54" spans="1:7" ht="13.5" thickBot="1" x14ac:dyDescent="0.25">
      <c r="A54" s="15" t="s">
        <v>318</v>
      </c>
      <c r="B54" s="15" t="s">
        <v>1363</v>
      </c>
      <c r="C54" s="206">
        <f>31*24*60</f>
        <v>44640</v>
      </c>
      <c r="D54" s="16">
        <v>871</v>
      </c>
      <c r="E54" s="207">
        <f t="shared" ref="E54:E61" si="0">SUM(C54-D54)</f>
        <v>43769</v>
      </c>
      <c r="F54" s="208">
        <v>0</v>
      </c>
      <c r="G54" s="100">
        <f t="shared" ref="G54:G65" si="1">(E54-F54)/E54</f>
        <v>1</v>
      </c>
    </row>
    <row r="55" spans="1:7" ht="13.5" thickBot="1" x14ac:dyDescent="0.25">
      <c r="A55" s="15" t="s">
        <v>127</v>
      </c>
      <c r="B55" s="15" t="s">
        <v>1363</v>
      </c>
      <c r="C55" s="206">
        <f>28*24*60</f>
        <v>40320</v>
      </c>
      <c r="D55" s="16">
        <v>1616</v>
      </c>
      <c r="E55" s="207">
        <f t="shared" si="0"/>
        <v>38704</v>
      </c>
      <c r="F55" s="98">
        <v>0</v>
      </c>
      <c r="G55" s="100">
        <f t="shared" si="1"/>
        <v>1</v>
      </c>
    </row>
    <row r="56" spans="1:7" ht="13.5" thickBot="1" x14ac:dyDescent="0.25">
      <c r="A56" s="15" t="s">
        <v>128</v>
      </c>
      <c r="B56" s="15" t="s">
        <v>1363</v>
      </c>
      <c r="C56" s="206">
        <f>31*24*60</f>
        <v>44640</v>
      </c>
      <c r="D56" s="16">
        <v>600</v>
      </c>
      <c r="E56" s="207">
        <f t="shared" si="0"/>
        <v>44040</v>
      </c>
      <c r="F56" s="98">
        <v>0</v>
      </c>
      <c r="G56" s="100">
        <f t="shared" si="1"/>
        <v>1</v>
      </c>
    </row>
    <row r="57" spans="1:7" ht="13.5" thickBot="1" x14ac:dyDescent="0.25">
      <c r="A57" s="15" t="s">
        <v>129</v>
      </c>
      <c r="B57" s="15" t="s">
        <v>1363</v>
      </c>
      <c r="C57" s="206">
        <f>30*24*60</f>
        <v>43200</v>
      </c>
      <c r="D57" s="16">
        <v>920</v>
      </c>
      <c r="E57" s="207">
        <f t="shared" si="0"/>
        <v>42280</v>
      </c>
      <c r="F57" s="98">
        <v>37</v>
      </c>
      <c r="G57" s="100">
        <f t="shared" si="1"/>
        <v>0.99912488174077574</v>
      </c>
    </row>
    <row r="58" spans="1:7" ht="13.5" thickBot="1" x14ac:dyDescent="0.25">
      <c r="A58" s="15" t="s">
        <v>130</v>
      </c>
      <c r="B58" s="15" t="s">
        <v>1363</v>
      </c>
      <c r="C58" s="206">
        <f>31*24*60</f>
        <v>44640</v>
      </c>
      <c r="D58" s="16">
        <v>772</v>
      </c>
      <c r="E58" s="207">
        <f t="shared" si="0"/>
        <v>43868</v>
      </c>
      <c r="F58" s="98">
        <v>0</v>
      </c>
      <c r="G58" s="100">
        <f t="shared" si="1"/>
        <v>1</v>
      </c>
    </row>
    <row r="59" spans="1:7" ht="13.5" thickBot="1" x14ac:dyDescent="0.25">
      <c r="A59" s="15" t="s">
        <v>131</v>
      </c>
      <c r="B59" s="15" t="s">
        <v>1363</v>
      </c>
      <c r="C59" s="206">
        <f>30*24*60</f>
        <v>43200</v>
      </c>
      <c r="D59" s="16">
        <v>3516</v>
      </c>
      <c r="E59" s="207">
        <f t="shared" si="0"/>
        <v>39684</v>
      </c>
      <c r="F59" s="98">
        <v>0</v>
      </c>
      <c r="G59" s="100">
        <f t="shared" si="1"/>
        <v>1</v>
      </c>
    </row>
    <row r="60" spans="1:7" ht="13.5" thickBot="1" x14ac:dyDescent="0.25">
      <c r="A60" s="15" t="s">
        <v>132</v>
      </c>
      <c r="B60" s="15" t="s">
        <v>1363</v>
      </c>
      <c r="C60" s="206">
        <f>31*24*60</f>
        <v>44640</v>
      </c>
      <c r="D60" s="16">
        <v>764</v>
      </c>
      <c r="E60" s="16">
        <f t="shared" si="0"/>
        <v>43876</v>
      </c>
      <c r="F60" s="15">
        <v>0</v>
      </c>
      <c r="G60" s="100">
        <f t="shared" si="1"/>
        <v>1</v>
      </c>
    </row>
    <row r="61" spans="1:7" ht="13.5" thickBot="1" x14ac:dyDescent="0.25">
      <c r="A61" s="15" t="s">
        <v>133</v>
      </c>
      <c r="B61" s="15" t="s">
        <v>1363</v>
      </c>
      <c r="C61" s="206">
        <f>31*24*60</f>
        <v>44640</v>
      </c>
      <c r="D61" s="16">
        <v>1785</v>
      </c>
      <c r="E61" s="16">
        <f t="shared" si="0"/>
        <v>42855</v>
      </c>
      <c r="F61" s="15">
        <v>75</v>
      </c>
      <c r="G61" s="100">
        <f t="shared" si="1"/>
        <v>0.99824991249562478</v>
      </c>
    </row>
    <row r="62" spans="1:7" ht="13.5" thickBot="1" x14ac:dyDescent="0.25">
      <c r="A62" s="15" t="s">
        <v>134</v>
      </c>
      <c r="B62" s="15" t="s">
        <v>1363</v>
      </c>
      <c r="C62" s="206">
        <f>30*24*60</f>
        <v>43200</v>
      </c>
      <c r="D62" s="16">
        <v>1643</v>
      </c>
      <c r="E62" s="16">
        <f>SUM(C62-D62)</f>
        <v>41557</v>
      </c>
      <c r="F62" s="15">
        <v>0</v>
      </c>
      <c r="G62" s="100">
        <f t="shared" si="1"/>
        <v>1</v>
      </c>
    </row>
    <row r="63" spans="1:7" ht="13.5" thickBot="1" x14ac:dyDescent="0.25">
      <c r="A63" s="17" t="s">
        <v>135</v>
      </c>
      <c r="B63" s="15" t="s">
        <v>1363</v>
      </c>
      <c r="C63" s="206">
        <f>31*24*60</f>
        <v>44640</v>
      </c>
      <c r="D63" s="16">
        <v>860</v>
      </c>
      <c r="E63" s="16">
        <f>SUM(C63-D63)</f>
        <v>43780</v>
      </c>
      <c r="F63" s="15">
        <v>0</v>
      </c>
      <c r="G63" s="100">
        <f t="shared" si="1"/>
        <v>1</v>
      </c>
    </row>
    <row r="64" spans="1:7" ht="13.5" thickBot="1" x14ac:dyDescent="0.25">
      <c r="A64" s="17" t="s">
        <v>140</v>
      </c>
      <c r="B64" s="15" t="s">
        <v>1363</v>
      </c>
      <c r="C64" s="206">
        <f>30*24*60</f>
        <v>43200</v>
      </c>
      <c r="D64" s="16">
        <v>613</v>
      </c>
      <c r="E64" s="16">
        <f>SUM(C64-D64)</f>
        <v>42587</v>
      </c>
      <c r="F64" s="15">
        <v>53</v>
      </c>
      <c r="G64" s="100">
        <f t="shared" si="1"/>
        <v>0.99875548876417686</v>
      </c>
    </row>
    <row r="65" spans="1:7" ht="13.5" thickBot="1" x14ac:dyDescent="0.25">
      <c r="A65" s="17" t="s">
        <v>141</v>
      </c>
      <c r="B65" s="15" t="s">
        <v>1363</v>
      </c>
      <c r="C65" s="206">
        <f>31*24*60</f>
        <v>44640</v>
      </c>
      <c r="D65" s="16">
        <v>0</v>
      </c>
      <c r="E65" s="183">
        <f>SUM(C65-D65)</f>
        <v>44640</v>
      </c>
      <c r="F65" s="204">
        <v>213</v>
      </c>
      <c r="G65" s="100">
        <f t="shared" si="1"/>
        <v>0.99522849462365592</v>
      </c>
    </row>
    <row r="66" spans="1:7" x14ac:dyDescent="0.2">
      <c r="A66" s="568" t="s">
        <v>1213</v>
      </c>
      <c r="B66" s="568" t="s">
        <v>1363</v>
      </c>
      <c r="C66" s="570">
        <f>SUM(C54:C65)</f>
        <v>525600</v>
      </c>
      <c r="D66" s="570">
        <f>SUM(D54:D65)</f>
        <v>13960</v>
      </c>
      <c r="E66" s="570">
        <f>SUM(E54:E65)</f>
        <v>511640</v>
      </c>
      <c r="F66" s="570">
        <f>SUM(F54:F65)</f>
        <v>378</v>
      </c>
      <c r="G66" s="572">
        <f>(E66-F66)/E66</f>
        <v>0.99926119928074431</v>
      </c>
    </row>
    <row r="67" spans="1:7" ht="13.5" thickBot="1" x14ac:dyDescent="0.25">
      <c r="A67" s="569"/>
      <c r="B67" s="569"/>
      <c r="C67" s="571"/>
      <c r="D67" s="571"/>
      <c r="E67" s="571"/>
      <c r="F67" s="571"/>
      <c r="G67" s="573"/>
    </row>
  </sheetData>
  <mergeCells count="8">
    <mergeCell ref="A51:G51"/>
    <mergeCell ref="A66:A67"/>
    <mergeCell ref="B66:B67"/>
    <mergeCell ref="C66:C67"/>
    <mergeCell ref="D66:D67"/>
    <mergeCell ref="E66:E67"/>
    <mergeCell ref="F66:F67"/>
    <mergeCell ref="G66:G6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12" sqref="F12"/>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1627</v>
      </c>
      <c r="B1" s="567"/>
      <c r="C1" s="567"/>
      <c r="D1" s="567"/>
      <c r="E1" s="567"/>
      <c r="F1" s="567"/>
      <c r="G1" s="567"/>
    </row>
    <row r="2" spans="1:7" ht="23.25" customHeight="1" thickBot="1" x14ac:dyDescent="0.25">
      <c r="A2" s="77" t="s">
        <v>1516</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871</v>
      </c>
      <c r="E4" s="207">
        <f t="shared" ref="E4:E11" si="0">SUM(C4-D4)</f>
        <v>43769</v>
      </c>
      <c r="F4" s="208">
        <v>90</v>
      </c>
      <c r="G4" s="100">
        <f t="shared" ref="G4:G15" si="1">(E4-F4)/E4</f>
        <v>0.99794375014279513</v>
      </c>
    </row>
    <row r="5" spans="1:7" ht="23.25" customHeight="1" thickBot="1" x14ac:dyDescent="0.25">
      <c r="A5" s="15" t="s">
        <v>127</v>
      </c>
      <c r="B5" s="15" t="s">
        <v>1511</v>
      </c>
      <c r="C5" s="206">
        <f>28*24*60</f>
        <v>40320</v>
      </c>
      <c r="D5" s="16">
        <v>1616</v>
      </c>
      <c r="E5" s="207">
        <f t="shared" si="0"/>
        <v>38704</v>
      </c>
      <c r="F5" s="98">
        <v>0</v>
      </c>
      <c r="G5" s="100">
        <f t="shared" si="1"/>
        <v>1</v>
      </c>
    </row>
    <row r="6" spans="1:7" ht="23.25" customHeight="1" thickBot="1" x14ac:dyDescent="0.25">
      <c r="A6" s="15" t="s">
        <v>128</v>
      </c>
      <c r="B6" s="15" t="s">
        <v>1511</v>
      </c>
      <c r="C6" s="206">
        <f>31*24*60</f>
        <v>44640</v>
      </c>
      <c r="D6" s="16">
        <v>600</v>
      </c>
      <c r="E6" s="207">
        <f t="shared" si="0"/>
        <v>44040</v>
      </c>
      <c r="F6" s="98">
        <v>0</v>
      </c>
      <c r="G6" s="100">
        <f t="shared" si="1"/>
        <v>1</v>
      </c>
    </row>
    <row r="7" spans="1:7" ht="23.25" customHeight="1" thickBot="1" x14ac:dyDescent="0.25">
      <c r="A7" s="15" t="s">
        <v>129</v>
      </c>
      <c r="B7" s="15" t="s">
        <v>1511</v>
      </c>
      <c r="C7" s="206">
        <f>30*24*60</f>
        <v>43200</v>
      </c>
      <c r="D7" s="16">
        <v>920</v>
      </c>
      <c r="E7" s="207">
        <f t="shared" si="0"/>
        <v>42280</v>
      </c>
      <c r="F7" s="98">
        <v>0</v>
      </c>
      <c r="G7" s="100">
        <f t="shared" si="1"/>
        <v>1</v>
      </c>
    </row>
    <row r="8" spans="1:7" ht="23.25" customHeight="1" thickBot="1" x14ac:dyDescent="0.25">
      <c r="A8" s="15" t="s">
        <v>130</v>
      </c>
      <c r="B8" s="15" t="s">
        <v>1511</v>
      </c>
      <c r="C8" s="206">
        <f>31*24*60</f>
        <v>44640</v>
      </c>
      <c r="D8" s="16">
        <v>772</v>
      </c>
      <c r="E8" s="207">
        <f t="shared" si="0"/>
        <v>43868</v>
      </c>
      <c r="F8" s="98">
        <v>0</v>
      </c>
      <c r="G8" s="100">
        <f t="shared" si="1"/>
        <v>1</v>
      </c>
    </row>
    <row r="9" spans="1:7" ht="23.25" customHeight="1" thickBot="1" x14ac:dyDescent="0.25">
      <c r="A9" s="15" t="s">
        <v>131</v>
      </c>
      <c r="B9" s="15" t="s">
        <v>1511</v>
      </c>
      <c r="C9" s="206">
        <f>30*24*60</f>
        <v>43200</v>
      </c>
      <c r="D9" s="16">
        <v>3516</v>
      </c>
      <c r="E9" s="207">
        <f t="shared" si="0"/>
        <v>39684</v>
      </c>
      <c r="F9" s="98">
        <v>0</v>
      </c>
      <c r="G9" s="100">
        <f t="shared" si="1"/>
        <v>1</v>
      </c>
    </row>
    <row r="10" spans="1:7" ht="23.25" customHeight="1" thickBot="1" x14ac:dyDescent="0.25">
      <c r="A10" s="15" t="s">
        <v>132</v>
      </c>
      <c r="B10" s="15" t="s">
        <v>1511</v>
      </c>
      <c r="C10" s="206">
        <f>31*24*60</f>
        <v>44640</v>
      </c>
      <c r="D10" s="16">
        <v>764</v>
      </c>
      <c r="E10" s="16">
        <f t="shared" si="0"/>
        <v>43876</v>
      </c>
      <c r="F10" s="15">
        <v>0</v>
      </c>
      <c r="G10" s="100">
        <f t="shared" si="1"/>
        <v>1</v>
      </c>
    </row>
    <row r="11" spans="1:7" ht="23.25" customHeight="1" thickBot="1" x14ac:dyDescent="0.25">
      <c r="A11" s="15" t="s">
        <v>133</v>
      </c>
      <c r="B11" s="15" t="s">
        <v>1511</v>
      </c>
      <c r="C11" s="206">
        <f>31*24*60</f>
        <v>44640</v>
      </c>
      <c r="D11" s="16">
        <v>1785</v>
      </c>
      <c r="E11" s="16">
        <f t="shared" si="0"/>
        <v>42855</v>
      </c>
      <c r="F11" s="15">
        <v>0</v>
      </c>
      <c r="G11" s="100">
        <f t="shared" si="1"/>
        <v>1</v>
      </c>
    </row>
    <row r="12" spans="1:7" ht="23.25" customHeight="1" thickBot="1" x14ac:dyDescent="0.25">
      <c r="A12" s="15" t="s">
        <v>134</v>
      </c>
      <c r="B12" s="15" t="s">
        <v>1511</v>
      </c>
      <c r="C12" s="206">
        <f>30*24*60</f>
        <v>43200</v>
      </c>
      <c r="D12" s="16">
        <v>1643</v>
      </c>
      <c r="E12" s="16">
        <f>SUM(C12-D12)</f>
        <v>41557</v>
      </c>
      <c r="F12" s="15">
        <v>0</v>
      </c>
      <c r="G12" s="100">
        <f t="shared" si="1"/>
        <v>1</v>
      </c>
    </row>
    <row r="13" spans="1:7" ht="23.25" customHeight="1" thickBot="1" x14ac:dyDescent="0.25">
      <c r="A13" s="17" t="s">
        <v>135</v>
      </c>
      <c r="B13" s="15" t="s">
        <v>1511</v>
      </c>
      <c r="C13" s="206">
        <f>31*24*60</f>
        <v>44640</v>
      </c>
      <c r="D13" s="16">
        <v>860</v>
      </c>
      <c r="E13" s="16">
        <f>SUM(C13-D13)</f>
        <v>43780</v>
      </c>
      <c r="F13" s="15">
        <v>0</v>
      </c>
      <c r="G13" s="100">
        <f t="shared" si="1"/>
        <v>1</v>
      </c>
    </row>
    <row r="14" spans="1:7" ht="23.25" customHeight="1" thickBot="1" x14ac:dyDescent="0.25">
      <c r="A14" s="17" t="s">
        <v>140</v>
      </c>
      <c r="B14" s="15" t="s">
        <v>1511</v>
      </c>
      <c r="C14" s="206">
        <f>30*24*60</f>
        <v>43200</v>
      </c>
      <c r="D14" s="16">
        <v>613</v>
      </c>
      <c r="E14" s="16">
        <f>SUM(C14-D14)</f>
        <v>42587</v>
      </c>
      <c r="F14" s="15">
        <v>0</v>
      </c>
      <c r="G14" s="100">
        <f t="shared" si="1"/>
        <v>1</v>
      </c>
    </row>
    <row r="15" spans="1:7" ht="23.25" customHeight="1" thickBot="1" x14ac:dyDescent="0.25">
      <c r="A15" s="17" t="s">
        <v>141</v>
      </c>
      <c r="B15" s="15" t="s">
        <v>1511</v>
      </c>
      <c r="C15" s="206">
        <f>31*24*60</f>
        <v>44640</v>
      </c>
      <c r="D15" s="16">
        <v>510</v>
      </c>
      <c r="E15" s="183">
        <f>SUM(C15-D15)</f>
        <v>44130</v>
      </c>
      <c r="F15" s="204">
        <v>720</v>
      </c>
      <c r="G15" s="100">
        <f t="shared" si="1"/>
        <v>0.98368456832087015</v>
      </c>
    </row>
    <row r="16" spans="1:7" ht="23.25" customHeight="1" x14ac:dyDescent="0.2">
      <c r="A16" s="568" t="s">
        <v>1213</v>
      </c>
      <c r="B16" s="568" t="s">
        <v>1511</v>
      </c>
      <c r="C16" s="570">
        <f>SUM(C4:C15)</f>
        <v>525600</v>
      </c>
      <c r="D16" s="570">
        <f>SUM(D4:D15)</f>
        <v>14470</v>
      </c>
      <c r="E16" s="570">
        <f>SUM(E4:E15)</f>
        <v>511130</v>
      </c>
      <c r="F16" s="570">
        <f>SUM(F4:F15)</f>
        <v>810</v>
      </c>
      <c r="G16" s="572">
        <f>(E16-F16)/E16</f>
        <v>0.99841527595719293</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G12" sqref="G12"/>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1515</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871</v>
      </c>
      <c r="E4" s="207">
        <f t="shared" ref="E4:E15" si="0">SUM(C4-D4)</f>
        <v>43769</v>
      </c>
      <c r="F4" s="208">
        <v>0</v>
      </c>
      <c r="G4" s="100">
        <f t="shared" ref="G4:G15" si="1">(E4-F4)/E4</f>
        <v>1</v>
      </c>
    </row>
    <row r="5" spans="1:7" ht="23.25" customHeight="1" thickBot="1" x14ac:dyDescent="0.25">
      <c r="A5" s="15" t="s">
        <v>127</v>
      </c>
      <c r="B5" s="15" t="s">
        <v>216</v>
      </c>
      <c r="C5" s="206">
        <f>28*24*60</f>
        <v>40320</v>
      </c>
      <c r="D5" s="16">
        <v>1616</v>
      </c>
      <c r="E5" s="207">
        <f t="shared" si="0"/>
        <v>38704</v>
      </c>
      <c r="F5" s="208">
        <v>0</v>
      </c>
      <c r="G5" s="100">
        <f t="shared" si="1"/>
        <v>1</v>
      </c>
    </row>
    <row r="6" spans="1:7" ht="23.25" customHeight="1" thickBot="1" x14ac:dyDescent="0.25">
      <c r="A6" s="15" t="s">
        <v>128</v>
      </c>
      <c r="B6" s="15" t="s">
        <v>216</v>
      </c>
      <c r="C6" s="206">
        <f>31*24*60</f>
        <v>44640</v>
      </c>
      <c r="D6" s="16">
        <v>600</v>
      </c>
      <c r="E6" s="207">
        <f t="shared" si="0"/>
        <v>44040</v>
      </c>
      <c r="F6" s="208">
        <v>0</v>
      </c>
      <c r="G6" s="100">
        <f t="shared" si="1"/>
        <v>1</v>
      </c>
    </row>
    <row r="7" spans="1:7" ht="23.25" customHeight="1" thickBot="1" x14ac:dyDescent="0.25">
      <c r="A7" s="15" t="s">
        <v>129</v>
      </c>
      <c r="B7" s="15" t="s">
        <v>216</v>
      </c>
      <c r="C7" s="206">
        <f>30*24*60</f>
        <v>43200</v>
      </c>
      <c r="D7" s="16">
        <v>920</v>
      </c>
      <c r="E7" s="207">
        <f t="shared" si="0"/>
        <v>42280</v>
      </c>
      <c r="F7" s="208">
        <v>0</v>
      </c>
      <c r="G7" s="100">
        <f t="shared" si="1"/>
        <v>1</v>
      </c>
    </row>
    <row r="8" spans="1:7" ht="23.25" customHeight="1" thickBot="1" x14ac:dyDescent="0.25">
      <c r="A8" s="15" t="s">
        <v>130</v>
      </c>
      <c r="B8" s="15" t="s">
        <v>216</v>
      </c>
      <c r="C8" s="206">
        <f>31*24*60</f>
        <v>44640</v>
      </c>
      <c r="D8" s="16">
        <v>772</v>
      </c>
      <c r="E8" s="207">
        <f t="shared" si="0"/>
        <v>43868</v>
      </c>
      <c r="F8" s="208">
        <v>0</v>
      </c>
      <c r="G8" s="100">
        <f t="shared" si="1"/>
        <v>1</v>
      </c>
    </row>
    <row r="9" spans="1:7" ht="23.25" customHeight="1" thickBot="1" x14ac:dyDescent="0.25">
      <c r="A9" s="15" t="s">
        <v>131</v>
      </c>
      <c r="B9" s="15" t="s">
        <v>216</v>
      </c>
      <c r="C9" s="206">
        <f>30*24*60</f>
        <v>43200</v>
      </c>
      <c r="D9" s="16">
        <v>3516</v>
      </c>
      <c r="E9" s="207">
        <f t="shared" si="0"/>
        <v>39684</v>
      </c>
      <c r="F9" s="208">
        <v>0</v>
      </c>
      <c r="G9" s="100">
        <f t="shared" si="1"/>
        <v>1</v>
      </c>
    </row>
    <row r="10" spans="1:7" ht="23.25" customHeight="1" thickBot="1" x14ac:dyDescent="0.25">
      <c r="A10" s="15" t="s">
        <v>132</v>
      </c>
      <c r="B10" s="15" t="s">
        <v>216</v>
      </c>
      <c r="C10" s="206">
        <f>31*24*60</f>
        <v>44640</v>
      </c>
      <c r="D10" s="16">
        <v>764</v>
      </c>
      <c r="E10" s="16">
        <f t="shared" si="0"/>
        <v>43876</v>
      </c>
      <c r="F10" s="208">
        <v>0</v>
      </c>
      <c r="G10" s="100">
        <f t="shared" si="1"/>
        <v>1</v>
      </c>
    </row>
    <row r="11" spans="1:7" ht="21.75" customHeight="1" thickBot="1" x14ac:dyDescent="0.25">
      <c r="A11" s="15" t="s">
        <v>133</v>
      </c>
      <c r="B11" s="15" t="s">
        <v>216</v>
      </c>
      <c r="C11" s="206">
        <f>31*24*60</f>
        <v>44640</v>
      </c>
      <c r="D11" s="16">
        <v>1785</v>
      </c>
      <c r="E11" s="16">
        <f t="shared" si="0"/>
        <v>42855</v>
      </c>
      <c r="F11" s="15">
        <v>0</v>
      </c>
      <c r="G11" s="100">
        <f t="shared" si="1"/>
        <v>1</v>
      </c>
    </row>
    <row r="12" spans="1:7" ht="23.25" customHeight="1" thickBot="1" x14ac:dyDescent="0.25">
      <c r="A12" s="15" t="s">
        <v>134</v>
      </c>
      <c r="B12" s="15" t="s">
        <v>216</v>
      </c>
      <c r="C12" s="206">
        <f>30*24*60</f>
        <v>43200</v>
      </c>
      <c r="D12" s="16">
        <v>1643</v>
      </c>
      <c r="E12" s="16">
        <f t="shared" si="0"/>
        <v>41557</v>
      </c>
      <c r="F12" s="98">
        <v>0</v>
      </c>
      <c r="G12" s="100">
        <f t="shared" si="1"/>
        <v>1</v>
      </c>
    </row>
    <row r="13" spans="1:7" ht="23.25" customHeight="1" thickBot="1" x14ac:dyDescent="0.25">
      <c r="A13" s="17" t="s">
        <v>135</v>
      </c>
      <c r="B13" s="15" t="s">
        <v>216</v>
      </c>
      <c r="C13" s="206">
        <f>31*24*60</f>
        <v>44640</v>
      </c>
      <c r="D13" s="16">
        <v>860</v>
      </c>
      <c r="E13" s="183">
        <f t="shared" si="0"/>
        <v>43780</v>
      </c>
      <c r="F13" s="18">
        <v>0</v>
      </c>
      <c r="G13" s="100">
        <f t="shared" si="1"/>
        <v>1</v>
      </c>
    </row>
    <row r="14" spans="1:7" ht="23.25" customHeight="1" thickBot="1" x14ac:dyDescent="0.25">
      <c r="A14" s="17" t="s">
        <v>140</v>
      </c>
      <c r="B14" s="15" t="s">
        <v>216</v>
      </c>
      <c r="C14" s="206">
        <f>30*24*60</f>
        <v>43200</v>
      </c>
      <c r="D14" s="16">
        <v>613</v>
      </c>
      <c r="E14" s="16">
        <f t="shared" si="0"/>
        <v>42587</v>
      </c>
      <c r="F14" s="18">
        <v>0</v>
      </c>
      <c r="G14" s="100">
        <f t="shared" si="1"/>
        <v>1</v>
      </c>
    </row>
    <row r="15" spans="1:7" ht="23.25" customHeight="1" thickBot="1" x14ac:dyDescent="0.25">
      <c r="A15" s="17" t="s">
        <v>141</v>
      </c>
      <c r="B15" s="15" t="s">
        <v>216</v>
      </c>
      <c r="C15" s="206">
        <f>31*24*60</f>
        <v>44640</v>
      </c>
      <c r="D15" s="16">
        <v>510</v>
      </c>
      <c r="E15" s="183">
        <f t="shared" si="0"/>
        <v>44130</v>
      </c>
      <c r="F15" s="204">
        <v>720</v>
      </c>
      <c r="G15" s="100">
        <f t="shared" si="1"/>
        <v>0.98368456832087015</v>
      </c>
    </row>
    <row r="16" spans="1:7" ht="23.25" customHeight="1" x14ac:dyDescent="0.2">
      <c r="A16" s="568" t="s">
        <v>1213</v>
      </c>
      <c r="B16" s="568" t="s">
        <v>216</v>
      </c>
      <c r="C16" s="570">
        <f>SUM(C4:C15)</f>
        <v>525600</v>
      </c>
      <c r="D16" s="570">
        <f>SUM(D4:D15)</f>
        <v>14470</v>
      </c>
      <c r="E16" s="570">
        <f>SUM(E4:E15)</f>
        <v>511130</v>
      </c>
      <c r="F16" s="570">
        <f>SUM(F4:F15)</f>
        <v>720</v>
      </c>
      <c r="G16" s="572">
        <f>(E16-F16)/E16</f>
        <v>0.99859135640639363</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364"/>
  <sheetViews>
    <sheetView zoomScale="70" zoomScaleNormal="70" workbookViewId="0">
      <selection activeCell="D10" sqref="D10"/>
    </sheetView>
  </sheetViews>
  <sheetFormatPr defaultColWidth="0" defaultRowHeight="12.75" customHeight="1"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6.5703125" bestFit="1" customWidth="1"/>
    <col min="9" max="9" width="31.28515625" bestFit="1" customWidth="1"/>
    <col min="10" max="10" width="26" customWidth="1"/>
    <col min="11" max="11" width="28.42578125" customWidth="1"/>
    <col min="12" max="12" width="61.85546875" style="92" customWidth="1"/>
    <col min="13" max="13" width="41.57031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3.2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75" x14ac:dyDescent="0.2">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90" x14ac:dyDescent="0.2">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x14ac:dyDescent="0.2">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x14ac:dyDescent="0.2">
      <c r="A8" s="54"/>
      <c r="B8" s="218"/>
      <c r="C8" s="218"/>
      <c r="D8" s="219"/>
      <c r="E8" s="256"/>
      <c r="F8" s="218"/>
      <c r="G8" s="220"/>
      <c r="H8" s="218"/>
      <c r="I8" s="221"/>
      <c r="J8" s="221"/>
      <c r="K8" s="218"/>
      <c r="L8" s="218"/>
      <c r="M8" s="218"/>
      <c r="N8" s="218"/>
      <c r="O8" s="218"/>
      <c r="P8" s="218"/>
      <c r="Q8" s="218"/>
      <c r="R8" s="218"/>
      <c r="S8" s="218"/>
      <c r="T8" s="218"/>
    </row>
    <row r="9" spans="1:20" s="35" customFormat="1" ht="60" x14ac:dyDescent="0.2">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1:20" ht="75" x14ac:dyDescent="0.2">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30" x14ac:dyDescent="0.2">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x14ac:dyDescent="0.2">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x14ac:dyDescent="0.2">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60" x14ac:dyDescent="0.2">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1:20" ht="135" x14ac:dyDescent="0.2">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x14ac:dyDescent="0.2">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1:20" ht="120" x14ac:dyDescent="0.2">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1:20" ht="90" x14ac:dyDescent="0.2">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x14ac:dyDescent="0.2">
      <c r="A19" s="54"/>
      <c r="B19" s="218"/>
      <c r="C19" s="218"/>
      <c r="D19" s="219"/>
      <c r="E19" s="218"/>
      <c r="F19" s="218"/>
      <c r="G19" s="220"/>
      <c r="H19" s="218"/>
      <c r="I19" s="221"/>
      <c r="J19" s="221"/>
      <c r="K19" s="218"/>
      <c r="L19" s="218"/>
      <c r="M19" s="218"/>
      <c r="N19" s="218"/>
      <c r="O19" s="218"/>
      <c r="P19" s="218"/>
      <c r="Q19" s="218"/>
      <c r="R19" s="218"/>
      <c r="S19" s="218"/>
      <c r="T19" s="218"/>
    </row>
    <row r="20" spans="1:20" ht="105" x14ac:dyDescent="0.2">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1:20" ht="75" x14ac:dyDescent="0.2">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1:20" ht="165" x14ac:dyDescent="0.2">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x14ac:dyDescent="0.2">
      <c r="A23" s="54"/>
      <c r="B23" s="239"/>
      <c r="C23" s="239"/>
      <c r="D23" s="240"/>
      <c r="E23" s="256"/>
      <c r="F23" s="239"/>
      <c r="G23" s="241"/>
      <c r="H23" s="239"/>
      <c r="I23" s="242"/>
      <c r="J23" s="242"/>
      <c r="K23" s="239"/>
      <c r="L23" s="256"/>
      <c r="M23" s="239"/>
      <c r="N23" s="239"/>
      <c r="O23" s="239"/>
      <c r="P23" s="239"/>
      <c r="Q23" s="239"/>
      <c r="R23" s="239"/>
      <c r="S23" s="256"/>
      <c r="T23" s="239"/>
    </row>
    <row r="24" spans="1:20" ht="45" x14ac:dyDescent="0.2">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1:20" ht="12.75" customHeight="1" x14ac:dyDescent="0.2">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600" t="s">
        <v>1437</v>
      </c>
      <c r="R25" s="602">
        <v>40779</v>
      </c>
      <c r="S25" s="598" t="s">
        <v>1428</v>
      </c>
      <c r="T25" s="596" t="s">
        <v>255</v>
      </c>
    </row>
    <row r="26" spans="1:20" ht="48" customHeight="1" x14ac:dyDescent="0.2">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601"/>
      <c r="R26" s="603"/>
      <c r="S26" s="599"/>
      <c r="T26" s="597"/>
    </row>
    <row r="27" spans="1:20" ht="120" x14ac:dyDescent="0.2">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1:20" ht="105" x14ac:dyDescent="0.2">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x14ac:dyDescent="0.2">
      <c r="A29" s="54"/>
      <c r="B29" s="218"/>
      <c r="C29" s="218"/>
      <c r="D29" s="219"/>
      <c r="E29" s="218"/>
      <c r="F29" s="218"/>
      <c r="G29" s="220"/>
      <c r="H29" s="218"/>
      <c r="I29" s="221"/>
      <c r="J29" s="221"/>
      <c r="K29" s="218"/>
      <c r="L29" s="218"/>
      <c r="M29" s="218"/>
      <c r="N29" s="218"/>
      <c r="O29" s="218"/>
      <c r="P29" s="218"/>
      <c r="Q29" s="218"/>
      <c r="R29" s="218"/>
      <c r="S29" s="218"/>
      <c r="T29" s="218"/>
    </row>
    <row r="30" spans="1:20" ht="57.75" customHeight="1" x14ac:dyDescent="0.2">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1:20" ht="76.5" x14ac:dyDescent="0.2">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1:20" ht="21" customHeight="1" x14ac:dyDescent="0.2">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1:21" ht="25.5" x14ac:dyDescent="0.2">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1:21" ht="30" x14ac:dyDescent="0.2">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1" s="4" customFormat="1" x14ac:dyDescent="0.2">
      <c r="A35" s="54"/>
      <c r="B35" s="218"/>
      <c r="C35" s="218"/>
      <c r="D35" s="219"/>
      <c r="E35" s="218"/>
      <c r="F35" s="218"/>
      <c r="G35" s="220"/>
      <c r="H35" s="218"/>
      <c r="I35" s="221"/>
      <c r="J35" s="221"/>
      <c r="K35" s="218"/>
      <c r="L35" s="218"/>
      <c r="M35" s="218"/>
      <c r="N35" s="218"/>
      <c r="O35" s="218"/>
      <c r="P35" s="218"/>
      <c r="Q35" s="218"/>
      <c r="R35" s="218"/>
      <c r="S35" s="218"/>
      <c r="T35" s="218"/>
    </row>
    <row r="36" spans="1:21" ht="90" x14ac:dyDescent="0.2">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1:21" ht="45" x14ac:dyDescent="0.2">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1:21" ht="60" x14ac:dyDescent="0.2">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1" s="4" customFormat="1" x14ac:dyDescent="0.2">
      <c r="A39" s="54"/>
      <c r="B39" s="239"/>
      <c r="C39" s="239"/>
      <c r="D39" s="240"/>
      <c r="E39" s="256"/>
      <c r="F39" s="239"/>
      <c r="G39" s="241"/>
      <c r="H39" s="239"/>
      <c r="I39" s="242"/>
      <c r="J39" s="242"/>
      <c r="K39" s="239"/>
      <c r="L39" s="239"/>
      <c r="M39" s="239"/>
      <c r="N39" s="239"/>
      <c r="O39" s="239"/>
      <c r="P39" s="239"/>
      <c r="Q39" s="239"/>
      <c r="R39" s="239"/>
      <c r="S39" s="256"/>
      <c r="T39" s="239"/>
    </row>
    <row r="40" spans="1:21" s="323" customFormat="1" ht="45" x14ac:dyDescent="0.2">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1:21" ht="103.5" customHeight="1" x14ac:dyDescent="0.2">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1:21" ht="103.5" customHeight="1" x14ac:dyDescent="0.2">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1:21" ht="103.5" customHeight="1" x14ac:dyDescent="0.2">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1" s="4" customFormat="1" x14ac:dyDescent="0.2">
      <c r="A44" s="54"/>
      <c r="B44" s="218"/>
      <c r="C44" s="218"/>
      <c r="D44" s="219"/>
      <c r="E44" s="218"/>
      <c r="F44" s="218"/>
      <c r="G44" s="220"/>
      <c r="H44" s="218"/>
      <c r="I44" s="221"/>
      <c r="J44" s="221"/>
      <c r="K44" s="218"/>
      <c r="L44" s="218"/>
      <c r="M44" s="218"/>
      <c r="N44" s="218"/>
      <c r="O44" s="218"/>
      <c r="P44" s="218"/>
      <c r="Q44" s="218"/>
      <c r="R44" s="218"/>
      <c r="S44" s="218"/>
      <c r="T44" s="218"/>
    </row>
    <row r="45" spans="1:21" ht="103.5" customHeight="1" x14ac:dyDescent="0.2">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1:21" ht="87.75" customHeight="1" x14ac:dyDescent="0.2">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1:21" ht="60" x14ac:dyDescent="0.2">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1:21" ht="75" x14ac:dyDescent="0.2">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1:20" ht="30" x14ac:dyDescent="0.2">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1:20" ht="60" x14ac:dyDescent="0.2">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1:20" ht="60" x14ac:dyDescent="0.2">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x14ac:dyDescent="0.2">
      <c r="A52" s="54"/>
      <c r="B52" s="239"/>
      <c r="C52" s="239"/>
      <c r="D52" s="240"/>
      <c r="E52" s="256"/>
      <c r="F52" s="239"/>
      <c r="G52" s="241"/>
      <c r="H52" s="239"/>
      <c r="I52" s="242"/>
      <c r="J52" s="257"/>
      <c r="K52" s="239"/>
      <c r="L52" s="239"/>
      <c r="M52" s="239"/>
      <c r="N52" s="239"/>
      <c r="O52" s="239"/>
      <c r="P52" s="239"/>
      <c r="Q52" s="239"/>
      <c r="R52" s="239"/>
      <c r="S52" s="239"/>
      <c r="T52" s="239"/>
    </row>
    <row r="53" spans="1:20" ht="60" x14ac:dyDescent="0.2">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1:20" ht="60" x14ac:dyDescent="0.2">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1:20" ht="90" x14ac:dyDescent="0.2">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1:20" ht="60" x14ac:dyDescent="0.2">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05" x14ac:dyDescent="0.2">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60" x14ac:dyDescent="0.2">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x14ac:dyDescent="0.2">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45" x14ac:dyDescent="0.2">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x14ac:dyDescent="0.2">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60" x14ac:dyDescent="0.2">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x14ac:dyDescent="0.2">
      <c r="A63" s="54"/>
      <c r="B63" s="239"/>
      <c r="C63" s="239"/>
      <c r="D63" s="240"/>
      <c r="E63" s="239"/>
      <c r="F63" s="239"/>
      <c r="G63" s="241"/>
      <c r="H63" s="239"/>
      <c r="I63" s="242"/>
      <c r="J63" s="242"/>
      <c r="K63" s="239"/>
      <c r="L63" s="256"/>
      <c r="M63" s="239"/>
      <c r="N63" s="239"/>
      <c r="O63" s="239"/>
      <c r="P63" s="239"/>
      <c r="Q63" s="239"/>
      <c r="R63" s="239"/>
      <c r="S63" s="239"/>
      <c r="T63" s="239"/>
    </row>
    <row r="64" spans="1:20" ht="45" x14ac:dyDescent="0.2">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1:20" ht="45" x14ac:dyDescent="0.2">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1:20" ht="45" x14ac:dyDescent="0.2">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1:20" ht="60" x14ac:dyDescent="0.2">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1:20" ht="60" x14ac:dyDescent="0.2">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x14ac:dyDescent="0.2">
      <c r="A69" s="54"/>
      <c r="B69" s="256"/>
      <c r="C69" s="256"/>
      <c r="D69" s="281"/>
      <c r="E69" s="256"/>
      <c r="F69" s="256"/>
      <c r="G69" s="282"/>
      <c r="H69" s="256"/>
      <c r="I69" s="257"/>
      <c r="J69" s="257"/>
      <c r="K69" s="256"/>
      <c r="L69" s="256"/>
      <c r="M69" s="256"/>
      <c r="N69" s="256"/>
      <c r="O69" s="256"/>
      <c r="P69" s="256"/>
      <c r="Q69" s="256"/>
      <c r="R69" s="256"/>
      <c r="S69" s="256"/>
      <c r="T69" s="256"/>
    </row>
    <row r="70" spans="1:20" ht="90" x14ac:dyDescent="0.2">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60" x14ac:dyDescent="0.2">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1:20" ht="135" x14ac:dyDescent="0.2">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1:20" ht="12.75" customHeight="1" x14ac:dyDescent="0.2">
      <c r="B73" s="592" t="s">
        <v>747</v>
      </c>
      <c r="C73" s="315">
        <v>40564</v>
      </c>
      <c r="D73" s="315">
        <v>40567</v>
      </c>
      <c r="E73" s="324" t="s">
        <v>1243</v>
      </c>
      <c r="F73" s="319" t="s">
        <v>117</v>
      </c>
      <c r="G73" s="319" t="s">
        <v>117</v>
      </c>
      <c r="H73" s="319" t="s">
        <v>117</v>
      </c>
      <c r="I73" s="319" t="s">
        <v>117</v>
      </c>
      <c r="J73" s="586" t="s">
        <v>1221</v>
      </c>
      <c r="K73" s="586" t="s">
        <v>200</v>
      </c>
      <c r="L73" s="595" t="s">
        <v>1228</v>
      </c>
      <c r="M73" s="588" t="s">
        <v>1229</v>
      </c>
      <c r="N73" s="303" t="s">
        <v>274</v>
      </c>
      <c r="O73" s="303" t="s">
        <v>254</v>
      </c>
      <c r="P73" s="319" t="s">
        <v>347</v>
      </c>
      <c r="Q73" s="588" t="s">
        <v>1233</v>
      </c>
      <c r="R73" s="253">
        <v>40565</v>
      </c>
      <c r="S73" s="604" t="s">
        <v>1240</v>
      </c>
      <c r="T73" s="605" t="s">
        <v>255</v>
      </c>
    </row>
    <row r="74" spans="1:20" ht="15" customHeight="1" x14ac:dyDescent="0.2">
      <c r="B74" s="593"/>
      <c r="C74" s="315">
        <v>40563</v>
      </c>
      <c r="D74" s="315">
        <v>40564</v>
      </c>
      <c r="E74" s="317" t="s">
        <v>1225</v>
      </c>
      <c r="F74" s="319" t="s">
        <v>117</v>
      </c>
      <c r="G74" s="319" t="s">
        <v>117</v>
      </c>
      <c r="H74" s="319" t="s">
        <v>117</v>
      </c>
      <c r="I74" s="319" t="s">
        <v>117</v>
      </c>
      <c r="J74" s="586"/>
      <c r="K74" s="586"/>
      <c r="L74" s="595"/>
      <c r="M74" s="588"/>
      <c r="N74" s="319" t="s">
        <v>274</v>
      </c>
      <c r="O74" s="319" t="s">
        <v>254</v>
      </c>
      <c r="P74" s="319" t="s">
        <v>347</v>
      </c>
      <c r="Q74" s="588"/>
      <c r="R74" s="315">
        <v>40564</v>
      </c>
      <c r="S74" s="604"/>
      <c r="T74" s="606"/>
    </row>
    <row r="75" spans="1:20" ht="15" x14ac:dyDescent="0.2">
      <c r="B75" s="593"/>
      <c r="C75" s="315">
        <v>40562</v>
      </c>
      <c r="D75" s="315">
        <v>40563</v>
      </c>
      <c r="E75" s="317" t="s">
        <v>1226</v>
      </c>
      <c r="F75" s="319" t="s">
        <v>117</v>
      </c>
      <c r="G75" s="319" t="s">
        <v>117</v>
      </c>
      <c r="H75" s="319" t="s">
        <v>117</v>
      </c>
      <c r="I75" s="319" t="s">
        <v>117</v>
      </c>
      <c r="J75" s="586"/>
      <c r="K75" s="586"/>
      <c r="L75" s="595"/>
      <c r="M75" s="588"/>
      <c r="N75" s="319" t="s">
        <v>274</v>
      </c>
      <c r="O75" s="319" t="s">
        <v>254</v>
      </c>
      <c r="P75" s="319" t="s">
        <v>347</v>
      </c>
      <c r="Q75" s="588"/>
      <c r="R75" s="315">
        <v>40563</v>
      </c>
      <c r="S75" s="604"/>
      <c r="T75" s="606"/>
    </row>
    <row r="76" spans="1:20" ht="15" x14ac:dyDescent="0.2">
      <c r="B76" s="594"/>
      <c r="C76" s="315">
        <v>40561</v>
      </c>
      <c r="D76" s="315">
        <v>40562</v>
      </c>
      <c r="E76" s="317" t="s">
        <v>1227</v>
      </c>
      <c r="F76" s="319" t="s">
        <v>117</v>
      </c>
      <c r="G76" s="319" t="s">
        <v>117</v>
      </c>
      <c r="H76" s="319" t="s">
        <v>117</v>
      </c>
      <c r="I76" s="319" t="s">
        <v>117</v>
      </c>
      <c r="J76" s="586"/>
      <c r="K76" s="586"/>
      <c r="L76" s="595"/>
      <c r="M76" s="588"/>
      <c r="N76" s="319" t="s">
        <v>274</v>
      </c>
      <c r="O76" s="319" t="s">
        <v>254</v>
      </c>
      <c r="P76" s="319" t="s">
        <v>347</v>
      </c>
      <c r="Q76" s="588"/>
      <c r="R76" s="315">
        <v>40562</v>
      </c>
      <c r="S76" s="604"/>
      <c r="T76" s="607"/>
    </row>
    <row r="77" spans="1:20" ht="105" x14ac:dyDescent="0.2">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x14ac:dyDescent="0.2">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50" x14ac:dyDescent="0.2">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x14ac:dyDescent="0.2">
      <c r="A80" s="54"/>
      <c r="B80" s="239"/>
      <c r="C80" s="239"/>
      <c r="D80" s="240"/>
      <c r="E80" s="256"/>
      <c r="F80" s="239"/>
      <c r="G80" s="241"/>
      <c r="H80" s="239"/>
      <c r="I80" s="242"/>
      <c r="J80" s="242"/>
      <c r="K80" s="239"/>
      <c r="L80" s="256"/>
      <c r="M80" s="239"/>
      <c r="N80" s="239"/>
      <c r="O80" s="239"/>
      <c r="P80" s="239"/>
      <c r="Q80" s="256"/>
      <c r="R80" s="239"/>
      <c r="S80" s="239"/>
      <c r="T80" s="239"/>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sheetData>
  <mergeCells count="12">
    <mergeCell ref="Q73:Q76"/>
    <mergeCell ref="T25:T26"/>
    <mergeCell ref="S25:S26"/>
    <mergeCell ref="Q25:Q26"/>
    <mergeCell ref="R25:R26"/>
    <mergeCell ref="S73:S76"/>
    <mergeCell ref="T73:T76"/>
    <mergeCell ref="B73:B76"/>
    <mergeCell ref="J73:J76"/>
    <mergeCell ref="K73:K76"/>
    <mergeCell ref="L73:L76"/>
    <mergeCell ref="M73:M76"/>
  </mergeCells>
  <pageMargins left="0.7" right="0.7" top="0.75" bottom="0.75" header="0.3" footer="0.3"/>
  <pageSetup orientation="portrait" horizontalDpi="90" verticalDpi="9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sqref="A1:IV65536"/>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1212</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1624</v>
      </c>
      <c r="E4" s="207">
        <f t="shared" ref="E4:E15" si="0">SUM(C4-D4)</f>
        <v>43016</v>
      </c>
      <c r="F4" s="208">
        <v>0</v>
      </c>
      <c r="G4" s="100">
        <f t="shared" ref="G4:G13" si="1">(E4-F4)/E4</f>
        <v>1</v>
      </c>
    </row>
    <row r="5" spans="1:7" ht="23.25" customHeight="1" thickBot="1" x14ac:dyDescent="0.25">
      <c r="A5" s="15" t="s">
        <v>127</v>
      </c>
      <c r="B5" s="15" t="s">
        <v>216</v>
      </c>
      <c r="C5" s="206">
        <f>28*24*60</f>
        <v>40320</v>
      </c>
      <c r="D5" s="16">
        <v>739</v>
      </c>
      <c r="E5" s="207">
        <f t="shared" si="0"/>
        <v>39581</v>
      </c>
      <c r="F5" s="98">
        <v>225</v>
      </c>
      <c r="G5" s="100">
        <f t="shared" si="1"/>
        <v>0.9943154543846795</v>
      </c>
    </row>
    <row r="6" spans="1:7" ht="23.25" customHeight="1" thickBot="1" x14ac:dyDescent="0.25">
      <c r="A6" s="15" t="s">
        <v>128</v>
      </c>
      <c r="B6" s="15" t="s">
        <v>216</v>
      </c>
      <c r="C6" s="206">
        <f>31*24*60</f>
        <v>44640</v>
      </c>
      <c r="D6" s="16">
        <v>2404</v>
      </c>
      <c r="E6" s="207">
        <f t="shared" si="0"/>
        <v>42236</v>
      </c>
      <c r="F6" s="98">
        <v>259</v>
      </c>
      <c r="G6" s="100">
        <f t="shared" si="1"/>
        <v>0.99386779051046503</v>
      </c>
    </row>
    <row r="7" spans="1:7" ht="23.25" customHeight="1" thickBot="1" x14ac:dyDescent="0.25">
      <c r="A7" s="15" t="s">
        <v>129</v>
      </c>
      <c r="B7" s="15" t="s">
        <v>216</v>
      </c>
      <c r="C7" s="206">
        <f>30*24*60</f>
        <v>43200</v>
      </c>
      <c r="D7" s="16">
        <v>895</v>
      </c>
      <c r="E7" s="207">
        <f t="shared" si="0"/>
        <v>42305</v>
      </c>
      <c r="F7" s="98">
        <v>0</v>
      </c>
      <c r="G7" s="100">
        <f t="shared" si="1"/>
        <v>1</v>
      </c>
    </row>
    <row r="8" spans="1:7" ht="23.25" customHeight="1" thickBot="1" x14ac:dyDescent="0.25">
      <c r="A8" s="15" t="s">
        <v>130</v>
      </c>
      <c r="B8" s="15" t="s">
        <v>216</v>
      </c>
      <c r="C8" s="206">
        <f>31*24*60</f>
        <v>44640</v>
      </c>
      <c r="D8" s="16">
        <v>1614</v>
      </c>
      <c r="E8" s="207">
        <f t="shared" si="0"/>
        <v>43026</v>
      </c>
      <c r="F8" s="98">
        <v>101</v>
      </c>
      <c r="G8" s="100">
        <f t="shared" si="1"/>
        <v>0.99765258215962438</v>
      </c>
    </row>
    <row r="9" spans="1:7" ht="23.25" customHeight="1" thickBot="1" x14ac:dyDescent="0.25">
      <c r="A9" s="15" t="s">
        <v>131</v>
      </c>
      <c r="B9" s="15" t="s">
        <v>216</v>
      </c>
      <c r="C9" s="206">
        <f>30*24*60</f>
        <v>43200</v>
      </c>
      <c r="D9" s="16">
        <v>2167</v>
      </c>
      <c r="E9" s="207">
        <f t="shared" si="0"/>
        <v>41033</v>
      </c>
      <c r="F9" s="98">
        <v>0</v>
      </c>
      <c r="G9" s="100">
        <f t="shared" si="1"/>
        <v>1</v>
      </c>
    </row>
    <row r="10" spans="1:7" ht="23.25" customHeight="1" thickBot="1" x14ac:dyDescent="0.25">
      <c r="A10" s="15" t="s">
        <v>132</v>
      </c>
      <c r="B10" s="15" t="s">
        <v>216</v>
      </c>
      <c r="C10" s="206">
        <f>31*24*60</f>
        <v>44640</v>
      </c>
      <c r="D10" s="16">
        <v>850</v>
      </c>
      <c r="E10" s="16">
        <f t="shared" si="0"/>
        <v>43790</v>
      </c>
      <c r="F10" s="15">
        <v>0</v>
      </c>
      <c r="G10" s="100">
        <f t="shared" si="1"/>
        <v>1</v>
      </c>
    </row>
    <row r="11" spans="1:7" ht="21.75" customHeight="1" thickBot="1" x14ac:dyDescent="0.25">
      <c r="A11" s="15" t="s">
        <v>133</v>
      </c>
      <c r="B11" s="15" t="s">
        <v>216</v>
      </c>
      <c r="C11" s="206">
        <f>31*24*60</f>
        <v>44640</v>
      </c>
      <c r="D11" s="16">
        <v>1483</v>
      </c>
      <c r="E11" s="16">
        <f t="shared" si="0"/>
        <v>43157</v>
      </c>
      <c r="F11" s="15">
        <v>0</v>
      </c>
      <c r="G11" s="100">
        <f t="shared" si="1"/>
        <v>1</v>
      </c>
    </row>
    <row r="12" spans="1:7" ht="23.25" customHeight="1" thickBot="1" x14ac:dyDescent="0.25">
      <c r="A12" s="15" t="s">
        <v>134</v>
      </c>
      <c r="B12" s="15" t="s">
        <v>216</v>
      </c>
      <c r="C12" s="206">
        <f>30*24*60</f>
        <v>43200</v>
      </c>
      <c r="D12" s="16">
        <v>1471</v>
      </c>
      <c r="E12" s="16">
        <f t="shared" si="0"/>
        <v>41729</v>
      </c>
      <c r="F12" s="98">
        <v>0</v>
      </c>
      <c r="G12" s="100">
        <f t="shared" si="1"/>
        <v>1</v>
      </c>
    </row>
    <row r="13" spans="1:7" ht="23.25" customHeight="1" thickBot="1" x14ac:dyDescent="0.25">
      <c r="A13" s="17" t="s">
        <v>135</v>
      </c>
      <c r="B13" s="15" t="s">
        <v>216</v>
      </c>
      <c r="C13" s="206">
        <f>31*24*60</f>
        <v>44640</v>
      </c>
      <c r="D13" s="16">
        <v>4966</v>
      </c>
      <c r="E13" s="183">
        <f t="shared" si="0"/>
        <v>39674</v>
      </c>
      <c r="F13" s="18"/>
      <c r="G13" s="100">
        <f t="shared" si="1"/>
        <v>1</v>
      </c>
    </row>
    <row r="14" spans="1:7" ht="23.25" customHeight="1" thickBot="1" x14ac:dyDescent="0.25">
      <c r="A14" s="17" t="s">
        <v>140</v>
      </c>
      <c r="B14" s="15" t="s">
        <v>216</v>
      </c>
      <c r="C14" s="206">
        <f>30*24*60</f>
        <v>43200</v>
      </c>
      <c r="D14" s="16">
        <v>1500</v>
      </c>
      <c r="E14" s="16">
        <f t="shared" si="0"/>
        <v>41700</v>
      </c>
      <c r="F14" s="18"/>
      <c r="G14" s="100"/>
    </row>
    <row r="15" spans="1:7" ht="23.25" customHeight="1" thickBot="1" x14ac:dyDescent="0.25">
      <c r="A15" s="17" t="s">
        <v>141</v>
      </c>
      <c r="B15" s="15" t="s">
        <v>216</v>
      </c>
      <c r="C15" s="206"/>
      <c r="D15" s="16"/>
      <c r="E15" s="183">
        <f t="shared" si="0"/>
        <v>0</v>
      </c>
      <c r="F15" s="204"/>
      <c r="G15" s="100"/>
    </row>
    <row r="16" spans="1:7" ht="23.25" customHeight="1" x14ac:dyDescent="0.2">
      <c r="A16" s="568" t="s">
        <v>1213</v>
      </c>
      <c r="B16" s="568" t="s">
        <v>216</v>
      </c>
      <c r="C16" s="570">
        <f>SUM(C4:C15)</f>
        <v>480960</v>
      </c>
      <c r="D16" s="570">
        <f>SUM(D4:D15)</f>
        <v>19713</v>
      </c>
      <c r="E16" s="570">
        <f>SUM(E4:E15)</f>
        <v>461247</v>
      </c>
      <c r="F16" s="570">
        <f>SUM(F4:F15)</f>
        <v>585</v>
      </c>
      <c r="G16" s="572">
        <f>(E16-F16)/E16</f>
        <v>0.99873169906796144</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sqref="A1:IV65536"/>
    </sheetView>
  </sheetViews>
  <sheetFormatPr defaultColWidth="0" defaultRowHeight="12.75"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1214</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1624</v>
      </c>
      <c r="E4" s="207">
        <f t="shared" ref="E4:E11" si="0">SUM(C4-D4)</f>
        <v>43016</v>
      </c>
      <c r="F4" s="208">
        <v>0</v>
      </c>
      <c r="G4" s="100">
        <f t="shared" ref="G4:G14" si="1">(E4-F4)/E4</f>
        <v>1</v>
      </c>
    </row>
    <row r="5" spans="1:7" ht="23.25" customHeight="1" thickBot="1" x14ac:dyDescent="0.25">
      <c r="A5" s="15" t="s">
        <v>127</v>
      </c>
      <c r="B5" s="15" t="s">
        <v>197</v>
      </c>
      <c r="C5" s="206">
        <f>28*24*60</f>
        <v>40320</v>
      </c>
      <c r="D5" s="16">
        <v>739</v>
      </c>
      <c r="E5" s="207">
        <f t="shared" si="0"/>
        <v>39581</v>
      </c>
      <c r="F5" s="98">
        <v>225</v>
      </c>
      <c r="G5" s="100">
        <f t="shared" si="1"/>
        <v>0.9943154543846795</v>
      </c>
    </row>
    <row r="6" spans="1:7" ht="23.25" customHeight="1" thickBot="1" x14ac:dyDescent="0.25">
      <c r="A6" s="15" t="s">
        <v>128</v>
      </c>
      <c r="B6" s="15" t="s">
        <v>197</v>
      </c>
      <c r="C6" s="206">
        <f>31*24*60</f>
        <v>44640</v>
      </c>
      <c r="D6" s="16">
        <v>2404</v>
      </c>
      <c r="E6" s="207">
        <f t="shared" si="0"/>
        <v>42236</v>
      </c>
      <c r="F6" s="98">
        <v>259</v>
      </c>
      <c r="G6" s="100">
        <f t="shared" si="1"/>
        <v>0.99386779051046503</v>
      </c>
    </row>
    <row r="7" spans="1:7" ht="23.25" customHeight="1" thickBot="1" x14ac:dyDescent="0.25">
      <c r="A7" s="15" t="s">
        <v>129</v>
      </c>
      <c r="B7" s="15" t="s">
        <v>197</v>
      </c>
      <c r="C7" s="206">
        <f>30*24*60</f>
        <v>43200</v>
      </c>
      <c r="D7" s="16">
        <v>895</v>
      </c>
      <c r="E7" s="207">
        <f t="shared" si="0"/>
        <v>42305</v>
      </c>
      <c r="F7" s="98">
        <v>66</v>
      </c>
      <c r="G7" s="100">
        <f t="shared" si="1"/>
        <v>0.99843990072095501</v>
      </c>
    </row>
    <row r="8" spans="1:7" ht="23.25" customHeight="1" thickBot="1" x14ac:dyDescent="0.25">
      <c r="A8" s="15" t="s">
        <v>130</v>
      </c>
      <c r="B8" s="15" t="s">
        <v>197</v>
      </c>
      <c r="C8" s="206">
        <f>31*24*60</f>
        <v>44640</v>
      </c>
      <c r="D8" s="16">
        <v>1614</v>
      </c>
      <c r="E8" s="207">
        <f t="shared" si="0"/>
        <v>43026</v>
      </c>
      <c r="F8" s="98">
        <v>101</v>
      </c>
      <c r="G8" s="100">
        <f t="shared" si="1"/>
        <v>0.99765258215962438</v>
      </c>
    </row>
    <row r="9" spans="1:7" ht="23.25" customHeight="1" thickBot="1" x14ac:dyDescent="0.25">
      <c r="A9" s="15" t="s">
        <v>131</v>
      </c>
      <c r="B9" s="15" t="s">
        <v>197</v>
      </c>
      <c r="C9" s="206">
        <f>30*24*60</f>
        <v>43200</v>
      </c>
      <c r="D9" s="16">
        <v>2167</v>
      </c>
      <c r="E9" s="207">
        <f t="shared" si="0"/>
        <v>41033</v>
      </c>
      <c r="F9" s="98">
        <v>0</v>
      </c>
      <c r="G9" s="100">
        <f t="shared" si="1"/>
        <v>1</v>
      </c>
    </row>
    <row r="10" spans="1:7" ht="23.25" customHeight="1" thickBot="1" x14ac:dyDescent="0.25">
      <c r="A10" s="15" t="s">
        <v>132</v>
      </c>
      <c r="B10" s="15" t="s">
        <v>197</v>
      </c>
      <c r="C10" s="206">
        <f>31*24*60</f>
        <v>44640</v>
      </c>
      <c r="D10" s="16">
        <v>850</v>
      </c>
      <c r="E10" s="16">
        <f t="shared" si="0"/>
        <v>43790</v>
      </c>
      <c r="F10" s="15">
        <v>0</v>
      </c>
      <c r="G10" s="100">
        <f t="shared" si="1"/>
        <v>1</v>
      </c>
    </row>
    <row r="11" spans="1:7" ht="23.25" customHeight="1" thickBot="1" x14ac:dyDescent="0.25">
      <c r="A11" s="15" t="s">
        <v>133</v>
      </c>
      <c r="B11" s="15" t="s">
        <v>197</v>
      </c>
      <c r="C11" s="206">
        <f>31*24*60</f>
        <v>44640</v>
      </c>
      <c r="D11" s="16">
        <v>1483</v>
      </c>
      <c r="E11" s="16">
        <f t="shared" si="0"/>
        <v>43157</v>
      </c>
      <c r="F11" s="15">
        <v>50</v>
      </c>
      <c r="G11" s="100">
        <f t="shared" si="1"/>
        <v>0.99884143939569481</v>
      </c>
    </row>
    <row r="12" spans="1:7" ht="23.25" customHeight="1" thickBot="1" x14ac:dyDescent="0.25">
      <c r="A12" s="15" t="s">
        <v>134</v>
      </c>
      <c r="B12" s="15" t="s">
        <v>197</v>
      </c>
      <c r="C12" s="206">
        <f>30*24*60</f>
        <v>43200</v>
      </c>
      <c r="D12" s="16">
        <v>1471</v>
      </c>
      <c r="E12" s="16">
        <f>SUM(C12-D12)</f>
        <v>41729</v>
      </c>
      <c r="F12" s="15">
        <v>75</v>
      </c>
      <c r="G12" s="100">
        <f t="shared" si="1"/>
        <v>0.99820268877758878</v>
      </c>
    </row>
    <row r="13" spans="1:7" ht="23.25" customHeight="1" thickBot="1" x14ac:dyDescent="0.25">
      <c r="A13" s="17" t="s">
        <v>135</v>
      </c>
      <c r="B13" s="15" t="s">
        <v>197</v>
      </c>
      <c r="C13" s="206">
        <f>31*24*60</f>
        <v>44640</v>
      </c>
      <c r="D13" s="16">
        <v>4966</v>
      </c>
      <c r="E13" s="16">
        <f>SUM(C13-D13)</f>
        <v>39674</v>
      </c>
      <c r="F13" s="18">
        <v>0</v>
      </c>
      <c r="G13" s="100">
        <f t="shared" si="1"/>
        <v>1</v>
      </c>
    </row>
    <row r="14" spans="1:7" ht="23.25" customHeight="1" thickBot="1" x14ac:dyDescent="0.25">
      <c r="A14" s="17" t="s">
        <v>140</v>
      </c>
      <c r="B14" s="15" t="s">
        <v>197</v>
      </c>
      <c r="C14" s="206">
        <f>30*24*60</f>
        <v>43200</v>
      </c>
      <c r="D14" s="16">
        <v>1707</v>
      </c>
      <c r="E14" s="16">
        <f>SUM(C14-D14)</f>
        <v>41493</v>
      </c>
      <c r="F14" s="18"/>
      <c r="G14" s="100">
        <f t="shared" si="1"/>
        <v>1</v>
      </c>
    </row>
    <row r="15" spans="1:7" ht="23.25" customHeight="1" thickBot="1" x14ac:dyDescent="0.25">
      <c r="A15" s="17" t="s">
        <v>141</v>
      </c>
      <c r="B15" s="15" t="s">
        <v>197</v>
      </c>
      <c r="C15" s="206"/>
      <c r="D15" s="16"/>
      <c r="E15" s="183">
        <f>SUM(C15-D15)</f>
        <v>0</v>
      </c>
      <c r="F15" s="204"/>
      <c r="G15" s="100"/>
    </row>
    <row r="16" spans="1:7" ht="23.25" customHeight="1" x14ac:dyDescent="0.2">
      <c r="A16" s="568" t="s">
        <v>1213</v>
      </c>
      <c r="B16" s="568" t="s">
        <v>197</v>
      </c>
      <c r="C16" s="570">
        <f>SUM(C4:C15)</f>
        <v>480960</v>
      </c>
      <c r="D16" s="570">
        <f>SUM(D4:D15)</f>
        <v>19920</v>
      </c>
      <c r="E16" s="570">
        <f>SUM(E4:E15)</f>
        <v>461040</v>
      </c>
      <c r="F16" s="570">
        <f>SUM(F4:F15)</f>
        <v>776</v>
      </c>
      <c r="G16" s="572">
        <f>(E16-F16)/E16</f>
        <v>0.99831684886343919</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33"/>
  <sheetViews>
    <sheetView tabSelected="1" zoomScale="75" zoomScaleNormal="75" workbookViewId="0">
      <selection activeCell="A6" sqref="A6"/>
    </sheetView>
  </sheetViews>
  <sheetFormatPr defaultRowHeight="12.75" x14ac:dyDescent="0.2"/>
  <cols>
    <col min="1" max="1" width="10.7109375" customWidth="1"/>
    <col min="2" max="2" width="12.7109375" customWidth="1"/>
    <col min="3" max="3" width="16" customWidth="1"/>
    <col min="4" max="4" width="16.7109375" bestFit="1" customWidth="1"/>
    <col min="6" max="6" width="23.28515625" customWidth="1"/>
    <col min="7" max="7" width="14.140625" customWidth="1"/>
    <col min="8" max="8" width="16" customWidth="1"/>
    <col min="9" max="9" width="16.140625" customWidth="1"/>
    <col min="10" max="10" width="20.85546875" customWidth="1"/>
    <col min="11" max="11" width="31.5703125" customWidth="1"/>
    <col min="12" max="12" width="24.85546875" customWidth="1"/>
    <col min="13" max="13" width="14.7109375" customWidth="1"/>
    <col min="14" max="14" width="15.85546875" customWidth="1"/>
    <col min="15" max="15" width="16.140625" customWidth="1"/>
    <col min="16" max="16" width="12.42578125" customWidth="1"/>
    <col min="17" max="17" width="14.5703125" customWidth="1"/>
    <col min="18" max="18" width="21.42578125" customWidth="1"/>
    <col min="19" max="19" width="14.28515625" customWidth="1"/>
  </cols>
  <sheetData>
    <row r="1" spans="1:19" ht="23.25" x14ac:dyDescent="0.35">
      <c r="A1" s="6" t="s">
        <v>219</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s="566" customFormat="1" x14ac:dyDescent="0.2">
      <c r="A5" s="218"/>
      <c r="B5" s="218"/>
      <c r="C5" s="219"/>
      <c r="D5" s="218"/>
      <c r="E5" s="218"/>
      <c r="F5" s="220"/>
      <c r="G5" s="218"/>
      <c r="H5" s="221"/>
      <c r="I5" s="221"/>
      <c r="J5" s="218"/>
      <c r="K5" s="218"/>
      <c r="L5" s="239"/>
      <c r="M5" s="218"/>
      <c r="N5" s="218"/>
      <c r="O5" s="218"/>
      <c r="P5" s="218"/>
      <c r="Q5" s="218"/>
      <c r="R5" s="218"/>
      <c r="S5" s="218"/>
    </row>
    <row r="6" spans="1:19" s="566" customFormat="1" ht="162.75" customHeight="1" x14ac:dyDescent="0.2">
      <c r="A6" s="303" t="s">
        <v>141</v>
      </c>
      <c r="B6" s="304">
        <v>41988</v>
      </c>
      <c r="C6" s="253">
        <v>41989</v>
      </c>
      <c r="D6" s="3" t="s">
        <v>1823</v>
      </c>
      <c r="E6" s="623">
        <v>41988</v>
      </c>
      <c r="F6" s="623">
        <v>41996</v>
      </c>
      <c r="G6" s="303" t="s">
        <v>1824</v>
      </c>
      <c r="H6" s="303" t="s">
        <v>1363</v>
      </c>
      <c r="I6" s="344" t="s">
        <v>1825</v>
      </c>
      <c r="J6" s="303" t="s">
        <v>162</v>
      </c>
      <c r="K6" s="344" t="s">
        <v>1826</v>
      </c>
      <c r="L6" s="344" t="s">
        <v>1827</v>
      </c>
      <c r="M6" s="303" t="s">
        <v>274</v>
      </c>
      <c r="N6" s="303" t="s">
        <v>254</v>
      </c>
      <c r="O6" s="303" t="s">
        <v>347</v>
      </c>
      <c r="P6" s="12" t="s">
        <v>1828</v>
      </c>
      <c r="Q6" s="304" t="s">
        <v>693</v>
      </c>
      <c r="R6" s="344" t="s">
        <v>1829</v>
      </c>
      <c r="S6" s="535" t="s">
        <v>255</v>
      </c>
    </row>
    <row r="7" spans="1:19" s="566" customFormat="1" x14ac:dyDescent="0.2">
      <c r="A7" s="218"/>
      <c r="B7" s="218"/>
      <c r="C7" s="219"/>
      <c r="D7" s="218"/>
      <c r="E7" s="218"/>
      <c r="F7" s="220"/>
      <c r="G7" s="218"/>
      <c r="H7" s="221"/>
      <c r="I7" s="221"/>
      <c r="J7" s="218"/>
      <c r="K7" s="218"/>
      <c r="L7" s="239"/>
      <c r="M7" s="218"/>
      <c r="N7" s="218"/>
      <c r="O7" s="218"/>
      <c r="P7" s="218"/>
      <c r="Q7" s="218"/>
      <c r="R7" s="218"/>
      <c r="S7" s="218"/>
    </row>
    <row r="8" spans="1:19" s="566" customFormat="1" ht="89.25" x14ac:dyDescent="0.2">
      <c r="A8" s="562" t="s">
        <v>140</v>
      </c>
      <c r="B8" s="558">
        <v>41963</v>
      </c>
      <c r="C8" s="559">
        <v>41964</v>
      </c>
      <c r="D8" s="559" t="s">
        <v>1817</v>
      </c>
      <c r="E8" s="561">
        <v>0.49652777777777773</v>
      </c>
      <c r="F8" s="561">
        <v>0.58333333333333337</v>
      </c>
      <c r="G8" s="562">
        <v>125</v>
      </c>
      <c r="H8" s="562" t="s">
        <v>1363</v>
      </c>
      <c r="I8" s="564" t="s">
        <v>1818</v>
      </c>
      <c r="J8" s="562" t="s">
        <v>162</v>
      </c>
      <c r="K8" s="564" t="s">
        <v>1793</v>
      </c>
      <c r="L8" s="565" t="s">
        <v>1820</v>
      </c>
      <c r="M8" s="562" t="s">
        <v>274</v>
      </c>
      <c r="N8" s="562" t="s">
        <v>254</v>
      </c>
      <c r="O8" s="562" t="s">
        <v>347</v>
      </c>
      <c r="P8" s="563" t="s">
        <v>1819</v>
      </c>
      <c r="Q8" s="562" t="s">
        <v>693</v>
      </c>
      <c r="R8" s="564" t="s">
        <v>1784</v>
      </c>
      <c r="S8" s="535" t="s">
        <v>255</v>
      </c>
    </row>
    <row r="9" spans="1:19" s="554" customFormat="1" x14ac:dyDescent="0.2">
      <c r="A9" s="218"/>
      <c r="B9" s="218"/>
      <c r="C9" s="219"/>
      <c r="D9" s="218"/>
      <c r="E9" s="218"/>
      <c r="F9" s="220"/>
      <c r="G9" s="218"/>
      <c r="H9" s="221"/>
      <c r="I9" s="221"/>
      <c r="J9" s="218"/>
      <c r="K9" s="218"/>
      <c r="L9" s="239"/>
      <c r="M9" s="218"/>
      <c r="N9" s="218"/>
      <c r="O9" s="218"/>
      <c r="P9" s="218"/>
      <c r="Q9" s="218"/>
      <c r="R9" s="218"/>
      <c r="S9" s="218"/>
    </row>
    <row r="10" spans="1:19" s="554" customFormat="1" ht="76.5" x14ac:dyDescent="0.2">
      <c r="A10" s="303" t="s">
        <v>135</v>
      </c>
      <c r="B10" s="304">
        <v>41940</v>
      </c>
      <c r="C10" s="253">
        <v>41941</v>
      </c>
      <c r="D10" s="324" t="s">
        <v>1810</v>
      </c>
      <c r="E10" s="544">
        <v>0.45833333333333331</v>
      </c>
      <c r="F10" s="544">
        <v>0.54166666666666663</v>
      </c>
      <c r="G10" s="303">
        <v>120</v>
      </c>
      <c r="H10" s="303" t="s">
        <v>1363</v>
      </c>
      <c r="I10" s="344" t="s">
        <v>1811</v>
      </c>
      <c r="J10" s="303" t="s">
        <v>162</v>
      </c>
      <c r="K10" s="344" t="s">
        <v>1812</v>
      </c>
      <c r="L10" s="344" t="s">
        <v>1485</v>
      </c>
      <c r="M10" s="303" t="s">
        <v>274</v>
      </c>
      <c r="N10" s="303" t="s">
        <v>254</v>
      </c>
      <c r="O10" s="303" t="s">
        <v>347</v>
      </c>
      <c r="P10" s="303" t="s">
        <v>1813</v>
      </c>
      <c r="Q10" s="304">
        <v>41946</v>
      </c>
      <c r="R10" s="344"/>
      <c r="S10" s="535" t="s">
        <v>255</v>
      </c>
    </row>
    <row r="11" spans="1:19" s="554" customFormat="1" ht="51" x14ac:dyDescent="0.2">
      <c r="A11" s="562" t="s">
        <v>135</v>
      </c>
      <c r="B11" s="558">
        <v>41933</v>
      </c>
      <c r="C11" s="559">
        <v>41932</v>
      </c>
      <c r="D11" s="560" t="s">
        <v>1809</v>
      </c>
      <c r="E11" s="561">
        <v>0.64583333333333337</v>
      </c>
      <c r="F11" s="561">
        <v>0.65972222222222221</v>
      </c>
      <c r="G11" s="562">
        <v>20</v>
      </c>
      <c r="H11" s="563" t="s">
        <v>1800</v>
      </c>
      <c r="I11" s="562" t="s">
        <v>693</v>
      </c>
      <c r="J11" s="562" t="s">
        <v>162</v>
      </c>
      <c r="K11" s="564" t="s">
        <v>1801</v>
      </c>
      <c r="L11" s="564" t="s">
        <v>1802</v>
      </c>
      <c r="M11" s="562" t="s">
        <v>254</v>
      </c>
      <c r="N11" s="562" t="s">
        <v>254</v>
      </c>
      <c r="O11" s="562" t="s">
        <v>347</v>
      </c>
      <c r="P11" s="562" t="s">
        <v>693</v>
      </c>
      <c r="Q11" s="562" t="s">
        <v>693</v>
      </c>
      <c r="R11" s="564"/>
      <c r="S11" s="535" t="s">
        <v>255</v>
      </c>
    </row>
    <row r="12" spans="1:19" s="554" customFormat="1" ht="25.5" x14ac:dyDescent="0.2">
      <c r="A12" s="303" t="s">
        <v>135</v>
      </c>
      <c r="B12" s="304">
        <v>41931</v>
      </c>
      <c r="C12" s="253">
        <v>41932</v>
      </c>
      <c r="D12" s="35" t="s">
        <v>1814</v>
      </c>
      <c r="E12" s="303" t="s">
        <v>117</v>
      </c>
      <c r="F12" s="303" t="s">
        <v>117</v>
      </c>
      <c r="G12" s="303" t="s">
        <v>117</v>
      </c>
      <c r="H12" s="396" t="s">
        <v>1363</v>
      </c>
      <c r="I12" s="212" t="s">
        <v>1221</v>
      </c>
      <c r="J12" s="303" t="s">
        <v>200</v>
      </c>
      <c r="K12" s="344" t="s">
        <v>1815</v>
      </c>
      <c r="L12" s="7" t="s">
        <v>1789</v>
      </c>
      <c r="M12" s="303" t="s">
        <v>274</v>
      </c>
      <c r="N12" s="303" t="s">
        <v>254</v>
      </c>
      <c r="O12" s="303" t="s">
        <v>347</v>
      </c>
      <c r="P12" s="303" t="s">
        <v>693</v>
      </c>
      <c r="Q12" s="303" t="s">
        <v>693</v>
      </c>
      <c r="R12" s="323"/>
      <c r="S12" s="535" t="s">
        <v>255</v>
      </c>
    </row>
    <row r="13" spans="1:19" s="554" customFormat="1" ht="51" x14ac:dyDescent="0.2">
      <c r="A13" s="303" t="s">
        <v>135</v>
      </c>
      <c r="B13" s="304">
        <v>41923</v>
      </c>
      <c r="C13" s="304" t="s">
        <v>693</v>
      </c>
      <c r="D13" s="324" t="s">
        <v>693</v>
      </c>
      <c r="E13" s="544">
        <v>5.6944444444444443E-2</v>
      </c>
      <c r="F13" s="544">
        <v>0.16527777777777777</v>
      </c>
      <c r="G13" s="303">
        <v>156</v>
      </c>
      <c r="H13" s="12" t="s">
        <v>1800</v>
      </c>
      <c r="I13" s="303" t="s">
        <v>693</v>
      </c>
      <c r="J13" s="303" t="s">
        <v>162</v>
      </c>
      <c r="K13" s="344" t="s">
        <v>1801</v>
      </c>
      <c r="L13" s="7" t="s">
        <v>1807</v>
      </c>
      <c r="M13" s="303" t="s">
        <v>254</v>
      </c>
      <c r="N13" s="303" t="s">
        <v>254</v>
      </c>
      <c r="O13" s="303" t="s">
        <v>347</v>
      </c>
      <c r="P13" s="12" t="s">
        <v>1808</v>
      </c>
      <c r="Q13" s="304">
        <v>41934</v>
      </c>
      <c r="R13" s="344"/>
      <c r="S13" s="535" t="s">
        <v>255</v>
      </c>
    </row>
    <row r="14" spans="1:19" s="554" customFormat="1" x14ac:dyDescent="0.2">
      <c r="A14" s="218"/>
      <c r="B14" s="218"/>
      <c r="C14" s="219"/>
      <c r="D14" s="218"/>
      <c r="E14" s="218"/>
      <c r="F14" s="220"/>
      <c r="G14" s="218"/>
      <c r="H14" s="221"/>
      <c r="I14" s="221"/>
      <c r="J14" s="218"/>
      <c r="K14" s="218"/>
      <c r="L14" s="239"/>
      <c r="M14" s="218"/>
      <c r="N14" s="218"/>
      <c r="O14" s="218"/>
      <c r="P14" s="218"/>
      <c r="Q14" s="218"/>
      <c r="R14" s="218"/>
      <c r="S14" s="218"/>
    </row>
    <row r="15" spans="1:19" s="546" customFormat="1" ht="89.25" x14ac:dyDescent="0.2">
      <c r="A15" s="303" t="s">
        <v>134</v>
      </c>
      <c r="B15" s="304">
        <v>41909</v>
      </c>
      <c r="C15" s="253">
        <v>41909</v>
      </c>
      <c r="D15" s="324" t="s">
        <v>1803</v>
      </c>
      <c r="E15" s="544">
        <v>0.65902777777777777</v>
      </c>
      <c r="F15" s="544">
        <v>0.77083333333333337</v>
      </c>
      <c r="G15" s="303">
        <v>161</v>
      </c>
      <c r="H15" s="12" t="s">
        <v>1804</v>
      </c>
      <c r="I15" s="303" t="s">
        <v>693</v>
      </c>
      <c r="J15" s="303" t="s">
        <v>162</v>
      </c>
      <c r="K15" s="344" t="s">
        <v>1773</v>
      </c>
      <c r="L15" s="515" t="s">
        <v>1805</v>
      </c>
      <c r="M15" s="303" t="s">
        <v>254</v>
      </c>
      <c r="N15" s="303" t="s">
        <v>254</v>
      </c>
      <c r="O15" s="303" t="s">
        <v>347</v>
      </c>
      <c r="P15" s="12" t="s">
        <v>1806</v>
      </c>
      <c r="Q15" s="303" t="s">
        <v>693</v>
      </c>
      <c r="R15" s="344"/>
      <c r="S15" s="535" t="s">
        <v>255</v>
      </c>
    </row>
    <row r="16" spans="1:19" s="546" customFormat="1" ht="51" x14ac:dyDescent="0.2">
      <c r="A16" s="557" t="s">
        <v>134</v>
      </c>
      <c r="B16" s="558">
        <v>41890</v>
      </c>
      <c r="C16" s="559" t="s">
        <v>693</v>
      </c>
      <c r="D16" s="560" t="s">
        <v>693</v>
      </c>
      <c r="E16" s="561" t="s">
        <v>1799</v>
      </c>
      <c r="F16" s="561">
        <v>0.87569444444444444</v>
      </c>
      <c r="G16" s="562">
        <v>26</v>
      </c>
      <c r="H16" s="563" t="s">
        <v>1800</v>
      </c>
      <c r="I16" s="562" t="s">
        <v>693</v>
      </c>
      <c r="J16" s="562" t="s">
        <v>162</v>
      </c>
      <c r="K16" s="564" t="s">
        <v>1801</v>
      </c>
      <c r="L16" s="565" t="s">
        <v>1802</v>
      </c>
      <c r="M16" s="562" t="s">
        <v>254</v>
      </c>
      <c r="N16" s="562" t="s">
        <v>254</v>
      </c>
      <c r="O16" s="562" t="s">
        <v>347</v>
      </c>
      <c r="P16" s="562" t="s">
        <v>693</v>
      </c>
      <c r="Q16" s="562" t="s">
        <v>693</v>
      </c>
      <c r="R16" s="564"/>
      <c r="S16" s="535" t="s">
        <v>255</v>
      </c>
    </row>
    <row r="17" spans="1:20" s="546" customFormat="1" x14ac:dyDescent="0.2">
      <c r="A17" s="218"/>
      <c r="B17" s="218"/>
      <c r="C17" s="219"/>
      <c r="D17" s="218"/>
      <c r="E17" s="218"/>
      <c r="F17" s="220"/>
      <c r="G17" s="218"/>
      <c r="H17" s="221"/>
      <c r="I17" s="221"/>
      <c r="J17" s="218"/>
      <c r="K17" s="218"/>
      <c r="L17" s="256"/>
      <c r="M17" s="218"/>
      <c r="N17" s="218"/>
      <c r="O17" s="218"/>
      <c r="P17" s="218"/>
      <c r="Q17" s="218"/>
      <c r="R17" s="218"/>
      <c r="S17" s="218"/>
    </row>
    <row r="18" spans="1:20" s="541" customFormat="1" ht="89.25" x14ac:dyDescent="0.2">
      <c r="A18" s="562" t="s">
        <v>133</v>
      </c>
      <c r="B18" s="558">
        <v>41868</v>
      </c>
      <c r="C18" s="559">
        <v>41869</v>
      </c>
      <c r="D18" s="560" t="s">
        <v>1792</v>
      </c>
      <c r="E18" s="561">
        <v>0.875</v>
      </c>
      <c r="F18" s="561">
        <v>0.93472222222222223</v>
      </c>
      <c r="G18" s="562">
        <v>86</v>
      </c>
      <c r="H18" s="562" t="s">
        <v>1363</v>
      </c>
      <c r="I18" s="564" t="s">
        <v>1794</v>
      </c>
      <c r="J18" s="562" t="s">
        <v>162</v>
      </c>
      <c r="K18" s="564" t="s">
        <v>1793</v>
      </c>
      <c r="L18" s="565" t="s">
        <v>1793</v>
      </c>
      <c r="M18" s="562" t="s">
        <v>274</v>
      </c>
      <c r="N18" s="562" t="s">
        <v>254</v>
      </c>
      <c r="O18" s="562" t="s">
        <v>347</v>
      </c>
      <c r="P18" s="562" t="s">
        <v>1798</v>
      </c>
      <c r="Q18" s="562" t="s">
        <v>693</v>
      </c>
      <c r="R18" s="564" t="s">
        <v>1784</v>
      </c>
      <c r="S18" s="535" t="s">
        <v>255</v>
      </c>
    </row>
    <row r="19" spans="1:20" s="545" customFormat="1" ht="25.5" x14ac:dyDescent="0.2">
      <c r="A19" s="557" t="s">
        <v>133</v>
      </c>
      <c r="B19" s="553">
        <v>41868</v>
      </c>
      <c r="C19" s="553">
        <v>41836</v>
      </c>
      <c r="D19" s="547" t="s">
        <v>1795</v>
      </c>
      <c r="E19" s="548">
        <v>0.3840277777777778</v>
      </c>
      <c r="F19" s="549">
        <v>0.66666666666666663</v>
      </c>
      <c r="G19" s="550">
        <v>407</v>
      </c>
      <c r="H19" s="550" t="s">
        <v>1511</v>
      </c>
      <c r="I19" s="550" t="s">
        <v>693</v>
      </c>
      <c r="J19" s="550" t="s">
        <v>693</v>
      </c>
      <c r="K19" s="555" t="s">
        <v>1796</v>
      </c>
      <c r="L19" s="556" t="s">
        <v>1797</v>
      </c>
      <c r="M19" s="550" t="s">
        <v>254</v>
      </c>
      <c r="N19" s="550" t="s">
        <v>254</v>
      </c>
      <c r="O19" s="550" t="s">
        <v>347</v>
      </c>
      <c r="P19" s="550" t="s">
        <v>693</v>
      </c>
      <c r="Q19" s="550" t="s">
        <v>693</v>
      </c>
      <c r="R19" s="547"/>
      <c r="S19" s="551" t="s">
        <v>255</v>
      </c>
      <c r="T19" s="552"/>
    </row>
    <row r="20" spans="1:20" s="541" customFormat="1" x14ac:dyDescent="0.2">
      <c r="A20" s="239"/>
      <c r="B20" s="239"/>
      <c r="C20" s="240"/>
      <c r="D20" s="239"/>
      <c r="E20" s="239"/>
      <c r="F20" s="241"/>
      <c r="G20" s="239"/>
      <c r="H20" s="242"/>
      <c r="I20" s="242"/>
      <c r="J20" s="239"/>
      <c r="K20" s="239"/>
      <c r="L20" s="239"/>
      <c r="M20" s="239"/>
      <c r="N20" s="239"/>
      <c r="O20" s="239"/>
      <c r="P20" s="239"/>
      <c r="Q20" s="239"/>
      <c r="R20" s="239"/>
      <c r="S20" s="239"/>
    </row>
    <row r="21" spans="1:20" ht="25.5" x14ac:dyDescent="0.2">
      <c r="A21" s="213" t="s">
        <v>132</v>
      </c>
      <c r="B21" s="303" t="s">
        <v>1787</v>
      </c>
      <c r="C21" s="253">
        <v>41836</v>
      </c>
      <c r="D21" s="324" t="s">
        <v>1788</v>
      </c>
      <c r="E21" s="303" t="s">
        <v>117</v>
      </c>
      <c r="F21" s="303" t="s">
        <v>117</v>
      </c>
      <c r="G21" s="303" t="s">
        <v>117</v>
      </c>
      <c r="H21" s="396" t="s">
        <v>1363</v>
      </c>
      <c r="I21" s="212" t="s">
        <v>1221</v>
      </c>
      <c r="J21" s="303" t="s">
        <v>200</v>
      </c>
      <c r="K21" s="344" t="s">
        <v>1816</v>
      </c>
      <c r="L21" s="7" t="s">
        <v>1789</v>
      </c>
      <c r="M21" s="303" t="s">
        <v>274</v>
      </c>
      <c r="N21" s="303" t="s">
        <v>254</v>
      </c>
      <c r="O21" s="303" t="s">
        <v>347</v>
      </c>
      <c r="P21" s="303" t="s">
        <v>693</v>
      </c>
      <c r="Q21" s="303" t="s">
        <v>693</v>
      </c>
      <c r="R21" s="323"/>
      <c r="S21" s="535" t="s">
        <v>255</v>
      </c>
    </row>
    <row r="22" spans="1:20" x14ac:dyDescent="0.2">
      <c r="A22" s="239"/>
      <c r="B22" s="239"/>
      <c r="C22" s="240"/>
      <c r="D22" s="239"/>
      <c r="E22" s="239"/>
      <c r="F22" s="241"/>
      <c r="G22" s="239"/>
      <c r="H22" s="242"/>
      <c r="I22" s="242"/>
      <c r="J22" s="239"/>
      <c r="K22" s="239"/>
      <c r="L22" s="239"/>
      <c r="M22" s="239"/>
      <c r="N22" s="239"/>
      <c r="O22" s="239"/>
      <c r="P22" s="239"/>
      <c r="Q22" s="239"/>
      <c r="R22" s="239"/>
      <c r="S22" s="239"/>
    </row>
    <row r="23" spans="1:20" ht="89.25" x14ac:dyDescent="0.2">
      <c r="A23" s="303" t="s">
        <v>130</v>
      </c>
      <c r="B23" s="304">
        <v>41788</v>
      </c>
      <c r="C23" s="304">
        <v>41789</v>
      </c>
      <c r="D23" s="303" t="s">
        <v>1783</v>
      </c>
      <c r="E23" s="303" t="s">
        <v>1739</v>
      </c>
      <c r="F23" s="303" t="s">
        <v>1129</v>
      </c>
      <c r="G23" s="303">
        <v>80</v>
      </c>
      <c r="H23" s="303" t="s">
        <v>693</v>
      </c>
      <c r="I23" s="303" t="s">
        <v>1262</v>
      </c>
      <c r="J23" s="303" t="s">
        <v>162</v>
      </c>
      <c r="K23" s="368" t="s">
        <v>1785</v>
      </c>
      <c r="L23" s="434" t="s">
        <v>1786</v>
      </c>
      <c r="M23" s="303" t="s">
        <v>274</v>
      </c>
      <c r="N23" s="303" t="s">
        <v>254</v>
      </c>
      <c r="O23" s="303" t="s">
        <v>347</v>
      </c>
      <c r="P23" s="303" t="s">
        <v>693</v>
      </c>
      <c r="Q23" s="303" t="s">
        <v>693</v>
      </c>
      <c r="R23" s="344" t="s">
        <v>1784</v>
      </c>
      <c r="S23" s="535" t="s">
        <v>255</v>
      </c>
    </row>
    <row r="24" spans="1:20" x14ac:dyDescent="0.2">
      <c r="A24" s="239"/>
      <c r="B24" s="239"/>
      <c r="C24" s="240"/>
      <c r="D24" s="239"/>
      <c r="E24" s="239"/>
      <c r="F24" s="241"/>
      <c r="G24" s="239"/>
      <c r="H24" s="242"/>
      <c r="I24" s="242"/>
      <c r="J24" s="239"/>
      <c r="K24" s="239"/>
      <c r="L24" s="239"/>
      <c r="M24" s="239"/>
      <c r="N24" s="239"/>
      <c r="O24" s="239"/>
      <c r="P24" s="239"/>
      <c r="Q24" s="239"/>
      <c r="R24" s="239"/>
      <c r="S24" s="239"/>
    </row>
    <row r="25" spans="1:20" ht="51" x14ac:dyDescent="0.2">
      <c r="A25" s="213" t="s">
        <v>554</v>
      </c>
      <c r="B25" s="253">
        <v>41735</v>
      </c>
      <c r="C25" s="253">
        <v>41736</v>
      </c>
      <c r="D25" s="253" t="s">
        <v>1770</v>
      </c>
      <c r="E25" s="303" t="s">
        <v>1360</v>
      </c>
      <c r="F25" s="303" t="s">
        <v>1771</v>
      </c>
      <c r="G25" s="213">
        <v>177</v>
      </c>
      <c r="H25" s="12" t="s">
        <v>1772</v>
      </c>
      <c r="I25" s="303" t="s">
        <v>693</v>
      </c>
      <c r="J25" s="303" t="s">
        <v>162</v>
      </c>
      <c r="K25" s="344" t="s">
        <v>1773</v>
      </c>
      <c r="L25" s="368" t="s">
        <v>1779</v>
      </c>
      <c r="M25" s="303" t="s">
        <v>254</v>
      </c>
      <c r="N25" s="303" t="s">
        <v>254</v>
      </c>
      <c r="O25" s="303" t="s">
        <v>347</v>
      </c>
      <c r="P25" s="323"/>
      <c r="Q25" s="253">
        <v>41735</v>
      </c>
      <c r="R25" s="323"/>
      <c r="S25" s="535" t="s">
        <v>255</v>
      </c>
    </row>
    <row r="26" spans="1:20" x14ac:dyDescent="0.2">
      <c r="A26" s="239"/>
      <c r="B26" s="239"/>
      <c r="C26" s="240"/>
      <c r="D26" s="239"/>
      <c r="E26" s="239"/>
      <c r="F26" s="241"/>
      <c r="G26" s="239"/>
      <c r="H26" s="242"/>
      <c r="I26" s="242"/>
      <c r="J26" s="239"/>
      <c r="K26" s="239"/>
      <c r="L26" s="239"/>
      <c r="M26" s="239"/>
      <c r="N26" s="239"/>
      <c r="O26" s="239"/>
      <c r="P26" s="239"/>
      <c r="Q26" s="239"/>
      <c r="R26" s="239"/>
      <c r="S26" s="239"/>
    </row>
    <row r="27" spans="1:20" ht="63.75" x14ac:dyDescent="0.2">
      <c r="A27" s="303" t="s">
        <v>689</v>
      </c>
      <c r="B27" s="304">
        <v>41728</v>
      </c>
      <c r="C27" s="304">
        <v>41729</v>
      </c>
      <c r="D27" s="303" t="s">
        <v>1774</v>
      </c>
      <c r="E27" s="303" t="s">
        <v>1776</v>
      </c>
      <c r="F27" s="303" t="s">
        <v>566</v>
      </c>
      <c r="G27" s="303">
        <v>90</v>
      </c>
      <c r="H27" s="303" t="s">
        <v>693</v>
      </c>
      <c r="I27" s="344" t="s">
        <v>1777</v>
      </c>
      <c r="J27" s="303" t="s">
        <v>162</v>
      </c>
      <c r="K27" s="344" t="s">
        <v>1778</v>
      </c>
      <c r="L27" s="396" t="s">
        <v>193</v>
      </c>
      <c r="M27" s="303" t="s">
        <v>274</v>
      </c>
      <c r="N27" s="303" t="s">
        <v>254</v>
      </c>
      <c r="O27" s="303" t="s">
        <v>347</v>
      </c>
      <c r="P27" s="323"/>
      <c r="Q27" s="303" t="s">
        <v>693</v>
      </c>
      <c r="R27" s="344" t="s">
        <v>1775</v>
      </c>
      <c r="S27" s="535" t="s">
        <v>255</v>
      </c>
    </row>
    <row r="28" spans="1:20" ht="102" x14ac:dyDescent="0.2">
      <c r="A28" s="222" t="s">
        <v>689</v>
      </c>
      <c r="B28" s="337">
        <v>41709</v>
      </c>
      <c r="C28" s="337">
        <v>41709</v>
      </c>
      <c r="D28" s="337" t="s">
        <v>1764</v>
      </c>
      <c r="E28" s="336" t="s">
        <v>1762</v>
      </c>
      <c r="F28" s="515" t="s">
        <v>1767</v>
      </c>
      <c r="G28" s="222" t="s">
        <v>1768</v>
      </c>
      <c r="H28" s="515" t="s">
        <v>1763</v>
      </c>
      <c r="I28" s="336" t="s">
        <v>693</v>
      </c>
      <c r="J28" s="336" t="s">
        <v>162</v>
      </c>
      <c r="K28" s="515" t="s">
        <v>1769</v>
      </c>
      <c r="L28" s="536" t="s">
        <v>1766</v>
      </c>
      <c r="M28" s="222" t="s">
        <v>274</v>
      </c>
      <c r="N28" s="336" t="s">
        <v>254</v>
      </c>
      <c r="O28" s="336" t="s">
        <v>347</v>
      </c>
      <c r="P28" s="515" t="s">
        <v>1765</v>
      </c>
      <c r="Q28" s="337">
        <v>41710</v>
      </c>
      <c r="R28" s="342"/>
      <c r="S28" s="537" t="s">
        <v>255</v>
      </c>
    </row>
    <row r="29" spans="1:20" x14ac:dyDescent="0.2">
      <c r="A29" s="239"/>
      <c r="B29" s="239"/>
      <c r="C29" s="240"/>
      <c r="D29" s="256"/>
      <c r="E29" s="239"/>
      <c r="F29" s="241"/>
      <c r="G29" s="239"/>
      <c r="H29" s="242"/>
      <c r="I29" s="242"/>
      <c r="J29" s="239"/>
      <c r="K29" s="256"/>
      <c r="L29" s="239"/>
      <c r="M29" s="239"/>
      <c r="N29" s="239"/>
      <c r="O29" s="239"/>
      <c r="P29" s="239"/>
      <c r="Q29" s="239"/>
      <c r="R29" s="239"/>
      <c r="S29" s="239"/>
    </row>
    <row r="30" spans="1:20" ht="15" x14ac:dyDescent="0.2">
      <c r="A30" s="303" t="s">
        <v>402</v>
      </c>
      <c r="B30" s="253"/>
      <c r="C30" s="253"/>
      <c r="D30" s="343"/>
      <c r="E30" s="213"/>
      <c r="F30" s="213"/>
      <c r="G30" s="213"/>
      <c r="H30" s="430"/>
      <c r="I30" s="534"/>
      <c r="J30" s="430"/>
      <c r="K30" s="344"/>
      <c r="L30" s="344"/>
      <c r="M30" s="303"/>
      <c r="N30" s="303"/>
      <c r="O30" s="303"/>
      <c r="P30" s="344"/>
      <c r="Q30" s="253"/>
      <c r="R30" s="344"/>
      <c r="S30" s="477"/>
    </row>
    <row r="31" spans="1:20" x14ac:dyDescent="0.2">
      <c r="A31" s="218"/>
      <c r="B31" s="218"/>
      <c r="C31" s="219"/>
      <c r="D31" s="256"/>
      <c r="E31" s="218"/>
      <c r="F31" s="220"/>
      <c r="G31" s="218"/>
      <c r="H31" s="221"/>
      <c r="I31" s="221"/>
      <c r="J31" s="218"/>
      <c r="K31" s="256"/>
      <c r="L31" s="218"/>
      <c r="M31" s="218"/>
      <c r="N31" s="218"/>
      <c r="O31" s="218"/>
      <c r="P31" s="218"/>
      <c r="Q31" s="218"/>
      <c r="R31" s="218"/>
      <c r="S31" s="218"/>
    </row>
    <row r="32" spans="1:20" x14ac:dyDescent="0.2">
      <c r="A32" s="303" t="s">
        <v>747</v>
      </c>
      <c r="B32" s="253"/>
      <c r="C32" s="253"/>
      <c r="D32" s="4"/>
      <c r="E32" s="303"/>
      <c r="F32" s="303"/>
      <c r="G32" s="213"/>
      <c r="H32" s="213"/>
      <c r="I32" s="12"/>
      <c r="J32" s="201"/>
      <c r="K32" s="7"/>
      <c r="L32" s="481"/>
      <c r="M32" s="303"/>
      <c r="N32" s="303"/>
      <c r="O32" s="303"/>
      <c r="P32" s="344"/>
      <c r="Q32" s="253"/>
      <c r="R32" s="344"/>
      <c r="S32" s="477"/>
    </row>
    <row r="33" spans="1:19" x14ac:dyDescent="0.2">
      <c r="A33" s="218"/>
      <c r="B33" s="218"/>
      <c r="C33" s="219"/>
      <c r="D33" s="218"/>
      <c r="E33" s="218"/>
      <c r="F33" s="220"/>
      <c r="G33" s="218"/>
      <c r="H33" s="221"/>
      <c r="I33" s="221"/>
      <c r="J33" s="218"/>
      <c r="K33" s="218"/>
      <c r="L33" s="218"/>
      <c r="M33" s="218"/>
      <c r="N33" s="218"/>
      <c r="O33" s="218"/>
      <c r="P33" s="218"/>
      <c r="Q33" s="218"/>
      <c r="R33" s="218"/>
      <c r="S33" s="218"/>
    </row>
  </sheetData>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20"/>
  <sheetViews>
    <sheetView workbookViewId="0">
      <selection activeCell="G17" sqref="G17"/>
    </sheetView>
  </sheetViews>
  <sheetFormatPr defaultRowHeight="12.75" x14ac:dyDescent="0.2"/>
  <cols>
    <col min="1" max="1" width="13.7109375" bestFit="1" customWidth="1"/>
  </cols>
  <sheetData>
    <row r="1" spans="1:1" x14ac:dyDescent="0.2">
      <c r="A1" s="441" t="s">
        <v>1328</v>
      </c>
    </row>
    <row r="20" spans="1:1" x14ac:dyDescent="0.2">
      <c r="A20" s="440">
        <v>40848</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3DCEF"/>
    <pageSetUpPr fitToPage="1"/>
  </sheetPr>
  <dimension ref="A1:V264"/>
  <sheetViews>
    <sheetView zoomScale="65" zoomScaleNormal="65" workbookViewId="0">
      <selection activeCell="C7" sqref="C7"/>
    </sheetView>
  </sheetViews>
  <sheetFormatPr defaultColWidth="0" defaultRowHeight="12.75" customHeight="1"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0.85546875" customWidth="1"/>
    <col min="9" max="9" width="19.140625" customWidth="1"/>
    <col min="10" max="10" width="26" customWidth="1"/>
    <col min="11" max="11" width="28.42578125" customWidth="1"/>
    <col min="12" max="12" width="61.85546875" style="92" customWidth="1"/>
    <col min="13" max="13" width="37.710937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0" s="3" customFormat="1" ht="23.25" x14ac:dyDescent="0.35">
      <c r="A1" s="55"/>
      <c r="B1" s="6" t="s">
        <v>219</v>
      </c>
      <c r="C1" s="6"/>
      <c r="D1" s="195"/>
      <c r="E1" s="4"/>
      <c r="G1" s="187"/>
      <c r="I1" s="7"/>
      <c r="J1" s="7"/>
      <c r="K1" s="4"/>
      <c r="L1" s="261"/>
      <c r="M1" s="7"/>
      <c r="N1" s="7"/>
      <c r="O1" s="61"/>
      <c r="P1" s="61"/>
      <c r="R1" s="9"/>
      <c r="T1" s="4"/>
    </row>
    <row r="2" spans="1:20" s="3" customFormat="1" ht="23.25" x14ac:dyDescent="0.35">
      <c r="A2" s="55"/>
      <c r="B2" s="6" t="s">
        <v>226</v>
      </c>
      <c r="C2" s="6"/>
      <c r="D2" s="195"/>
      <c r="E2" s="4"/>
      <c r="G2" s="187"/>
      <c r="I2" s="7"/>
      <c r="J2" s="7"/>
      <c r="K2" s="117"/>
      <c r="L2" s="261"/>
      <c r="M2" s="7"/>
      <c r="N2" s="7"/>
      <c r="O2" s="61"/>
      <c r="P2" s="61"/>
      <c r="R2" s="9"/>
      <c r="T2" s="4"/>
    </row>
    <row r="3" spans="1:20" s="3" customFormat="1" ht="18.75" x14ac:dyDescent="0.3">
      <c r="A3" s="55"/>
      <c r="B3" s="93" t="s">
        <v>225</v>
      </c>
      <c r="C3" s="5"/>
      <c r="D3" s="195"/>
      <c r="E3" s="4"/>
      <c r="G3" s="187"/>
      <c r="I3" s="7"/>
      <c r="J3" s="7"/>
      <c r="K3" s="4"/>
      <c r="L3" s="261"/>
      <c r="M3" s="7"/>
      <c r="N3" s="7"/>
      <c r="O3" s="61"/>
      <c r="P3" s="61"/>
      <c r="Q3" s="4"/>
      <c r="R3" s="9"/>
      <c r="T3" s="4"/>
    </row>
    <row r="4" spans="1:20" s="4" customFormat="1" ht="57.75" customHeight="1"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30.75" x14ac:dyDescent="0.25">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1:20" ht="45" x14ac:dyDescent="0.2">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1:20" ht="105.75" x14ac:dyDescent="0.25">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1:20" ht="51" x14ac:dyDescent="0.2">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1:20" ht="105" x14ac:dyDescent="0.2">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1:20" ht="38.25" x14ac:dyDescent="0.2">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x14ac:dyDescent="0.2">
      <c r="A11" s="54"/>
      <c r="B11" s="218"/>
      <c r="C11" s="218"/>
      <c r="D11" s="219"/>
      <c r="E11" s="218"/>
      <c r="F11" s="218"/>
      <c r="G11" s="220"/>
      <c r="H11" s="218"/>
      <c r="I11" s="221"/>
      <c r="J11" s="221"/>
      <c r="K11" s="218"/>
      <c r="L11" s="218"/>
      <c r="M11" s="218"/>
      <c r="N11" s="218"/>
      <c r="O11" s="218"/>
      <c r="P11" s="218"/>
      <c r="Q11" s="218"/>
      <c r="R11" s="218"/>
      <c r="S11" s="218"/>
      <c r="T11" s="218"/>
    </row>
    <row r="12" spans="1:20" ht="45" x14ac:dyDescent="0.2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1:20" ht="51.75" x14ac:dyDescent="0.25">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1:20" ht="45" x14ac:dyDescent="0.2">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1:20" ht="60" x14ac:dyDescent="0.2">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x14ac:dyDescent="0.2">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2" s="4" customFormat="1" x14ac:dyDescent="0.2">
      <c r="A17" s="54"/>
      <c r="B17" s="218"/>
      <c r="C17" s="218"/>
      <c r="D17" s="219"/>
      <c r="E17" s="218"/>
      <c r="F17" s="218"/>
      <c r="G17" s="220"/>
      <c r="H17" s="218"/>
      <c r="I17" s="221"/>
      <c r="J17" s="221"/>
      <c r="K17" s="218"/>
      <c r="L17" s="218"/>
      <c r="M17" s="218"/>
      <c r="N17" s="218"/>
      <c r="O17" s="218"/>
      <c r="P17" s="218"/>
      <c r="Q17" s="218"/>
      <c r="R17" s="218"/>
      <c r="S17" s="218"/>
      <c r="T17" s="218"/>
    </row>
    <row r="18" spans="1:22" s="172" customFormat="1" ht="38.25" customHeight="1" x14ac:dyDescent="0.2">
      <c r="A18" s="54"/>
      <c r="B18" s="390" t="s">
        <v>135</v>
      </c>
      <c r="C18" s="349">
        <v>40479</v>
      </c>
      <c r="D18" s="350">
        <v>40480</v>
      </c>
      <c r="E18" s="324" t="s">
        <v>1151</v>
      </c>
      <c r="F18" s="201" t="s">
        <v>117</v>
      </c>
      <c r="G18" s="201" t="s">
        <v>117</v>
      </c>
      <c r="H18" s="201" t="s">
        <v>117</v>
      </c>
      <c r="I18" s="201" t="s">
        <v>117</v>
      </c>
      <c r="J18" s="164" t="s">
        <v>1154</v>
      </c>
      <c r="K18" s="201" t="s">
        <v>200</v>
      </c>
      <c r="L18" s="295" t="s">
        <v>1152</v>
      </c>
      <c r="M18" s="609" t="s">
        <v>1147</v>
      </c>
      <c r="N18" s="348" t="s">
        <v>274</v>
      </c>
      <c r="O18" s="201" t="s">
        <v>254</v>
      </c>
      <c r="P18" s="164" t="s">
        <v>347</v>
      </c>
      <c r="Q18" s="611" t="s">
        <v>1155</v>
      </c>
      <c r="R18" s="349">
        <v>40480</v>
      </c>
      <c r="S18" s="394"/>
      <c r="T18" s="364" t="s">
        <v>255</v>
      </c>
    </row>
    <row r="19" spans="1:22" s="172" customFormat="1" ht="30" x14ac:dyDescent="0.2">
      <c r="A19" s="54"/>
      <c r="B19" s="390" t="s">
        <v>135</v>
      </c>
      <c r="C19" s="349">
        <v>40478</v>
      </c>
      <c r="D19" s="350">
        <v>40479</v>
      </c>
      <c r="E19" s="324" t="s">
        <v>1145</v>
      </c>
      <c r="F19" s="201" t="s">
        <v>117</v>
      </c>
      <c r="G19" s="201" t="s">
        <v>117</v>
      </c>
      <c r="H19" s="201" t="s">
        <v>117</v>
      </c>
      <c r="I19" s="201" t="s">
        <v>117</v>
      </c>
      <c r="J19" s="164" t="s">
        <v>1154</v>
      </c>
      <c r="K19" s="201" t="s">
        <v>200</v>
      </c>
      <c r="L19" s="295" t="s">
        <v>1146</v>
      </c>
      <c r="M19" s="609"/>
      <c r="N19" s="348" t="s">
        <v>274</v>
      </c>
      <c r="O19" s="201" t="s">
        <v>254</v>
      </c>
      <c r="P19" s="164" t="s">
        <v>347</v>
      </c>
      <c r="Q19" s="611"/>
      <c r="R19" s="349">
        <v>40479</v>
      </c>
      <c r="S19" s="394"/>
      <c r="T19" s="364" t="s">
        <v>255</v>
      </c>
    </row>
    <row r="20" spans="1:22" s="172" customFormat="1" ht="30" x14ac:dyDescent="0.2">
      <c r="A20" s="54"/>
      <c r="B20" s="390" t="s">
        <v>135</v>
      </c>
      <c r="C20" s="349">
        <v>40477</v>
      </c>
      <c r="D20" s="350">
        <v>40478</v>
      </c>
      <c r="E20" s="324" t="s">
        <v>1148</v>
      </c>
      <c r="F20" s="201" t="s">
        <v>117</v>
      </c>
      <c r="G20" s="201" t="s">
        <v>117</v>
      </c>
      <c r="H20" s="201" t="s">
        <v>117</v>
      </c>
      <c r="I20" s="201" t="s">
        <v>117</v>
      </c>
      <c r="J20" s="164" t="s">
        <v>1154</v>
      </c>
      <c r="K20" s="201" t="s">
        <v>200</v>
      </c>
      <c r="L20" s="295" t="s">
        <v>1149</v>
      </c>
      <c r="M20" s="610"/>
      <c r="N20" s="348" t="s">
        <v>274</v>
      </c>
      <c r="O20" s="201" t="s">
        <v>254</v>
      </c>
      <c r="P20" s="164" t="s">
        <v>347</v>
      </c>
      <c r="Q20" s="612"/>
      <c r="R20" s="349">
        <v>40478</v>
      </c>
      <c r="S20" s="394"/>
      <c r="T20" s="364" t="s">
        <v>255</v>
      </c>
    </row>
    <row r="21" spans="1:22" s="248" customFormat="1" ht="103.5" customHeight="1" x14ac:dyDescent="0.2">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1:22" s="258" customFormat="1" ht="50.25" customHeight="1" x14ac:dyDescent="0.25">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2" s="370" customFormat="1" x14ac:dyDescent="0.2">
      <c r="A23" s="54"/>
      <c r="B23" s="371"/>
      <c r="C23" s="371"/>
      <c r="D23" s="372"/>
      <c r="E23" s="371"/>
      <c r="F23" s="371"/>
      <c r="G23" s="373"/>
      <c r="H23" s="371"/>
      <c r="I23" s="374"/>
      <c r="J23" s="374"/>
      <c r="K23" s="371"/>
      <c r="L23" s="371"/>
      <c r="M23" s="371"/>
      <c r="N23" s="371"/>
      <c r="O23" s="371"/>
      <c r="P23" s="371"/>
      <c r="Q23" s="371"/>
      <c r="R23" s="371"/>
      <c r="S23" s="371"/>
      <c r="T23" s="371"/>
    </row>
    <row r="24" spans="1:22" ht="90" x14ac:dyDescent="0.2">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1:22" s="52" customFormat="1" ht="75" x14ac:dyDescent="0.2">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2" s="248" customFormat="1" ht="90" x14ac:dyDescent="0.2">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1:22" s="52" customFormat="1" ht="50.25" customHeight="1" x14ac:dyDescent="0.25">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2" s="213" customFormat="1" ht="75" x14ac:dyDescent="0.2">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2" s="213" customFormat="1" ht="60" x14ac:dyDescent="0.2">
      <c r="A29" s="258"/>
      <c r="B29" s="303" t="s">
        <v>134</v>
      </c>
      <c r="C29" s="253">
        <v>40428</v>
      </c>
      <c r="D29" s="249">
        <v>40429</v>
      </c>
      <c r="E29" s="324" t="s">
        <v>1098</v>
      </c>
      <c r="F29" s="303" t="s">
        <v>117</v>
      </c>
      <c r="G29" s="322" t="s">
        <v>117</v>
      </c>
      <c r="H29" s="303" t="s">
        <v>117</v>
      </c>
      <c r="I29" s="303" t="s">
        <v>117</v>
      </c>
      <c r="J29" s="325" t="s">
        <v>1099</v>
      </c>
      <c r="K29" s="303" t="s">
        <v>200</v>
      </c>
      <c r="L29" s="295" t="s">
        <v>1108</v>
      </c>
      <c r="M29" s="608" t="s">
        <v>1107</v>
      </c>
      <c r="N29" s="303" t="s">
        <v>274</v>
      </c>
      <c r="O29" s="303" t="s">
        <v>254</v>
      </c>
      <c r="P29" s="303" t="s">
        <v>347</v>
      </c>
      <c r="Q29" s="368" t="s">
        <v>1109</v>
      </c>
      <c r="R29" s="253">
        <v>40431</v>
      </c>
      <c r="S29" s="368" t="s">
        <v>1109</v>
      </c>
      <c r="T29" s="364" t="s">
        <v>255</v>
      </c>
      <c r="U29" s="328"/>
    </row>
    <row r="30" spans="1:22" s="213" customFormat="1" ht="45" x14ac:dyDescent="0.2">
      <c r="A30" s="258"/>
      <c r="B30" s="303" t="s">
        <v>134</v>
      </c>
      <c r="C30" s="253">
        <v>40428</v>
      </c>
      <c r="D30" s="326">
        <v>40428</v>
      </c>
      <c r="E30" s="324" t="s">
        <v>1100</v>
      </c>
      <c r="F30" s="303" t="s">
        <v>117</v>
      </c>
      <c r="G30" s="322" t="s">
        <v>117</v>
      </c>
      <c r="H30" s="303" t="s">
        <v>117</v>
      </c>
      <c r="I30" s="303" t="s">
        <v>117</v>
      </c>
      <c r="J30" s="325" t="s">
        <v>1101</v>
      </c>
      <c r="K30" s="303" t="s">
        <v>200</v>
      </c>
      <c r="L30" s="295" t="s">
        <v>1102</v>
      </c>
      <c r="M30" s="608"/>
      <c r="N30" s="303" t="s">
        <v>274</v>
      </c>
      <c r="O30" s="303" t="s">
        <v>254</v>
      </c>
      <c r="P30" s="303" t="s">
        <v>347</v>
      </c>
      <c r="Q30" s="280" t="s">
        <v>1106</v>
      </c>
      <c r="R30" s="253">
        <v>40428</v>
      </c>
      <c r="T30" s="364" t="s">
        <v>255</v>
      </c>
      <c r="U30" s="328"/>
    </row>
    <row r="31" spans="1:22" s="213" customFormat="1" ht="51.75" x14ac:dyDescent="0.25">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2" s="4" customFormat="1" x14ac:dyDescent="0.2">
      <c r="A32" s="54"/>
      <c r="B32" s="218"/>
      <c r="C32" s="218"/>
      <c r="D32" s="219"/>
      <c r="E32" s="218"/>
      <c r="F32" s="218"/>
      <c r="G32" s="220"/>
      <c r="H32" s="218"/>
      <c r="I32" s="221"/>
      <c r="J32" s="221"/>
      <c r="K32" s="218"/>
      <c r="L32" s="218"/>
      <c r="M32" s="218"/>
      <c r="N32" s="218"/>
      <c r="O32" s="218"/>
      <c r="P32" s="218"/>
      <c r="Q32" s="218"/>
      <c r="R32" s="218"/>
      <c r="S32" s="218"/>
      <c r="T32" s="218"/>
    </row>
    <row r="33" spans="1:21" s="213" customFormat="1" ht="25.5" x14ac:dyDescent="0.2">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1" s="323" customFormat="1" ht="30" x14ac:dyDescent="0.2">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1" s="27" customFormat="1" ht="75" x14ac:dyDescent="0.2">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1:21" ht="45" x14ac:dyDescent="0.2">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1:21" ht="135" x14ac:dyDescent="0.2">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1" s="4" customFormat="1" x14ac:dyDescent="0.2">
      <c r="A38" s="54"/>
      <c r="B38" s="218"/>
      <c r="C38" s="218"/>
      <c r="D38" s="219"/>
      <c r="E38" s="218"/>
      <c r="F38" s="218"/>
      <c r="G38" s="220"/>
      <c r="H38" s="218"/>
      <c r="I38" s="221"/>
      <c r="J38" s="221"/>
      <c r="K38" s="218"/>
      <c r="L38" s="218"/>
      <c r="M38" s="218"/>
      <c r="N38" s="218"/>
      <c r="O38" s="218"/>
      <c r="P38" s="218"/>
      <c r="Q38" s="218"/>
      <c r="R38" s="218"/>
      <c r="S38" s="218"/>
      <c r="T38" s="218"/>
    </row>
    <row r="39" spans="1:21" ht="45" x14ac:dyDescent="0.2">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1:21" ht="105" x14ac:dyDescent="0.2">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1" s="25" customFormat="1" ht="75" x14ac:dyDescent="0.2">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1" s="4" customFormat="1" x14ac:dyDescent="0.2">
      <c r="A42" s="54"/>
      <c r="B42" s="218"/>
      <c r="C42" s="218"/>
      <c r="D42" s="219"/>
      <c r="E42" s="218"/>
      <c r="F42" s="218"/>
      <c r="G42" s="220"/>
      <c r="H42" s="218"/>
      <c r="I42" s="221"/>
      <c r="J42" s="221"/>
      <c r="K42" s="218"/>
      <c r="L42" s="218"/>
      <c r="M42" s="218"/>
      <c r="N42" s="218"/>
      <c r="O42" s="218"/>
      <c r="P42" s="218"/>
      <c r="Q42" s="218"/>
      <c r="R42" s="218"/>
      <c r="S42" s="218"/>
      <c r="T42" s="218"/>
    </row>
    <row r="43" spans="1:21" ht="45" x14ac:dyDescent="0.2">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1" s="4" customFormat="1" x14ac:dyDescent="0.2">
      <c r="A44" s="54"/>
      <c r="B44" s="218"/>
      <c r="C44" s="218"/>
      <c r="D44" s="219"/>
      <c r="E44" s="218"/>
      <c r="F44" s="218"/>
      <c r="G44" s="220"/>
      <c r="H44" s="218"/>
      <c r="I44" s="221"/>
      <c r="J44" s="221"/>
      <c r="K44" s="218"/>
      <c r="L44" s="218"/>
      <c r="M44" s="218"/>
      <c r="N44" s="218"/>
      <c r="O44" s="218"/>
      <c r="P44" s="218"/>
      <c r="Q44" s="218"/>
      <c r="R44" s="218"/>
      <c r="S44" s="218"/>
      <c r="T44" s="218"/>
    </row>
    <row r="45" spans="1:21" ht="25.5" x14ac:dyDescent="0.2">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x14ac:dyDescent="0.2">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x14ac:dyDescent="0.2">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1" s="25" customFormat="1" ht="105" x14ac:dyDescent="0.2">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1" s="4" customFormat="1" ht="57.75" customHeight="1" x14ac:dyDescent="0.2">
      <c r="A49" s="54"/>
      <c r="B49" s="362" t="s">
        <v>130</v>
      </c>
      <c r="C49" s="306">
        <v>40311</v>
      </c>
      <c r="D49" s="363">
        <v>40311</v>
      </c>
      <c r="E49" s="357" t="s">
        <v>1019</v>
      </c>
      <c r="F49" s="356">
        <v>0.50138888888888888</v>
      </c>
      <c r="G49" s="354">
        <v>0.52083333333333337</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1" s="4" customFormat="1" ht="57.75" customHeight="1" x14ac:dyDescent="0.2">
      <c r="A50" s="54"/>
      <c r="B50" s="362" t="s">
        <v>130</v>
      </c>
      <c r="C50" s="306">
        <v>40310</v>
      </c>
      <c r="D50" s="363">
        <v>40310</v>
      </c>
      <c r="E50" s="357" t="s">
        <v>1019</v>
      </c>
      <c r="F50" s="356">
        <v>0.4375</v>
      </c>
      <c r="G50" s="354">
        <v>0.51388888888888895</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1" s="4" customFormat="1" ht="57.75" customHeight="1" x14ac:dyDescent="0.2">
      <c r="A51" s="54"/>
      <c r="B51" s="362" t="s">
        <v>130</v>
      </c>
      <c r="C51" s="306">
        <v>40304</v>
      </c>
      <c r="D51" s="363">
        <v>40304</v>
      </c>
      <c r="E51" s="304" t="s">
        <v>1014</v>
      </c>
      <c r="F51" s="356">
        <v>0.68611111111111101</v>
      </c>
      <c r="G51" s="354">
        <v>0.71111111111111114</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1" s="4" customFormat="1" ht="57.75" customHeight="1" x14ac:dyDescent="0.2">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1" s="4" customFormat="1" ht="57.75" customHeight="1" x14ac:dyDescent="0.2">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1" s="4" customFormat="1" ht="57.75" customHeight="1" x14ac:dyDescent="0.2">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x14ac:dyDescent="0.2">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1" s="4" customFormat="1" ht="12.75" customHeight="1" x14ac:dyDescent="0.2">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x14ac:dyDescent="0.2">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1" s="4" customFormat="1" x14ac:dyDescent="0.2">
      <c r="A58" s="54"/>
      <c r="B58" s="239"/>
      <c r="C58" s="239"/>
      <c r="D58" s="240"/>
      <c r="E58" s="256"/>
      <c r="F58" s="239"/>
      <c r="G58" s="241"/>
      <c r="H58" s="239"/>
      <c r="I58" s="242"/>
      <c r="J58" s="242"/>
      <c r="K58" s="239"/>
      <c r="L58" s="239"/>
      <c r="M58" s="256"/>
      <c r="N58" s="239"/>
      <c r="O58" s="239"/>
      <c r="P58" s="239"/>
      <c r="Q58" s="256"/>
      <c r="R58" s="239"/>
      <c r="S58" s="239"/>
      <c r="T58" s="239"/>
    </row>
    <row r="59" spans="1:21" s="172" customFormat="1" ht="57.75" customHeight="1" x14ac:dyDescent="0.25">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x14ac:dyDescent="0.2">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1" s="4" customFormat="1" x14ac:dyDescent="0.2">
      <c r="A61" s="54"/>
      <c r="B61" s="239"/>
      <c r="C61" s="239"/>
      <c r="D61" s="240"/>
      <c r="E61" s="239"/>
      <c r="F61" s="239"/>
      <c r="G61" s="241"/>
      <c r="H61" s="239"/>
      <c r="I61" s="242"/>
      <c r="J61" s="242"/>
      <c r="K61" s="239"/>
      <c r="L61" s="239"/>
      <c r="M61" s="239"/>
      <c r="N61" s="239"/>
      <c r="O61" s="239"/>
      <c r="P61" s="239"/>
      <c r="Q61" s="239"/>
      <c r="R61" s="239"/>
      <c r="S61" s="239"/>
      <c r="T61" s="239"/>
    </row>
    <row r="62" spans="1:21" ht="165" x14ac:dyDescent="0.2">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1:21" ht="173.25" customHeight="1" x14ac:dyDescent="0.2">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1:21" ht="105" x14ac:dyDescent="0.2">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x14ac:dyDescent="0.2">
      <c r="A65" s="54"/>
      <c r="B65" s="239"/>
      <c r="C65" s="239"/>
      <c r="D65" s="240"/>
      <c r="E65" s="239"/>
      <c r="F65" s="239"/>
      <c r="G65" s="241"/>
      <c r="H65" s="239"/>
      <c r="I65" s="242"/>
      <c r="J65" s="242"/>
      <c r="K65" s="239"/>
      <c r="L65" s="239"/>
      <c r="M65" s="239"/>
      <c r="N65" s="239"/>
      <c r="O65" s="239"/>
      <c r="P65" s="239"/>
      <c r="Q65" s="239"/>
      <c r="R65" s="239"/>
      <c r="S65" s="239"/>
      <c r="T65" s="239"/>
    </row>
    <row r="66" spans="1:20" ht="86.25" customHeight="1" x14ac:dyDescent="0.2">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x14ac:dyDescent="0.2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x14ac:dyDescent="0.2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x14ac:dyDescent="0.2">
      <c r="A69" s="54"/>
      <c r="B69" s="239"/>
      <c r="C69" s="239"/>
      <c r="D69" s="240"/>
      <c r="E69" s="256"/>
      <c r="F69" s="239"/>
      <c r="G69" s="241"/>
      <c r="H69" s="239"/>
      <c r="I69" s="242"/>
      <c r="J69" s="242"/>
      <c r="K69" s="239"/>
      <c r="L69" s="256"/>
      <c r="M69" s="239"/>
      <c r="N69" s="239"/>
      <c r="O69" s="239"/>
      <c r="P69" s="239"/>
      <c r="Q69" s="256"/>
      <c r="R69" s="239"/>
      <c r="S69" s="239"/>
      <c r="T69" s="239"/>
    </row>
    <row r="70" spans="1:20" x14ac:dyDescent="0.2"/>
    <row r="71" spans="1:20" x14ac:dyDescent="0.2"/>
    <row r="72" spans="1:20" x14ac:dyDescent="0.2"/>
    <row r="73" spans="1:20" x14ac:dyDescent="0.2"/>
    <row r="74" spans="1:20" x14ac:dyDescent="0.2"/>
    <row r="75" spans="1:20" x14ac:dyDescent="0.2"/>
    <row r="76" spans="1:20" x14ac:dyDescent="0.2"/>
    <row r="77" spans="1:20" x14ac:dyDescent="0.2"/>
    <row r="78" spans="1:20" x14ac:dyDescent="0.2"/>
    <row r="79" spans="1:20" x14ac:dyDescent="0.2"/>
    <row r="80" spans="1:2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sheetData>
  <mergeCells count="3">
    <mergeCell ref="M29:M30"/>
    <mergeCell ref="M18:M20"/>
    <mergeCell ref="Q18:Q20"/>
  </mergeCells>
  <pageMargins left="0.7" right="0.7" top="0.75" bottom="0.75" header="0.3" footer="0.3"/>
  <pageSetup paperSize="5" scale="35" fitToHeight="3"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sqref="A1:G1"/>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974</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1546</v>
      </c>
      <c r="E4" s="207">
        <f t="shared" ref="E4:E15" si="0">SUM(C4-D4)</f>
        <v>43094</v>
      </c>
      <c r="F4" s="208">
        <v>0</v>
      </c>
      <c r="G4" s="100">
        <f t="shared" ref="G4:G15" si="1">(E4-F4)/E4</f>
        <v>1</v>
      </c>
    </row>
    <row r="5" spans="1:7" ht="23.25" customHeight="1" thickBot="1" x14ac:dyDescent="0.25">
      <c r="A5" s="15" t="s">
        <v>127</v>
      </c>
      <c r="B5" s="15" t="s">
        <v>216</v>
      </c>
      <c r="C5" s="206">
        <f>28*24*60</f>
        <v>40320</v>
      </c>
      <c r="D5" s="16">
        <v>1288</v>
      </c>
      <c r="E5" s="207">
        <f t="shared" si="0"/>
        <v>39032</v>
      </c>
      <c r="F5" s="98">
        <v>0</v>
      </c>
      <c r="G5" s="100">
        <f t="shared" si="1"/>
        <v>1</v>
      </c>
    </row>
    <row r="6" spans="1:7" ht="23.25" customHeight="1" thickBot="1" x14ac:dyDescent="0.25">
      <c r="A6" s="15" t="s">
        <v>128</v>
      </c>
      <c r="B6" s="15" t="s">
        <v>216</v>
      </c>
      <c r="C6" s="206">
        <f>31*24*60</f>
        <v>44640</v>
      </c>
      <c r="D6" s="16">
        <v>3208</v>
      </c>
      <c r="E6" s="207">
        <f t="shared" si="0"/>
        <v>41432</v>
      </c>
      <c r="F6" s="98">
        <v>0</v>
      </c>
      <c r="G6" s="100">
        <f t="shared" si="1"/>
        <v>1</v>
      </c>
    </row>
    <row r="7" spans="1:7" ht="23.25" customHeight="1" thickBot="1" x14ac:dyDescent="0.25">
      <c r="A7" s="15" t="s">
        <v>129</v>
      </c>
      <c r="B7" s="15" t="s">
        <v>216</v>
      </c>
      <c r="C7" s="206">
        <f>30*24*60</f>
        <v>43200</v>
      </c>
      <c r="D7" s="16">
        <v>1080</v>
      </c>
      <c r="E7" s="207">
        <f t="shared" si="0"/>
        <v>42120</v>
      </c>
      <c r="F7" s="98">
        <v>0</v>
      </c>
      <c r="G7" s="100">
        <f t="shared" si="1"/>
        <v>1</v>
      </c>
    </row>
    <row r="8" spans="1:7" ht="23.25" customHeight="1" thickBot="1" x14ac:dyDescent="0.25">
      <c r="A8" s="15" t="s">
        <v>130</v>
      </c>
      <c r="B8" s="15" t="s">
        <v>216</v>
      </c>
      <c r="C8" s="206">
        <f>31*24*60</f>
        <v>44640</v>
      </c>
      <c r="D8" s="16">
        <v>4060</v>
      </c>
      <c r="E8" s="207">
        <f t="shared" si="0"/>
        <v>40580</v>
      </c>
      <c r="F8" s="98">
        <v>5</v>
      </c>
      <c r="G8" s="100">
        <f t="shared" si="1"/>
        <v>0.99987678659438151</v>
      </c>
    </row>
    <row r="9" spans="1:7" ht="23.25" customHeight="1" thickBot="1" x14ac:dyDescent="0.25">
      <c r="A9" s="15" t="s">
        <v>131</v>
      </c>
      <c r="B9" s="15" t="s">
        <v>216</v>
      </c>
      <c r="C9" s="206">
        <f>30*24*60</f>
        <v>43200</v>
      </c>
      <c r="D9" s="16">
        <v>3434</v>
      </c>
      <c r="E9" s="207">
        <f t="shared" si="0"/>
        <v>39766</v>
      </c>
      <c r="F9" s="98">
        <v>0</v>
      </c>
      <c r="G9" s="100">
        <f t="shared" si="1"/>
        <v>1</v>
      </c>
    </row>
    <row r="10" spans="1:7" ht="23.25" customHeight="1" thickBot="1" x14ac:dyDescent="0.25">
      <c r="A10" s="15" t="s">
        <v>132</v>
      </c>
      <c r="B10" s="15" t="s">
        <v>216</v>
      </c>
      <c r="C10" s="206">
        <f>31*24*60</f>
        <v>44640</v>
      </c>
      <c r="D10" s="16">
        <v>870</v>
      </c>
      <c r="E10" s="16">
        <f t="shared" si="0"/>
        <v>43770</v>
      </c>
      <c r="F10" s="15">
        <v>57</v>
      </c>
      <c r="G10" s="100">
        <f t="shared" si="1"/>
        <v>0.99869773817683349</v>
      </c>
    </row>
    <row r="11" spans="1:7" ht="21.75" customHeight="1" thickBot="1" x14ac:dyDescent="0.25">
      <c r="A11" s="15" t="s">
        <v>133</v>
      </c>
      <c r="B11" s="15" t="s">
        <v>216</v>
      </c>
      <c r="C11" s="206">
        <f>31*24*60</f>
        <v>44640</v>
      </c>
      <c r="D11" s="16">
        <v>1308</v>
      </c>
      <c r="E11" s="16">
        <f t="shared" si="0"/>
        <v>43332</v>
      </c>
      <c r="F11" s="15">
        <v>0</v>
      </c>
      <c r="G11" s="100">
        <f t="shared" si="1"/>
        <v>1</v>
      </c>
    </row>
    <row r="12" spans="1:7" ht="23.25" customHeight="1" thickBot="1" x14ac:dyDescent="0.25">
      <c r="A12" s="15" t="s">
        <v>134</v>
      </c>
      <c r="B12" s="15" t="s">
        <v>216</v>
      </c>
      <c r="C12" s="206">
        <f>30*24*60</f>
        <v>43200</v>
      </c>
      <c r="D12" s="16">
        <v>1213</v>
      </c>
      <c r="E12" s="16">
        <f t="shared" si="0"/>
        <v>41987</v>
      </c>
      <c r="F12" s="98">
        <v>720</v>
      </c>
      <c r="G12" s="100">
        <f t="shared" si="1"/>
        <v>0.98285183509181417</v>
      </c>
    </row>
    <row r="13" spans="1:7" ht="23.25" customHeight="1" thickBot="1" x14ac:dyDescent="0.25">
      <c r="A13" s="17" t="s">
        <v>135</v>
      </c>
      <c r="B13" s="15" t="s">
        <v>216</v>
      </c>
      <c r="C13" s="206">
        <f>31*24*60</f>
        <v>44640</v>
      </c>
      <c r="D13" s="16">
        <v>1160</v>
      </c>
      <c r="E13" s="183">
        <f t="shared" si="0"/>
        <v>43480</v>
      </c>
      <c r="F13" s="18">
        <v>267</v>
      </c>
      <c r="G13" s="100">
        <f t="shared" si="1"/>
        <v>0.9938592456301748</v>
      </c>
    </row>
    <row r="14" spans="1:7" ht="23.25" customHeight="1" thickBot="1" x14ac:dyDescent="0.25">
      <c r="A14" s="17" t="s">
        <v>140</v>
      </c>
      <c r="B14" s="15" t="s">
        <v>216</v>
      </c>
      <c r="C14" s="206">
        <f>30*24*60</f>
        <v>43200</v>
      </c>
      <c r="D14" s="16">
        <v>995</v>
      </c>
      <c r="E14" s="16">
        <f t="shared" si="0"/>
        <v>42205</v>
      </c>
      <c r="F14" s="18">
        <v>175</v>
      </c>
      <c r="G14" s="100">
        <f t="shared" si="1"/>
        <v>0.99585357185167633</v>
      </c>
    </row>
    <row r="15" spans="1:7" ht="23.25" customHeight="1" thickBot="1" x14ac:dyDescent="0.25">
      <c r="A15" s="17" t="s">
        <v>141</v>
      </c>
      <c r="B15" s="15" t="s">
        <v>216</v>
      </c>
      <c r="C15" s="206">
        <f>31*24*60</f>
        <v>44640</v>
      </c>
      <c r="D15" s="16">
        <v>0</v>
      </c>
      <c r="E15" s="183">
        <f t="shared" si="0"/>
        <v>44640</v>
      </c>
      <c r="F15" s="204">
        <v>60</v>
      </c>
      <c r="G15" s="100">
        <f t="shared" si="1"/>
        <v>0.99865591397849462</v>
      </c>
    </row>
    <row r="16" spans="1:7" ht="23.25" customHeight="1" x14ac:dyDescent="0.2">
      <c r="A16" s="568" t="s">
        <v>215</v>
      </c>
      <c r="B16" s="568" t="s">
        <v>216</v>
      </c>
      <c r="C16" s="570">
        <f>SUM(C4:C15)</f>
        <v>525600</v>
      </c>
      <c r="D16" s="570">
        <f>SUM(D4:D15)</f>
        <v>20162</v>
      </c>
      <c r="E16" s="570">
        <f>SUM(E4:E15)</f>
        <v>505438</v>
      </c>
      <c r="F16" s="570">
        <f>SUM(F4:F15)</f>
        <v>1284</v>
      </c>
      <c r="G16" s="572">
        <f>(E16-F16)/E16</f>
        <v>0.99745962907418917</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5" right="0.75" top="1"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sqref="A1:IV65536"/>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973</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1546</v>
      </c>
      <c r="E4" s="207">
        <f t="shared" ref="E4:E11" si="0">SUM(C4-D4)</f>
        <v>43094</v>
      </c>
      <c r="F4" s="208">
        <v>52</v>
      </c>
      <c r="G4" s="100">
        <f t="shared" ref="G4:G11" si="1">(E4-F4)/E4</f>
        <v>0.9987933354991414</v>
      </c>
    </row>
    <row r="5" spans="1:7" ht="23.25" customHeight="1" thickBot="1" x14ac:dyDescent="0.25">
      <c r="A5" s="15" t="s">
        <v>127</v>
      </c>
      <c r="B5" s="15" t="s">
        <v>197</v>
      </c>
      <c r="C5" s="206">
        <f>28*24*60</f>
        <v>40320</v>
      </c>
      <c r="D5" s="16">
        <v>1288</v>
      </c>
      <c r="E5" s="207">
        <f t="shared" si="0"/>
        <v>39032</v>
      </c>
      <c r="F5" s="98">
        <v>0</v>
      </c>
      <c r="G5" s="100">
        <f t="shared" si="1"/>
        <v>1</v>
      </c>
    </row>
    <row r="6" spans="1:7" ht="23.25" customHeight="1" thickBot="1" x14ac:dyDescent="0.25">
      <c r="A6" s="15" t="s">
        <v>128</v>
      </c>
      <c r="B6" s="15" t="s">
        <v>197</v>
      </c>
      <c r="C6" s="206">
        <f>31*24*60</f>
        <v>44640</v>
      </c>
      <c r="D6" s="16">
        <v>3208</v>
      </c>
      <c r="E6" s="207">
        <f t="shared" si="0"/>
        <v>41432</v>
      </c>
      <c r="F6" s="98">
        <v>103</v>
      </c>
      <c r="G6" s="100">
        <f t="shared" si="1"/>
        <v>0.99751399884147518</v>
      </c>
    </row>
    <row r="7" spans="1:7" ht="23.25" customHeight="1" thickBot="1" x14ac:dyDescent="0.25">
      <c r="A7" s="15" t="s">
        <v>129</v>
      </c>
      <c r="B7" s="15" t="s">
        <v>197</v>
      </c>
      <c r="C7" s="206">
        <f>30*24*60</f>
        <v>43200</v>
      </c>
      <c r="D7" s="16">
        <v>1080</v>
      </c>
      <c r="E7" s="207">
        <f t="shared" si="0"/>
        <v>42120</v>
      </c>
      <c r="F7" s="98">
        <v>40</v>
      </c>
      <c r="G7" s="100">
        <f t="shared" si="1"/>
        <v>0.9990503323836657</v>
      </c>
    </row>
    <row r="8" spans="1:7" ht="23.25" customHeight="1" thickBot="1" x14ac:dyDescent="0.25">
      <c r="A8" s="15" t="s">
        <v>130</v>
      </c>
      <c r="B8" s="15" t="s">
        <v>197</v>
      </c>
      <c r="C8" s="206">
        <f>31*24*60</f>
        <v>44640</v>
      </c>
      <c r="D8" s="16">
        <v>4060</v>
      </c>
      <c r="E8" s="207">
        <f t="shared" si="0"/>
        <v>40580</v>
      </c>
      <c r="F8" s="98">
        <v>320</v>
      </c>
      <c r="G8" s="100">
        <f t="shared" si="1"/>
        <v>0.99211434204041404</v>
      </c>
    </row>
    <row r="9" spans="1:7" ht="23.25" customHeight="1" thickBot="1" x14ac:dyDescent="0.25">
      <c r="A9" s="15" t="s">
        <v>131</v>
      </c>
      <c r="B9" s="15" t="s">
        <v>197</v>
      </c>
      <c r="C9" s="206">
        <f>30*24*60</f>
        <v>43200</v>
      </c>
      <c r="D9" s="16">
        <v>3434</v>
      </c>
      <c r="E9" s="207">
        <f t="shared" si="0"/>
        <v>39766</v>
      </c>
      <c r="F9" s="98">
        <v>0</v>
      </c>
      <c r="G9" s="100">
        <f t="shared" si="1"/>
        <v>1</v>
      </c>
    </row>
    <row r="10" spans="1:7" ht="23.25" customHeight="1" thickBot="1" x14ac:dyDescent="0.25">
      <c r="A10" s="15" t="s">
        <v>132</v>
      </c>
      <c r="B10" s="15" t="s">
        <v>197</v>
      </c>
      <c r="C10" s="206">
        <f>31*24*60</f>
        <v>44640</v>
      </c>
      <c r="D10" s="16">
        <v>870</v>
      </c>
      <c r="E10" s="16">
        <f t="shared" si="0"/>
        <v>43770</v>
      </c>
      <c r="F10" s="15">
        <v>0</v>
      </c>
      <c r="G10" s="100">
        <f t="shared" si="1"/>
        <v>1</v>
      </c>
    </row>
    <row r="11" spans="1:7" ht="23.25" customHeight="1" thickBot="1" x14ac:dyDescent="0.25">
      <c r="A11" s="15" t="s">
        <v>133</v>
      </c>
      <c r="B11" s="15" t="s">
        <v>197</v>
      </c>
      <c r="C11" s="206">
        <f>31*24*60</f>
        <v>44640</v>
      </c>
      <c r="D11" s="16">
        <v>1308</v>
      </c>
      <c r="E11" s="16">
        <f t="shared" si="0"/>
        <v>43332</v>
      </c>
      <c r="F11" s="15">
        <v>0</v>
      </c>
      <c r="G11" s="100">
        <f t="shared" si="1"/>
        <v>1</v>
      </c>
    </row>
    <row r="12" spans="1:7" ht="23.25" customHeight="1" thickBot="1" x14ac:dyDescent="0.25">
      <c r="A12" s="15" t="s">
        <v>134</v>
      </c>
      <c r="B12" s="15" t="s">
        <v>197</v>
      </c>
      <c r="C12" s="206">
        <f>30*24*60</f>
        <v>43200</v>
      </c>
      <c r="D12" s="16">
        <v>1213</v>
      </c>
      <c r="E12" s="16">
        <f>SUM(C12-D12)</f>
        <v>41987</v>
      </c>
      <c r="F12" s="15">
        <v>720</v>
      </c>
      <c r="G12" s="100">
        <f>(E12-F12)/E12</f>
        <v>0.98285183509181417</v>
      </c>
    </row>
    <row r="13" spans="1:7" ht="23.25" customHeight="1" thickBot="1" x14ac:dyDescent="0.25">
      <c r="A13" s="17" t="s">
        <v>135</v>
      </c>
      <c r="B13" s="15" t="s">
        <v>197</v>
      </c>
      <c r="C13" s="206">
        <f>31*24*60</f>
        <v>44640</v>
      </c>
      <c r="D13" s="16">
        <v>1160</v>
      </c>
      <c r="E13" s="16">
        <f>SUM(C13-D13)</f>
        <v>43480</v>
      </c>
      <c r="F13" s="18">
        <v>267</v>
      </c>
      <c r="G13" s="100">
        <f>(E13-F13)/E13</f>
        <v>0.9938592456301748</v>
      </c>
    </row>
    <row r="14" spans="1:7" ht="23.25" customHeight="1" thickBot="1" x14ac:dyDescent="0.25">
      <c r="A14" s="17" t="s">
        <v>140</v>
      </c>
      <c r="B14" s="15" t="s">
        <v>197</v>
      </c>
      <c r="C14" s="206">
        <f>31*24*60</f>
        <v>44640</v>
      </c>
      <c r="D14" s="16">
        <v>995</v>
      </c>
      <c r="E14" s="16">
        <f>SUM(C14-D14)</f>
        <v>43645</v>
      </c>
      <c r="F14" s="18">
        <v>175</v>
      </c>
      <c r="G14" s="100">
        <f>(E14-F14)/E14</f>
        <v>0.99599037690457093</v>
      </c>
    </row>
    <row r="15" spans="1:7" ht="23.25" customHeight="1" thickBot="1" x14ac:dyDescent="0.25">
      <c r="A15" s="17" t="s">
        <v>141</v>
      </c>
      <c r="B15" s="15" t="s">
        <v>197</v>
      </c>
      <c r="C15" s="206">
        <f>30*24*60</f>
        <v>43200</v>
      </c>
      <c r="D15" s="16">
        <v>0</v>
      </c>
      <c r="E15" s="183">
        <f>SUM(C15-D15)</f>
        <v>43200</v>
      </c>
      <c r="F15" s="204">
        <v>60</v>
      </c>
      <c r="G15" s="100">
        <f>(E15-F15)/E15</f>
        <v>0.99861111111111112</v>
      </c>
    </row>
    <row r="16" spans="1:7" ht="23.25" customHeight="1" x14ac:dyDescent="0.2">
      <c r="A16" s="568" t="s">
        <v>215</v>
      </c>
      <c r="B16" s="568" t="s">
        <v>197</v>
      </c>
      <c r="C16" s="570">
        <f>SUM(C4:C15)</f>
        <v>525600</v>
      </c>
      <c r="D16" s="570">
        <f>SUM(D4:D15)</f>
        <v>20162</v>
      </c>
      <c r="E16" s="570">
        <f>SUM(E4:E15)</f>
        <v>505438</v>
      </c>
      <c r="F16" s="570">
        <f>SUM(F4:F15)</f>
        <v>1737</v>
      </c>
      <c r="G16" s="572">
        <f>(E16-F16)/E16</f>
        <v>0.99656337671484929</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83"/>
  <sheetViews>
    <sheetView zoomScale="85" workbookViewId="0">
      <selection activeCell="C15" sqref="C15"/>
    </sheetView>
  </sheetViews>
  <sheetFormatPr defaultColWidth="0" defaultRowHeight="12.75" zeroHeight="1" x14ac:dyDescent="0.2"/>
  <cols>
    <col min="1" max="1" width="1.140625" customWidth="1"/>
    <col min="2" max="2" width="35.7109375" customWidth="1"/>
    <col min="3" max="3" width="12.5703125" style="25" customWidth="1"/>
    <col min="4" max="4" width="1.140625" customWidth="1"/>
    <col min="5" max="5" width="28.85546875" customWidth="1"/>
    <col min="6" max="6" width="12.7109375" customWidth="1"/>
    <col min="7" max="7" width="1.140625" customWidth="1"/>
  </cols>
  <sheetData>
    <row r="1" spans="1:7" ht="23.25" x14ac:dyDescent="0.35">
      <c r="B1" s="6" t="s">
        <v>219</v>
      </c>
    </row>
    <row r="2" spans="1:7" ht="23.25" x14ac:dyDescent="0.35">
      <c r="B2" s="6" t="s">
        <v>221</v>
      </c>
      <c r="D2" s="28"/>
      <c r="G2" s="28"/>
    </row>
    <row r="3" spans="1:7" ht="19.5" thickBot="1" x14ac:dyDescent="0.35">
      <c r="B3" s="93" t="s">
        <v>228</v>
      </c>
      <c r="D3" s="29"/>
      <c r="F3" s="25"/>
      <c r="G3" s="34"/>
    </row>
    <row r="4" spans="1:7" ht="19.5" thickBot="1" x14ac:dyDescent="0.35">
      <c r="B4" s="93"/>
      <c r="D4" s="34"/>
      <c r="F4" s="25"/>
      <c r="G4" s="29"/>
    </row>
    <row r="5" spans="1:7" ht="24" thickBot="1" x14ac:dyDescent="0.4">
      <c r="B5" s="613" t="s">
        <v>221</v>
      </c>
      <c r="C5" s="614"/>
      <c r="D5" s="614"/>
      <c r="E5" s="614"/>
      <c r="F5" s="614"/>
      <c r="G5" s="53"/>
    </row>
    <row r="6" spans="1:7" ht="14.25" customHeight="1" x14ac:dyDescent="0.2">
      <c r="B6" s="105" t="s">
        <v>466</v>
      </c>
      <c r="C6" s="27"/>
      <c r="D6" s="53"/>
      <c r="E6" s="27"/>
      <c r="F6" s="27"/>
      <c r="G6" s="53"/>
    </row>
    <row r="7" spans="1:7" x14ac:dyDescent="0.2">
      <c r="B7" s="30"/>
      <c r="C7" s="27"/>
      <c r="D7" s="53"/>
      <c r="E7" s="31"/>
      <c r="F7" s="27"/>
      <c r="G7" s="53"/>
    </row>
    <row r="8" spans="1:7" ht="23.25" x14ac:dyDescent="0.35">
      <c r="A8" s="46"/>
      <c r="B8" s="45" t="s">
        <v>222</v>
      </c>
      <c r="C8" s="27"/>
      <c r="D8" s="53"/>
      <c r="E8" s="45" t="s">
        <v>223</v>
      </c>
      <c r="F8" s="27"/>
      <c r="G8" s="53"/>
    </row>
    <row r="9" spans="1:7" ht="25.5" x14ac:dyDescent="0.2">
      <c r="B9" s="32" t="s">
        <v>112</v>
      </c>
      <c r="C9" s="26" t="s">
        <v>194</v>
      </c>
      <c r="D9" s="53"/>
      <c r="E9" s="23" t="s">
        <v>187</v>
      </c>
      <c r="F9" s="26" t="s">
        <v>194</v>
      </c>
      <c r="G9" s="53"/>
    </row>
    <row r="10" spans="1:7" x14ac:dyDescent="0.2">
      <c r="B10" s="50"/>
      <c r="C10" s="48"/>
      <c r="D10" s="53"/>
      <c r="E10" s="47"/>
      <c r="F10" s="48"/>
      <c r="G10" s="53"/>
    </row>
    <row r="11" spans="1:7" x14ac:dyDescent="0.2">
      <c r="B11" s="33" t="s">
        <v>220</v>
      </c>
      <c r="C11" s="49">
        <f>'2009 Ext Rpt Monthly Summary'!C31</f>
        <v>8</v>
      </c>
      <c r="D11" s="53"/>
      <c r="E11" s="24" t="s">
        <v>200</v>
      </c>
      <c r="F11" s="49">
        <v>2</v>
      </c>
      <c r="G11" s="53"/>
    </row>
    <row r="12" spans="1:7" x14ac:dyDescent="0.2">
      <c r="B12" s="33"/>
      <c r="C12" s="64"/>
      <c r="D12" s="53"/>
      <c r="E12" s="24"/>
      <c r="F12" s="49"/>
      <c r="G12" s="53"/>
    </row>
    <row r="13" spans="1:7" x14ac:dyDescent="0.2">
      <c r="B13" s="33" t="s">
        <v>193</v>
      </c>
      <c r="C13" s="64">
        <f>'2009 Ext Rpt Monthly Summary'!D31</f>
        <v>2</v>
      </c>
      <c r="D13" s="53"/>
      <c r="E13" s="24" t="s">
        <v>201</v>
      </c>
      <c r="F13" s="49">
        <f>'2009 Ext Rpt Monthly Summary'!L31</f>
        <v>8</v>
      </c>
      <c r="G13" s="53"/>
    </row>
    <row r="14" spans="1:7" x14ac:dyDescent="0.2">
      <c r="B14" s="33"/>
      <c r="C14" s="64"/>
      <c r="D14" s="53"/>
      <c r="E14" s="24"/>
      <c r="F14" s="49"/>
      <c r="G14" s="53"/>
    </row>
    <row r="15" spans="1:7" x14ac:dyDescent="0.2">
      <c r="B15" s="33" t="s">
        <v>212</v>
      </c>
      <c r="C15" s="64">
        <v>10</v>
      </c>
      <c r="D15" s="53"/>
      <c r="E15" s="24" t="s">
        <v>202</v>
      </c>
      <c r="F15" s="49">
        <f>'2009 Ext Rpt Monthly Summary'!M31</f>
        <v>1</v>
      </c>
      <c r="G15" s="53"/>
    </row>
    <row r="16" spans="1:7" x14ac:dyDescent="0.2">
      <c r="B16" s="33"/>
      <c r="C16" s="64"/>
      <c r="D16" s="53"/>
      <c r="E16" s="24"/>
      <c r="F16" s="49"/>
      <c r="G16" s="53"/>
    </row>
    <row r="17" spans="2:7" x14ac:dyDescent="0.2">
      <c r="B17" s="33" t="s">
        <v>142</v>
      </c>
      <c r="C17" s="64">
        <f>'2009 Ext Rpt Monthly Summary'!F31</f>
        <v>0</v>
      </c>
      <c r="D17" s="53"/>
      <c r="E17" s="24" t="s">
        <v>162</v>
      </c>
      <c r="F17" s="49">
        <f>'2009 Ext Rpt Monthly Summary'!N31</f>
        <v>15</v>
      </c>
      <c r="G17" s="53"/>
    </row>
    <row r="18" spans="2:7" x14ac:dyDescent="0.2">
      <c r="B18" s="33"/>
      <c r="D18" s="53"/>
      <c r="E18" s="24"/>
      <c r="F18" s="49"/>
      <c r="G18" s="53"/>
    </row>
    <row r="19" spans="2:7" x14ac:dyDescent="0.2">
      <c r="B19" s="33" t="s">
        <v>233</v>
      </c>
      <c r="C19" s="64">
        <f>'2009 Ext Rpt Monthly Summary'!G31</f>
        <v>2</v>
      </c>
      <c r="D19" s="53"/>
      <c r="E19" s="24" t="s">
        <v>144</v>
      </c>
      <c r="F19" s="49">
        <f>'2009 Ext Rpt Monthly Summary'!O31</f>
        <v>0</v>
      </c>
      <c r="G19" s="53"/>
    </row>
    <row r="20" spans="2:7" x14ac:dyDescent="0.2">
      <c r="B20" s="33"/>
      <c r="D20" s="53"/>
      <c r="E20" s="24"/>
      <c r="F20" s="49"/>
      <c r="G20" s="53"/>
    </row>
    <row r="21" spans="2:7" x14ac:dyDescent="0.2">
      <c r="B21" s="33" t="s">
        <v>144</v>
      </c>
      <c r="C21" s="49">
        <f>'2009 Ext Rpt Monthly Summary'!H31</f>
        <v>2</v>
      </c>
      <c r="D21" s="53"/>
      <c r="E21" s="24"/>
      <c r="F21" s="49"/>
      <c r="G21" s="53"/>
    </row>
    <row r="22" spans="2:7" x14ac:dyDescent="0.2">
      <c r="B22" s="33"/>
      <c r="C22" s="49"/>
      <c r="D22" s="53"/>
      <c r="E22" s="24"/>
      <c r="F22" s="49"/>
      <c r="G22" s="53"/>
    </row>
    <row r="23" spans="2:7" ht="6.75" customHeight="1" x14ac:dyDescent="0.2">
      <c r="B23" s="51"/>
      <c r="C23" s="51"/>
      <c r="D23" s="51"/>
      <c r="E23" s="14"/>
      <c r="F23" s="51"/>
      <c r="G23" s="51"/>
    </row>
    <row r="24" spans="2:7" hidden="1" x14ac:dyDescent="0.2"/>
    <row r="25" spans="2:7" hidden="1" x14ac:dyDescent="0.2"/>
    <row r="26" spans="2:7" hidden="1" x14ac:dyDescent="0.2"/>
    <row r="27" spans="2:7" hidden="1" x14ac:dyDescent="0.2"/>
    <row r="28" spans="2:7" hidden="1" x14ac:dyDescent="0.2"/>
    <row r="29" spans="2:7" hidden="1" x14ac:dyDescent="0.2"/>
    <row r="30" spans="2:7" hidden="1" x14ac:dyDescent="0.2"/>
    <row r="31" spans="2:7" hidden="1" x14ac:dyDescent="0.2"/>
    <row r="32" spans="2: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1">
    <mergeCell ref="B5:F5"/>
  </mergeCells>
  <phoneticPr fontId="13" type="noConversion"/>
  <pageMargins left="0.75" right="0.75" top="1" bottom="1" header="0.5" footer="0.5"/>
  <pageSetup scale="9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Q65"/>
  <sheetViews>
    <sheetView zoomScale="75" workbookViewId="0">
      <selection activeCell="E24" sqref="E24"/>
    </sheetView>
  </sheetViews>
  <sheetFormatPr defaultColWidth="0" defaultRowHeight="12.75" zeroHeight="1" x14ac:dyDescent="0.2"/>
  <cols>
    <col min="1" max="1" width="1.7109375" customWidth="1"/>
    <col min="2" max="2" width="11.42578125" bestFit="1" customWidth="1"/>
    <col min="3" max="6" width="4.85546875" bestFit="1" customWidth="1"/>
    <col min="7" max="7" width="4.85546875" customWidth="1"/>
    <col min="8" max="8" width="4.85546875" bestFit="1" customWidth="1"/>
    <col min="9" max="9" width="6.42578125" customWidth="1"/>
    <col min="10" max="10" width="1.140625" customWidth="1"/>
    <col min="11" max="13" width="4.85546875" bestFit="1" customWidth="1"/>
    <col min="14" max="16" width="4.85546875" customWidth="1"/>
    <col min="17" max="17" width="1.140625" customWidth="1"/>
  </cols>
  <sheetData>
    <row r="1" spans="2:17" ht="23.25" x14ac:dyDescent="0.35">
      <c r="B1" s="6" t="s">
        <v>219</v>
      </c>
    </row>
    <row r="2" spans="2:17" ht="23.25" x14ac:dyDescent="0.35">
      <c r="B2" s="6" t="s">
        <v>221</v>
      </c>
    </row>
    <row r="3" spans="2:17" ht="18.75" x14ac:dyDescent="0.3">
      <c r="B3" s="93" t="s">
        <v>227</v>
      </c>
    </row>
    <row r="4" spans="2:17" ht="13.5" thickBot="1" x14ac:dyDescent="0.25"/>
    <row r="5" spans="2:17" ht="18.75" thickBot="1" x14ac:dyDescent="0.3">
      <c r="C5" s="615" t="s">
        <v>222</v>
      </c>
      <c r="D5" s="614"/>
      <c r="E5" s="614"/>
      <c r="F5" s="614"/>
      <c r="G5" s="614"/>
      <c r="H5" s="614"/>
      <c r="I5" s="616"/>
      <c r="J5" s="60"/>
      <c r="K5" s="615" t="s">
        <v>223</v>
      </c>
      <c r="L5" s="614"/>
      <c r="M5" s="614"/>
      <c r="N5" s="614"/>
      <c r="O5" s="614"/>
      <c r="P5" s="616"/>
      <c r="Q5" s="60"/>
    </row>
    <row r="6" spans="2:17" ht="119.25" thickBot="1" x14ac:dyDescent="0.4">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x14ac:dyDescent="0.25">
      <c r="B7" s="65" t="s">
        <v>126</v>
      </c>
      <c r="C7" s="66">
        <v>4</v>
      </c>
      <c r="D7" s="66">
        <v>1</v>
      </c>
      <c r="E7" s="66">
        <v>1</v>
      </c>
      <c r="F7" s="66"/>
      <c r="G7" s="66">
        <v>1</v>
      </c>
      <c r="H7" s="66">
        <v>1</v>
      </c>
      <c r="I7" s="66"/>
      <c r="J7" s="59"/>
      <c r="K7" s="66">
        <v>1</v>
      </c>
      <c r="L7" s="66">
        <v>5</v>
      </c>
      <c r="M7" s="66"/>
      <c r="N7" s="66">
        <v>2</v>
      </c>
      <c r="O7" s="66"/>
      <c r="P7" s="66"/>
      <c r="Q7" s="59"/>
    </row>
    <row r="8" spans="2:17" ht="14.25" x14ac:dyDescent="0.2">
      <c r="B8" s="68"/>
      <c r="C8" s="69"/>
      <c r="D8" s="69"/>
      <c r="E8" s="69"/>
      <c r="F8" s="69"/>
      <c r="G8" s="69"/>
      <c r="H8" s="69"/>
      <c r="I8" s="69"/>
      <c r="J8" s="67"/>
      <c r="K8" s="69"/>
      <c r="L8" s="69"/>
      <c r="M8" s="69"/>
      <c r="N8" s="69"/>
      <c r="O8" s="69"/>
      <c r="P8" s="69"/>
      <c r="Q8" s="67"/>
    </row>
    <row r="9" spans="2:17" ht="14.25" x14ac:dyDescent="0.2">
      <c r="B9" s="68" t="s">
        <v>127</v>
      </c>
      <c r="C9" s="69">
        <v>1</v>
      </c>
      <c r="D9" s="69">
        <v>1</v>
      </c>
      <c r="E9" s="69">
        <v>1</v>
      </c>
      <c r="F9" s="69"/>
      <c r="G9" s="69"/>
      <c r="H9" s="69">
        <v>1</v>
      </c>
      <c r="I9" s="69"/>
      <c r="J9" s="70"/>
      <c r="K9" s="69"/>
      <c r="L9" s="69"/>
      <c r="M9" s="69">
        <v>1</v>
      </c>
      <c r="N9" s="69">
        <v>3</v>
      </c>
      <c r="O9" s="69"/>
      <c r="P9" s="69"/>
      <c r="Q9" s="70"/>
    </row>
    <row r="10" spans="2:17" ht="14.25" x14ac:dyDescent="0.2">
      <c r="B10" s="68"/>
      <c r="C10" s="69"/>
      <c r="D10" s="69"/>
      <c r="E10" s="69"/>
      <c r="F10" s="69"/>
      <c r="G10" s="69"/>
      <c r="H10" s="69"/>
      <c r="I10" s="69"/>
      <c r="J10" s="70"/>
      <c r="K10" s="69"/>
      <c r="L10" s="69"/>
      <c r="M10" s="69"/>
      <c r="N10" s="69"/>
      <c r="O10" s="69"/>
      <c r="P10" s="69"/>
      <c r="Q10" s="70"/>
    </row>
    <row r="11" spans="2:17" ht="14.25" x14ac:dyDescent="0.2">
      <c r="B11" s="68" t="s">
        <v>128</v>
      </c>
      <c r="C11" s="69">
        <v>2</v>
      </c>
      <c r="D11" s="69"/>
      <c r="E11" s="69"/>
      <c r="F11" s="69"/>
      <c r="G11" s="69"/>
      <c r="H11" s="69"/>
      <c r="I11" s="69"/>
      <c r="J11" s="70"/>
      <c r="K11" s="69"/>
      <c r="L11" s="69"/>
      <c r="M11" s="69"/>
      <c r="N11" s="69">
        <v>2</v>
      </c>
      <c r="O11" s="69"/>
      <c r="P11" s="69"/>
      <c r="Q11" s="70"/>
    </row>
    <row r="12" spans="2:17" ht="14.25" x14ac:dyDescent="0.2">
      <c r="B12" s="68"/>
      <c r="C12" s="69"/>
      <c r="D12" s="69"/>
      <c r="E12" s="69"/>
      <c r="F12" s="69"/>
      <c r="G12" s="69"/>
      <c r="H12" s="69"/>
      <c r="I12" s="69"/>
      <c r="J12" s="70"/>
      <c r="K12" s="69"/>
      <c r="L12" s="69"/>
      <c r="M12" s="69"/>
      <c r="N12" s="69"/>
      <c r="O12" s="69"/>
      <c r="P12" s="69"/>
      <c r="Q12" s="70"/>
    </row>
    <row r="13" spans="2:17" ht="14.25" x14ac:dyDescent="0.2">
      <c r="B13" s="68" t="s">
        <v>129</v>
      </c>
      <c r="C13" s="69"/>
      <c r="D13" s="69"/>
      <c r="E13" s="69">
        <v>1</v>
      </c>
      <c r="F13" s="69"/>
      <c r="G13" s="69">
        <v>1</v>
      </c>
      <c r="H13" s="69"/>
      <c r="I13" s="69"/>
      <c r="J13" s="70"/>
      <c r="K13" s="69"/>
      <c r="L13" s="69">
        <v>1</v>
      </c>
      <c r="M13" s="69"/>
      <c r="N13" s="69">
        <v>1</v>
      </c>
      <c r="O13" s="69"/>
      <c r="P13" s="69"/>
      <c r="Q13" s="70"/>
    </row>
    <row r="14" spans="2:17" ht="14.25" x14ac:dyDescent="0.2">
      <c r="B14" s="68"/>
      <c r="C14" s="69"/>
      <c r="D14" s="69"/>
      <c r="E14" s="69"/>
      <c r="F14" s="69"/>
      <c r="G14" s="69"/>
      <c r="H14" s="69"/>
      <c r="I14" s="69"/>
      <c r="J14" s="70"/>
      <c r="K14" s="69"/>
      <c r="L14" s="69"/>
      <c r="M14" s="69"/>
      <c r="N14" s="69"/>
      <c r="O14" s="69"/>
      <c r="P14" s="69"/>
      <c r="Q14" s="70"/>
    </row>
    <row r="15" spans="2:17" ht="14.25" x14ac:dyDescent="0.2">
      <c r="B15" s="68" t="s">
        <v>130</v>
      </c>
      <c r="C15" s="69"/>
      <c r="D15" s="69"/>
      <c r="E15" s="69"/>
      <c r="F15" s="69"/>
      <c r="G15" s="69"/>
      <c r="H15" s="69"/>
      <c r="I15" s="69"/>
      <c r="J15" s="70"/>
      <c r="K15" s="69"/>
      <c r="L15" s="69">
        <v>1</v>
      </c>
      <c r="M15" s="69"/>
      <c r="N15" s="69"/>
      <c r="O15" s="69"/>
      <c r="P15" s="69"/>
      <c r="Q15" s="70"/>
    </row>
    <row r="16" spans="2:17" ht="14.25" x14ac:dyDescent="0.2">
      <c r="B16" s="68"/>
      <c r="C16" s="69"/>
      <c r="D16" s="69"/>
      <c r="E16" s="69"/>
      <c r="F16" s="69"/>
      <c r="G16" s="69"/>
      <c r="H16" s="69"/>
      <c r="I16" s="69"/>
      <c r="J16" s="70"/>
      <c r="K16" s="69"/>
      <c r="L16" s="69"/>
      <c r="M16" s="69"/>
      <c r="N16" s="69"/>
      <c r="O16" s="69"/>
      <c r="P16" s="69"/>
      <c r="Q16" s="70"/>
    </row>
    <row r="17" spans="2:17" ht="14.25" x14ac:dyDescent="0.2">
      <c r="B17" s="68" t="s">
        <v>131</v>
      </c>
      <c r="C17" s="69"/>
      <c r="D17" s="69"/>
      <c r="E17" s="69"/>
      <c r="F17" s="69"/>
      <c r="G17" s="69"/>
      <c r="H17" s="69"/>
      <c r="I17" s="69"/>
      <c r="J17" s="70"/>
      <c r="K17" s="69"/>
      <c r="L17" s="69">
        <v>1</v>
      </c>
      <c r="M17" s="69"/>
      <c r="N17" s="69">
        <v>1</v>
      </c>
      <c r="O17" s="69"/>
      <c r="P17" s="69"/>
      <c r="Q17" s="70"/>
    </row>
    <row r="18" spans="2:17" ht="14.25" x14ac:dyDescent="0.2">
      <c r="B18" s="68"/>
      <c r="C18" s="69"/>
      <c r="D18" s="69"/>
      <c r="E18" s="69"/>
      <c r="F18" s="69"/>
      <c r="G18" s="69"/>
      <c r="H18" s="69"/>
      <c r="I18" s="69"/>
      <c r="J18" s="70"/>
      <c r="K18" s="69"/>
      <c r="L18" s="69"/>
      <c r="M18" s="69"/>
      <c r="N18" s="69"/>
      <c r="O18" s="69"/>
      <c r="P18" s="69"/>
      <c r="Q18" s="70"/>
    </row>
    <row r="19" spans="2:17" ht="14.25" x14ac:dyDescent="0.2">
      <c r="B19" s="68" t="s">
        <v>132</v>
      </c>
      <c r="C19" s="69"/>
      <c r="D19" s="69"/>
      <c r="E19" s="69">
        <v>1</v>
      </c>
      <c r="F19" s="69"/>
      <c r="G19" s="69"/>
      <c r="H19" s="69"/>
      <c r="I19" s="69"/>
      <c r="J19" s="70"/>
      <c r="K19" s="69"/>
      <c r="L19" s="69"/>
      <c r="M19" s="69"/>
      <c r="N19" s="69"/>
      <c r="O19" s="69"/>
      <c r="P19" s="69"/>
      <c r="Q19" s="70"/>
    </row>
    <row r="20" spans="2:17" ht="14.25" x14ac:dyDescent="0.2">
      <c r="B20" s="68"/>
      <c r="C20" s="69"/>
      <c r="D20" s="69"/>
      <c r="E20" s="69"/>
      <c r="F20" s="69"/>
      <c r="G20" s="69"/>
      <c r="H20" s="69"/>
      <c r="I20" s="69"/>
      <c r="J20" s="70"/>
      <c r="K20" s="69"/>
      <c r="L20" s="69"/>
      <c r="M20" s="69"/>
      <c r="N20" s="69"/>
      <c r="O20" s="69"/>
      <c r="P20" s="69"/>
      <c r="Q20" s="70"/>
    </row>
    <row r="21" spans="2:17" ht="14.25" x14ac:dyDescent="0.2">
      <c r="B21" s="68" t="s">
        <v>133</v>
      </c>
      <c r="C21" s="69"/>
      <c r="D21" s="69"/>
      <c r="E21" s="69">
        <v>3</v>
      </c>
      <c r="F21" s="69"/>
      <c r="G21" s="69"/>
      <c r="H21" s="69"/>
      <c r="I21" s="69"/>
      <c r="J21" s="70"/>
      <c r="K21" s="69"/>
      <c r="L21" s="69"/>
      <c r="M21" s="69"/>
      <c r="N21" s="69">
        <v>3</v>
      </c>
      <c r="O21" s="69"/>
      <c r="P21" s="69"/>
      <c r="Q21" s="70"/>
    </row>
    <row r="22" spans="2:17" ht="14.25" x14ac:dyDescent="0.2">
      <c r="B22" s="68"/>
      <c r="C22" s="69"/>
      <c r="D22" s="69"/>
      <c r="E22" s="69"/>
      <c r="F22" s="69"/>
      <c r="G22" s="69"/>
      <c r="H22" s="69"/>
      <c r="I22" s="69"/>
      <c r="J22" s="70"/>
      <c r="K22" s="69"/>
      <c r="L22" s="69"/>
      <c r="M22" s="69"/>
      <c r="N22" s="69"/>
      <c r="O22" s="69"/>
      <c r="P22" s="69"/>
      <c r="Q22" s="70"/>
    </row>
    <row r="23" spans="2:17" ht="14.25" x14ac:dyDescent="0.2">
      <c r="B23" s="68" t="s">
        <v>134</v>
      </c>
      <c r="C23" s="69">
        <v>1</v>
      </c>
      <c r="D23" s="69"/>
      <c r="E23" s="69">
        <v>2</v>
      </c>
      <c r="F23" s="69"/>
      <c r="G23" s="69"/>
      <c r="H23" s="69"/>
      <c r="I23" s="69"/>
      <c r="J23" s="70"/>
      <c r="K23" s="69"/>
      <c r="L23" s="69"/>
      <c r="M23" s="69"/>
      <c r="N23" s="69">
        <v>3</v>
      </c>
      <c r="O23" s="69"/>
      <c r="P23" s="69"/>
      <c r="Q23" s="70"/>
    </row>
    <row r="24" spans="2:17" ht="14.25" x14ac:dyDescent="0.2">
      <c r="B24" s="68"/>
      <c r="C24" s="69"/>
      <c r="D24" s="69"/>
      <c r="E24" s="69"/>
      <c r="F24" s="69"/>
      <c r="G24" s="69"/>
      <c r="H24" s="69"/>
      <c r="I24" s="69"/>
      <c r="J24" s="70"/>
      <c r="K24" s="69"/>
      <c r="L24" s="69"/>
      <c r="M24" s="69"/>
      <c r="N24" s="69"/>
      <c r="O24" s="69"/>
      <c r="P24" s="69"/>
      <c r="Q24" s="70"/>
    </row>
    <row r="25" spans="2:17" ht="14.25" x14ac:dyDescent="0.2">
      <c r="B25" s="68" t="s">
        <v>135</v>
      </c>
      <c r="C25" s="69"/>
      <c r="D25" s="69"/>
      <c r="E25" s="69"/>
      <c r="F25" s="69"/>
      <c r="G25" s="69"/>
      <c r="H25" s="69"/>
      <c r="I25" s="69"/>
      <c r="J25" s="70"/>
      <c r="K25" s="69"/>
      <c r="L25" s="69"/>
      <c r="M25" s="69"/>
      <c r="N25" s="69"/>
      <c r="O25" s="69"/>
      <c r="P25" s="69"/>
      <c r="Q25" s="70"/>
    </row>
    <row r="26" spans="2:17" ht="14.25" x14ac:dyDescent="0.2">
      <c r="B26" s="68"/>
      <c r="C26" s="69"/>
      <c r="D26" s="69"/>
      <c r="E26" s="69"/>
      <c r="F26" s="69"/>
      <c r="G26" s="69"/>
      <c r="H26" s="69"/>
      <c r="I26" s="69"/>
      <c r="J26" s="70"/>
      <c r="K26" s="69"/>
      <c r="L26" s="69"/>
      <c r="M26" s="69"/>
      <c r="N26" s="69"/>
      <c r="O26" s="69"/>
      <c r="P26" s="69"/>
      <c r="Q26" s="70"/>
    </row>
    <row r="27" spans="2:17" ht="14.25" x14ac:dyDescent="0.2">
      <c r="B27" s="68" t="s">
        <v>140</v>
      </c>
      <c r="C27" s="69"/>
      <c r="D27" s="69"/>
      <c r="E27" s="69"/>
      <c r="F27" s="69"/>
      <c r="G27" s="69"/>
      <c r="H27" s="69"/>
      <c r="I27" s="69"/>
      <c r="J27" s="70"/>
      <c r="K27" s="69"/>
      <c r="L27" s="69"/>
      <c r="M27" s="69"/>
      <c r="N27" s="69"/>
      <c r="O27" s="69"/>
      <c r="P27" s="69"/>
      <c r="Q27" s="70"/>
    </row>
    <row r="28" spans="2:17" ht="14.25" x14ac:dyDescent="0.2">
      <c r="B28" s="68"/>
      <c r="C28" s="69"/>
      <c r="D28" s="69"/>
      <c r="E28" s="69"/>
      <c r="F28" s="69"/>
      <c r="G28" s="69"/>
      <c r="H28" s="69"/>
      <c r="I28" s="69"/>
      <c r="J28" s="70"/>
      <c r="K28" s="69"/>
      <c r="L28" s="69"/>
      <c r="M28" s="69"/>
      <c r="N28" s="69"/>
      <c r="O28" s="69"/>
      <c r="P28" s="69"/>
      <c r="Q28" s="70"/>
    </row>
    <row r="29" spans="2:17" ht="15" thickBot="1" x14ac:dyDescent="0.25">
      <c r="B29" s="71" t="s">
        <v>141</v>
      </c>
      <c r="C29" s="72"/>
      <c r="D29" s="72"/>
      <c r="E29" s="72"/>
      <c r="F29" s="72"/>
      <c r="G29" s="72"/>
      <c r="H29" s="72"/>
      <c r="I29" s="72"/>
      <c r="J29" s="107"/>
      <c r="K29" s="72"/>
      <c r="L29" s="72"/>
      <c r="M29" s="72"/>
      <c r="N29" s="72"/>
      <c r="O29" s="72"/>
      <c r="P29" s="72"/>
      <c r="Q29" s="107"/>
    </row>
    <row r="30" spans="2:17" ht="14.25" x14ac:dyDescent="0.2">
      <c r="B30" s="116"/>
      <c r="C30" s="115"/>
      <c r="D30" s="115"/>
      <c r="E30" s="115"/>
      <c r="F30" s="115"/>
      <c r="G30" s="115"/>
      <c r="H30" s="115"/>
      <c r="I30" s="115"/>
      <c r="J30" s="107"/>
      <c r="K30" s="115"/>
      <c r="L30" s="115"/>
      <c r="M30" s="115"/>
      <c r="N30" s="115"/>
      <c r="O30" s="115"/>
      <c r="P30" s="115"/>
      <c r="Q30" s="107"/>
    </row>
    <row r="31" spans="2:17" ht="14.25" x14ac:dyDescent="0.2">
      <c r="B31" s="68" t="s">
        <v>302</v>
      </c>
      <c r="C31" s="69">
        <f t="shared" ref="C31:H31" si="0">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x14ac:dyDescent="0.2">
      <c r="B32" s="51"/>
      <c r="C32" s="51"/>
      <c r="D32" s="51"/>
      <c r="E32" s="14"/>
      <c r="F32" s="51"/>
      <c r="G32" s="51"/>
      <c r="H32" s="51"/>
      <c r="I32" s="51"/>
      <c r="J32" s="51"/>
      <c r="K32" s="14"/>
      <c r="L32" s="51"/>
      <c r="M32" s="51"/>
      <c r="N32" s="51"/>
      <c r="O32" s="51"/>
      <c r="P32" s="51"/>
      <c r="Q32" s="51"/>
    </row>
    <row r="33" spans="9:17" hidden="1" x14ac:dyDescent="0.2">
      <c r="I33" s="29"/>
      <c r="J33" s="106"/>
      <c r="Q33" s="106"/>
    </row>
    <row r="34" spans="9:17" hidden="1" x14ac:dyDescent="0.2">
      <c r="I34" s="29"/>
      <c r="J34" s="106"/>
      <c r="Q34" s="106"/>
    </row>
    <row r="35" spans="9:17" hidden="1" x14ac:dyDescent="0.2">
      <c r="I35" s="29"/>
      <c r="J35" s="106"/>
      <c r="Q35" s="106"/>
    </row>
    <row r="36" spans="9:17" ht="18" hidden="1" x14ac:dyDescent="0.25">
      <c r="I36" s="29"/>
      <c r="J36" s="109"/>
      <c r="Q36" s="109"/>
    </row>
    <row r="37" spans="9:17" hidden="1" x14ac:dyDescent="0.2">
      <c r="I37" s="29"/>
      <c r="J37" s="110"/>
      <c r="Q37" s="110"/>
    </row>
    <row r="38" spans="9:17" ht="14.25" hidden="1" x14ac:dyDescent="0.2">
      <c r="I38" s="29"/>
      <c r="J38" s="108"/>
      <c r="Q38" s="108"/>
    </row>
    <row r="39" spans="9:17" ht="14.25" hidden="1" x14ac:dyDescent="0.2">
      <c r="I39" s="29"/>
      <c r="J39" s="108"/>
      <c r="Q39" s="108"/>
    </row>
    <row r="40" spans="9:17" ht="14.25" hidden="1" x14ac:dyDescent="0.2">
      <c r="I40" s="29"/>
      <c r="J40" s="108"/>
      <c r="Q40" s="108"/>
    </row>
    <row r="41" spans="9:17" ht="14.25" hidden="1" x14ac:dyDescent="0.2">
      <c r="I41" s="29"/>
      <c r="J41" s="108"/>
      <c r="Q41" s="108"/>
    </row>
    <row r="42" spans="9:17" ht="14.25" hidden="1" x14ac:dyDescent="0.2">
      <c r="I42" s="29"/>
      <c r="J42" s="108"/>
      <c r="Q42" s="108"/>
    </row>
    <row r="43" spans="9:17" ht="14.25" hidden="1" x14ac:dyDescent="0.2">
      <c r="I43" s="29"/>
      <c r="J43" s="108"/>
      <c r="Q43" s="108"/>
    </row>
    <row r="44" spans="9:17" ht="14.25" hidden="1" x14ac:dyDescent="0.2">
      <c r="I44" s="29"/>
      <c r="J44" s="108"/>
      <c r="Q44" s="108"/>
    </row>
    <row r="45" spans="9:17" ht="14.25" hidden="1" x14ac:dyDescent="0.2">
      <c r="I45" s="29"/>
      <c r="J45" s="108"/>
      <c r="Q45" s="108"/>
    </row>
    <row r="46" spans="9:17" ht="14.25" hidden="1" x14ac:dyDescent="0.2">
      <c r="I46" s="29"/>
      <c r="J46" s="108"/>
      <c r="Q46" s="108"/>
    </row>
    <row r="47" spans="9:17" ht="14.25" hidden="1" x14ac:dyDescent="0.2">
      <c r="I47" s="29"/>
      <c r="J47" s="108"/>
      <c r="Q47" s="108"/>
    </row>
    <row r="48" spans="9:17" ht="14.25" hidden="1" x14ac:dyDescent="0.2">
      <c r="I48" s="29"/>
      <c r="J48" s="108"/>
      <c r="Q48" s="108"/>
    </row>
    <row r="49" spans="9:17" ht="14.25" hidden="1" x14ac:dyDescent="0.2">
      <c r="I49" s="29"/>
      <c r="J49" s="108"/>
      <c r="Q49" s="108"/>
    </row>
    <row r="50" spans="9:17" ht="14.25" hidden="1" x14ac:dyDescent="0.2">
      <c r="I50" s="29"/>
      <c r="J50" s="108"/>
      <c r="Q50" s="108"/>
    </row>
    <row r="51" spans="9:17" ht="14.25" hidden="1" x14ac:dyDescent="0.2">
      <c r="I51" s="29"/>
      <c r="J51" s="108"/>
      <c r="Q51" s="108"/>
    </row>
    <row r="52" spans="9:17" ht="14.25" hidden="1" x14ac:dyDescent="0.2">
      <c r="I52" s="29"/>
      <c r="J52" s="108"/>
      <c r="Q52" s="108"/>
    </row>
    <row r="53" spans="9:17" ht="14.25" hidden="1" x14ac:dyDescent="0.2">
      <c r="I53" s="29"/>
      <c r="J53" s="108"/>
      <c r="Q53" s="108"/>
    </row>
    <row r="54" spans="9:17" ht="14.25" hidden="1" x14ac:dyDescent="0.2">
      <c r="I54" s="29"/>
      <c r="J54" s="108"/>
      <c r="Q54" s="108"/>
    </row>
    <row r="55" spans="9:17" ht="14.25" hidden="1" x14ac:dyDescent="0.2">
      <c r="I55" s="29"/>
      <c r="J55" s="108"/>
      <c r="Q55" s="108"/>
    </row>
    <row r="56" spans="9:17" ht="14.25" hidden="1" x14ac:dyDescent="0.2">
      <c r="I56" s="29"/>
      <c r="J56" s="108"/>
      <c r="Q56" s="108"/>
    </row>
    <row r="57" spans="9:17" ht="14.25" hidden="1" x14ac:dyDescent="0.2">
      <c r="I57" s="29"/>
      <c r="J57" s="108"/>
      <c r="Q57" s="108"/>
    </row>
    <row r="58" spans="9:17" ht="14.25" hidden="1" x14ac:dyDescent="0.2">
      <c r="I58" s="29"/>
      <c r="J58" s="108"/>
      <c r="Q58" s="108"/>
    </row>
    <row r="59" spans="9:17" ht="14.25" hidden="1" x14ac:dyDescent="0.2">
      <c r="I59" s="29"/>
      <c r="J59" s="108"/>
      <c r="Q59" s="108"/>
    </row>
    <row r="60" spans="9:17" ht="14.25" hidden="1" x14ac:dyDescent="0.2">
      <c r="I60" s="29"/>
      <c r="J60" s="108"/>
      <c r="Q60" s="108"/>
    </row>
    <row r="61" spans="9:17" hidden="1" x14ac:dyDescent="0.2">
      <c r="I61" s="29"/>
      <c r="J61" s="29"/>
      <c r="Q61" s="29"/>
    </row>
    <row r="62" spans="9:17" hidden="1" x14ac:dyDescent="0.2">
      <c r="I62" s="29"/>
      <c r="J62" s="29"/>
      <c r="Q62" s="29"/>
    </row>
    <row r="63" spans="9:17" hidden="1" x14ac:dyDescent="0.2">
      <c r="I63" s="29"/>
      <c r="J63" s="29"/>
      <c r="Q63" s="29"/>
    </row>
    <row r="64" spans="9:17" hidden="1" x14ac:dyDescent="0.2">
      <c r="I64" s="29"/>
      <c r="J64" s="29"/>
      <c r="Q64" s="29"/>
    </row>
    <row r="65" spans="9:17" hidden="1" x14ac:dyDescent="0.2">
      <c r="I65" s="29"/>
      <c r="J65" s="29"/>
      <c r="Q65" s="29"/>
    </row>
  </sheetData>
  <mergeCells count="2">
    <mergeCell ref="C5:I5"/>
    <mergeCell ref="K5:P5"/>
  </mergeCells>
  <phoneticPr fontId="13"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U190"/>
  <sheetViews>
    <sheetView topLeftCell="D4" zoomScale="65" zoomScaleNormal="100" workbookViewId="0">
      <selection activeCell="L47" sqref="L47"/>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9" style="25" customWidth="1"/>
    <col min="6" max="6" width="18.140625" bestFit="1" customWidth="1"/>
    <col min="7" max="7" width="18.140625" style="194" bestFit="1" customWidth="1"/>
    <col min="8" max="8" width="10.85546875" customWidth="1"/>
    <col min="9" max="9" width="19.140625" customWidth="1"/>
    <col min="10" max="10" width="23.7109375" customWidth="1"/>
    <col min="11" max="11" width="28.42578125" customWidth="1"/>
    <col min="12" max="12" width="61.85546875" style="92" customWidth="1"/>
    <col min="13" max="13" width="37.710937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style="25" bestFit="1" customWidth="1"/>
  </cols>
  <sheetData>
    <row r="1" spans="1:21" s="3" customFormat="1" ht="23.25" x14ac:dyDescent="0.35">
      <c r="A1" s="55"/>
      <c r="B1" s="6" t="s">
        <v>219</v>
      </c>
      <c r="C1" s="6"/>
      <c r="D1" s="195"/>
      <c r="E1" s="4"/>
      <c r="G1" s="187"/>
      <c r="I1" s="7"/>
      <c r="J1" s="7"/>
      <c r="K1" s="4"/>
      <c r="L1" s="261"/>
      <c r="M1" s="7"/>
      <c r="N1" s="7"/>
      <c r="O1" s="61"/>
      <c r="P1" s="61"/>
      <c r="R1" s="9"/>
      <c r="T1" s="4"/>
    </row>
    <row r="2" spans="1:21" s="3" customFormat="1" ht="23.25" x14ac:dyDescent="0.35">
      <c r="A2" s="55"/>
      <c r="B2" s="6" t="s">
        <v>226</v>
      </c>
      <c r="C2" s="6"/>
      <c r="D2" s="195"/>
      <c r="E2" s="4"/>
      <c r="G2" s="187"/>
      <c r="I2" s="7"/>
      <c r="J2" s="7"/>
      <c r="K2" s="117"/>
      <c r="L2" s="261"/>
      <c r="M2" s="7"/>
      <c r="N2" s="7"/>
      <c r="O2" s="61"/>
      <c r="P2" s="61"/>
      <c r="R2" s="9"/>
      <c r="T2" s="4"/>
    </row>
    <row r="3" spans="1:21" s="3" customFormat="1" ht="18.75" x14ac:dyDescent="0.3">
      <c r="A3" s="55"/>
      <c r="B3" s="93" t="s">
        <v>225</v>
      </c>
      <c r="C3" s="5"/>
      <c r="D3" s="195"/>
      <c r="E3" s="4"/>
      <c r="G3" s="187"/>
      <c r="I3" s="7"/>
      <c r="J3" s="7"/>
      <c r="K3" s="4"/>
      <c r="L3" s="261"/>
      <c r="M3" s="7"/>
      <c r="N3" s="7"/>
      <c r="O3" s="61"/>
      <c r="P3" s="61"/>
      <c r="Q3" s="4"/>
      <c r="R3" s="9"/>
      <c r="T3" s="4"/>
    </row>
    <row r="4" spans="1:21" s="4" customFormat="1" ht="38.25" x14ac:dyDescent="0.2">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1" ht="45" x14ac:dyDescent="0.2">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x14ac:dyDescent="0.2">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45" x14ac:dyDescent="0.2">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x14ac:dyDescent="0.2">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x14ac:dyDescent="0.25">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1" s="4" customFormat="1" x14ac:dyDescent="0.2">
      <c r="A10" s="54"/>
      <c r="B10" s="239"/>
      <c r="C10" s="239"/>
      <c r="D10" s="240"/>
      <c r="E10" s="256"/>
      <c r="F10" s="239"/>
      <c r="G10" s="241"/>
      <c r="H10" s="239"/>
      <c r="I10" s="242"/>
      <c r="J10" s="242"/>
      <c r="K10" s="239"/>
      <c r="L10" s="256"/>
      <c r="M10" s="239"/>
      <c r="N10" s="239"/>
      <c r="O10" s="239"/>
      <c r="P10" s="239"/>
      <c r="Q10" s="256"/>
      <c r="R10" s="239"/>
      <c r="S10" s="239"/>
      <c r="T10" s="239"/>
    </row>
    <row r="11" spans="1:21" s="25" customFormat="1" ht="90" x14ac:dyDescent="0.2">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1" s="4" customFormat="1" x14ac:dyDescent="0.2">
      <c r="A12" s="54"/>
      <c r="B12" s="239"/>
      <c r="C12" s="239"/>
      <c r="D12" s="240"/>
      <c r="E12" s="239"/>
      <c r="F12" s="239"/>
      <c r="G12" s="241"/>
      <c r="H12" s="239"/>
      <c r="I12" s="242"/>
      <c r="J12" s="242"/>
      <c r="K12" s="239"/>
      <c r="L12" s="256"/>
      <c r="M12" s="239"/>
      <c r="N12" s="239"/>
      <c r="O12" s="239"/>
      <c r="P12" s="239"/>
      <c r="Q12" s="239"/>
      <c r="R12" s="239"/>
      <c r="S12" s="239"/>
      <c r="T12" s="239"/>
    </row>
    <row r="13" spans="1:21" ht="30" x14ac:dyDescent="0.2">
      <c r="B13" s="48" t="s">
        <v>256</v>
      </c>
      <c r="C13" s="307">
        <v>40098</v>
      </c>
      <c r="D13" s="308">
        <v>40098</v>
      </c>
      <c r="E13" s="309" t="s">
        <v>924</v>
      </c>
      <c r="F13" s="310">
        <v>0.48958333333333331</v>
      </c>
      <c r="G13" s="310">
        <v>0.53611111111111109</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1:21" ht="218.25" customHeight="1" x14ac:dyDescent="0.2">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1" s="4" customFormat="1" x14ac:dyDescent="0.2">
      <c r="A15" s="54"/>
      <c r="B15" s="256"/>
      <c r="C15" s="256"/>
      <c r="D15" s="281"/>
      <c r="E15" s="256"/>
      <c r="F15" s="256"/>
      <c r="G15" s="282"/>
      <c r="H15" s="256"/>
      <c r="I15" s="257"/>
      <c r="J15" s="257"/>
      <c r="K15" s="256"/>
      <c r="L15" s="256"/>
      <c r="M15" s="256"/>
      <c r="N15" s="256"/>
      <c r="O15" s="256"/>
      <c r="P15" s="256"/>
      <c r="Q15" s="256"/>
      <c r="R15" s="256"/>
      <c r="S15" s="256"/>
      <c r="T15" s="256"/>
    </row>
    <row r="16" spans="1:21" s="213" customFormat="1" ht="62.25" customHeight="1" x14ac:dyDescent="0.2">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x14ac:dyDescent="0.2">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x14ac:dyDescent="0.2">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x14ac:dyDescent="0.2">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x14ac:dyDescent="0.2">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x14ac:dyDescent="0.2">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51.75" x14ac:dyDescent="0.2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1:20" s="287" customFormat="1" x14ac:dyDescent="0.2">
      <c r="B23" s="288"/>
      <c r="C23" s="289"/>
      <c r="D23" s="290"/>
      <c r="E23" s="288"/>
      <c r="F23" s="288"/>
      <c r="G23" s="291"/>
      <c r="H23" s="288"/>
      <c r="I23" s="288"/>
      <c r="J23" s="288"/>
      <c r="K23" s="288"/>
      <c r="L23" s="292"/>
      <c r="M23" s="293"/>
      <c r="N23" s="288"/>
      <c r="O23" s="288"/>
      <c r="P23" s="288"/>
      <c r="Q23" s="294"/>
      <c r="R23" s="289"/>
      <c r="S23" s="293"/>
      <c r="T23" s="288"/>
    </row>
    <row r="24" spans="1:20" s="25" customFormat="1" ht="25.5" x14ac:dyDescent="0.2">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x14ac:dyDescent="0.2">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39" x14ac:dyDescent="0.2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x14ac:dyDescent="0.2">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x14ac:dyDescent="0.2">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05.75" x14ac:dyDescent="0.25">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x14ac:dyDescent="0.2">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x14ac:dyDescent="0.2">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x14ac:dyDescent="0.2">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x14ac:dyDescent="0.2">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x14ac:dyDescent="0.2">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x14ac:dyDescent="0.2">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x14ac:dyDescent="0.2">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02" x14ac:dyDescent="0.2">
      <c r="A37" s="54"/>
      <c r="B37" s="222" t="s">
        <v>402</v>
      </c>
      <c r="C37" s="223">
        <v>39861</v>
      </c>
      <c r="D37" s="224">
        <v>39862</v>
      </c>
      <c r="E37" s="223" t="s">
        <v>803</v>
      </c>
      <c r="F37" s="225">
        <v>39849.635416666664</v>
      </c>
      <c r="G37" s="225">
        <v>39849.659722222219</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x14ac:dyDescent="0.2">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x14ac:dyDescent="0.2">
      <c r="A39" s="54"/>
      <c r="B39" s="213" t="s">
        <v>402</v>
      </c>
      <c r="C39" s="10">
        <v>39849</v>
      </c>
      <c r="D39" s="197" t="s">
        <v>279</v>
      </c>
      <c r="E39" s="10" t="s">
        <v>275</v>
      </c>
      <c r="F39" s="170">
        <v>39849.635416666664</v>
      </c>
      <c r="G39" s="170">
        <v>39849.659722222219</v>
      </c>
      <c r="H39" s="211">
        <f>G39-F39</f>
        <v>2.4305555554747116E-2</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x14ac:dyDescent="0.2">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x14ac:dyDescent="0.2">
      <c r="A41" s="52" t="s">
        <v>801</v>
      </c>
      <c r="B41" s="213" t="s">
        <v>402</v>
      </c>
      <c r="C41" s="10">
        <v>39845</v>
      </c>
      <c r="D41" s="10">
        <v>39846</v>
      </c>
      <c r="E41" s="249" t="s">
        <v>407</v>
      </c>
      <c r="F41" s="10">
        <v>39846</v>
      </c>
      <c r="G41" s="215">
        <v>4.7569444444444447E-3</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x14ac:dyDescent="0.2">
      <c r="A42" s="54"/>
      <c r="B42" s="1"/>
      <c r="C42" s="1"/>
      <c r="D42" s="196"/>
      <c r="E42" s="1"/>
      <c r="F42" s="1"/>
      <c r="G42" s="188"/>
      <c r="H42" s="1"/>
      <c r="I42" s="2"/>
      <c r="J42" s="2"/>
      <c r="K42" s="1"/>
      <c r="L42" s="274"/>
      <c r="M42" s="1"/>
      <c r="N42" s="1"/>
      <c r="O42" s="1"/>
      <c r="P42" s="1"/>
      <c r="Q42" s="1"/>
      <c r="R42" s="1"/>
      <c r="S42" s="1"/>
      <c r="T42" s="1"/>
    </row>
    <row r="43" spans="1:20" s="172" customFormat="1" ht="89.25" x14ac:dyDescent="0.2">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x14ac:dyDescent="0.2">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x14ac:dyDescent="0.2">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x14ac:dyDescent="0.2">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x14ac:dyDescent="0.2">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x14ac:dyDescent="0.2">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x14ac:dyDescent="0.2">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x14ac:dyDescent="0.2">
      <c r="A50" s="54"/>
      <c r="B50" s="1"/>
      <c r="C50" s="1"/>
      <c r="D50" s="196"/>
      <c r="E50" s="1"/>
      <c r="F50" s="1"/>
      <c r="G50" s="188"/>
      <c r="H50" s="1"/>
      <c r="I50" s="2"/>
      <c r="J50" s="2"/>
      <c r="K50" s="1"/>
      <c r="L50" s="274"/>
      <c r="M50" s="1"/>
      <c r="N50" s="1"/>
      <c r="O50" s="1"/>
      <c r="P50" s="1"/>
      <c r="Q50" s="1"/>
      <c r="R50" s="1"/>
      <c r="S50" s="1"/>
      <c r="T50" s="1"/>
    </row>
    <row r="51" spans="1:20" x14ac:dyDescent="0.2"/>
    <row r="52" spans="1:20" x14ac:dyDescent="0.2"/>
    <row r="53" spans="1:20" x14ac:dyDescent="0.2"/>
    <row r="54" spans="1:20" x14ac:dyDescent="0.2"/>
    <row r="55" spans="1:20" x14ac:dyDescent="0.2"/>
    <row r="56" spans="1:20" x14ac:dyDescent="0.2"/>
    <row r="57" spans="1:20" x14ac:dyDescent="0.2"/>
    <row r="58" spans="1:20" x14ac:dyDescent="0.2"/>
    <row r="59" spans="1:20" x14ac:dyDescent="0.2"/>
    <row r="60" spans="1:20" x14ac:dyDescent="0.2"/>
    <row r="61" spans="1:20" x14ac:dyDescent="0.2"/>
    <row r="62" spans="1:20" x14ac:dyDescent="0.2"/>
    <row r="63" spans="1:20" x14ac:dyDescent="0.2"/>
    <row r="64" spans="1:2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sheetData>
  <autoFilter ref="B4:AA41"/>
  <phoneticPr fontId="13" type="noConversion"/>
  <pageMargins left="0.44" right="0.3" top="0.76" bottom="1" header="0.5" footer="0.5"/>
  <pageSetup scale="17" fitToWidth="2"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activeCell="G16" sqref="G16:G17"/>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467</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206">
        <v>2188</v>
      </c>
      <c r="E4" s="207">
        <f>SUM(C4-D4)</f>
        <v>42452</v>
      </c>
      <c r="F4" s="208">
        <v>30</v>
      </c>
      <c r="G4" s="100">
        <f t="shared" ref="G4:G11" si="0">(E4-F4)/E4</f>
        <v>0.99929331951380385</v>
      </c>
    </row>
    <row r="5" spans="1:7" ht="23.25" customHeight="1" thickBot="1" x14ac:dyDescent="0.25">
      <c r="A5" s="15" t="s">
        <v>127</v>
      </c>
      <c r="B5" s="15" t="s">
        <v>216</v>
      </c>
      <c r="C5" s="16">
        <v>40320</v>
      </c>
      <c r="D5" s="16">
        <v>3655</v>
      </c>
      <c r="E5" s="16">
        <f t="shared" ref="E5:E15" si="1">SUM(C5-D5)</f>
        <v>36665</v>
      </c>
      <c r="F5" s="98">
        <v>135</v>
      </c>
      <c r="G5" s="100">
        <f t="shared" si="0"/>
        <v>0.99631801445520252</v>
      </c>
    </row>
    <row r="6" spans="1:7" ht="23.25" customHeight="1" thickBot="1" x14ac:dyDescent="0.25">
      <c r="A6" s="15" t="s">
        <v>128</v>
      </c>
      <c r="B6" s="15" t="s">
        <v>216</v>
      </c>
      <c r="C6" s="16">
        <f>31*24*60</f>
        <v>44640</v>
      </c>
      <c r="D6" s="16">
        <f>568+630</f>
        <v>1198</v>
      </c>
      <c r="E6" s="16">
        <f t="shared" si="1"/>
        <v>43442</v>
      </c>
      <c r="F6" s="98">
        <v>36</v>
      </c>
      <c r="G6" s="100">
        <f t="shared" si="0"/>
        <v>0.99917130887159888</v>
      </c>
    </row>
    <row r="7" spans="1:7" ht="23.25" customHeight="1" thickBot="1" x14ac:dyDescent="0.25">
      <c r="A7" s="15" t="s">
        <v>129</v>
      </c>
      <c r="B7" s="15" t="s">
        <v>216</v>
      </c>
      <c r="C7" s="16">
        <f>30*24*60</f>
        <v>43200</v>
      </c>
      <c r="D7" s="16">
        <v>3060</v>
      </c>
      <c r="E7" s="16">
        <f t="shared" si="1"/>
        <v>40140</v>
      </c>
      <c r="F7" s="98">
        <v>0</v>
      </c>
      <c r="G7" s="100">
        <f t="shared" si="0"/>
        <v>1</v>
      </c>
    </row>
    <row r="8" spans="1:7" ht="23.25" customHeight="1" thickBot="1" x14ac:dyDescent="0.25">
      <c r="A8" s="15" t="s">
        <v>130</v>
      </c>
      <c r="B8" s="15" t="s">
        <v>216</v>
      </c>
      <c r="C8" s="16">
        <f>31*24*60</f>
        <v>44640</v>
      </c>
      <c r="D8" s="16">
        <v>3007</v>
      </c>
      <c r="E8" s="16">
        <f t="shared" si="1"/>
        <v>41633</v>
      </c>
      <c r="F8" s="98">
        <v>0</v>
      </c>
      <c r="G8" s="100">
        <f t="shared" si="0"/>
        <v>1</v>
      </c>
    </row>
    <row r="9" spans="1:7" ht="23.25" customHeight="1" thickBot="1" x14ac:dyDescent="0.25">
      <c r="A9" s="15" t="s">
        <v>131</v>
      </c>
      <c r="B9" s="15" t="s">
        <v>216</v>
      </c>
      <c r="C9" s="16">
        <f>30*24*60</f>
        <v>43200</v>
      </c>
      <c r="D9" s="16">
        <v>3787</v>
      </c>
      <c r="E9" s="16">
        <f t="shared" si="1"/>
        <v>39413</v>
      </c>
      <c r="F9" s="15">
        <v>0</v>
      </c>
      <c r="G9" s="100">
        <f t="shared" si="0"/>
        <v>1</v>
      </c>
    </row>
    <row r="10" spans="1:7" ht="23.25" customHeight="1" thickBot="1" x14ac:dyDescent="0.25">
      <c r="A10" s="15" t="s">
        <v>132</v>
      </c>
      <c r="B10" s="15" t="s">
        <v>216</v>
      </c>
      <c r="C10" s="16">
        <v>44640</v>
      </c>
      <c r="D10" s="16">
        <v>896</v>
      </c>
      <c r="E10" s="16">
        <f t="shared" si="1"/>
        <v>43744</v>
      </c>
      <c r="F10" s="15">
        <v>20</v>
      </c>
      <c r="G10" s="100">
        <f t="shared" si="0"/>
        <v>0.99954279444038041</v>
      </c>
    </row>
    <row r="11" spans="1:7" ht="21.75" customHeight="1" thickBot="1" x14ac:dyDescent="0.25">
      <c r="A11" s="15" t="s">
        <v>133</v>
      </c>
      <c r="B11" s="15" t="s">
        <v>216</v>
      </c>
      <c r="C11" s="16">
        <v>44640</v>
      </c>
      <c r="D11" s="16">
        <v>1892</v>
      </c>
      <c r="E11" s="16">
        <f t="shared" si="1"/>
        <v>42748</v>
      </c>
      <c r="F11" s="15">
        <v>778</v>
      </c>
      <c r="G11" s="100">
        <f t="shared" si="0"/>
        <v>0.98180031814353885</v>
      </c>
    </row>
    <row r="12" spans="1:7" ht="23.25" customHeight="1" thickBot="1" x14ac:dyDescent="0.25">
      <c r="A12" s="15" t="s">
        <v>134</v>
      </c>
      <c r="B12" s="15" t="s">
        <v>216</v>
      </c>
      <c r="C12" s="16">
        <f>30*24*60</f>
        <v>43200</v>
      </c>
      <c r="D12" s="16">
        <v>2932</v>
      </c>
      <c r="E12" s="16">
        <f>SUM(C12-D12)</f>
        <v>40268</v>
      </c>
      <c r="F12" s="98">
        <v>104</v>
      </c>
      <c r="G12" s="100">
        <f>(E12-F12)/E12</f>
        <v>0.9974173040627794</v>
      </c>
    </row>
    <row r="13" spans="1:7" ht="23.25" customHeight="1" thickBot="1" x14ac:dyDescent="0.25">
      <c r="A13" s="17" t="s">
        <v>135</v>
      </c>
      <c r="B13" s="15" t="s">
        <v>216</v>
      </c>
      <c r="C13" s="16">
        <v>44640</v>
      </c>
      <c r="D13" s="16">
        <v>1504</v>
      </c>
      <c r="E13" s="183">
        <f t="shared" si="1"/>
        <v>43136</v>
      </c>
      <c r="F13" s="18">
        <v>0</v>
      </c>
      <c r="G13" s="100">
        <f>(E13-F13)/E13</f>
        <v>1</v>
      </c>
    </row>
    <row r="14" spans="1:7" ht="23.25" customHeight="1" thickBot="1" x14ac:dyDescent="0.25">
      <c r="A14" s="17" t="s">
        <v>140</v>
      </c>
      <c r="B14" s="15" t="s">
        <v>216</v>
      </c>
      <c r="C14" s="16">
        <f>30*24*60</f>
        <v>43200</v>
      </c>
      <c r="D14" s="16">
        <v>1555</v>
      </c>
      <c r="E14" s="16">
        <f t="shared" si="1"/>
        <v>41645</v>
      </c>
      <c r="F14" s="18">
        <v>0</v>
      </c>
      <c r="G14" s="100">
        <f>(E14-F14)/E14</f>
        <v>1</v>
      </c>
    </row>
    <row r="15" spans="1:7" ht="23.25" customHeight="1" thickBot="1" x14ac:dyDescent="0.25">
      <c r="A15" s="17" t="s">
        <v>141</v>
      </c>
      <c r="B15" s="15" t="s">
        <v>216</v>
      </c>
      <c r="C15" s="18">
        <v>44640</v>
      </c>
      <c r="D15" s="16">
        <v>855</v>
      </c>
      <c r="E15" s="183">
        <f t="shared" si="1"/>
        <v>43785</v>
      </c>
      <c r="F15" s="204">
        <v>311</v>
      </c>
      <c r="G15" s="100">
        <f>(E15-F15)/E15</f>
        <v>0.99289711088272237</v>
      </c>
    </row>
    <row r="16" spans="1:7" ht="23.25" customHeight="1" x14ac:dyDescent="0.2">
      <c r="A16" s="568" t="s">
        <v>215</v>
      </c>
      <c r="B16" s="568" t="s">
        <v>216</v>
      </c>
      <c r="C16" s="570">
        <f>SUM(C4:C15)</f>
        <v>525600</v>
      </c>
      <c r="D16" s="570">
        <f>SUM(D4:D15)</f>
        <v>26529</v>
      </c>
      <c r="E16" s="570">
        <f>SUM(E4:E15)</f>
        <v>499071</v>
      </c>
      <c r="F16" s="570">
        <f>SUM(F4:F15)</f>
        <v>1414</v>
      </c>
      <c r="G16" s="572">
        <f>(E16-F16)/E16</f>
        <v>0.99716673579510728</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F16:F17"/>
    <mergeCell ref="G16:G17"/>
    <mergeCell ref="D16:D17"/>
    <mergeCell ref="E16:E17"/>
    <mergeCell ref="C16:C17"/>
  </mergeCells>
  <phoneticPr fontId="13" type="noConversion"/>
  <pageMargins left="0.75" right="0.75" top="1" bottom="1" header="0.5" footer="0.5"/>
  <pageSetup orientation="landscape" r:id="rId1"/>
  <headerFooter alignWithMargins="0"/>
  <ignoredErrors>
    <ignoredError sqref="C7:C8"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activeCell="G12" sqref="G12"/>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904</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206">
        <f>31*24*60</f>
        <v>44640</v>
      </c>
      <c r="D4" s="206">
        <v>2188</v>
      </c>
      <c r="E4" s="207">
        <f>SUM(C4-D4)</f>
        <v>42452</v>
      </c>
      <c r="F4" s="208">
        <v>30</v>
      </c>
      <c r="G4" s="100">
        <f t="shared" ref="G4:G15" si="0">(E4-F4)/E4</f>
        <v>0.99929331951380385</v>
      </c>
    </row>
    <row r="5" spans="1:7" ht="23.25" customHeight="1" thickBot="1" x14ac:dyDescent="0.25">
      <c r="A5" s="15" t="s">
        <v>127</v>
      </c>
      <c r="B5" s="15" t="s">
        <v>197</v>
      </c>
      <c r="C5" s="16">
        <v>40320</v>
      </c>
      <c r="D5" s="16">
        <v>3655</v>
      </c>
      <c r="E5" s="16">
        <f>SUM(C5-D5)</f>
        <v>36665</v>
      </c>
      <c r="F5" s="98">
        <v>135</v>
      </c>
      <c r="G5" s="100">
        <f t="shared" si="0"/>
        <v>0.99631801445520252</v>
      </c>
    </row>
    <row r="6" spans="1:7" ht="23.25" customHeight="1" thickBot="1" x14ac:dyDescent="0.25">
      <c r="A6" s="15" t="s">
        <v>128</v>
      </c>
      <c r="B6" s="15" t="s">
        <v>197</v>
      </c>
      <c r="C6" s="206">
        <f>31*24*60</f>
        <v>44640</v>
      </c>
      <c r="D6" s="16">
        <f>568+630</f>
        <v>1198</v>
      </c>
      <c r="E6" s="16">
        <f t="shared" ref="E6:E15" si="1">SUM(C6-D6)</f>
        <v>43442</v>
      </c>
      <c r="F6" s="98">
        <v>86</v>
      </c>
      <c r="G6" s="100">
        <f t="shared" si="0"/>
        <v>0.99802034897104186</v>
      </c>
    </row>
    <row r="7" spans="1:7" ht="23.25" customHeight="1" thickBot="1" x14ac:dyDescent="0.25">
      <c r="A7" s="15" t="s">
        <v>129</v>
      </c>
      <c r="B7" s="15" t="s">
        <v>197</v>
      </c>
      <c r="C7" s="206">
        <f>30*24*60</f>
        <v>43200</v>
      </c>
      <c r="D7" s="16">
        <v>3060</v>
      </c>
      <c r="E7" s="16">
        <f t="shared" si="1"/>
        <v>40140</v>
      </c>
      <c r="F7" s="98">
        <v>45</v>
      </c>
      <c r="G7" s="100">
        <f t="shared" si="0"/>
        <v>0.9988789237668162</v>
      </c>
    </row>
    <row r="8" spans="1:7" ht="23.25" customHeight="1" thickBot="1" x14ac:dyDescent="0.25">
      <c r="A8" s="15" t="s">
        <v>130</v>
      </c>
      <c r="B8" s="15" t="s">
        <v>197</v>
      </c>
      <c r="C8" s="16">
        <f>31*24*60</f>
        <v>44640</v>
      </c>
      <c r="D8" s="16">
        <v>3007</v>
      </c>
      <c r="E8" s="16">
        <f t="shared" si="1"/>
        <v>41633</v>
      </c>
      <c r="F8" s="98">
        <v>0</v>
      </c>
      <c r="G8" s="100">
        <f t="shared" si="0"/>
        <v>1</v>
      </c>
    </row>
    <row r="9" spans="1:7" ht="23.25" customHeight="1" thickBot="1" x14ac:dyDescent="0.25">
      <c r="A9" s="15" t="s">
        <v>131</v>
      </c>
      <c r="B9" s="15" t="s">
        <v>197</v>
      </c>
      <c r="C9" s="16">
        <f>30*24*60</f>
        <v>43200</v>
      </c>
      <c r="D9" s="16">
        <v>3787</v>
      </c>
      <c r="E9" s="16">
        <f t="shared" si="1"/>
        <v>39413</v>
      </c>
      <c r="F9" s="15">
        <v>43</v>
      </c>
      <c r="G9" s="100">
        <f t="shared" si="0"/>
        <v>0.99890898941973461</v>
      </c>
    </row>
    <row r="10" spans="1:7" ht="23.25" customHeight="1" thickBot="1" x14ac:dyDescent="0.25">
      <c r="A10" s="15" t="s">
        <v>132</v>
      </c>
      <c r="B10" s="15" t="s">
        <v>197</v>
      </c>
      <c r="C10" s="16">
        <v>44640</v>
      </c>
      <c r="D10" s="16">
        <v>896</v>
      </c>
      <c r="E10" s="16">
        <f t="shared" si="1"/>
        <v>43744</v>
      </c>
      <c r="F10" s="15">
        <v>20</v>
      </c>
      <c r="G10" s="100">
        <f t="shared" si="0"/>
        <v>0.99954279444038041</v>
      </c>
    </row>
    <row r="11" spans="1:7" ht="23.25" customHeight="1" thickBot="1" x14ac:dyDescent="0.25">
      <c r="A11" s="15" t="s">
        <v>133</v>
      </c>
      <c r="B11" s="15" t="s">
        <v>197</v>
      </c>
      <c r="C11" s="16">
        <v>44640</v>
      </c>
      <c r="D11" s="16">
        <v>1892</v>
      </c>
      <c r="E11" s="16">
        <f t="shared" si="1"/>
        <v>42748</v>
      </c>
      <c r="F11" s="15">
        <v>343</v>
      </c>
      <c r="G11" s="100">
        <f t="shared" si="0"/>
        <v>0.99197623280621317</v>
      </c>
    </row>
    <row r="12" spans="1:7" ht="23.25" customHeight="1" thickBot="1" x14ac:dyDescent="0.25">
      <c r="A12" s="15" t="s">
        <v>134</v>
      </c>
      <c r="B12" s="15" t="s">
        <v>197</v>
      </c>
      <c r="C12" s="16">
        <f>30*24*60</f>
        <v>43200</v>
      </c>
      <c r="D12" s="16">
        <v>2932</v>
      </c>
      <c r="E12" s="16">
        <f t="shared" si="1"/>
        <v>40268</v>
      </c>
      <c r="F12" s="98">
        <v>382</v>
      </c>
      <c r="G12" s="100">
        <f t="shared" si="0"/>
        <v>0.99051355915367045</v>
      </c>
    </row>
    <row r="13" spans="1:7" ht="23.25" customHeight="1" thickBot="1" x14ac:dyDescent="0.25">
      <c r="A13" s="17" t="s">
        <v>135</v>
      </c>
      <c r="B13" s="15" t="s">
        <v>197</v>
      </c>
      <c r="C13" s="16">
        <v>44640</v>
      </c>
      <c r="D13" s="16">
        <v>1504</v>
      </c>
      <c r="E13" s="183">
        <f t="shared" si="1"/>
        <v>43136</v>
      </c>
      <c r="F13" s="18">
        <v>67</v>
      </c>
      <c r="G13" s="100">
        <f t="shared" si="0"/>
        <v>0.99844677299703266</v>
      </c>
    </row>
    <row r="14" spans="1:7" ht="23.25" customHeight="1" thickBot="1" x14ac:dyDescent="0.25">
      <c r="A14" s="17" t="s">
        <v>140</v>
      </c>
      <c r="B14" s="15" t="s">
        <v>197</v>
      </c>
      <c r="C14" s="16">
        <f>30*24*60</f>
        <v>43200</v>
      </c>
      <c r="D14" s="16">
        <v>1555</v>
      </c>
      <c r="E14" s="183">
        <f t="shared" si="1"/>
        <v>41645</v>
      </c>
      <c r="F14" s="18">
        <v>0</v>
      </c>
      <c r="G14" s="100">
        <f t="shared" si="0"/>
        <v>1</v>
      </c>
    </row>
    <row r="15" spans="1:7" ht="23.25" customHeight="1" thickBot="1" x14ac:dyDescent="0.25">
      <c r="A15" s="17" t="s">
        <v>141</v>
      </c>
      <c r="B15" s="15" t="s">
        <v>197</v>
      </c>
      <c r="C15" s="18">
        <v>44640</v>
      </c>
      <c r="D15" s="16">
        <v>855</v>
      </c>
      <c r="E15" s="183">
        <f t="shared" si="1"/>
        <v>43785</v>
      </c>
      <c r="F15" s="204">
        <v>311</v>
      </c>
      <c r="G15" s="100">
        <f t="shared" si="0"/>
        <v>0.99289711088272237</v>
      </c>
    </row>
    <row r="16" spans="1:7" ht="23.25" customHeight="1" x14ac:dyDescent="0.2">
      <c r="A16" s="568" t="s">
        <v>215</v>
      </c>
      <c r="B16" s="568" t="s">
        <v>197</v>
      </c>
      <c r="C16" s="570">
        <f>SUM(C4:C15)</f>
        <v>525600</v>
      </c>
      <c r="D16" s="570">
        <f>SUM(D4:D15)</f>
        <v>26529</v>
      </c>
      <c r="E16" s="570">
        <f>SUM(E4:E15)</f>
        <v>499071</v>
      </c>
      <c r="F16" s="570">
        <f>SUM(F4:F15)</f>
        <v>1462</v>
      </c>
      <c r="G16" s="572">
        <f>(E16-F16)/E16</f>
        <v>0.99707055709508263</v>
      </c>
    </row>
    <row r="17" spans="1:7" ht="23.25" customHeight="1" thickBot="1" x14ac:dyDescent="0.25">
      <c r="A17" s="569"/>
      <c r="B17" s="569"/>
      <c r="C17" s="571"/>
      <c r="D17" s="571"/>
      <c r="E17" s="571"/>
      <c r="F17" s="571"/>
      <c r="G17" s="573"/>
    </row>
  </sheetData>
  <mergeCells count="8">
    <mergeCell ref="A1:G1"/>
    <mergeCell ref="F16:F17"/>
    <mergeCell ref="G16:G17"/>
    <mergeCell ref="A16:A17"/>
    <mergeCell ref="B16:B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A1:G83"/>
  <sheetViews>
    <sheetView zoomScale="85" workbookViewId="0">
      <selection activeCell="B15" sqref="B15"/>
    </sheetView>
  </sheetViews>
  <sheetFormatPr defaultColWidth="0" defaultRowHeight="12.75" zeroHeight="1" x14ac:dyDescent="0.2"/>
  <cols>
    <col min="1" max="1" width="1.140625" customWidth="1"/>
    <col min="2" max="2" width="35.7109375" customWidth="1"/>
    <col min="3" max="3" width="12.5703125" style="25" customWidth="1"/>
    <col min="4" max="4" width="1.140625" customWidth="1"/>
    <col min="5" max="5" width="28.85546875" customWidth="1"/>
    <col min="6" max="6" width="12.7109375" customWidth="1"/>
    <col min="7" max="7" width="1.140625" customWidth="1"/>
  </cols>
  <sheetData>
    <row r="1" spans="1:7" ht="23.25" x14ac:dyDescent="0.35">
      <c r="B1" s="6" t="s">
        <v>219</v>
      </c>
    </row>
    <row r="2" spans="1:7" ht="23.25" x14ac:dyDescent="0.35">
      <c r="B2" s="6" t="s">
        <v>221</v>
      </c>
      <c r="D2" s="28"/>
      <c r="G2" s="28"/>
    </row>
    <row r="3" spans="1:7" ht="19.5" thickBot="1" x14ac:dyDescent="0.35">
      <c r="B3" s="93" t="s">
        <v>228</v>
      </c>
      <c r="D3" s="29"/>
      <c r="F3" s="25"/>
      <c r="G3" s="34"/>
    </row>
    <row r="4" spans="1:7" ht="19.5" thickBot="1" x14ac:dyDescent="0.35">
      <c r="B4" s="93"/>
      <c r="D4" s="34"/>
      <c r="F4" s="25"/>
      <c r="G4" s="29"/>
    </row>
    <row r="5" spans="1:7" ht="24" thickBot="1" x14ac:dyDescent="0.4">
      <c r="B5" s="613" t="s">
        <v>221</v>
      </c>
      <c r="C5" s="614"/>
      <c r="D5" s="614"/>
      <c r="E5" s="614"/>
      <c r="F5" s="614"/>
      <c r="G5" s="53"/>
    </row>
    <row r="6" spans="1:7" ht="14.25" customHeight="1" x14ac:dyDescent="0.2">
      <c r="B6" s="105" t="s">
        <v>232</v>
      </c>
      <c r="C6" s="27"/>
      <c r="D6" s="53"/>
      <c r="E6" s="27"/>
      <c r="F6" s="27"/>
      <c r="G6" s="53"/>
    </row>
    <row r="7" spans="1:7" x14ac:dyDescent="0.2">
      <c r="B7" s="30"/>
      <c r="C7" s="27"/>
      <c r="D7" s="53"/>
      <c r="E7" s="31"/>
      <c r="F7" s="27"/>
      <c r="G7" s="53"/>
    </row>
    <row r="8" spans="1:7" ht="23.25" x14ac:dyDescent="0.35">
      <c r="A8" s="46"/>
      <c r="B8" s="45" t="s">
        <v>222</v>
      </c>
      <c r="C8" s="27"/>
      <c r="D8" s="53"/>
      <c r="E8" s="45" t="s">
        <v>223</v>
      </c>
      <c r="F8" s="27"/>
      <c r="G8" s="53"/>
    </row>
    <row r="9" spans="1:7" ht="25.5" x14ac:dyDescent="0.2">
      <c r="B9" s="32" t="s">
        <v>112</v>
      </c>
      <c r="C9" s="26" t="s">
        <v>194</v>
      </c>
      <c r="D9" s="53"/>
      <c r="E9" s="23" t="s">
        <v>187</v>
      </c>
      <c r="F9" s="26" t="s">
        <v>194</v>
      </c>
      <c r="G9" s="53"/>
    </row>
    <row r="10" spans="1:7" x14ac:dyDescent="0.2">
      <c r="B10" s="50"/>
      <c r="C10" s="48"/>
      <c r="D10" s="53"/>
      <c r="E10" s="47"/>
      <c r="F10" s="48"/>
      <c r="G10" s="53"/>
    </row>
    <row r="11" spans="1:7" x14ac:dyDescent="0.2">
      <c r="B11" s="33" t="s">
        <v>220</v>
      </c>
      <c r="C11" s="49">
        <f>'2008 Ext Rpt Monthly Summary'!C31</f>
        <v>6</v>
      </c>
      <c r="D11" s="53"/>
      <c r="E11" s="24" t="s">
        <v>200</v>
      </c>
      <c r="F11" s="49">
        <f>'2008 Ext Rpt Monthly Summary'!K31</f>
        <v>12</v>
      </c>
      <c r="G11" s="53"/>
    </row>
    <row r="12" spans="1:7" x14ac:dyDescent="0.2">
      <c r="B12" s="33"/>
      <c r="C12" s="64"/>
      <c r="D12" s="53"/>
      <c r="E12" s="24"/>
      <c r="F12" s="49"/>
      <c r="G12" s="53"/>
    </row>
    <row r="13" spans="1:7" x14ac:dyDescent="0.2">
      <c r="B13" s="33" t="s">
        <v>193</v>
      </c>
      <c r="C13" s="64">
        <f>'2008 Ext Rpt Monthly Summary'!D31</f>
        <v>5</v>
      </c>
      <c r="D13" s="53"/>
      <c r="E13" s="24" t="s">
        <v>201</v>
      </c>
      <c r="F13" s="49">
        <f>'2008 Ext Rpt Monthly Summary'!L31</f>
        <v>9</v>
      </c>
      <c r="G13" s="53"/>
    </row>
    <row r="14" spans="1:7" x14ac:dyDescent="0.2">
      <c r="B14" s="33"/>
      <c r="C14" s="64"/>
      <c r="D14" s="53"/>
      <c r="E14" s="24"/>
      <c r="F14" s="49"/>
      <c r="G14" s="53"/>
    </row>
    <row r="15" spans="1:7" x14ac:dyDescent="0.2">
      <c r="B15" s="33" t="s">
        <v>212</v>
      </c>
      <c r="C15" s="64">
        <f>'2008 Ext Rpt Monthly Summary'!E31</f>
        <v>4</v>
      </c>
      <c r="D15" s="53"/>
      <c r="E15" s="24" t="s">
        <v>202</v>
      </c>
      <c r="F15" s="49">
        <f>'2008 Ext Rpt Monthly Summary'!M31</f>
        <v>2</v>
      </c>
      <c r="G15" s="53"/>
    </row>
    <row r="16" spans="1:7" x14ac:dyDescent="0.2">
      <c r="B16" s="33"/>
      <c r="C16" s="64"/>
      <c r="D16" s="53"/>
      <c r="E16" s="24"/>
      <c r="F16" s="49"/>
      <c r="G16" s="53"/>
    </row>
    <row r="17" spans="2:7" x14ac:dyDescent="0.2">
      <c r="B17" s="33" t="s">
        <v>142</v>
      </c>
      <c r="C17" s="64">
        <f>'2008 Ext Rpt Monthly Summary'!F31</f>
        <v>1</v>
      </c>
      <c r="D17" s="53"/>
      <c r="E17" s="24" t="s">
        <v>162</v>
      </c>
      <c r="F17" s="49">
        <f>'2008 Ext Rpt Monthly Summary'!N31</f>
        <v>5</v>
      </c>
      <c r="G17" s="53"/>
    </row>
    <row r="18" spans="2:7" x14ac:dyDescent="0.2">
      <c r="B18" s="33"/>
      <c r="D18" s="53"/>
      <c r="E18" s="24"/>
      <c r="F18" s="49"/>
      <c r="G18" s="53"/>
    </row>
    <row r="19" spans="2:7" x14ac:dyDescent="0.2">
      <c r="B19" s="33" t="s">
        <v>233</v>
      </c>
      <c r="C19" s="64">
        <f>'2008 Ext Rpt Monthly Summary'!G31</f>
        <v>10</v>
      </c>
      <c r="D19" s="53"/>
      <c r="E19" s="24" t="s">
        <v>144</v>
      </c>
      <c r="F19" s="49">
        <v>3</v>
      </c>
      <c r="G19" s="53"/>
    </row>
    <row r="20" spans="2:7" x14ac:dyDescent="0.2">
      <c r="B20" s="33"/>
      <c r="D20" s="53"/>
      <c r="E20" s="24"/>
      <c r="F20" s="49"/>
      <c r="G20" s="53"/>
    </row>
    <row r="21" spans="2:7" x14ac:dyDescent="0.2">
      <c r="B21" s="33" t="s">
        <v>144</v>
      </c>
      <c r="C21" s="49">
        <f>'2008 Ext Rpt Monthly Summary'!H31</f>
        <v>4</v>
      </c>
      <c r="D21" s="53"/>
      <c r="E21" s="24"/>
      <c r="F21" s="49"/>
      <c r="G21" s="53"/>
    </row>
    <row r="22" spans="2:7" x14ac:dyDescent="0.2">
      <c r="B22" s="33"/>
      <c r="C22" s="49"/>
      <c r="D22" s="53"/>
      <c r="E22" s="24"/>
      <c r="F22" s="49"/>
      <c r="G22" s="53"/>
    </row>
    <row r="23" spans="2:7" ht="6.75" customHeight="1" x14ac:dyDescent="0.2">
      <c r="B23" s="51"/>
      <c r="C23" s="51"/>
      <c r="D23" s="51"/>
      <c r="E23" s="14"/>
      <c r="F23" s="51"/>
      <c r="G23" s="51"/>
    </row>
    <row r="24" spans="2:7" hidden="1" x14ac:dyDescent="0.2"/>
    <row r="25" spans="2:7" hidden="1" x14ac:dyDescent="0.2"/>
    <row r="26" spans="2:7" hidden="1" x14ac:dyDescent="0.2"/>
    <row r="27" spans="2:7" hidden="1" x14ac:dyDescent="0.2"/>
    <row r="28" spans="2:7" hidden="1" x14ac:dyDescent="0.2"/>
    <row r="29" spans="2:7" hidden="1" x14ac:dyDescent="0.2"/>
    <row r="30" spans="2:7" hidden="1" x14ac:dyDescent="0.2"/>
    <row r="31" spans="2:7" hidden="1" x14ac:dyDescent="0.2"/>
    <row r="32" spans="2: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1">
    <mergeCell ref="B5:F5"/>
  </mergeCells>
  <phoneticPr fontId="13" type="noConversion"/>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A16" sqref="A16:A17"/>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1759</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473</v>
      </c>
      <c r="G6" s="100">
        <f t="shared" si="1"/>
        <v>0.98940412186379934</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68" t="s">
        <v>1822</v>
      </c>
      <c r="B16" s="568" t="s">
        <v>1476</v>
      </c>
      <c r="C16" s="570">
        <f>SUM(C4:C15)</f>
        <v>525600</v>
      </c>
      <c r="D16" s="570">
        <f>SUM(D4:D15)</f>
        <v>0</v>
      </c>
      <c r="E16" s="570">
        <f>SUM(E4:E15)</f>
        <v>525600</v>
      </c>
      <c r="F16" s="570">
        <f>SUM(F4:F15)</f>
        <v>473</v>
      </c>
      <c r="G16" s="572">
        <f>(E16-F16)/E16</f>
        <v>0.99910007610350071</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Q65"/>
  <sheetViews>
    <sheetView zoomScale="75" workbookViewId="0">
      <selection activeCell="P3" sqref="P3:IV3"/>
    </sheetView>
  </sheetViews>
  <sheetFormatPr defaultColWidth="0" defaultRowHeight="12.75" zeroHeight="1" x14ac:dyDescent="0.2"/>
  <cols>
    <col min="1" max="1" width="1.7109375" customWidth="1"/>
    <col min="2" max="2" width="11.42578125" bestFit="1" customWidth="1"/>
    <col min="3" max="6" width="4.85546875" bestFit="1" customWidth="1"/>
    <col min="7" max="7" width="4.85546875" customWidth="1"/>
    <col min="8" max="8" width="4.85546875" bestFit="1" customWidth="1"/>
    <col min="9" max="9" width="6.42578125" customWidth="1"/>
    <col min="10" max="10" width="1.140625" customWidth="1"/>
    <col min="11" max="13" width="4.85546875" bestFit="1" customWidth="1"/>
    <col min="14" max="16" width="4.85546875" customWidth="1"/>
    <col min="17" max="17" width="1.140625" customWidth="1"/>
  </cols>
  <sheetData>
    <row r="1" spans="2:17" ht="23.25" x14ac:dyDescent="0.35">
      <c r="B1" s="6" t="s">
        <v>219</v>
      </c>
    </row>
    <row r="2" spans="2:17" ht="23.25" x14ac:dyDescent="0.35">
      <c r="B2" s="6" t="s">
        <v>221</v>
      </c>
    </row>
    <row r="3" spans="2:17" ht="18.75" x14ac:dyDescent="0.3">
      <c r="B3" s="93" t="s">
        <v>227</v>
      </c>
    </row>
    <row r="4" spans="2:17" ht="13.5" thickBot="1" x14ac:dyDescent="0.25"/>
    <row r="5" spans="2:17" ht="18.75" thickBot="1" x14ac:dyDescent="0.3">
      <c r="C5" s="615" t="s">
        <v>222</v>
      </c>
      <c r="D5" s="614"/>
      <c r="E5" s="614"/>
      <c r="F5" s="614"/>
      <c r="G5" s="614"/>
      <c r="H5" s="614"/>
      <c r="I5" s="616"/>
      <c r="J5" s="60"/>
      <c r="K5" s="615" t="s">
        <v>223</v>
      </c>
      <c r="L5" s="614"/>
      <c r="M5" s="614"/>
      <c r="N5" s="614"/>
      <c r="O5" s="614"/>
      <c r="P5" s="616"/>
      <c r="Q5" s="60"/>
    </row>
    <row r="6" spans="2:17" ht="119.25" thickBot="1" x14ac:dyDescent="0.4">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x14ac:dyDescent="0.25">
      <c r="B7" s="65" t="s">
        <v>126</v>
      </c>
      <c r="C7" s="66"/>
      <c r="D7" s="66"/>
      <c r="E7" s="66"/>
      <c r="F7" s="66"/>
      <c r="G7" s="66"/>
      <c r="H7" s="66"/>
      <c r="I7" s="66"/>
      <c r="J7" s="59"/>
      <c r="K7" s="66"/>
      <c r="L7" s="66"/>
      <c r="M7" s="66"/>
      <c r="N7" s="66"/>
      <c r="O7" s="66"/>
      <c r="P7" s="66"/>
      <c r="Q7" s="59"/>
    </row>
    <row r="8" spans="2:17" ht="14.25" x14ac:dyDescent="0.2">
      <c r="B8" s="68"/>
      <c r="C8" s="69"/>
      <c r="D8" s="69"/>
      <c r="E8" s="69"/>
      <c r="F8" s="69"/>
      <c r="G8" s="69"/>
      <c r="H8" s="69"/>
      <c r="I8" s="69"/>
      <c r="J8" s="67"/>
      <c r="K8" s="69"/>
      <c r="L8" s="69"/>
      <c r="M8" s="69"/>
      <c r="N8" s="69"/>
      <c r="O8" s="69"/>
      <c r="P8" s="69"/>
      <c r="Q8" s="67"/>
    </row>
    <row r="9" spans="2:17" ht="14.25" x14ac:dyDescent="0.2">
      <c r="B9" s="68" t="s">
        <v>127</v>
      </c>
      <c r="C9" s="69"/>
      <c r="D9" s="69"/>
      <c r="E9" s="69"/>
      <c r="F9" s="69"/>
      <c r="G9" s="69"/>
      <c r="H9" s="69"/>
      <c r="I9" s="69"/>
      <c r="J9" s="70"/>
      <c r="K9" s="69"/>
      <c r="L9" s="69"/>
      <c r="M9" s="69"/>
      <c r="N9" s="69"/>
      <c r="O9" s="69"/>
      <c r="P9" s="69"/>
      <c r="Q9" s="70"/>
    </row>
    <row r="10" spans="2:17" ht="14.25" x14ac:dyDescent="0.2">
      <c r="B10" s="68"/>
      <c r="C10" s="69"/>
      <c r="D10" s="69"/>
      <c r="E10" s="69"/>
      <c r="F10" s="69"/>
      <c r="G10" s="69"/>
      <c r="H10" s="69"/>
      <c r="I10" s="69"/>
      <c r="J10" s="70"/>
      <c r="K10" s="69"/>
      <c r="L10" s="69"/>
      <c r="M10" s="69"/>
      <c r="N10" s="69"/>
      <c r="O10" s="69"/>
      <c r="P10" s="69"/>
      <c r="Q10" s="70"/>
    </row>
    <row r="11" spans="2:17" ht="14.25" x14ac:dyDescent="0.2">
      <c r="B11" s="68" t="s">
        <v>128</v>
      </c>
      <c r="C11" s="69">
        <v>4</v>
      </c>
      <c r="D11" s="69"/>
      <c r="E11" s="69">
        <v>1</v>
      </c>
      <c r="F11" s="69">
        <v>1</v>
      </c>
      <c r="G11" s="69"/>
      <c r="H11" s="69"/>
      <c r="I11" s="69"/>
      <c r="J11" s="70"/>
      <c r="K11" s="69">
        <v>2</v>
      </c>
      <c r="L11" s="69">
        <v>5</v>
      </c>
      <c r="M11" s="69"/>
      <c r="N11" s="69"/>
      <c r="O11" s="69"/>
      <c r="P11" s="69"/>
      <c r="Q11" s="70"/>
    </row>
    <row r="12" spans="2:17" ht="14.25" x14ac:dyDescent="0.2">
      <c r="B12" s="68"/>
      <c r="C12" s="69"/>
      <c r="D12" s="69"/>
      <c r="E12" s="69"/>
      <c r="F12" s="69"/>
      <c r="G12" s="69"/>
      <c r="H12" s="69"/>
      <c r="I12" s="69"/>
      <c r="J12" s="70"/>
      <c r="K12" s="69"/>
      <c r="L12" s="69"/>
      <c r="M12" s="69"/>
      <c r="N12" s="69"/>
      <c r="O12" s="69"/>
      <c r="P12" s="69"/>
      <c r="Q12" s="70"/>
    </row>
    <row r="13" spans="2:17" ht="14.25" x14ac:dyDescent="0.2">
      <c r="B13" s="68" t="s">
        <v>129</v>
      </c>
      <c r="C13" s="69">
        <v>1</v>
      </c>
      <c r="D13" s="69">
        <v>1</v>
      </c>
      <c r="E13" s="69"/>
      <c r="F13" s="69"/>
      <c r="G13" s="69"/>
      <c r="H13" s="69">
        <v>2</v>
      </c>
      <c r="I13" s="69"/>
      <c r="J13" s="70"/>
      <c r="K13" s="69">
        <v>1</v>
      </c>
      <c r="L13" s="69">
        <v>1</v>
      </c>
      <c r="M13" s="69"/>
      <c r="N13" s="69"/>
      <c r="O13" s="69"/>
      <c r="P13" s="69"/>
      <c r="Q13" s="70"/>
    </row>
    <row r="14" spans="2:17" ht="14.25" x14ac:dyDescent="0.2">
      <c r="B14" s="68"/>
      <c r="C14" s="69"/>
      <c r="D14" s="69"/>
      <c r="E14" s="69"/>
      <c r="F14" s="69"/>
      <c r="G14" s="69"/>
      <c r="H14" s="69"/>
      <c r="I14" s="69"/>
      <c r="J14" s="70"/>
      <c r="K14" s="69"/>
      <c r="L14" s="69"/>
      <c r="M14" s="69"/>
      <c r="N14" s="69"/>
      <c r="O14" s="69"/>
      <c r="P14" s="69"/>
      <c r="Q14" s="70"/>
    </row>
    <row r="15" spans="2:17" ht="14.25" x14ac:dyDescent="0.2">
      <c r="B15" s="68" t="s">
        <v>130</v>
      </c>
      <c r="C15" s="69"/>
      <c r="D15" s="69">
        <v>1</v>
      </c>
      <c r="E15" s="69">
        <v>1</v>
      </c>
      <c r="F15" s="69"/>
      <c r="G15" s="69"/>
      <c r="H15" s="69"/>
      <c r="I15" s="69"/>
      <c r="J15" s="70"/>
      <c r="K15" s="69"/>
      <c r="L15" s="69"/>
      <c r="M15" s="69"/>
      <c r="N15" s="69"/>
      <c r="O15" s="69">
        <v>2</v>
      </c>
      <c r="P15" s="69"/>
      <c r="Q15" s="70"/>
    </row>
    <row r="16" spans="2:17" ht="14.25" x14ac:dyDescent="0.2">
      <c r="B16" s="68"/>
      <c r="C16" s="69"/>
      <c r="D16" s="69"/>
      <c r="E16" s="69"/>
      <c r="F16" s="69"/>
      <c r="G16" s="69"/>
      <c r="H16" s="69"/>
      <c r="I16" s="69"/>
      <c r="J16" s="70"/>
      <c r="K16" s="69"/>
      <c r="L16" s="69"/>
      <c r="M16" s="69"/>
      <c r="N16" s="69"/>
      <c r="O16" s="69"/>
      <c r="P16" s="69"/>
      <c r="Q16" s="70"/>
    </row>
    <row r="17" spans="2:17" ht="14.25" x14ac:dyDescent="0.2">
      <c r="B17" s="68" t="s">
        <v>131</v>
      </c>
      <c r="C17" s="69"/>
      <c r="D17" s="69"/>
      <c r="E17" s="69">
        <v>2</v>
      </c>
      <c r="F17" s="69"/>
      <c r="G17" s="69"/>
      <c r="H17" s="69"/>
      <c r="I17" s="69"/>
      <c r="J17" s="70"/>
      <c r="K17" s="69">
        <v>1</v>
      </c>
      <c r="L17" s="69"/>
      <c r="M17" s="69"/>
      <c r="N17" s="69"/>
      <c r="O17" s="69">
        <v>1</v>
      </c>
      <c r="P17" s="69"/>
      <c r="Q17" s="70"/>
    </row>
    <row r="18" spans="2:17" ht="14.25" x14ac:dyDescent="0.2">
      <c r="B18" s="68"/>
      <c r="C18" s="69"/>
      <c r="D18" s="69"/>
      <c r="E18" s="69"/>
      <c r="F18" s="69"/>
      <c r="G18" s="69"/>
      <c r="H18" s="69"/>
      <c r="I18" s="69"/>
      <c r="J18" s="70"/>
      <c r="K18" s="69"/>
      <c r="L18" s="69"/>
      <c r="M18" s="69"/>
      <c r="N18" s="69"/>
      <c r="O18" s="69"/>
      <c r="P18" s="69"/>
      <c r="Q18" s="70"/>
    </row>
    <row r="19" spans="2:17" ht="14.25" x14ac:dyDescent="0.2">
      <c r="B19" s="68" t="s">
        <v>132</v>
      </c>
      <c r="C19" s="69"/>
      <c r="D19" s="69">
        <v>1</v>
      </c>
      <c r="E19" s="69"/>
      <c r="F19" s="69"/>
      <c r="G19" s="69">
        <v>2</v>
      </c>
      <c r="H19" s="69"/>
      <c r="I19" s="69"/>
      <c r="J19" s="70"/>
      <c r="K19" s="69">
        <v>2</v>
      </c>
      <c r="L19" s="69"/>
      <c r="M19" s="69"/>
      <c r="N19" s="69">
        <v>2</v>
      </c>
      <c r="O19" s="69"/>
      <c r="P19" s="69"/>
      <c r="Q19" s="70"/>
    </row>
    <row r="20" spans="2:17" ht="14.25" x14ac:dyDescent="0.2">
      <c r="B20" s="68"/>
      <c r="C20" s="69"/>
      <c r="D20" s="69"/>
      <c r="E20" s="69"/>
      <c r="F20" s="69"/>
      <c r="G20" s="69"/>
      <c r="H20" s="69"/>
      <c r="I20" s="69"/>
      <c r="J20" s="70"/>
      <c r="K20" s="69"/>
      <c r="L20" s="69"/>
      <c r="M20" s="69"/>
      <c r="N20" s="69"/>
      <c r="O20" s="69"/>
      <c r="P20" s="69"/>
      <c r="Q20" s="70"/>
    </row>
    <row r="21" spans="2:17" ht="14.25" x14ac:dyDescent="0.2">
      <c r="B21" s="68" t="s">
        <v>133</v>
      </c>
      <c r="C21" s="69"/>
      <c r="D21" s="69"/>
      <c r="E21" s="69"/>
      <c r="F21" s="69"/>
      <c r="G21" s="69"/>
      <c r="H21" s="69"/>
      <c r="I21" s="69"/>
      <c r="J21" s="70"/>
      <c r="K21" s="69"/>
      <c r="L21" s="69"/>
      <c r="M21" s="69"/>
      <c r="N21" s="69"/>
      <c r="O21" s="69"/>
      <c r="P21" s="69"/>
      <c r="Q21" s="70"/>
    </row>
    <row r="22" spans="2:17" ht="14.25" x14ac:dyDescent="0.2">
      <c r="B22" s="68"/>
      <c r="C22" s="69"/>
      <c r="D22" s="69"/>
      <c r="E22" s="69"/>
      <c r="F22" s="69"/>
      <c r="G22" s="69"/>
      <c r="H22" s="69"/>
      <c r="I22" s="69"/>
      <c r="J22" s="70"/>
      <c r="K22" s="69"/>
      <c r="L22" s="69"/>
      <c r="M22" s="69"/>
      <c r="N22" s="69"/>
      <c r="O22" s="69"/>
      <c r="P22" s="69"/>
      <c r="Q22" s="70"/>
    </row>
    <row r="23" spans="2:17" ht="14.25" x14ac:dyDescent="0.2">
      <c r="B23" s="68" t="s">
        <v>134</v>
      </c>
      <c r="C23" s="69"/>
      <c r="D23" s="69">
        <v>1</v>
      </c>
      <c r="E23" s="69"/>
      <c r="F23" s="69"/>
      <c r="G23" s="69">
        <v>1</v>
      </c>
      <c r="H23" s="69">
        <v>1</v>
      </c>
      <c r="I23" s="69"/>
      <c r="J23" s="70"/>
      <c r="K23" s="69">
        <v>1</v>
      </c>
      <c r="L23" s="69">
        <v>1</v>
      </c>
      <c r="M23" s="69"/>
      <c r="N23" s="69">
        <v>1</v>
      </c>
      <c r="O23" s="69"/>
      <c r="P23" s="69"/>
      <c r="Q23" s="70"/>
    </row>
    <row r="24" spans="2:17" ht="14.25" x14ac:dyDescent="0.2">
      <c r="B24" s="68"/>
      <c r="C24" s="69"/>
      <c r="D24" s="69"/>
      <c r="E24" s="69"/>
      <c r="F24" s="69"/>
      <c r="G24" s="69"/>
      <c r="H24" s="69"/>
      <c r="I24" s="69"/>
      <c r="J24" s="70"/>
      <c r="K24" s="69"/>
      <c r="L24" s="69"/>
      <c r="M24" s="69"/>
      <c r="N24" s="69"/>
      <c r="O24" s="69"/>
      <c r="P24" s="69"/>
      <c r="Q24" s="70"/>
    </row>
    <row r="25" spans="2:17" ht="14.25" x14ac:dyDescent="0.2">
      <c r="B25" s="68" t="s">
        <v>135</v>
      </c>
      <c r="C25" s="69"/>
      <c r="D25" s="69"/>
      <c r="E25" s="69"/>
      <c r="F25" s="69"/>
      <c r="G25" s="69">
        <v>5</v>
      </c>
      <c r="H25" s="69"/>
      <c r="I25" s="69"/>
      <c r="J25" s="70"/>
      <c r="K25" s="69">
        <v>2</v>
      </c>
      <c r="L25" s="69">
        <v>2</v>
      </c>
      <c r="M25" s="69">
        <v>1</v>
      </c>
      <c r="N25" s="69"/>
      <c r="O25" s="69"/>
      <c r="P25" s="69"/>
      <c r="Q25" s="70"/>
    </row>
    <row r="26" spans="2:17" ht="14.25" x14ac:dyDescent="0.2">
      <c r="B26" s="68"/>
      <c r="C26" s="69"/>
      <c r="D26" s="69"/>
      <c r="E26" s="69"/>
      <c r="F26" s="69"/>
      <c r="G26" s="69"/>
      <c r="H26" s="69"/>
      <c r="I26" s="69"/>
      <c r="J26" s="70"/>
      <c r="K26" s="69"/>
      <c r="L26" s="69"/>
      <c r="M26" s="69"/>
      <c r="N26" s="69"/>
      <c r="O26" s="69"/>
      <c r="P26" s="69"/>
      <c r="Q26" s="70"/>
    </row>
    <row r="27" spans="2:17" ht="14.25" x14ac:dyDescent="0.2">
      <c r="B27" s="68" t="s">
        <v>140</v>
      </c>
      <c r="C27" s="69">
        <v>1</v>
      </c>
      <c r="D27" s="69"/>
      <c r="E27" s="69"/>
      <c r="F27" s="69"/>
      <c r="G27" s="69">
        <v>1</v>
      </c>
      <c r="H27" s="69"/>
      <c r="I27" s="69"/>
      <c r="J27" s="70"/>
      <c r="K27" s="69">
        <v>1</v>
      </c>
      <c r="L27" s="69"/>
      <c r="M27" s="69"/>
      <c r="N27" s="69">
        <v>1</v>
      </c>
      <c r="O27" s="69"/>
      <c r="P27" s="69"/>
      <c r="Q27" s="70"/>
    </row>
    <row r="28" spans="2:17" ht="14.25" x14ac:dyDescent="0.2">
      <c r="B28" s="68"/>
      <c r="C28" s="69"/>
      <c r="D28" s="69"/>
      <c r="E28" s="69"/>
      <c r="F28" s="69"/>
      <c r="G28" s="69"/>
      <c r="H28" s="69"/>
      <c r="I28" s="69"/>
      <c r="J28" s="70"/>
      <c r="K28" s="69"/>
      <c r="L28" s="69"/>
      <c r="M28" s="69"/>
      <c r="N28" s="69"/>
      <c r="O28" s="69"/>
      <c r="P28" s="69"/>
      <c r="Q28" s="70"/>
    </row>
    <row r="29" spans="2:17" ht="15" thickBot="1" x14ac:dyDescent="0.25">
      <c r="B29" s="71" t="s">
        <v>141</v>
      </c>
      <c r="C29" s="72"/>
      <c r="D29" s="72">
        <v>1</v>
      </c>
      <c r="E29" s="72"/>
      <c r="F29" s="72"/>
      <c r="G29" s="72">
        <v>1</v>
      </c>
      <c r="H29" s="72">
        <v>1</v>
      </c>
      <c r="I29" s="72"/>
      <c r="J29" s="107"/>
      <c r="K29" s="72">
        <v>2</v>
      </c>
      <c r="L29" s="72"/>
      <c r="M29" s="72">
        <v>1</v>
      </c>
      <c r="N29" s="72">
        <v>1</v>
      </c>
      <c r="O29" s="72"/>
      <c r="P29" s="72"/>
      <c r="Q29" s="107"/>
    </row>
    <row r="30" spans="2:17" ht="14.25" x14ac:dyDescent="0.2">
      <c r="B30" s="116"/>
      <c r="C30" s="115"/>
      <c r="D30" s="115"/>
      <c r="E30" s="115"/>
      <c r="F30" s="115"/>
      <c r="G30" s="115"/>
      <c r="H30" s="115"/>
      <c r="I30" s="115"/>
      <c r="J30" s="107"/>
      <c r="K30" s="115"/>
      <c r="L30" s="115"/>
      <c r="M30" s="115"/>
      <c r="N30" s="115"/>
      <c r="O30" s="115"/>
      <c r="P30" s="115"/>
      <c r="Q30" s="107"/>
    </row>
    <row r="31" spans="2:17" ht="14.25" x14ac:dyDescent="0.2">
      <c r="B31" s="68" t="s">
        <v>302</v>
      </c>
      <c r="C31" s="69">
        <f t="shared" ref="C31:H31" si="0">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x14ac:dyDescent="0.2">
      <c r="B32" s="51"/>
      <c r="C32" s="51"/>
      <c r="D32" s="51"/>
      <c r="E32" s="14"/>
      <c r="F32" s="51"/>
      <c r="G32" s="51"/>
      <c r="H32" s="51"/>
      <c r="I32" s="51"/>
      <c r="J32" s="51"/>
      <c r="K32" s="14"/>
      <c r="L32" s="51"/>
      <c r="M32" s="51"/>
      <c r="N32" s="51"/>
      <c r="O32" s="51"/>
      <c r="P32" s="51"/>
      <c r="Q32" s="51"/>
    </row>
    <row r="33" spans="9:17" hidden="1" x14ac:dyDescent="0.2">
      <c r="I33" s="29"/>
      <c r="J33" s="106"/>
      <c r="Q33" s="106"/>
    </row>
    <row r="34" spans="9:17" hidden="1" x14ac:dyDescent="0.2">
      <c r="I34" s="29"/>
      <c r="J34" s="106"/>
      <c r="Q34" s="106"/>
    </row>
    <row r="35" spans="9:17" hidden="1" x14ac:dyDescent="0.2">
      <c r="I35" s="29"/>
      <c r="J35" s="106"/>
      <c r="Q35" s="106"/>
    </row>
    <row r="36" spans="9:17" ht="18" hidden="1" x14ac:dyDescent="0.25">
      <c r="I36" s="29"/>
      <c r="J36" s="109"/>
      <c r="Q36" s="109"/>
    </row>
    <row r="37" spans="9:17" hidden="1" x14ac:dyDescent="0.2">
      <c r="I37" s="29"/>
      <c r="J37" s="110"/>
      <c r="Q37" s="110"/>
    </row>
    <row r="38" spans="9:17" ht="14.25" hidden="1" x14ac:dyDescent="0.2">
      <c r="I38" s="29"/>
      <c r="J38" s="108"/>
      <c r="Q38" s="108"/>
    </row>
    <row r="39" spans="9:17" ht="14.25" hidden="1" x14ac:dyDescent="0.2">
      <c r="I39" s="29"/>
      <c r="J39" s="108"/>
      <c r="Q39" s="108"/>
    </row>
    <row r="40" spans="9:17" ht="14.25" hidden="1" x14ac:dyDescent="0.2">
      <c r="I40" s="29"/>
      <c r="J40" s="108"/>
      <c r="Q40" s="108"/>
    </row>
    <row r="41" spans="9:17" ht="14.25" hidden="1" x14ac:dyDescent="0.2">
      <c r="I41" s="29"/>
      <c r="J41" s="108"/>
      <c r="Q41" s="108"/>
    </row>
    <row r="42" spans="9:17" ht="14.25" hidden="1" x14ac:dyDescent="0.2">
      <c r="I42" s="29"/>
      <c r="J42" s="108"/>
      <c r="Q42" s="108"/>
    </row>
    <row r="43" spans="9:17" ht="14.25" hidden="1" x14ac:dyDescent="0.2">
      <c r="I43" s="29"/>
      <c r="J43" s="108"/>
      <c r="Q43" s="108"/>
    </row>
    <row r="44" spans="9:17" ht="14.25" hidden="1" x14ac:dyDescent="0.2">
      <c r="I44" s="29"/>
      <c r="J44" s="108"/>
      <c r="Q44" s="108"/>
    </row>
    <row r="45" spans="9:17" ht="14.25" hidden="1" x14ac:dyDescent="0.2">
      <c r="I45" s="29"/>
      <c r="J45" s="108"/>
      <c r="Q45" s="108"/>
    </row>
    <row r="46" spans="9:17" ht="14.25" hidden="1" x14ac:dyDescent="0.2">
      <c r="I46" s="29"/>
      <c r="J46" s="108"/>
      <c r="Q46" s="108"/>
    </row>
    <row r="47" spans="9:17" ht="14.25" hidden="1" x14ac:dyDescent="0.2">
      <c r="I47" s="29"/>
      <c r="J47" s="108"/>
      <c r="Q47" s="108"/>
    </row>
    <row r="48" spans="9:17" ht="14.25" hidden="1" x14ac:dyDescent="0.2">
      <c r="I48" s="29"/>
      <c r="J48" s="108"/>
      <c r="Q48" s="108"/>
    </row>
    <row r="49" spans="9:17" ht="14.25" hidden="1" x14ac:dyDescent="0.2">
      <c r="I49" s="29"/>
      <c r="J49" s="108"/>
      <c r="Q49" s="108"/>
    </row>
    <row r="50" spans="9:17" ht="14.25" hidden="1" x14ac:dyDescent="0.2">
      <c r="I50" s="29"/>
      <c r="J50" s="108"/>
      <c r="Q50" s="108"/>
    </row>
    <row r="51" spans="9:17" ht="14.25" hidden="1" x14ac:dyDescent="0.2">
      <c r="I51" s="29"/>
      <c r="J51" s="108"/>
      <c r="Q51" s="108"/>
    </row>
    <row r="52" spans="9:17" ht="14.25" hidden="1" x14ac:dyDescent="0.2">
      <c r="I52" s="29"/>
      <c r="J52" s="108"/>
      <c r="Q52" s="108"/>
    </row>
    <row r="53" spans="9:17" ht="14.25" hidden="1" x14ac:dyDescent="0.2">
      <c r="I53" s="29"/>
      <c r="J53" s="108"/>
      <c r="Q53" s="108"/>
    </row>
    <row r="54" spans="9:17" ht="14.25" hidden="1" x14ac:dyDescent="0.2">
      <c r="I54" s="29"/>
      <c r="J54" s="108"/>
      <c r="Q54" s="108"/>
    </row>
    <row r="55" spans="9:17" ht="14.25" hidden="1" x14ac:dyDescent="0.2">
      <c r="I55" s="29"/>
      <c r="J55" s="108"/>
      <c r="Q55" s="108"/>
    </row>
    <row r="56" spans="9:17" ht="14.25" hidden="1" x14ac:dyDescent="0.2">
      <c r="I56" s="29"/>
      <c r="J56" s="108"/>
      <c r="Q56" s="108"/>
    </row>
    <row r="57" spans="9:17" ht="14.25" hidden="1" x14ac:dyDescent="0.2">
      <c r="I57" s="29"/>
      <c r="J57" s="108"/>
      <c r="Q57" s="108"/>
    </row>
    <row r="58" spans="9:17" ht="14.25" hidden="1" x14ac:dyDescent="0.2">
      <c r="I58" s="29"/>
      <c r="J58" s="108"/>
      <c r="Q58" s="108"/>
    </row>
    <row r="59" spans="9:17" ht="14.25" hidden="1" x14ac:dyDescent="0.2">
      <c r="I59" s="29"/>
      <c r="J59" s="108"/>
      <c r="Q59" s="108"/>
    </row>
    <row r="60" spans="9:17" ht="14.25" hidden="1" x14ac:dyDescent="0.2">
      <c r="I60" s="29"/>
      <c r="J60" s="108"/>
      <c r="Q60" s="108"/>
    </row>
    <row r="61" spans="9:17" hidden="1" x14ac:dyDescent="0.2">
      <c r="I61" s="29"/>
      <c r="J61" s="29"/>
      <c r="Q61" s="29"/>
    </row>
    <row r="62" spans="9:17" hidden="1" x14ac:dyDescent="0.2">
      <c r="I62" s="29"/>
      <c r="J62" s="29"/>
      <c r="Q62" s="29"/>
    </row>
    <row r="63" spans="9:17" hidden="1" x14ac:dyDescent="0.2">
      <c r="I63" s="29"/>
      <c r="J63" s="29"/>
      <c r="Q63" s="29"/>
    </row>
    <row r="64" spans="9:17" hidden="1" x14ac:dyDescent="0.2">
      <c r="I64" s="29"/>
      <c r="J64" s="29"/>
      <c r="Q64" s="29"/>
    </row>
    <row r="65" spans="9:17" hidden="1" x14ac:dyDescent="0.2">
      <c r="I65" s="29"/>
      <c r="J65" s="29"/>
      <c r="Q65" s="29"/>
    </row>
  </sheetData>
  <mergeCells count="2">
    <mergeCell ref="C5:I5"/>
    <mergeCell ref="K5:P5"/>
  </mergeCells>
  <phoneticPr fontId="13"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V138"/>
  <sheetViews>
    <sheetView zoomScale="75" zoomScaleNormal="100" workbookViewId="0">
      <selection activeCell="H18" sqref="H18"/>
    </sheetView>
  </sheetViews>
  <sheetFormatPr defaultColWidth="0" defaultRowHeight="12.75" zeroHeight="1" x14ac:dyDescent="0.2"/>
  <cols>
    <col min="1" max="1" width="1" style="52" customWidth="1"/>
    <col min="2" max="2" width="11.28515625" customWidth="1"/>
    <col min="3" max="3" width="19.85546875" customWidth="1"/>
    <col min="4" max="4" width="13.28515625" style="200" customWidth="1"/>
    <col min="5" max="5" width="13.7109375" customWidth="1"/>
    <col min="6" max="6" width="11.7109375" bestFit="1" customWidth="1"/>
    <col min="7" max="7" width="15.7109375" style="194" bestFit="1" customWidth="1"/>
    <col min="8" max="8" width="10.85546875" customWidth="1"/>
    <col min="9" max="9" width="17.42578125" customWidth="1"/>
    <col min="10" max="10" width="19.7109375" customWidth="1"/>
    <col min="11" max="11" width="28.42578125" customWidth="1"/>
    <col min="12" max="12" width="71.5703125" bestFit="1" customWidth="1"/>
    <col min="13" max="13" width="34.140625" customWidth="1"/>
    <col min="14" max="14" width="17.7109375" customWidth="1"/>
    <col min="15" max="15" width="25.140625" style="63" customWidth="1"/>
    <col min="16" max="16" width="26.42578125" style="63" customWidth="1"/>
    <col min="17" max="17" width="32.5703125" customWidth="1"/>
    <col min="18" max="18" width="14.42578125" customWidth="1"/>
    <col min="19" max="19" width="38.85546875" customWidth="1"/>
    <col min="20" max="20" width="20.28515625" bestFit="1" customWidth="1"/>
  </cols>
  <sheetData>
    <row r="1" spans="1:20" s="3" customFormat="1" ht="23.25" x14ac:dyDescent="0.35">
      <c r="A1" s="55"/>
      <c r="B1" s="6" t="s">
        <v>219</v>
      </c>
      <c r="C1" s="6"/>
      <c r="D1" s="195"/>
      <c r="G1" s="187"/>
      <c r="I1" s="7"/>
      <c r="J1" s="7"/>
      <c r="K1" s="4"/>
      <c r="L1" s="7"/>
      <c r="M1" s="7"/>
      <c r="N1" s="7"/>
      <c r="O1" s="61"/>
      <c r="P1" s="61"/>
      <c r="R1" s="9"/>
    </row>
    <row r="2" spans="1:20" s="3" customFormat="1" ht="23.25" x14ac:dyDescent="0.35">
      <c r="A2" s="55"/>
      <c r="B2" s="6" t="s">
        <v>226</v>
      </c>
      <c r="C2" s="6"/>
      <c r="D2" s="195"/>
      <c r="G2" s="187"/>
      <c r="I2" s="7"/>
      <c r="J2" s="7"/>
      <c r="K2" s="117"/>
      <c r="L2" s="7"/>
      <c r="M2" s="7"/>
      <c r="N2" s="7"/>
      <c r="O2" s="61"/>
      <c r="P2" s="61"/>
      <c r="R2" s="9"/>
    </row>
    <row r="3" spans="1:20" s="3" customFormat="1" ht="18.75" x14ac:dyDescent="0.3">
      <c r="A3" s="55"/>
      <c r="B3" s="93" t="s">
        <v>225</v>
      </c>
      <c r="C3" s="5"/>
      <c r="D3" s="195"/>
      <c r="G3" s="187"/>
      <c r="I3" s="7"/>
      <c r="J3" s="7"/>
      <c r="K3" s="4"/>
      <c r="L3" s="7"/>
      <c r="M3" s="7"/>
      <c r="N3" s="7"/>
      <c r="O3" s="61"/>
      <c r="P3" s="61"/>
      <c r="Q3" s="4"/>
      <c r="R3" s="9"/>
    </row>
    <row r="4" spans="1:20" s="4" customFormat="1" ht="38.25" x14ac:dyDescent="0.2">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idden="1" x14ac:dyDescent="0.2">
      <c r="A5" s="54"/>
      <c r="B5" s="22"/>
      <c r="C5" s="10"/>
      <c r="D5" s="197"/>
      <c r="E5" s="10"/>
      <c r="F5" s="170"/>
      <c r="G5" s="189"/>
      <c r="H5" s="11"/>
      <c r="I5" s="11"/>
      <c r="J5" s="11"/>
      <c r="K5" s="95"/>
      <c r="L5" s="167"/>
      <c r="M5" s="8"/>
      <c r="N5" s="11"/>
      <c r="O5" s="95"/>
      <c r="P5" s="11"/>
      <c r="Q5" s="11"/>
      <c r="R5" s="10"/>
      <c r="S5" s="8"/>
      <c r="T5" s="20"/>
    </row>
    <row r="6" spans="1:20" s="172" customFormat="1" ht="76.5" x14ac:dyDescent="0.2">
      <c r="A6" s="54"/>
      <c r="B6" s="22" t="s">
        <v>120</v>
      </c>
      <c r="C6" s="10">
        <v>39804</v>
      </c>
      <c r="D6" s="197">
        <v>40169</v>
      </c>
      <c r="E6" s="10" t="s">
        <v>496</v>
      </c>
      <c r="F6" s="170" t="s">
        <v>117</v>
      </c>
      <c r="G6" s="189">
        <v>39811.482638888891</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89.25" x14ac:dyDescent="0.2">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x14ac:dyDescent="0.2">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x14ac:dyDescent="0.2">
      <c r="A9" s="54"/>
      <c r="B9" s="1"/>
      <c r="C9" s="1"/>
      <c r="D9" s="196"/>
      <c r="E9" s="1"/>
      <c r="F9" s="1"/>
      <c r="G9" s="188"/>
      <c r="H9" s="1"/>
      <c r="I9" s="2"/>
      <c r="J9" s="2"/>
      <c r="K9" s="1"/>
      <c r="L9" s="1"/>
      <c r="M9" s="1"/>
      <c r="N9" s="1"/>
      <c r="O9" s="1"/>
      <c r="P9" s="1"/>
      <c r="Q9" s="1"/>
      <c r="R9" s="1"/>
      <c r="S9" s="1"/>
      <c r="T9" s="1"/>
    </row>
    <row r="10" spans="1:20" s="172" customFormat="1" ht="25.5" x14ac:dyDescent="0.2">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51" x14ac:dyDescent="0.2">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x14ac:dyDescent="0.2">
      <c r="A12" s="54"/>
      <c r="B12" s="1"/>
      <c r="C12" s="1"/>
      <c r="D12" s="196"/>
      <c r="E12" s="1"/>
      <c r="F12" s="1"/>
      <c r="G12" s="188"/>
      <c r="H12" s="1"/>
      <c r="I12" s="2"/>
      <c r="J12" s="2"/>
      <c r="K12" s="1"/>
      <c r="L12" s="1"/>
      <c r="M12" s="1"/>
      <c r="N12" s="1"/>
      <c r="O12" s="1"/>
      <c r="P12" s="1"/>
      <c r="Q12" s="1"/>
      <c r="R12" s="1"/>
      <c r="S12" s="1"/>
      <c r="T12" s="1"/>
    </row>
    <row r="13" spans="1:20" s="172" customFormat="1" ht="38.25" x14ac:dyDescent="0.2">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x14ac:dyDescent="0.2">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x14ac:dyDescent="0.2">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x14ac:dyDescent="0.2">
      <c r="A16" s="54"/>
      <c r="B16" s="1"/>
      <c r="C16" s="1"/>
      <c r="D16" s="196"/>
      <c r="E16" s="1"/>
      <c r="F16" s="1"/>
      <c r="G16" s="188"/>
      <c r="H16" s="1"/>
      <c r="I16" s="2"/>
      <c r="J16" s="2"/>
      <c r="K16" s="1"/>
      <c r="L16" s="1"/>
      <c r="M16" s="1"/>
      <c r="N16" s="1"/>
      <c r="O16" s="1"/>
      <c r="P16" s="1"/>
      <c r="Q16" s="1"/>
      <c r="R16" s="1"/>
      <c r="S16" s="1"/>
      <c r="T16" s="1"/>
    </row>
    <row r="17" spans="1:20" s="172" customFormat="1" ht="38.25" x14ac:dyDescent="0.2">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x14ac:dyDescent="0.2">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x14ac:dyDescent="0.2">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x14ac:dyDescent="0.2">
      <c r="A20" s="54"/>
      <c r="B20" s="1"/>
      <c r="C20" s="1"/>
      <c r="D20" s="196"/>
      <c r="E20" s="1"/>
      <c r="F20" s="1"/>
      <c r="G20" s="188"/>
      <c r="H20" s="1"/>
      <c r="I20" s="2"/>
      <c r="J20" s="2"/>
      <c r="K20" s="1"/>
      <c r="L20" s="1"/>
      <c r="M20" s="1"/>
      <c r="N20" s="1"/>
      <c r="O20" s="1"/>
      <c r="P20" s="1"/>
      <c r="Q20" s="1"/>
      <c r="R20" s="1"/>
      <c r="S20" s="1"/>
      <c r="T20" s="1"/>
    </row>
    <row r="21" spans="1:20" s="172" customFormat="1" ht="38.25" x14ac:dyDescent="0.2">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x14ac:dyDescent="0.2">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x14ac:dyDescent="0.2">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x14ac:dyDescent="0.2">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x14ac:dyDescent="0.2">
      <c r="A25" s="54"/>
      <c r="B25" s="1"/>
      <c r="C25" s="1"/>
      <c r="D25" s="196"/>
      <c r="E25" s="1"/>
      <c r="F25" s="1"/>
      <c r="G25" s="188"/>
      <c r="H25" s="1"/>
      <c r="I25" s="2"/>
      <c r="J25" s="2"/>
      <c r="K25" s="1"/>
      <c r="L25" s="1"/>
      <c r="M25" s="1"/>
      <c r="N25" s="1"/>
      <c r="O25" s="1"/>
      <c r="P25" s="1"/>
      <c r="Q25" s="1"/>
      <c r="R25" s="1"/>
      <c r="S25" s="1"/>
      <c r="T25" s="1"/>
    </row>
    <row r="26" spans="1:20" s="172" customFormat="1" ht="38.25" x14ac:dyDescent="0.2">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x14ac:dyDescent="0.2">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x14ac:dyDescent="0.2">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x14ac:dyDescent="0.2">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x14ac:dyDescent="0.2">
      <c r="A30" s="54"/>
      <c r="B30" s="1"/>
      <c r="C30" s="1"/>
      <c r="D30" s="196"/>
      <c r="E30" s="1"/>
      <c r="F30" s="1"/>
      <c r="G30" s="188"/>
      <c r="H30" s="1"/>
      <c r="I30" s="2"/>
      <c r="J30" s="2"/>
      <c r="K30" s="1"/>
      <c r="L30" s="1"/>
      <c r="M30" s="1"/>
      <c r="N30" s="1"/>
      <c r="O30" s="1"/>
      <c r="P30" s="1"/>
      <c r="Q30" s="1"/>
      <c r="R30" s="1"/>
      <c r="S30" s="1"/>
      <c r="T30" s="1"/>
    </row>
    <row r="31" spans="1:20" s="13" customFormat="1" ht="50.25" customHeight="1" x14ac:dyDescent="0.2">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1:20" s="13" customFormat="1" ht="25.5" x14ac:dyDescent="0.2">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2" s="4" customFormat="1" x14ac:dyDescent="0.2">
      <c r="A33" s="54"/>
      <c r="B33" s="1"/>
      <c r="C33" s="1"/>
      <c r="D33" s="196"/>
      <c r="E33" s="1"/>
      <c r="F33" s="1"/>
      <c r="G33" s="188"/>
      <c r="H33" s="1"/>
      <c r="I33" s="2"/>
      <c r="J33" s="2"/>
      <c r="K33" s="1"/>
      <c r="L33" s="1"/>
      <c r="M33" s="1"/>
      <c r="N33" s="1"/>
      <c r="O33" s="1"/>
      <c r="P33" s="1"/>
      <c r="Q33" s="1"/>
      <c r="R33" s="1"/>
      <c r="S33" s="1"/>
      <c r="T33" s="1"/>
    </row>
    <row r="34" spans="1:22" s="13" customFormat="1" ht="65.25" customHeight="1" x14ac:dyDescent="0.2">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1:22" s="13" customFormat="1" ht="25.5" x14ac:dyDescent="0.2">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2" s="4" customFormat="1" x14ac:dyDescent="0.2">
      <c r="A36" s="54"/>
      <c r="B36" s="1"/>
      <c r="C36" s="1"/>
      <c r="D36" s="196"/>
      <c r="E36" s="1"/>
      <c r="F36" s="1"/>
      <c r="G36" s="188"/>
      <c r="H36" s="1"/>
      <c r="I36" s="2"/>
      <c r="J36" s="2"/>
      <c r="K36" s="1"/>
      <c r="L36" s="1"/>
      <c r="M36" s="1"/>
      <c r="N36" s="1"/>
      <c r="O36" s="1"/>
      <c r="P36" s="1"/>
      <c r="Q36" s="1"/>
      <c r="R36" s="1"/>
      <c r="S36" s="1"/>
      <c r="T36" s="1"/>
    </row>
    <row r="37" spans="1:22" s="13" customFormat="1" ht="89.25" x14ac:dyDescent="0.2">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x14ac:dyDescent="0.2">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x14ac:dyDescent="0.2">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x14ac:dyDescent="0.2">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2" s="4" customFormat="1" x14ac:dyDescent="0.2">
      <c r="A41" s="54"/>
      <c r="B41" s="1"/>
      <c r="C41" s="1"/>
      <c r="D41" s="196"/>
      <c r="E41" s="1"/>
      <c r="F41" s="1"/>
      <c r="G41" s="188"/>
      <c r="H41" s="1"/>
      <c r="I41" s="2"/>
      <c r="J41" s="2"/>
      <c r="K41" s="1"/>
      <c r="L41" s="1"/>
      <c r="M41" s="1"/>
      <c r="N41" s="1"/>
      <c r="O41" s="1"/>
      <c r="P41" s="1"/>
      <c r="Q41" s="1"/>
      <c r="R41" s="1"/>
      <c r="S41" s="1"/>
      <c r="T41" s="1"/>
    </row>
    <row r="42" spans="1:22" s="181" customFormat="1" ht="63.75" x14ac:dyDescent="0.2">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2" s="13" customFormat="1" ht="38.25" x14ac:dyDescent="0.2">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2" s="4" customFormat="1" ht="38.25" x14ac:dyDescent="0.2">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2" s="13" customFormat="1" ht="25.5" x14ac:dyDescent="0.2">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2" s="13" customFormat="1" ht="25.5" x14ac:dyDescent="0.2">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2" s="13" customFormat="1" ht="42.75" customHeight="1" x14ac:dyDescent="0.2">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2" s="13" customFormat="1" ht="25.5" x14ac:dyDescent="0.2">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x14ac:dyDescent="0.2">
      <c r="A49" s="54"/>
      <c r="B49" s="1"/>
      <c r="C49" s="1"/>
      <c r="D49" s="196"/>
      <c r="E49" s="1"/>
      <c r="F49" s="1"/>
      <c r="G49" s="188"/>
      <c r="H49" s="1"/>
      <c r="I49" s="2"/>
      <c r="J49" s="2"/>
      <c r="K49" s="1"/>
      <c r="L49" s="1"/>
      <c r="M49" s="1"/>
      <c r="N49" s="1"/>
      <c r="O49" s="1"/>
      <c r="P49" s="1"/>
      <c r="Q49" s="1"/>
      <c r="R49" s="1"/>
      <c r="S49" s="1"/>
      <c r="T49" s="1"/>
    </row>
    <row r="50" spans="1:20" x14ac:dyDescent="0.2"/>
    <row r="51" spans="1:20" x14ac:dyDescent="0.2"/>
    <row r="52" spans="1:20" x14ac:dyDescent="0.2"/>
    <row r="53" spans="1:20" x14ac:dyDescent="0.2"/>
    <row r="54" spans="1:20" x14ac:dyDescent="0.2"/>
    <row r="55" spans="1:20" x14ac:dyDescent="0.2"/>
    <row r="56" spans="1:20" x14ac:dyDescent="0.2"/>
    <row r="57" spans="1:20" x14ac:dyDescent="0.2"/>
    <row r="58" spans="1:20" x14ac:dyDescent="0.2"/>
    <row r="59" spans="1:20" x14ac:dyDescent="0.2"/>
    <row r="60" spans="1:20" x14ac:dyDescent="0.2"/>
    <row r="61" spans="1:20" x14ac:dyDescent="0.2"/>
    <row r="62" spans="1:20" x14ac:dyDescent="0.2"/>
    <row r="63" spans="1:20" x14ac:dyDescent="0.2"/>
    <row r="64" spans="1:2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sheetData>
  <autoFilter ref="B4:AA4"/>
  <phoneticPr fontId="13" type="noConversion"/>
  <pageMargins left="0.44" right="0.3" top="0.76" bottom="1" header="0.5" footer="0.5"/>
  <pageSetup scale="25" fitToWidth="2" orientation="landscape"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22"/>
  <sheetViews>
    <sheetView workbookViewId="0">
      <selection sqref="A1:G1"/>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195</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216</v>
      </c>
      <c r="C4" s="16"/>
      <c r="D4" s="16"/>
      <c r="E4" s="16"/>
      <c r="F4" s="97"/>
      <c r="G4" s="100"/>
    </row>
    <row r="5" spans="1:7" ht="23.25" customHeight="1" thickBot="1" x14ac:dyDescent="0.25">
      <c r="A5" s="15" t="s">
        <v>127</v>
      </c>
      <c r="B5" s="15" t="s">
        <v>216</v>
      </c>
      <c r="C5" s="16"/>
      <c r="D5" s="16"/>
      <c r="E5" s="16"/>
      <c r="F5" s="98"/>
      <c r="G5" s="100"/>
    </row>
    <row r="6" spans="1:7" ht="23.25" customHeight="1" thickBot="1" x14ac:dyDescent="0.25">
      <c r="A6" s="15" t="s">
        <v>128</v>
      </c>
      <c r="B6" s="15" t="s">
        <v>216</v>
      </c>
      <c r="C6" s="16"/>
      <c r="D6" s="16"/>
      <c r="E6" s="16"/>
      <c r="F6" s="98"/>
      <c r="G6" s="101"/>
    </row>
    <row r="7" spans="1:7" ht="23.25" customHeight="1" thickBot="1" x14ac:dyDescent="0.25">
      <c r="A7" s="15" t="s">
        <v>129</v>
      </c>
      <c r="B7" s="15" t="s">
        <v>216</v>
      </c>
      <c r="C7" s="16">
        <v>43200</v>
      </c>
      <c r="D7" s="16">
        <v>720</v>
      </c>
      <c r="E7" s="16">
        <f>SUM(C7-D7)</f>
        <v>42480</v>
      </c>
      <c r="F7" s="98">
        <v>76</v>
      </c>
      <c r="G7" s="100">
        <f t="shared" ref="G7:G12" si="0">(E7-F7)/E7</f>
        <v>0.99821092278719392</v>
      </c>
    </row>
    <row r="8" spans="1:7" ht="23.25" customHeight="1" thickBot="1" x14ac:dyDescent="0.25">
      <c r="A8" s="15" t="s">
        <v>130</v>
      </c>
      <c r="B8" s="15" t="s">
        <v>216</v>
      </c>
      <c r="C8" s="16">
        <v>44640</v>
      </c>
      <c r="D8" s="16">
        <v>2880</v>
      </c>
      <c r="E8" s="16">
        <f>SUM(C8-D8)</f>
        <v>41760</v>
      </c>
      <c r="F8" s="98">
        <v>96</v>
      </c>
      <c r="G8" s="100">
        <f t="shared" si="0"/>
        <v>0.99770114942528731</v>
      </c>
    </row>
    <row r="9" spans="1:7" ht="23.25" customHeight="1" thickBot="1" x14ac:dyDescent="0.25">
      <c r="A9" s="15" t="s">
        <v>131</v>
      </c>
      <c r="B9" s="15" t="s">
        <v>216</v>
      </c>
      <c r="C9" s="16">
        <v>43200</v>
      </c>
      <c r="D9" s="16">
        <v>1872</v>
      </c>
      <c r="E9" s="16">
        <f t="shared" ref="E9:E15" si="1">SUM(C9-D9)</f>
        <v>41328</v>
      </c>
      <c r="F9" s="15">
        <v>0</v>
      </c>
      <c r="G9" s="101">
        <f t="shared" si="0"/>
        <v>1</v>
      </c>
    </row>
    <row r="10" spans="1:7" ht="23.25" customHeight="1" thickBot="1" x14ac:dyDescent="0.25">
      <c r="A10" s="15" t="s">
        <v>132</v>
      </c>
      <c r="B10" s="15" t="s">
        <v>216</v>
      </c>
      <c r="C10" s="16">
        <v>44640</v>
      </c>
      <c r="D10" s="16">
        <v>1173</v>
      </c>
      <c r="E10" s="16">
        <f t="shared" si="1"/>
        <v>43467</v>
      </c>
      <c r="F10" s="15">
        <v>0</v>
      </c>
      <c r="G10" s="101">
        <f t="shared" si="0"/>
        <v>1</v>
      </c>
    </row>
    <row r="11" spans="1:7" ht="23.25" customHeight="1" thickBot="1" x14ac:dyDescent="0.25">
      <c r="A11" s="15" t="s">
        <v>133</v>
      </c>
      <c r="B11" s="15" t="s">
        <v>216</v>
      </c>
      <c r="C11" s="16">
        <v>44640</v>
      </c>
      <c r="D11" s="16">
        <v>3145</v>
      </c>
      <c r="E11" s="16">
        <f t="shared" si="1"/>
        <v>41495</v>
      </c>
      <c r="F11" s="15">
        <v>0</v>
      </c>
      <c r="G11" s="101">
        <f t="shared" si="0"/>
        <v>1</v>
      </c>
    </row>
    <row r="12" spans="1:7" ht="23.25" customHeight="1" thickBot="1" x14ac:dyDescent="0.25">
      <c r="A12" s="15" t="s">
        <v>134</v>
      </c>
      <c r="B12" s="15" t="s">
        <v>216</v>
      </c>
      <c r="C12" s="16">
        <v>43200</v>
      </c>
      <c r="D12" s="16">
        <v>1320</v>
      </c>
      <c r="E12" s="16">
        <f t="shared" si="1"/>
        <v>41880</v>
      </c>
      <c r="F12" s="16">
        <v>0</v>
      </c>
      <c r="G12" s="101">
        <f t="shared" si="0"/>
        <v>1</v>
      </c>
    </row>
    <row r="13" spans="1:7" ht="23.25" customHeight="1" thickBot="1" x14ac:dyDescent="0.25">
      <c r="A13" s="17" t="s">
        <v>135</v>
      </c>
      <c r="B13" s="15" t="s">
        <v>216</v>
      </c>
      <c r="C13" s="16">
        <v>44640</v>
      </c>
      <c r="D13" s="16">
        <v>1198</v>
      </c>
      <c r="E13" s="183">
        <f t="shared" si="1"/>
        <v>43442</v>
      </c>
      <c r="F13" s="18">
        <v>0</v>
      </c>
      <c r="G13" s="101">
        <f>(E13-F13)/E13</f>
        <v>1</v>
      </c>
    </row>
    <row r="14" spans="1:7" ht="23.25" customHeight="1" thickBot="1" x14ac:dyDescent="0.25">
      <c r="A14" s="17" t="s">
        <v>140</v>
      </c>
      <c r="B14" s="15" t="s">
        <v>216</v>
      </c>
      <c r="C14" s="16">
        <v>43200</v>
      </c>
      <c r="D14" s="16">
        <v>1665</v>
      </c>
      <c r="E14" s="16">
        <f t="shared" si="1"/>
        <v>41535</v>
      </c>
      <c r="F14" s="18">
        <v>146</v>
      </c>
      <c r="G14" s="101">
        <f>(E14-F14)/E14</f>
        <v>0.99648489225954018</v>
      </c>
    </row>
    <row r="15" spans="1:7" ht="23.25" customHeight="1" thickBot="1" x14ac:dyDescent="0.25">
      <c r="A15" s="17" t="s">
        <v>141</v>
      </c>
      <c r="B15" s="15" t="s">
        <v>216</v>
      </c>
      <c r="C15" s="18">
        <v>44640</v>
      </c>
      <c r="D15" s="16">
        <v>2560</v>
      </c>
      <c r="E15" s="183">
        <f t="shared" si="1"/>
        <v>42080</v>
      </c>
      <c r="F15" s="204">
        <v>0</v>
      </c>
      <c r="G15" s="101">
        <f>(E15-F15)/E15</f>
        <v>1</v>
      </c>
    </row>
    <row r="16" spans="1:7" ht="23.25" customHeight="1" x14ac:dyDescent="0.2">
      <c r="A16" s="568" t="s">
        <v>215</v>
      </c>
      <c r="B16" s="568" t="s">
        <v>216</v>
      </c>
      <c r="C16" s="570">
        <f>SUM(C4:C15)</f>
        <v>396000</v>
      </c>
      <c r="D16" s="570">
        <f>SUM(D4:D15)</f>
        <v>16533</v>
      </c>
      <c r="E16" s="570">
        <f>SUM(E4:E15)</f>
        <v>379467</v>
      </c>
      <c r="F16" s="570">
        <f>SUM(F4:F15)</f>
        <v>318</v>
      </c>
      <c r="G16" s="572">
        <f>(E16-F16)/E16</f>
        <v>0.99916198246487842</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F16:F17"/>
    <mergeCell ref="G16:G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G17"/>
  <sheetViews>
    <sheetView workbookViewId="0">
      <selection sqref="A1:G1"/>
    </sheetView>
  </sheetViews>
  <sheetFormatPr defaultColWidth="0" defaultRowHeight="0"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213</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197</v>
      </c>
      <c r="C4" s="16"/>
      <c r="D4" s="16"/>
      <c r="E4" s="16"/>
      <c r="F4" s="97"/>
      <c r="G4" s="100"/>
    </row>
    <row r="5" spans="1:7" ht="23.25" customHeight="1" thickBot="1" x14ac:dyDescent="0.25">
      <c r="A5" s="15" t="s">
        <v>127</v>
      </c>
      <c r="B5" s="15" t="s">
        <v>197</v>
      </c>
      <c r="C5" s="16"/>
      <c r="D5" s="16"/>
      <c r="E5" s="16"/>
      <c r="F5" s="98"/>
      <c r="G5" s="100"/>
    </row>
    <row r="6" spans="1:7" ht="23.25" customHeight="1" thickBot="1" x14ac:dyDescent="0.25">
      <c r="A6" s="15" t="s">
        <v>128</v>
      </c>
      <c r="B6" s="15" t="s">
        <v>197</v>
      </c>
      <c r="C6" s="16"/>
      <c r="D6" s="16"/>
      <c r="E6" s="16"/>
      <c r="F6" s="98"/>
      <c r="G6" s="100"/>
    </row>
    <row r="7" spans="1:7" ht="23.25" customHeight="1" thickBot="1" x14ac:dyDescent="0.25">
      <c r="A7" s="15" t="s">
        <v>129</v>
      </c>
      <c r="B7" s="15" t="s">
        <v>197</v>
      </c>
      <c r="C7" s="16">
        <v>43200</v>
      </c>
      <c r="D7" s="16">
        <v>720</v>
      </c>
      <c r="E7" s="16">
        <f>SUM(C7-D7)</f>
        <v>42480</v>
      </c>
      <c r="F7" s="98">
        <v>176</v>
      </c>
      <c r="G7" s="100">
        <f t="shared" ref="G7:G13" si="0">(E7-F7)/E7</f>
        <v>0.9958568738229755</v>
      </c>
    </row>
    <row r="8" spans="1:7" ht="23.25" customHeight="1" thickBot="1" x14ac:dyDescent="0.25">
      <c r="A8" s="15" t="s">
        <v>130</v>
      </c>
      <c r="B8" s="15" t="s">
        <v>197</v>
      </c>
      <c r="C8" s="16">
        <v>44640</v>
      </c>
      <c r="D8" s="16">
        <v>2880</v>
      </c>
      <c r="E8" s="16">
        <f>SUM(C8-D8)</f>
        <v>41760</v>
      </c>
      <c r="F8" s="98">
        <v>96</v>
      </c>
      <c r="G8" s="100">
        <f t="shared" si="0"/>
        <v>0.99770114942528731</v>
      </c>
    </row>
    <row r="9" spans="1:7" ht="23.25" customHeight="1" thickBot="1" x14ac:dyDescent="0.25">
      <c r="A9" s="15" t="s">
        <v>131</v>
      </c>
      <c r="B9" s="15" t="s">
        <v>197</v>
      </c>
      <c r="C9" s="16">
        <v>43200</v>
      </c>
      <c r="D9" s="16">
        <v>1872</v>
      </c>
      <c r="E9" s="16">
        <f t="shared" ref="E9:E15" si="1">SUM(C9-D9)</f>
        <v>41328</v>
      </c>
      <c r="F9" s="15">
        <v>65</v>
      </c>
      <c r="G9" s="100">
        <f t="shared" si="0"/>
        <v>0.9984272164150213</v>
      </c>
    </row>
    <row r="10" spans="1:7" ht="23.25" customHeight="1" thickBot="1" x14ac:dyDescent="0.25">
      <c r="A10" s="15" t="s">
        <v>132</v>
      </c>
      <c r="B10" s="15" t="s">
        <v>197</v>
      </c>
      <c r="C10" s="16">
        <v>44640</v>
      </c>
      <c r="D10" s="16">
        <v>1173</v>
      </c>
      <c r="E10" s="16">
        <f t="shared" si="1"/>
        <v>43467</v>
      </c>
      <c r="F10" s="15">
        <v>216</v>
      </c>
      <c r="G10" s="100">
        <f t="shared" si="0"/>
        <v>0.99503071295465528</v>
      </c>
    </row>
    <row r="11" spans="1:7" ht="23.25" customHeight="1" thickBot="1" x14ac:dyDescent="0.25">
      <c r="A11" s="15" t="s">
        <v>133</v>
      </c>
      <c r="B11" s="15" t="s">
        <v>197</v>
      </c>
      <c r="C11" s="16">
        <v>44640</v>
      </c>
      <c r="D11" s="16">
        <v>3145</v>
      </c>
      <c r="E11" s="16">
        <f t="shared" si="1"/>
        <v>41495</v>
      </c>
      <c r="F11" s="15">
        <v>0</v>
      </c>
      <c r="G11" s="100">
        <f t="shared" si="0"/>
        <v>1</v>
      </c>
    </row>
    <row r="12" spans="1:7" ht="23.25" customHeight="1" thickBot="1" x14ac:dyDescent="0.25">
      <c r="A12" s="15" t="s">
        <v>134</v>
      </c>
      <c r="B12" s="15" t="s">
        <v>197</v>
      </c>
      <c r="C12" s="16">
        <v>43200</v>
      </c>
      <c r="D12" s="16">
        <v>1320</v>
      </c>
      <c r="E12" s="16">
        <f t="shared" si="1"/>
        <v>41880</v>
      </c>
      <c r="F12" s="16">
        <v>33</v>
      </c>
      <c r="G12" s="100">
        <f t="shared" si="0"/>
        <v>0.99921203438395412</v>
      </c>
    </row>
    <row r="13" spans="1:7" ht="23.25" customHeight="1" thickBot="1" x14ac:dyDescent="0.25">
      <c r="A13" s="17" t="s">
        <v>135</v>
      </c>
      <c r="B13" s="15" t="s">
        <v>197</v>
      </c>
      <c r="C13" s="16">
        <v>44640</v>
      </c>
      <c r="D13" s="16">
        <v>1198</v>
      </c>
      <c r="E13" s="183">
        <f t="shared" si="1"/>
        <v>43442</v>
      </c>
      <c r="F13" s="18">
        <v>0</v>
      </c>
      <c r="G13" s="100">
        <f t="shared" si="0"/>
        <v>1</v>
      </c>
    </row>
    <row r="14" spans="1:7" ht="23.25" customHeight="1" thickBot="1" x14ac:dyDescent="0.25">
      <c r="A14" s="17" t="s">
        <v>140</v>
      </c>
      <c r="B14" s="15" t="s">
        <v>197</v>
      </c>
      <c r="C14" s="16">
        <v>43200</v>
      </c>
      <c r="D14" s="16">
        <v>1665</v>
      </c>
      <c r="E14" s="16">
        <f t="shared" si="1"/>
        <v>41535</v>
      </c>
      <c r="F14" s="18">
        <v>146</v>
      </c>
      <c r="G14" s="101">
        <f>(E14-F14)/E14</f>
        <v>0.99648489225954018</v>
      </c>
    </row>
    <row r="15" spans="1:7" ht="23.25" customHeight="1" thickBot="1" x14ac:dyDescent="0.25">
      <c r="A15" s="17" t="s">
        <v>141</v>
      </c>
      <c r="B15" s="15" t="s">
        <v>197</v>
      </c>
      <c r="C15" s="18">
        <v>44640</v>
      </c>
      <c r="D15" s="16">
        <v>2560</v>
      </c>
      <c r="E15" s="183">
        <f t="shared" si="1"/>
        <v>42080</v>
      </c>
      <c r="F15" s="204">
        <v>0</v>
      </c>
      <c r="G15" s="101">
        <f>(E15-F15)/E15</f>
        <v>1</v>
      </c>
    </row>
    <row r="16" spans="1:7" ht="23.25" customHeight="1" x14ac:dyDescent="0.2">
      <c r="A16" s="568" t="s">
        <v>215</v>
      </c>
      <c r="B16" s="568" t="s">
        <v>197</v>
      </c>
      <c r="C16" s="570">
        <f>SUM(C4:C15)</f>
        <v>396000</v>
      </c>
      <c r="D16" s="570">
        <f>SUM(D4:D15)</f>
        <v>16533</v>
      </c>
      <c r="E16" s="570">
        <f>SUM(E4:E15)</f>
        <v>379467</v>
      </c>
      <c r="F16" s="570">
        <f>SUM(F4:F15)</f>
        <v>732</v>
      </c>
      <c r="G16" s="617">
        <f>(E16-F16)/E16</f>
        <v>0.99807097850405968</v>
      </c>
    </row>
    <row r="17" spans="1:7" ht="23.25" customHeight="1" thickBot="1" x14ac:dyDescent="0.25">
      <c r="A17" s="569"/>
      <c r="B17" s="569"/>
      <c r="C17" s="571"/>
      <c r="D17" s="571"/>
      <c r="E17" s="571"/>
      <c r="F17" s="571"/>
      <c r="G17" s="618"/>
    </row>
  </sheetData>
  <mergeCells count="8">
    <mergeCell ref="A1:G1"/>
    <mergeCell ref="F16:F17"/>
    <mergeCell ref="G16:G17"/>
    <mergeCell ref="A16:A17"/>
    <mergeCell ref="B16:B17"/>
    <mergeCell ref="D16:D17"/>
    <mergeCell ref="E16:E17"/>
    <mergeCell ref="C16:C17"/>
  </mergeCells>
  <phoneticPr fontId="13" type="noConversion"/>
  <pageMargins left="0.75" right="0.75" top="1" bottom="1" header="0.5" footer="0.5"/>
  <pageSetup orientation="landscape"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R59"/>
  <sheetViews>
    <sheetView zoomScale="75" workbookViewId="0">
      <selection sqref="A1:G1"/>
    </sheetView>
  </sheetViews>
  <sheetFormatPr defaultRowHeight="12.75" x14ac:dyDescent="0.2"/>
  <cols>
    <col min="1" max="1" width="7.140625" style="120" bestFit="1" customWidth="1"/>
    <col min="2" max="2" width="31.28515625" style="120" bestFit="1" customWidth="1"/>
    <col min="3" max="3" width="42.42578125" style="120" customWidth="1"/>
    <col min="4" max="4" width="13" style="120" customWidth="1"/>
    <col min="5" max="5" width="21.7109375" style="120" customWidth="1"/>
    <col min="6" max="6" width="14.28515625" style="120" customWidth="1"/>
    <col min="7" max="7" width="26.140625" style="120" bestFit="1" customWidth="1"/>
    <col min="8" max="8" width="20.28515625" style="120" customWidth="1"/>
    <col min="9" max="9" width="28.7109375" style="120" customWidth="1"/>
    <col min="10" max="10" width="38.7109375" style="120" customWidth="1"/>
    <col min="11" max="11" width="51.5703125" style="120" customWidth="1"/>
    <col min="12" max="12" width="19.7109375" style="120" customWidth="1"/>
    <col min="13" max="13" width="31.28515625" style="120" customWidth="1"/>
    <col min="14" max="14" width="17" style="120" bestFit="1" customWidth="1"/>
    <col min="15" max="15" width="17.42578125" style="120" bestFit="1" customWidth="1"/>
    <col min="16" max="16" width="21.85546875" style="120" customWidth="1"/>
    <col min="17" max="17" width="23" style="120" bestFit="1" customWidth="1"/>
    <col min="18" max="18" width="26.5703125" style="120" bestFit="1" customWidth="1"/>
    <col min="19" max="16384" width="9.140625" style="120"/>
  </cols>
  <sheetData>
    <row r="1" spans="1:18" x14ac:dyDescent="0.2">
      <c r="A1" s="619" t="s">
        <v>319</v>
      </c>
      <c r="B1" s="620"/>
      <c r="C1" s="620"/>
      <c r="D1" s="620"/>
    </row>
    <row r="2" spans="1:18" x14ac:dyDescent="0.2">
      <c r="A2" s="620"/>
      <c r="B2" s="620"/>
      <c r="C2" s="620"/>
      <c r="D2" s="620"/>
    </row>
    <row r="3" spans="1:18" x14ac:dyDescent="0.2">
      <c r="A3" s="620"/>
      <c r="B3" s="620"/>
      <c r="C3" s="620"/>
      <c r="D3" s="620"/>
    </row>
    <row r="4" spans="1:18" x14ac:dyDescent="0.2">
      <c r="A4" s="621" t="s">
        <v>440</v>
      </c>
      <c r="B4" s="621"/>
      <c r="C4" s="622"/>
      <c r="D4" s="622"/>
    </row>
    <row r="5" spans="1:18" ht="26.25" thickBot="1" x14ac:dyDescent="0.25">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x14ac:dyDescent="0.2">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132" x14ac:dyDescent="0.2">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x14ac:dyDescent="0.2">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x14ac:dyDescent="0.2">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x14ac:dyDescent="0.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x14ac:dyDescent="0.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x14ac:dyDescent="0.2">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x14ac:dyDescent="0.2">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x14ac:dyDescent="0.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x14ac:dyDescent="0.2">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x14ac:dyDescent="0.2">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x14ac:dyDescent="0.2">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x14ac:dyDescent="0.2">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x14ac:dyDescent="0.2">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x14ac:dyDescent="0.2">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x14ac:dyDescent="0.2">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x14ac:dyDescent="0.2">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x14ac:dyDescent="0.2">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x14ac:dyDescent="0.2">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x14ac:dyDescent="0.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x14ac:dyDescent="0.2">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x14ac:dyDescent="0.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x14ac:dyDescent="0.2">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x14ac:dyDescent="0.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x14ac:dyDescent="0.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x14ac:dyDescent="0.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x14ac:dyDescent="0.2">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x14ac:dyDescent="0.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x14ac:dyDescent="0.2">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x14ac:dyDescent="0.2">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x14ac:dyDescent="0.2">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x14ac:dyDescent="0.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x14ac:dyDescent="0.2">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x14ac:dyDescent="0.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x14ac:dyDescent="0.2">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x14ac:dyDescent="0.2">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x14ac:dyDescent="0.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x14ac:dyDescent="0.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x14ac:dyDescent="0.2">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x14ac:dyDescent="0.2">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x14ac:dyDescent="0.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x14ac:dyDescent="0.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x14ac:dyDescent="0.2">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x14ac:dyDescent="0.2">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x14ac:dyDescent="0.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x14ac:dyDescent="0.2">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x14ac:dyDescent="0.2">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x14ac:dyDescent="0.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x14ac:dyDescent="0.2">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x14ac:dyDescent="0.2">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x14ac:dyDescent="0.2">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x14ac:dyDescent="0.2">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x14ac:dyDescent="0.2">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x14ac:dyDescent="0.2">
      <c r="A59" s="142">
        <v>54</v>
      </c>
      <c r="B59" s="137" t="s">
        <v>813</v>
      </c>
      <c r="C59" s="142"/>
      <c r="D59" s="142">
        <v>2</v>
      </c>
      <c r="E59" s="144"/>
      <c r="F59" s="126"/>
      <c r="G59" s="132" t="s">
        <v>415</v>
      </c>
      <c r="H59" s="142"/>
      <c r="I59" s="142"/>
      <c r="J59" s="142"/>
      <c r="K59" s="142"/>
      <c r="L59" s="142"/>
      <c r="M59" s="142"/>
      <c r="N59" s="142"/>
      <c r="O59" s="142"/>
      <c r="P59" s="142"/>
      <c r="Q59" s="142"/>
      <c r="R59" s="142"/>
    </row>
  </sheetData>
  <mergeCells count="2">
    <mergeCell ref="A1:D3"/>
    <mergeCell ref="A4:D4"/>
  </mergeCells>
  <phoneticPr fontId="13" type="noConversion"/>
  <pageMargins left="0.75" right="0.75" top="1" bottom="1" header="0.5" footer="0.5"/>
  <headerFooter alignWithMargins="0"/>
  <drawing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25"/>
  <sheetViews>
    <sheetView workbookViewId="0">
      <selection activeCell="F26" sqref="F26"/>
    </sheetView>
  </sheetViews>
  <sheetFormatPr defaultRowHeight="12.75" x14ac:dyDescent="0.2"/>
  <cols>
    <col min="1" max="1" width="4.5703125" customWidth="1"/>
    <col min="2" max="2" width="30.28515625" customWidth="1"/>
    <col min="3" max="3" width="59.140625" customWidth="1"/>
    <col min="4" max="4" width="13.28515625" customWidth="1"/>
    <col min="5" max="5" width="12" customWidth="1"/>
  </cols>
  <sheetData>
    <row r="1" spans="1:5" ht="16.5" customHeight="1" x14ac:dyDescent="0.2">
      <c r="A1" s="147"/>
      <c r="B1" s="147" t="s">
        <v>866</v>
      </c>
      <c r="C1" s="147" t="s">
        <v>867</v>
      </c>
      <c r="D1" s="147" t="s">
        <v>875</v>
      </c>
      <c r="E1" s="148"/>
    </row>
    <row r="2" spans="1:5" ht="20.100000000000001" customHeight="1" x14ac:dyDescent="0.2">
      <c r="A2" s="149">
        <v>1</v>
      </c>
      <c r="B2" s="150" t="s">
        <v>876</v>
      </c>
      <c r="C2" s="151" t="s">
        <v>877</v>
      </c>
      <c r="D2" s="152" t="s">
        <v>878</v>
      </c>
      <c r="E2" s="153"/>
    </row>
    <row r="3" spans="1:5" ht="20.100000000000001" customHeight="1" x14ac:dyDescent="0.2">
      <c r="A3" s="149">
        <v>2</v>
      </c>
      <c r="B3" s="150" t="s">
        <v>879</v>
      </c>
      <c r="C3" s="151" t="s">
        <v>0</v>
      </c>
      <c r="D3" s="152" t="s">
        <v>878</v>
      </c>
      <c r="E3" s="153"/>
    </row>
    <row r="4" spans="1:5" ht="20.100000000000001" customHeight="1" x14ac:dyDescent="0.2">
      <c r="A4" s="149">
        <v>3</v>
      </c>
      <c r="B4" s="150" t="s">
        <v>1</v>
      </c>
      <c r="C4" s="151" t="s">
        <v>2</v>
      </c>
      <c r="D4" s="152" t="s">
        <v>3</v>
      </c>
      <c r="E4" s="153"/>
    </row>
    <row r="5" spans="1:5" ht="20.100000000000001" customHeight="1" x14ac:dyDescent="0.2">
      <c r="A5" s="149" t="s">
        <v>4</v>
      </c>
      <c r="B5" s="150" t="s">
        <v>5</v>
      </c>
      <c r="C5" s="151" t="s">
        <v>6</v>
      </c>
      <c r="D5" s="152" t="s">
        <v>7</v>
      </c>
      <c r="E5" s="153"/>
    </row>
    <row r="6" spans="1:5" ht="20.100000000000001" customHeight="1" x14ac:dyDescent="0.2">
      <c r="A6" s="149">
        <v>5</v>
      </c>
      <c r="B6" s="150" t="s">
        <v>8</v>
      </c>
      <c r="C6" s="151" t="s">
        <v>9</v>
      </c>
      <c r="D6" s="152" t="s">
        <v>3</v>
      </c>
      <c r="E6" s="153"/>
    </row>
    <row r="7" spans="1:5" ht="20.100000000000001" customHeight="1" x14ac:dyDescent="0.2">
      <c r="A7" s="149">
        <v>6</v>
      </c>
      <c r="B7" s="150" t="s">
        <v>10</v>
      </c>
      <c r="C7" s="151" t="s">
        <v>11</v>
      </c>
      <c r="D7" s="152" t="s">
        <v>12</v>
      </c>
      <c r="E7" s="153"/>
    </row>
    <row r="8" spans="1:5" ht="20.100000000000001" customHeight="1" x14ac:dyDescent="0.2">
      <c r="A8" s="149">
        <v>7</v>
      </c>
      <c r="B8" s="150" t="s">
        <v>13</v>
      </c>
      <c r="C8" s="151" t="s">
        <v>14</v>
      </c>
      <c r="D8" s="152" t="s">
        <v>15</v>
      </c>
      <c r="E8" s="153"/>
    </row>
    <row r="9" spans="1:5" ht="20.100000000000001" customHeight="1" x14ac:dyDescent="0.2">
      <c r="A9" s="149">
        <v>8</v>
      </c>
      <c r="B9" s="150" t="s">
        <v>16</v>
      </c>
      <c r="C9" s="151" t="s">
        <v>17</v>
      </c>
      <c r="D9" s="152" t="s">
        <v>18</v>
      </c>
      <c r="E9" s="153"/>
    </row>
    <row r="10" spans="1:5" ht="20.100000000000001" customHeight="1" x14ac:dyDescent="0.2">
      <c r="A10" s="149">
        <v>9</v>
      </c>
      <c r="B10" s="150" t="s">
        <v>19</v>
      </c>
      <c r="C10" s="151" t="s">
        <v>20</v>
      </c>
      <c r="D10" s="152" t="s">
        <v>3</v>
      </c>
      <c r="E10" s="153"/>
    </row>
    <row r="11" spans="1:5" ht="20.100000000000001" customHeight="1" x14ac:dyDescent="0.2">
      <c r="A11" s="149" t="s">
        <v>98</v>
      </c>
      <c r="B11" s="150" t="s">
        <v>21</v>
      </c>
      <c r="C11" s="151" t="s">
        <v>22</v>
      </c>
      <c r="D11" s="152" t="s">
        <v>3</v>
      </c>
      <c r="E11" s="153"/>
    </row>
    <row r="12" spans="1:5" ht="20.100000000000001" customHeight="1" x14ac:dyDescent="0.2">
      <c r="A12" s="149" t="s">
        <v>99</v>
      </c>
      <c r="B12" s="150" t="s">
        <v>23</v>
      </c>
      <c r="C12" s="151" t="s">
        <v>24</v>
      </c>
      <c r="D12" s="152" t="s">
        <v>3</v>
      </c>
      <c r="E12" s="153"/>
    </row>
    <row r="13" spans="1:5" ht="20.100000000000001" customHeight="1" x14ac:dyDescent="0.2">
      <c r="A13" s="149" t="s">
        <v>100</v>
      </c>
      <c r="B13" s="150" t="s">
        <v>25</v>
      </c>
      <c r="C13" s="151" t="s">
        <v>27</v>
      </c>
      <c r="D13" s="152" t="s">
        <v>3</v>
      </c>
      <c r="E13" s="153"/>
    </row>
    <row r="14" spans="1:5" ht="20.100000000000001" customHeight="1" x14ac:dyDescent="0.2">
      <c r="A14" s="149">
        <v>13</v>
      </c>
      <c r="B14" s="150" t="s">
        <v>28</v>
      </c>
      <c r="C14" s="151" t="s">
        <v>29</v>
      </c>
      <c r="D14" s="152" t="s">
        <v>878</v>
      </c>
      <c r="E14" s="153"/>
    </row>
    <row r="15" spans="1:5" ht="20.100000000000001" customHeight="1" x14ac:dyDescent="0.2">
      <c r="A15" s="154">
        <v>14</v>
      </c>
      <c r="B15" s="155" t="s">
        <v>30</v>
      </c>
      <c r="C15" s="156" t="s">
        <v>31</v>
      </c>
      <c r="D15" s="157" t="s">
        <v>12</v>
      </c>
      <c r="E15" s="153"/>
    </row>
    <row r="16" spans="1:5" ht="20.100000000000001" customHeight="1" x14ac:dyDescent="0.2">
      <c r="A16" s="149">
        <v>15</v>
      </c>
      <c r="B16" s="150" t="s">
        <v>32</v>
      </c>
      <c r="C16" s="151" t="s">
        <v>33</v>
      </c>
      <c r="D16" s="152" t="s">
        <v>7</v>
      </c>
      <c r="E16" s="158"/>
    </row>
    <row r="17" spans="1:5" ht="20.100000000000001" customHeight="1" x14ac:dyDescent="0.2">
      <c r="A17" s="149">
        <v>16</v>
      </c>
      <c r="B17" s="150" t="s">
        <v>34</v>
      </c>
      <c r="C17" s="151" t="s">
        <v>35</v>
      </c>
      <c r="D17" s="152" t="s">
        <v>3</v>
      </c>
      <c r="E17" s="158"/>
    </row>
    <row r="18" spans="1:5" ht="20.100000000000001" customHeight="1" x14ac:dyDescent="0.2">
      <c r="A18" s="149">
        <v>17</v>
      </c>
      <c r="B18" s="150" t="s">
        <v>36</v>
      </c>
      <c r="C18" s="151" t="s">
        <v>37</v>
      </c>
      <c r="D18" s="152" t="s">
        <v>3</v>
      </c>
      <c r="E18" s="158"/>
    </row>
    <row r="19" spans="1:5" ht="20.100000000000001" customHeight="1" x14ac:dyDescent="0.2">
      <c r="A19" s="159">
        <v>18</v>
      </c>
      <c r="B19" s="160" t="s">
        <v>38</v>
      </c>
      <c r="C19" s="161" t="s">
        <v>39</v>
      </c>
      <c r="D19" s="162" t="s">
        <v>3</v>
      </c>
      <c r="E19" s="153"/>
    </row>
    <row r="20" spans="1:5" ht="20.100000000000001" customHeight="1" x14ac:dyDescent="0.2">
      <c r="A20" s="149">
        <v>19</v>
      </c>
      <c r="B20" s="150" t="s">
        <v>40</v>
      </c>
      <c r="C20" s="151" t="s">
        <v>41</v>
      </c>
      <c r="D20" s="152" t="s">
        <v>18</v>
      </c>
      <c r="E20" s="153"/>
    </row>
    <row r="21" spans="1:5" ht="20.100000000000001" customHeight="1" x14ac:dyDescent="0.2">
      <c r="A21" s="149">
        <v>20</v>
      </c>
      <c r="B21" s="150" t="s">
        <v>42</v>
      </c>
      <c r="C21" s="151" t="s">
        <v>43</v>
      </c>
      <c r="D21" s="152" t="s">
        <v>18</v>
      </c>
      <c r="E21" s="153"/>
    </row>
    <row r="22" spans="1:5" ht="20.100000000000001" customHeight="1" x14ac:dyDescent="0.2">
      <c r="A22" s="149">
        <v>21</v>
      </c>
      <c r="B22" s="150" t="s">
        <v>44</v>
      </c>
      <c r="C22" s="151" t="s">
        <v>93</v>
      </c>
      <c r="D22" s="152" t="s">
        <v>18</v>
      </c>
      <c r="E22" s="153"/>
    </row>
    <row r="23" spans="1:5" ht="20.100000000000001" customHeight="1" x14ac:dyDescent="0.2">
      <c r="A23" s="149">
        <v>22</v>
      </c>
      <c r="B23" s="150" t="s">
        <v>94</v>
      </c>
      <c r="C23" s="151" t="s">
        <v>95</v>
      </c>
      <c r="D23" s="152" t="s">
        <v>878</v>
      </c>
      <c r="E23" s="153"/>
    </row>
    <row r="24" spans="1:5" ht="20.100000000000001" customHeight="1" x14ac:dyDescent="0.2">
      <c r="A24" s="149">
        <v>23</v>
      </c>
      <c r="B24" s="150" t="s">
        <v>96</v>
      </c>
      <c r="C24" s="151" t="s">
        <v>97</v>
      </c>
      <c r="D24" s="152" t="s">
        <v>878</v>
      </c>
      <c r="E24" s="153"/>
    </row>
    <row r="25" spans="1:5" x14ac:dyDescent="0.2">
      <c r="A25" s="153"/>
      <c r="B25" s="153"/>
      <c r="C25" s="153"/>
      <c r="D25" s="163"/>
      <c r="E25" s="153"/>
    </row>
  </sheetData>
  <phoneticPr fontId="1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9"/>
  <sheetViews>
    <sheetView workbookViewId="0"/>
  </sheetViews>
  <sheetFormatPr defaultRowHeight="12.75" x14ac:dyDescent="0.2"/>
  <cols>
    <col min="1" max="1" width="27.140625" bestFit="1" customWidth="1"/>
    <col min="2" max="2" width="25.7109375" bestFit="1" customWidth="1"/>
    <col min="3" max="3" width="8.5703125" bestFit="1" customWidth="1"/>
  </cols>
  <sheetData>
    <row r="1" spans="1:6" x14ac:dyDescent="0.2">
      <c r="A1" s="543"/>
      <c r="B1" s="574" t="s">
        <v>1791</v>
      </c>
      <c r="C1" s="575"/>
      <c r="D1" s="575"/>
      <c r="E1" s="575"/>
      <c r="F1" s="576"/>
    </row>
    <row r="2" spans="1:6" x14ac:dyDescent="0.2">
      <c r="A2" s="541"/>
      <c r="B2" s="577"/>
      <c r="C2" s="578"/>
      <c r="D2" s="578"/>
      <c r="E2" s="578"/>
      <c r="F2" s="579"/>
    </row>
    <row r="4" spans="1:6" x14ac:dyDescent="0.2">
      <c r="A4" s="542">
        <v>41974</v>
      </c>
      <c r="B4" s="538" t="s">
        <v>1780</v>
      </c>
    </row>
    <row r="5" spans="1:6" x14ac:dyDescent="0.2">
      <c r="A5" s="539" t="s">
        <v>1790</v>
      </c>
      <c r="B5" s="539" t="s">
        <v>1781</v>
      </c>
    </row>
    <row r="6" spans="1:6" x14ac:dyDescent="0.2">
      <c r="A6" s="540" t="s">
        <v>1782</v>
      </c>
      <c r="B6" s="540">
        <v>99.722999999999999</v>
      </c>
    </row>
    <row r="36" spans="1:2" x14ac:dyDescent="0.2">
      <c r="A36" s="441"/>
    </row>
    <row r="47" spans="1:2" x14ac:dyDescent="0.2">
      <c r="A47" s="542" t="s">
        <v>1821</v>
      </c>
      <c r="B47" s="538" t="s">
        <v>1780</v>
      </c>
    </row>
    <row r="48" spans="1:2" x14ac:dyDescent="0.2">
      <c r="A48" s="539" t="s">
        <v>1790</v>
      </c>
      <c r="B48" s="539" t="s">
        <v>1781</v>
      </c>
    </row>
    <row r="49" spans="1:2" x14ac:dyDescent="0.2">
      <c r="A49" s="540" t="s">
        <v>1782</v>
      </c>
      <c r="B49" s="540">
        <v>99.881</v>
      </c>
    </row>
  </sheetData>
  <mergeCells count="1">
    <mergeCell ref="B1:F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A16" sqref="A16:A17"/>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1761</v>
      </c>
      <c r="B1" s="567"/>
      <c r="C1" s="567"/>
      <c r="D1" s="567"/>
      <c r="E1" s="567"/>
      <c r="F1" s="567"/>
      <c r="G1" s="567"/>
    </row>
    <row r="2" spans="1:7" ht="23.25" customHeight="1" thickBot="1" x14ac:dyDescent="0.25">
      <c r="A2" s="77" t="s">
        <v>1516</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0</v>
      </c>
      <c r="E5" s="207">
        <f t="shared" si="0"/>
        <v>40320</v>
      </c>
      <c r="F5" s="98">
        <v>0</v>
      </c>
      <c r="G5" s="100">
        <f t="shared" si="1"/>
        <v>1</v>
      </c>
    </row>
    <row r="6" spans="1:7" ht="23.25" customHeight="1" thickBot="1" x14ac:dyDescent="0.25">
      <c r="A6" s="15" t="s">
        <v>128</v>
      </c>
      <c r="B6" s="15" t="s">
        <v>1511</v>
      </c>
      <c r="C6" s="206">
        <f>31*24*60</f>
        <v>44640</v>
      </c>
      <c r="D6" s="16">
        <v>0</v>
      </c>
      <c r="E6" s="207">
        <f t="shared" si="0"/>
        <v>44640</v>
      </c>
      <c r="F6" s="98">
        <v>1441</v>
      </c>
      <c r="G6" s="100">
        <f t="shared" si="1"/>
        <v>0.96771953405017919</v>
      </c>
    </row>
    <row r="7" spans="1:7" ht="23.25" customHeight="1" thickBot="1" x14ac:dyDescent="0.25">
      <c r="A7" s="15" t="s">
        <v>129</v>
      </c>
      <c r="B7" s="15" t="s">
        <v>1511</v>
      </c>
      <c r="C7" s="206">
        <f>30*24*60</f>
        <v>43200</v>
      </c>
      <c r="D7" s="16">
        <v>867</v>
      </c>
      <c r="E7" s="207">
        <f t="shared" si="0"/>
        <v>42333</v>
      </c>
      <c r="F7" s="98">
        <v>0</v>
      </c>
      <c r="G7" s="100">
        <f t="shared" si="1"/>
        <v>1</v>
      </c>
    </row>
    <row r="8" spans="1:7" ht="23.25" customHeight="1" thickBot="1" x14ac:dyDescent="0.25">
      <c r="A8" s="15" t="s">
        <v>130</v>
      </c>
      <c r="B8" s="15" t="s">
        <v>1511</v>
      </c>
      <c r="C8" s="206">
        <f>31*24*60</f>
        <v>44640</v>
      </c>
      <c r="D8" s="16">
        <v>611</v>
      </c>
      <c r="E8" s="207">
        <f t="shared" si="0"/>
        <v>44029</v>
      </c>
      <c r="F8" s="98">
        <v>0</v>
      </c>
      <c r="G8" s="100">
        <f t="shared" si="1"/>
        <v>1</v>
      </c>
    </row>
    <row r="9" spans="1:7" ht="23.25" customHeight="1" thickBot="1" x14ac:dyDescent="0.25">
      <c r="A9" s="15" t="s">
        <v>131</v>
      </c>
      <c r="B9" s="15" t="s">
        <v>1511</v>
      </c>
      <c r="C9" s="206">
        <f>30*24*60</f>
        <v>43200</v>
      </c>
      <c r="D9" s="16">
        <v>719</v>
      </c>
      <c r="E9" s="207">
        <f t="shared" si="0"/>
        <v>42481</v>
      </c>
      <c r="F9" s="98">
        <v>165</v>
      </c>
      <c r="G9" s="100">
        <f t="shared" si="1"/>
        <v>0.99611591064240479</v>
      </c>
    </row>
    <row r="10" spans="1:7" ht="23.25" customHeight="1" thickBot="1" x14ac:dyDescent="0.25">
      <c r="A10" s="15" t="s">
        <v>132</v>
      </c>
      <c r="B10" s="15" t="s">
        <v>1511</v>
      </c>
      <c r="C10" s="206">
        <f>31*24*60</f>
        <v>44640</v>
      </c>
      <c r="D10" s="16">
        <v>670</v>
      </c>
      <c r="E10" s="16">
        <f t="shared" si="0"/>
        <v>43970</v>
      </c>
      <c r="F10" s="15">
        <v>0</v>
      </c>
      <c r="G10" s="100">
        <f t="shared" si="1"/>
        <v>1</v>
      </c>
    </row>
    <row r="11" spans="1:7" ht="23.25" customHeight="1" thickBot="1" x14ac:dyDescent="0.25">
      <c r="A11" s="15" t="s">
        <v>133</v>
      </c>
      <c r="B11" s="15" t="s">
        <v>1511</v>
      </c>
      <c r="C11" s="206">
        <f>31*24*60</f>
        <v>44640</v>
      </c>
      <c r="D11" s="16">
        <v>438</v>
      </c>
      <c r="E11" s="16">
        <f t="shared" si="0"/>
        <v>44202</v>
      </c>
      <c r="F11" s="15">
        <v>0</v>
      </c>
      <c r="G11" s="100">
        <f t="shared" si="1"/>
        <v>1</v>
      </c>
    </row>
    <row r="12" spans="1:7" ht="23.25" customHeight="1" thickBot="1" x14ac:dyDescent="0.25">
      <c r="A12" s="15" t="s">
        <v>134</v>
      </c>
      <c r="B12" s="15" t="s">
        <v>1511</v>
      </c>
      <c r="C12" s="206">
        <f>30*24*60</f>
        <v>43200</v>
      </c>
      <c r="D12" s="16">
        <v>0</v>
      </c>
      <c r="E12" s="16">
        <f>SUM(C12-D12)</f>
        <v>43200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915</v>
      </c>
      <c r="E14" s="16">
        <f>SUM(C14-D14)</f>
        <v>42285</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68" t="s">
        <v>1822</v>
      </c>
      <c r="B16" s="568" t="s">
        <v>1511</v>
      </c>
      <c r="C16" s="570">
        <f>SUM(C4:C15)</f>
        <v>525600</v>
      </c>
      <c r="D16" s="570">
        <f>SUM(D4:D15)</f>
        <v>4220</v>
      </c>
      <c r="E16" s="570">
        <f>SUM(E4:E15)</f>
        <v>521380</v>
      </c>
      <c r="F16" s="570">
        <f>SUM(F4:F15)</f>
        <v>1606</v>
      </c>
      <c r="G16" s="572">
        <f>(E16-F16)/E16</f>
        <v>0.99691971306916261</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A16" sqref="A16:A17"/>
    </sheetView>
  </sheetViews>
  <sheetFormatPr defaultColWidth="0" defaultRowHeight="23.25" customHeight="1" zeroHeight="1" x14ac:dyDescent="0.2"/>
  <cols>
    <col min="1" max="1" width="12.5703125" bestFit="1" customWidth="1"/>
    <col min="2" max="2" width="30.42578125" bestFit="1" customWidth="1"/>
    <col min="3" max="4" width="15.7109375" bestFit="1" customWidth="1"/>
    <col min="5" max="5" width="13.5703125" bestFit="1" customWidth="1"/>
    <col min="6" max="6" width="15.42578125" customWidth="1"/>
    <col min="7" max="7" width="11.5703125" bestFit="1" customWidth="1"/>
  </cols>
  <sheetData>
    <row r="1" spans="1:7" ht="23.25" customHeight="1" x14ac:dyDescent="0.35">
      <c r="A1" s="580" t="s">
        <v>1760</v>
      </c>
      <c r="B1" s="580"/>
      <c r="C1" s="580"/>
      <c r="D1" s="580"/>
      <c r="E1" s="580"/>
      <c r="F1" s="580"/>
      <c r="G1" s="580"/>
    </row>
    <row r="2" spans="1:7" ht="23.25" customHeight="1" thickBot="1" x14ac:dyDescent="0.25">
      <c r="A2" s="77" t="s">
        <v>214</v>
      </c>
      <c r="B2" s="73"/>
      <c r="C2" s="73"/>
      <c r="D2" s="74"/>
      <c r="E2" s="74"/>
      <c r="F2" s="75"/>
      <c r="G2" s="76"/>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126</v>
      </c>
      <c r="B4" s="15" t="s">
        <v>216</v>
      </c>
      <c r="C4" s="206">
        <f>31*24*60</f>
        <v>44640</v>
      </c>
      <c r="D4" s="16">
        <v>0</v>
      </c>
      <c r="E4" s="207">
        <f t="shared" ref="E4:E15" si="0">SUM(C4-D4)</f>
        <v>44640</v>
      </c>
      <c r="F4" s="208">
        <v>0</v>
      </c>
      <c r="G4" s="100">
        <f t="shared" ref="G4:G15" si="1">(E4-F4)/E4</f>
        <v>1</v>
      </c>
    </row>
    <row r="5" spans="1:7" ht="23.25" customHeight="1" thickBot="1" x14ac:dyDescent="0.25">
      <c r="A5" s="15" t="s">
        <v>127</v>
      </c>
      <c r="B5" s="15" t="s">
        <v>216</v>
      </c>
      <c r="C5" s="206">
        <f>28*24*60</f>
        <v>40320</v>
      </c>
      <c r="D5" s="16">
        <v>846</v>
      </c>
      <c r="E5" s="207">
        <f t="shared" si="0"/>
        <v>39474</v>
      </c>
      <c r="F5" s="208">
        <v>0</v>
      </c>
      <c r="G5" s="100">
        <f t="shared" si="1"/>
        <v>1</v>
      </c>
    </row>
    <row r="6" spans="1:7" ht="23.25" customHeight="1" thickBot="1" x14ac:dyDescent="0.25">
      <c r="A6" s="15" t="s">
        <v>128</v>
      </c>
      <c r="B6" s="15" t="s">
        <v>216</v>
      </c>
      <c r="C6" s="206">
        <f>31*24*60</f>
        <v>44640</v>
      </c>
      <c r="D6" s="16">
        <v>0</v>
      </c>
      <c r="E6" s="207">
        <f t="shared" si="0"/>
        <v>44640</v>
      </c>
      <c r="F6" s="208">
        <v>1688</v>
      </c>
      <c r="G6" s="100">
        <f t="shared" si="1"/>
        <v>0.96218637992831546</v>
      </c>
    </row>
    <row r="7" spans="1:7" ht="23.25" customHeight="1" thickBot="1" x14ac:dyDescent="0.25">
      <c r="A7" s="15" t="s">
        <v>129</v>
      </c>
      <c r="B7" s="15" t="s">
        <v>216</v>
      </c>
      <c r="C7" s="206">
        <f>30*24*60</f>
        <v>43200</v>
      </c>
      <c r="D7" s="16">
        <v>867</v>
      </c>
      <c r="E7" s="207">
        <f t="shared" si="0"/>
        <v>42333</v>
      </c>
      <c r="F7" s="208">
        <v>0</v>
      </c>
      <c r="G7" s="100">
        <f t="shared" si="1"/>
        <v>1</v>
      </c>
    </row>
    <row r="8" spans="1:7" ht="23.25" customHeight="1" thickBot="1" x14ac:dyDescent="0.25">
      <c r="A8" s="15" t="s">
        <v>130</v>
      </c>
      <c r="B8" s="15" t="s">
        <v>216</v>
      </c>
      <c r="C8" s="206">
        <f>31*24*60</f>
        <v>44640</v>
      </c>
      <c r="D8" s="16">
        <v>611</v>
      </c>
      <c r="E8" s="207">
        <f t="shared" si="0"/>
        <v>44029</v>
      </c>
      <c r="F8" s="208">
        <v>0</v>
      </c>
      <c r="G8" s="100">
        <f t="shared" si="1"/>
        <v>1</v>
      </c>
    </row>
    <row r="9" spans="1:7" ht="23.25" customHeight="1" thickBot="1" x14ac:dyDescent="0.25">
      <c r="A9" s="15" t="s">
        <v>131</v>
      </c>
      <c r="B9" s="15" t="s">
        <v>216</v>
      </c>
      <c r="C9" s="206">
        <f>30*24*60</f>
        <v>43200</v>
      </c>
      <c r="D9" s="16">
        <v>719</v>
      </c>
      <c r="E9" s="207">
        <f t="shared" si="0"/>
        <v>42481</v>
      </c>
      <c r="F9" s="208">
        <v>0</v>
      </c>
      <c r="G9" s="100">
        <f t="shared" si="1"/>
        <v>1</v>
      </c>
    </row>
    <row r="10" spans="1:7" ht="23.25" customHeight="1" thickBot="1" x14ac:dyDescent="0.25">
      <c r="A10" s="15" t="s">
        <v>132</v>
      </c>
      <c r="B10" s="15" t="s">
        <v>216</v>
      </c>
      <c r="C10" s="206">
        <f>31*24*60</f>
        <v>44640</v>
      </c>
      <c r="D10" s="16">
        <v>670</v>
      </c>
      <c r="E10" s="16">
        <f t="shared" si="0"/>
        <v>43970</v>
      </c>
      <c r="F10" s="208">
        <v>0</v>
      </c>
      <c r="G10" s="100">
        <f t="shared" si="1"/>
        <v>1</v>
      </c>
    </row>
    <row r="11" spans="1:7" ht="21.75" customHeight="1" thickBot="1" x14ac:dyDescent="0.25">
      <c r="A11" s="15" t="s">
        <v>133</v>
      </c>
      <c r="B11" s="15" t="s">
        <v>216</v>
      </c>
      <c r="C11" s="206">
        <f>31*24*60</f>
        <v>44640</v>
      </c>
      <c r="D11" s="16">
        <v>438</v>
      </c>
      <c r="E11" s="16">
        <f t="shared" si="0"/>
        <v>44202</v>
      </c>
      <c r="F11" s="15">
        <v>0</v>
      </c>
      <c r="G11" s="100">
        <f t="shared" si="1"/>
        <v>1</v>
      </c>
    </row>
    <row r="12" spans="1:7" ht="23.25" customHeight="1" thickBot="1" x14ac:dyDescent="0.25">
      <c r="A12" s="15" t="s">
        <v>134</v>
      </c>
      <c r="B12" s="15" t="s">
        <v>216</v>
      </c>
      <c r="C12" s="206">
        <f>30*24*60</f>
        <v>43200</v>
      </c>
      <c r="D12" s="16">
        <v>0</v>
      </c>
      <c r="E12" s="16">
        <f t="shared" si="0"/>
        <v>43200</v>
      </c>
      <c r="F12" s="98">
        <v>0</v>
      </c>
      <c r="G12" s="100">
        <f t="shared" si="1"/>
        <v>1</v>
      </c>
    </row>
    <row r="13" spans="1:7" ht="23.25" customHeight="1" thickBot="1" x14ac:dyDescent="0.25">
      <c r="A13" s="17" t="s">
        <v>135</v>
      </c>
      <c r="B13" s="15" t="s">
        <v>216</v>
      </c>
      <c r="C13" s="206">
        <f>31*24*60</f>
        <v>44640</v>
      </c>
      <c r="D13" s="16">
        <v>0</v>
      </c>
      <c r="E13" s="183">
        <f t="shared" si="0"/>
        <v>44640</v>
      </c>
      <c r="F13" s="18">
        <v>0</v>
      </c>
      <c r="G13" s="100">
        <f t="shared" si="1"/>
        <v>1</v>
      </c>
    </row>
    <row r="14" spans="1:7" ht="23.25" customHeight="1" thickBot="1" x14ac:dyDescent="0.25">
      <c r="A14" s="17" t="s">
        <v>140</v>
      </c>
      <c r="B14" s="15" t="s">
        <v>216</v>
      </c>
      <c r="C14" s="206">
        <f>30*24*60</f>
        <v>43200</v>
      </c>
      <c r="D14" s="16">
        <v>915</v>
      </c>
      <c r="E14" s="16">
        <f t="shared" si="0"/>
        <v>42285</v>
      </c>
      <c r="F14" s="18">
        <v>0</v>
      </c>
      <c r="G14" s="100">
        <f t="shared" si="1"/>
        <v>1</v>
      </c>
    </row>
    <row r="15" spans="1:7" ht="23.25" customHeight="1" thickBot="1" x14ac:dyDescent="0.25">
      <c r="A15" s="17" t="s">
        <v>141</v>
      </c>
      <c r="B15" s="15" t="s">
        <v>216</v>
      </c>
      <c r="C15" s="206">
        <f>31*24*60</f>
        <v>44640</v>
      </c>
      <c r="D15" s="16">
        <v>0</v>
      </c>
      <c r="E15" s="183">
        <f t="shared" si="0"/>
        <v>44640</v>
      </c>
      <c r="F15" s="204">
        <v>0</v>
      </c>
      <c r="G15" s="100">
        <f t="shared" si="1"/>
        <v>1</v>
      </c>
    </row>
    <row r="16" spans="1:7" ht="23.25" customHeight="1" x14ac:dyDescent="0.2">
      <c r="A16" s="568" t="s">
        <v>1822</v>
      </c>
      <c r="B16" s="568" t="s">
        <v>216</v>
      </c>
      <c r="C16" s="570">
        <f>SUM(C4:C15)</f>
        <v>525600</v>
      </c>
      <c r="D16" s="570">
        <f>SUM(D4:D15)</f>
        <v>5066</v>
      </c>
      <c r="E16" s="570">
        <f>SUM(E4:E15)</f>
        <v>520534</v>
      </c>
      <c r="F16" s="570">
        <f>SUM(F4:F15)</f>
        <v>1688</v>
      </c>
      <c r="G16" s="572">
        <f>(E16-F16)/E16</f>
        <v>0.99675717628435412</v>
      </c>
    </row>
    <row r="17" spans="1:7" ht="23.25" customHeight="1" thickBot="1" x14ac:dyDescent="0.25">
      <c r="A17" s="569"/>
      <c r="B17" s="569"/>
      <c r="C17" s="571"/>
      <c r="D17" s="571"/>
      <c r="E17" s="571"/>
      <c r="F17" s="571"/>
      <c r="G17" s="573"/>
    </row>
    <row r="18" spans="1:7" ht="23.25" customHeight="1" x14ac:dyDescent="0.2"/>
    <row r="19" spans="1:7" ht="23.25" customHeight="1" x14ac:dyDescent="0.2"/>
    <row r="20" spans="1:7" ht="23.25" customHeight="1" x14ac:dyDescent="0.2"/>
    <row r="21" spans="1:7" ht="23.25" customHeight="1" x14ac:dyDescent="0.2"/>
    <row r="22" spans="1:7" ht="23.25" customHeight="1" x14ac:dyDescent="0.2"/>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41"/>
  <sheetViews>
    <sheetView zoomScale="75" zoomScaleNormal="75" workbookViewId="0">
      <selection activeCell="Q9" sqref="Q9"/>
    </sheetView>
  </sheetViews>
  <sheetFormatPr defaultRowHeight="12.75" x14ac:dyDescent="0.2"/>
  <cols>
    <col min="2" max="2" width="12.7109375" customWidth="1"/>
    <col min="3" max="3" width="16" customWidth="1"/>
    <col min="4" max="4" width="14.85546875" customWidth="1"/>
    <col min="6" max="6" width="10.28515625" customWidth="1"/>
    <col min="7" max="7" width="14.140625" customWidth="1"/>
    <col min="8" max="8" width="15.28515625" customWidth="1"/>
    <col min="9" max="9" width="16.140625" customWidth="1"/>
    <col min="10" max="10" width="20.85546875" customWidth="1"/>
    <col min="11" max="11" width="31.5703125" customWidth="1"/>
    <col min="12" max="12" width="24.85546875" customWidth="1"/>
    <col min="13" max="13" width="14.7109375" customWidth="1"/>
    <col min="14" max="14" width="15.85546875" customWidth="1"/>
    <col min="15" max="15" width="16.140625" customWidth="1"/>
    <col min="16" max="16" width="12.42578125" customWidth="1"/>
    <col min="17" max="17" width="13.5703125" customWidth="1"/>
    <col min="18" max="18" width="20.140625" customWidth="1"/>
    <col min="19" max="19" width="14.28515625" customWidth="1"/>
  </cols>
  <sheetData>
    <row r="1" spans="1:19" ht="23.25" x14ac:dyDescent="0.35">
      <c r="A1" s="6" t="s">
        <v>219</v>
      </c>
    </row>
    <row r="2" spans="1:19" ht="23.25" x14ac:dyDescent="0.35">
      <c r="A2" s="6" t="s">
        <v>226</v>
      </c>
    </row>
    <row r="3" spans="1:19" ht="18.75" x14ac:dyDescent="0.3">
      <c r="A3" s="93" t="s">
        <v>225</v>
      </c>
    </row>
    <row r="4" spans="1:19" ht="63.75" x14ac:dyDescent="0.2">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ht="89.25" x14ac:dyDescent="0.2">
      <c r="A5" s="303" t="s">
        <v>120</v>
      </c>
      <c r="B5" s="253">
        <v>41625</v>
      </c>
      <c r="C5" s="253">
        <v>41626</v>
      </c>
      <c r="D5" s="343" t="s">
        <v>1753</v>
      </c>
      <c r="E5" s="213" t="s">
        <v>693</v>
      </c>
      <c r="F5" s="213" t="s">
        <v>693</v>
      </c>
      <c r="G5" s="213" t="s">
        <v>693</v>
      </c>
      <c r="H5" s="430" t="s">
        <v>693</v>
      </c>
      <c r="I5" s="534" t="s">
        <v>1755</v>
      </c>
      <c r="J5" s="430" t="s">
        <v>200</v>
      </c>
      <c r="K5" s="344" t="s">
        <v>1754</v>
      </c>
      <c r="L5" s="344" t="s">
        <v>1756</v>
      </c>
      <c r="M5" s="303" t="s">
        <v>274</v>
      </c>
      <c r="N5" s="303" t="s">
        <v>254</v>
      </c>
      <c r="O5" s="303" t="s">
        <v>347</v>
      </c>
      <c r="P5" s="344" t="s">
        <v>1758</v>
      </c>
      <c r="Q5" s="253">
        <v>41628</v>
      </c>
      <c r="R5" s="344" t="s">
        <v>1757</v>
      </c>
      <c r="S5" s="477" t="s">
        <v>255</v>
      </c>
    </row>
    <row r="6" spans="1:19" x14ac:dyDescent="0.2">
      <c r="A6" s="218"/>
      <c r="B6" s="218"/>
      <c r="C6" s="219"/>
      <c r="D6" s="218"/>
      <c r="E6" s="218"/>
      <c r="F6" s="220"/>
      <c r="G6" s="218"/>
      <c r="H6" s="221"/>
      <c r="I6" s="221"/>
      <c r="J6" s="218"/>
      <c r="K6" s="218"/>
      <c r="L6" s="218"/>
      <c r="M6" s="218"/>
      <c r="N6" s="218"/>
      <c r="O6" s="218"/>
      <c r="P6" s="218"/>
      <c r="Q6" s="218"/>
      <c r="R6" s="218"/>
      <c r="S6" s="218"/>
    </row>
    <row r="7" spans="1:19" ht="76.5" x14ac:dyDescent="0.2">
      <c r="A7" s="303" t="s">
        <v>364</v>
      </c>
      <c r="B7" s="253">
        <v>41603</v>
      </c>
      <c r="C7" s="253">
        <v>41604</v>
      </c>
      <c r="D7" s="4" t="s">
        <v>1746</v>
      </c>
      <c r="E7" s="303" t="s">
        <v>1748</v>
      </c>
      <c r="F7" s="303" t="s">
        <v>1749</v>
      </c>
      <c r="G7" s="213">
        <v>90</v>
      </c>
      <c r="H7" s="213" t="s">
        <v>693</v>
      </c>
      <c r="I7" s="12" t="s">
        <v>1262</v>
      </c>
      <c r="J7" s="201" t="s">
        <v>1638</v>
      </c>
      <c r="K7" s="7" t="s">
        <v>1751</v>
      </c>
      <c r="L7" s="481" t="s">
        <v>1750</v>
      </c>
      <c r="M7" s="303" t="s">
        <v>274</v>
      </c>
      <c r="N7" s="303" t="s">
        <v>254</v>
      </c>
      <c r="O7" s="303" t="s">
        <v>347</v>
      </c>
      <c r="P7" s="344" t="s">
        <v>1747</v>
      </c>
      <c r="Q7" s="253">
        <v>41604</v>
      </c>
      <c r="R7" s="344" t="s">
        <v>1752</v>
      </c>
      <c r="S7" s="477" t="s">
        <v>255</v>
      </c>
    </row>
    <row r="8" spans="1:19" x14ac:dyDescent="0.2">
      <c r="A8" s="218"/>
      <c r="B8" s="218"/>
      <c r="C8" s="219"/>
      <c r="D8" s="218"/>
      <c r="E8" s="218"/>
      <c r="F8" s="220"/>
      <c r="G8" s="218"/>
      <c r="H8" s="221"/>
      <c r="I8" s="221"/>
      <c r="J8" s="218"/>
      <c r="K8" s="218"/>
      <c r="L8" s="218"/>
      <c r="M8" s="218"/>
      <c r="N8" s="218"/>
      <c r="O8" s="218"/>
      <c r="P8" s="218"/>
      <c r="Q8" s="218"/>
      <c r="R8" s="218"/>
      <c r="S8" s="218"/>
    </row>
    <row r="9" spans="1:19" ht="63.75" x14ac:dyDescent="0.2">
      <c r="A9" s="303" t="s">
        <v>256</v>
      </c>
      <c r="B9" s="253">
        <v>41569</v>
      </c>
      <c r="C9" s="253">
        <v>41569</v>
      </c>
      <c r="D9" s="303" t="s">
        <v>1738</v>
      </c>
      <c r="E9" s="303" t="s">
        <v>1739</v>
      </c>
      <c r="F9" s="303" t="s">
        <v>1741</v>
      </c>
      <c r="G9" s="213">
        <v>45</v>
      </c>
      <c r="H9" s="411" t="s">
        <v>1743</v>
      </c>
      <c r="I9" s="12" t="s">
        <v>693</v>
      </c>
      <c r="J9" s="201" t="s">
        <v>1638</v>
      </c>
      <c r="K9" s="481" t="s">
        <v>1742</v>
      </c>
      <c r="L9" s="481" t="s">
        <v>1745</v>
      </c>
      <c r="M9" s="303" t="s">
        <v>254</v>
      </c>
      <c r="N9" s="303" t="s">
        <v>254</v>
      </c>
      <c r="O9" s="303" t="s">
        <v>347</v>
      </c>
      <c r="P9" s="344" t="s">
        <v>1744</v>
      </c>
      <c r="Q9" s="253">
        <v>41569</v>
      </c>
      <c r="R9" s="481" t="s">
        <v>1740</v>
      </c>
      <c r="S9" s="477" t="s">
        <v>255</v>
      </c>
    </row>
    <row r="10" spans="1:19" ht="89.25" x14ac:dyDescent="0.2">
      <c r="A10" s="303" t="s">
        <v>256</v>
      </c>
      <c r="B10" s="253">
        <v>41563</v>
      </c>
      <c r="C10" s="253">
        <v>41563</v>
      </c>
      <c r="D10" s="303" t="s">
        <v>1733</v>
      </c>
      <c r="E10" s="213" t="s">
        <v>693</v>
      </c>
      <c r="F10" s="213" t="s">
        <v>693</v>
      </c>
      <c r="G10" s="213" t="s">
        <v>693</v>
      </c>
      <c r="H10" s="213" t="s">
        <v>693</v>
      </c>
      <c r="I10" s="344" t="s">
        <v>1734</v>
      </c>
      <c r="J10" s="430" t="s">
        <v>693</v>
      </c>
      <c r="K10" s="421" t="s">
        <v>1735</v>
      </c>
      <c r="L10" s="533" t="s">
        <v>1673</v>
      </c>
      <c r="M10" s="303" t="s">
        <v>254</v>
      </c>
      <c r="N10" s="303" t="s">
        <v>254</v>
      </c>
      <c r="O10" s="303" t="s">
        <v>347</v>
      </c>
      <c r="P10" s="421" t="s">
        <v>1737</v>
      </c>
      <c r="Q10" s="323"/>
      <c r="R10" s="344" t="s">
        <v>1736</v>
      </c>
      <c r="S10" s="477" t="s">
        <v>255</v>
      </c>
    </row>
    <row r="11" spans="1:19" x14ac:dyDescent="0.2">
      <c r="A11" s="239"/>
      <c r="B11" s="239"/>
      <c r="C11" s="240"/>
      <c r="D11" s="256"/>
      <c r="E11" s="239"/>
      <c r="F11" s="241"/>
      <c r="G11" s="239"/>
      <c r="H11" s="242"/>
      <c r="I11" s="242"/>
      <c r="J11" s="239"/>
      <c r="K11" s="239"/>
      <c r="L11" s="239"/>
      <c r="M11" s="239"/>
      <c r="N11" s="239"/>
      <c r="O11" s="239"/>
      <c r="P11" s="239"/>
      <c r="Q11" s="239"/>
      <c r="R11" s="239"/>
      <c r="S11" s="239"/>
    </row>
    <row r="12" spans="1:19" ht="63.75" x14ac:dyDescent="0.2">
      <c r="A12" s="303" t="s">
        <v>1722</v>
      </c>
      <c r="B12" s="253">
        <v>41544</v>
      </c>
      <c r="C12" s="253">
        <v>41544</v>
      </c>
      <c r="D12" s="213" t="s">
        <v>1727</v>
      </c>
      <c r="E12" s="213" t="s">
        <v>693</v>
      </c>
      <c r="F12" s="213" t="s">
        <v>693</v>
      </c>
      <c r="G12" s="213" t="s">
        <v>693</v>
      </c>
      <c r="H12" s="213" t="s">
        <v>693</v>
      </c>
      <c r="I12" s="303" t="s">
        <v>1262</v>
      </c>
      <c r="J12" s="303" t="s">
        <v>200</v>
      </c>
      <c r="K12" s="344" t="s">
        <v>1731</v>
      </c>
      <c r="L12" s="344" t="s">
        <v>1732</v>
      </c>
      <c r="M12" s="303" t="s">
        <v>274</v>
      </c>
      <c r="N12" s="303" t="s">
        <v>254</v>
      </c>
      <c r="O12" s="303" t="s">
        <v>347</v>
      </c>
      <c r="P12" s="344" t="s">
        <v>1730</v>
      </c>
      <c r="Q12" s="253">
        <v>41545</v>
      </c>
      <c r="R12" s="344" t="s">
        <v>1728</v>
      </c>
      <c r="S12" s="477" t="s">
        <v>255</v>
      </c>
    </row>
    <row r="13" spans="1:19" ht="38.25" x14ac:dyDescent="0.2">
      <c r="A13" s="303" t="s">
        <v>1722</v>
      </c>
      <c r="B13" s="253">
        <v>41529</v>
      </c>
      <c r="C13" s="253">
        <v>41529</v>
      </c>
      <c r="D13" s="213" t="s">
        <v>1723</v>
      </c>
      <c r="E13" s="213" t="s">
        <v>693</v>
      </c>
      <c r="F13" s="213" t="s">
        <v>693</v>
      </c>
      <c r="G13" s="213" t="s">
        <v>693</v>
      </c>
      <c r="H13" s="213" t="s">
        <v>693</v>
      </c>
      <c r="I13" s="303" t="s">
        <v>1262</v>
      </c>
      <c r="J13" s="303" t="s">
        <v>200</v>
      </c>
      <c r="K13" s="344" t="s">
        <v>1724</v>
      </c>
      <c r="L13" s="344" t="s">
        <v>1726</v>
      </c>
      <c r="M13" s="303" t="s">
        <v>274</v>
      </c>
      <c r="N13" s="303" t="s">
        <v>254</v>
      </c>
      <c r="O13" s="303" t="s">
        <v>347</v>
      </c>
      <c r="P13" s="344" t="s">
        <v>1729</v>
      </c>
      <c r="Q13" s="213" t="s">
        <v>693</v>
      </c>
      <c r="R13" s="344" t="s">
        <v>1725</v>
      </c>
      <c r="S13" s="477" t="s">
        <v>255</v>
      </c>
    </row>
    <row r="14" spans="1:19" x14ac:dyDescent="0.2">
      <c r="A14" s="256"/>
      <c r="B14" s="256"/>
      <c r="C14" s="281"/>
      <c r="D14" s="256"/>
      <c r="E14" s="256"/>
      <c r="F14" s="282"/>
      <c r="G14" s="256"/>
      <c r="H14" s="257"/>
      <c r="I14" s="257"/>
      <c r="J14" s="256"/>
      <c r="K14" s="256"/>
      <c r="L14" s="256"/>
      <c r="M14" s="256"/>
      <c r="N14" s="256"/>
      <c r="O14" s="256"/>
      <c r="P14" s="256"/>
      <c r="Q14" s="256"/>
      <c r="R14" s="256"/>
      <c r="S14" s="256"/>
    </row>
    <row r="15" spans="1:19" ht="51" x14ac:dyDescent="0.2">
      <c r="A15" s="213" t="s">
        <v>70</v>
      </c>
      <c r="B15" s="253">
        <v>41505</v>
      </c>
      <c r="C15" s="253">
        <v>41506</v>
      </c>
      <c r="D15" s="35" t="s">
        <v>1720</v>
      </c>
      <c r="E15" s="213" t="s">
        <v>693</v>
      </c>
      <c r="F15" s="213" t="s">
        <v>693</v>
      </c>
      <c r="G15" s="213" t="s">
        <v>693</v>
      </c>
      <c r="H15" s="213" t="s">
        <v>693</v>
      </c>
      <c r="I15" s="303" t="s">
        <v>1262</v>
      </c>
      <c r="J15" s="303" t="s">
        <v>1689</v>
      </c>
      <c r="K15" s="344" t="s">
        <v>1721</v>
      </c>
      <c r="L15" s="396" t="s">
        <v>1673</v>
      </c>
      <c r="M15" s="303" t="s">
        <v>274</v>
      </c>
      <c r="N15" s="303" t="s">
        <v>254</v>
      </c>
      <c r="O15" s="303" t="s">
        <v>347</v>
      </c>
      <c r="P15" s="212" t="s">
        <v>1708</v>
      </c>
      <c r="Q15" s="213" t="s">
        <v>693</v>
      </c>
      <c r="R15" s="344" t="s">
        <v>1713</v>
      </c>
      <c r="S15" s="477" t="s">
        <v>255</v>
      </c>
    </row>
    <row r="16" spans="1:19" ht="51" x14ac:dyDescent="0.2">
      <c r="A16" s="213" t="s">
        <v>70</v>
      </c>
      <c r="B16" s="253">
        <v>41500</v>
      </c>
      <c r="C16" s="253">
        <v>41501</v>
      </c>
      <c r="D16" s="69" t="s">
        <v>1706</v>
      </c>
      <c r="E16" s="213" t="s">
        <v>693</v>
      </c>
      <c r="F16" s="213" t="s">
        <v>693</v>
      </c>
      <c r="G16" s="213" t="s">
        <v>693</v>
      </c>
      <c r="H16" s="213" t="s">
        <v>693</v>
      </c>
      <c r="I16" s="303" t="s">
        <v>1262</v>
      </c>
      <c r="J16" s="303" t="s">
        <v>1689</v>
      </c>
      <c r="K16" s="344" t="s">
        <v>1707</v>
      </c>
      <c r="L16" s="396" t="s">
        <v>1673</v>
      </c>
      <c r="M16" s="303" t="s">
        <v>274</v>
      </c>
      <c r="N16" s="303" t="s">
        <v>254</v>
      </c>
      <c r="O16" s="303" t="s">
        <v>347</v>
      </c>
      <c r="P16" s="212" t="s">
        <v>1708</v>
      </c>
      <c r="Q16" s="213" t="s">
        <v>693</v>
      </c>
      <c r="R16" s="344" t="s">
        <v>1713</v>
      </c>
      <c r="S16" s="477" t="s">
        <v>255</v>
      </c>
    </row>
    <row r="17" spans="1:19" ht="51" x14ac:dyDescent="0.2">
      <c r="A17" s="213" t="s">
        <v>70</v>
      </c>
      <c r="B17" s="253">
        <v>41495</v>
      </c>
      <c r="C17" s="253">
        <v>41495</v>
      </c>
      <c r="D17" s="69" t="s">
        <v>1705</v>
      </c>
      <c r="E17" s="213" t="s">
        <v>693</v>
      </c>
      <c r="F17" s="213" t="s">
        <v>693</v>
      </c>
      <c r="G17" s="213" t="s">
        <v>693</v>
      </c>
      <c r="H17" s="213" t="s">
        <v>693</v>
      </c>
      <c r="I17" s="303" t="s">
        <v>1262</v>
      </c>
      <c r="J17" s="303" t="s">
        <v>1689</v>
      </c>
      <c r="K17" s="396" t="s">
        <v>1709</v>
      </c>
      <c r="L17" s="396" t="s">
        <v>1673</v>
      </c>
      <c r="M17" s="303" t="s">
        <v>274</v>
      </c>
      <c r="N17" s="303" t="s">
        <v>254</v>
      </c>
      <c r="O17" s="303" t="s">
        <v>347</v>
      </c>
      <c r="P17" s="212" t="s">
        <v>1708</v>
      </c>
      <c r="Q17" s="213" t="s">
        <v>693</v>
      </c>
      <c r="R17" s="344" t="s">
        <v>1713</v>
      </c>
      <c r="S17" s="477" t="s">
        <v>255</v>
      </c>
    </row>
    <row r="18" spans="1:19" ht="71.25" x14ac:dyDescent="0.2">
      <c r="A18" s="213" t="s">
        <v>70</v>
      </c>
      <c r="B18" s="303" t="s">
        <v>1710</v>
      </c>
      <c r="C18" s="253">
        <v>41493</v>
      </c>
      <c r="D18" s="69" t="s">
        <v>1704</v>
      </c>
      <c r="E18" s="213" t="s">
        <v>693</v>
      </c>
      <c r="F18" s="213" t="s">
        <v>693</v>
      </c>
      <c r="G18" s="213" t="s">
        <v>693</v>
      </c>
      <c r="H18" s="213" t="s">
        <v>693</v>
      </c>
      <c r="I18" s="12" t="s">
        <v>1676</v>
      </c>
      <c r="J18" s="303" t="s">
        <v>201</v>
      </c>
      <c r="K18" s="344" t="s">
        <v>1711</v>
      </c>
      <c r="L18" s="529" t="s">
        <v>1718</v>
      </c>
      <c r="M18" s="303" t="s">
        <v>274</v>
      </c>
      <c r="N18" s="303" t="s">
        <v>254</v>
      </c>
      <c r="O18" s="303" t="s">
        <v>347</v>
      </c>
      <c r="P18" s="344" t="s">
        <v>1712</v>
      </c>
      <c r="Q18" s="253">
        <v>41493</v>
      </c>
      <c r="R18" s="323"/>
      <c r="S18" s="477" t="s">
        <v>255</v>
      </c>
    </row>
    <row r="19" spans="1:19" ht="15" x14ac:dyDescent="0.25">
      <c r="A19" s="1"/>
      <c r="B19" s="1"/>
      <c r="C19" s="196"/>
      <c r="D19" s="531"/>
      <c r="E19" s="1"/>
      <c r="F19" s="188"/>
      <c r="G19" s="1"/>
      <c r="H19" s="2"/>
      <c r="I19" s="2"/>
      <c r="J19" s="1"/>
      <c r="K19" s="1"/>
      <c r="L19" s="1"/>
      <c r="M19" s="1"/>
      <c r="N19" s="1"/>
      <c r="O19" s="1"/>
      <c r="P19" s="1"/>
      <c r="Q19" s="1"/>
      <c r="R19" s="1"/>
      <c r="S19" s="256"/>
    </row>
    <row r="20" spans="1:19" s="3" customFormat="1" ht="76.5" x14ac:dyDescent="0.2">
      <c r="A20" s="303" t="s">
        <v>132</v>
      </c>
      <c r="B20" s="304" t="s">
        <v>1714</v>
      </c>
      <c r="C20" s="304">
        <v>41485</v>
      </c>
      <c r="D20" s="69" t="s">
        <v>1703</v>
      </c>
      <c r="E20" s="213" t="s">
        <v>693</v>
      </c>
      <c r="F20" s="213" t="s">
        <v>693</v>
      </c>
      <c r="G20" s="213" t="s">
        <v>693</v>
      </c>
      <c r="H20" s="213" t="s">
        <v>693</v>
      </c>
      <c r="I20" s="12" t="s">
        <v>1716</v>
      </c>
      <c r="J20" s="303" t="s">
        <v>200</v>
      </c>
      <c r="K20" s="527" t="s">
        <v>1717</v>
      </c>
      <c r="L20" s="532" t="s">
        <v>1718</v>
      </c>
      <c r="M20" s="303" t="s">
        <v>274</v>
      </c>
      <c r="N20" s="303" t="s">
        <v>254</v>
      </c>
      <c r="O20" s="303" t="s">
        <v>347</v>
      </c>
      <c r="P20" s="344" t="s">
        <v>1715</v>
      </c>
      <c r="Q20" s="304">
        <v>41487</v>
      </c>
      <c r="R20" s="396"/>
      <c r="S20" s="530" t="s">
        <v>255</v>
      </c>
    </row>
    <row r="21" spans="1:19" s="3" customFormat="1" ht="71.25" x14ac:dyDescent="0.2">
      <c r="A21" s="303" t="s">
        <v>132</v>
      </c>
      <c r="B21" s="304">
        <v>41479</v>
      </c>
      <c r="C21" s="304">
        <v>41480</v>
      </c>
      <c r="D21" s="69" t="s">
        <v>1700</v>
      </c>
      <c r="E21" s="213" t="s">
        <v>693</v>
      </c>
      <c r="F21" s="213" t="s">
        <v>693</v>
      </c>
      <c r="G21" s="213" t="s">
        <v>693</v>
      </c>
      <c r="H21" s="213" t="s">
        <v>693</v>
      </c>
      <c r="I21" s="303" t="s">
        <v>1262</v>
      </c>
      <c r="J21" s="303" t="s">
        <v>200</v>
      </c>
      <c r="K21" s="527" t="s">
        <v>1701</v>
      </c>
      <c r="L21" s="532" t="s">
        <v>1718</v>
      </c>
      <c r="M21" s="303" t="s">
        <v>274</v>
      </c>
      <c r="N21" s="303" t="s">
        <v>254</v>
      </c>
      <c r="O21" s="303" t="s">
        <v>347</v>
      </c>
      <c r="P21" s="344" t="s">
        <v>1702</v>
      </c>
      <c r="Q21" s="304">
        <v>41480</v>
      </c>
      <c r="R21" s="396"/>
      <c r="S21" s="530" t="s">
        <v>255</v>
      </c>
    </row>
    <row r="22" spans="1:19" x14ac:dyDescent="0.2">
      <c r="A22" s="218"/>
      <c r="B22" s="218"/>
      <c r="C22" s="219"/>
      <c r="D22" s="218"/>
      <c r="E22" s="218"/>
      <c r="F22" s="220"/>
      <c r="G22" s="218"/>
      <c r="H22" s="221"/>
      <c r="I22" s="221"/>
      <c r="J22" s="218"/>
      <c r="K22" s="218"/>
      <c r="L22" s="218"/>
      <c r="M22" s="218"/>
      <c r="N22" s="218"/>
      <c r="O22" s="218"/>
      <c r="P22" s="218"/>
      <c r="Q22" s="218"/>
      <c r="R22" s="218"/>
      <c r="S22" s="218"/>
    </row>
    <row r="23" spans="1:19" s="3" customFormat="1" ht="38.25" x14ac:dyDescent="0.2">
      <c r="A23" s="303" t="s">
        <v>131</v>
      </c>
      <c r="B23" s="304">
        <v>41445</v>
      </c>
      <c r="C23" s="303" t="s">
        <v>117</v>
      </c>
      <c r="D23" s="303" t="s">
        <v>117</v>
      </c>
      <c r="E23" s="303" t="s">
        <v>1690</v>
      </c>
      <c r="F23" s="303" t="s">
        <v>1691</v>
      </c>
      <c r="G23" s="303">
        <v>25</v>
      </c>
      <c r="H23" s="303" t="s">
        <v>1541</v>
      </c>
      <c r="I23" s="303" t="s">
        <v>117</v>
      </c>
      <c r="J23" s="303" t="s">
        <v>1689</v>
      </c>
      <c r="K23" s="527" t="s">
        <v>1688</v>
      </c>
      <c r="L23" s="303" t="s">
        <v>1696</v>
      </c>
      <c r="M23" s="303" t="s">
        <v>254</v>
      </c>
      <c r="N23" s="303" t="s">
        <v>254</v>
      </c>
      <c r="O23" s="303" t="s">
        <v>347</v>
      </c>
      <c r="P23" s="344" t="s">
        <v>1698</v>
      </c>
      <c r="Q23" s="304">
        <v>41445</v>
      </c>
      <c r="R23" s="396"/>
      <c r="S23" s="477" t="s">
        <v>255</v>
      </c>
    </row>
    <row r="24" spans="1:19" s="3" customFormat="1" ht="25.5" x14ac:dyDescent="0.2">
      <c r="A24" s="303" t="s">
        <v>131</v>
      </c>
      <c r="B24" s="304">
        <v>41439</v>
      </c>
      <c r="C24" s="304">
        <v>41442</v>
      </c>
      <c r="D24" s="303" t="s">
        <v>1692</v>
      </c>
      <c r="E24" s="303" t="s">
        <v>693</v>
      </c>
      <c r="F24" s="303" t="s">
        <v>693</v>
      </c>
      <c r="G24" s="303" t="s">
        <v>693</v>
      </c>
      <c r="H24" s="303" t="s">
        <v>693</v>
      </c>
      <c r="I24" s="528" t="s">
        <v>1694</v>
      </c>
      <c r="J24" s="303" t="s">
        <v>200</v>
      </c>
      <c r="K24" s="344" t="s">
        <v>1699</v>
      </c>
      <c r="L24" s="303" t="s">
        <v>193</v>
      </c>
      <c r="M24" s="303" t="s">
        <v>274</v>
      </c>
      <c r="N24" s="303" t="s">
        <v>254</v>
      </c>
      <c r="O24" s="303" t="s">
        <v>347</v>
      </c>
      <c r="P24" s="344" t="s">
        <v>1693</v>
      </c>
      <c r="Q24" s="304">
        <v>41440</v>
      </c>
      <c r="R24" s="396"/>
      <c r="S24" s="477" t="s">
        <v>255</v>
      </c>
    </row>
    <row r="25" spans="1:19" s="3" customFormat="1" ht="51" x14ac:dyDescent="0.2">
      <c r="A25" s="303" t="s">
        <v>131</v>
      </c>
      <c r="B25" s="304">
        <v>41438</v>
      </c>
      <c r="C25" s="304">
        <v>41438</v>
      </c>
      <c r="D25" s="303" t="s">
        <v>1687</v>
      </c>
      <c r="E25" s="303" t="s">
        <v>918</v>
      </c>
      <c r="F25" s="303" t="s">
        <v>1686</v>
      </c>
      <c r="G25" s="303">
        <v>165</v>
      </c>
      <c r="H25" s="303" t="s">
        <v>1511</v>
      </c>
      <c r="I25" s="303" t="s">
        <v>117</v>
      </c>
      <c r="J25" s="303" t="s">
        <v>1689</v>
      </c>
      <c r="K25" s="7" t="s">
        <v>1697</v>
      </c>
      <c r="L25" s="303" t="s">
        <v>1695</v>
      </c>
      <c r="M25" s="303" t="s">
        <v>254</v>
      </c>
      <c r="N25" s="303" t="s">
        <v>254</v>
      </c>
      <c r="O25" s="303" t="s">
        <v>347</v>
      </c>
      <c r="P25" s="396"/>
      <c r="Q25" s="304">
        <v>41438</v>
      </c>
      <c r="R25" s="396"/>
      <c r="S25" s="477" t="s">
        <v>255</v>
      </c>
    </row>
    <row r="26" spans="1:19" x14ac:dyDescent="0.2">
      <c r="A26" s="256"/>
      <c r="B26" s="256"/>
      <c r="C26" s="281"/>
      <c r="D26" s="256"/>
      <c r="E26" s="256"/>
      <c r="F26" s="282"/>
      <c r="G26" s="256"/>
      <c r="H26" s="257"/>
      <c r="I26" s="257"/>
      <c r="J26" s="256"/>
      <c r="K26" s="256"/>
      <c r="L26" s="256"/>
      <c r="M26" s="256"/>
      <c r="N26" s="256"/>
      <c r="O26" s="256"/>
      <c r="P26" s="256"/>
      <c r="Q26" s="256"/>
      <c r="R26" s="256"/>
      <c r="S26" s="256"/>
    </row>
    <row r="27" spans="1:19" ht="76.5" x14ac:dyDescent="0.2">
      <c r="A27" s="303" t="s">
        <v>130</v>
      </c>
      <c r="B27" s="523">
        <v>41417</v>
      </c>
      <c r="C27" s="523">
        <v>41417</v>
      </c>
      <c r="D27" s="213" t="s">
        <v>1671</v>
      </c>
      <c r="E27" s="303" t="s">
        <v>1679</v>
      </c>
      <c r="F27" s="303" t="s">
        <v>1654</v>
      </c>
      <c r="G27" s="303">
        <v>5</v>
      </c>
      <c r="H27" s="303" t="s">
        <v>693</v>
      </c>
      <c r="I27" s="396" t="s">
        <v>1262</v>
      </c>
      <c r="J27" s="303" t="s">
        <v>162</v>
      </c>
      <c r="K27" s="344" t="s">
        <v>1672</v>
      </c>
      <c r="L27" s="303" t="s">
        <v>1673</v>
      </c>
      <c r="M27" s="303" t="s">
        <v>274</v>
      </c>
      <c r="N27" s="303" t="s">
        <v>254</v>
      </c>
      <c r="O27" s="303" t="s">
        <v>347</v>
      </c>
      <c r="P27" s="303" t="s">
        <v>117</v>
      </c>
      <c r="Q27" s="303" t="s">
        <v>117</v>
      </c>
      <c r="R27" s="344" t="s">
        <v>1652</v>
      </c>
      <c r="S27" s="477" t="s">
        <v>255</v>
      </c>
    </row>
    <row r="28" spans="1:19" ht="38.25" x14ac:dyDescent="0.2">
      <c r="A28" s="303" t="s">
        <v>130</v>
      </c>
      <c r="B28" s="523" t="s">
        <v>1675</v>
      </c>
      <c r="C28" s="523">
        <v>41407</v>
      </c>
      <c r="D28" s="213" t="s">
        <v>1674</v>
      </c>
      <c r="E28" s="213" t="s">
        <v>693</v>
      </c>
      <c r="F28" s="213" t="s">
        <v>693</v>
      </c>
      <c r="G28" s="303" t="s">
        <v>693</v>
      </c>
      <c r="H28" s="303" t="s">
        <v>693</v>
      </c>
      <c r="I28" s="344" t="s">
        <v>1676</v>
      </c>
      <c r="J28" s="303" t="s">
        <v>162</v>
      </c>
      <c r="K28" s="344" t="s">
        <v>1677</v>
      </c>
      <c r="L28" s="12" t="s">
        <v>1685</v>
      </c>
      <c r="M28" s="303" t="s">
        <v>274</v>
      </c>
      <c r="N28" s="303" t="s">
        <v>254</v>
      </c>
      <c r="O28" s="303" t="s">
        <v>347</v>
      </c>
      <c r="P28" s="303" t="s">
        <v>117</v>
      </c>
      <c r="Q28" s="304">
        <v>41410</v>
      </c>
      <c r="R28" s="344" t="s">
        <v>1678</v>
      </c>
      <c r="S28" s="526" t="s">
        <v>1543</v>
      </c>
    </row>
    <row r="29" spans="1:19" ht="63.75" x14ac:dyDescent="0.2">
      <c r="A29" s="303" t="s">
        <v>130</v>
      </c>
      <c r="B29" s="523">
        <v>41398</v>
      </c>
      <c r="C29" s="523">
        <v>41400</v>
      </c>
      <c r="D29" s="303" t="s">
        <v>1681</v>
      </c>
      <c r="E29" s="356" t="s">
        <v>1655</v>
      </c>
      <c r="F29" s="303" t="s">
        <v>1680</v>
      </c>
      <c r="G29" s="303">
        <v>210</v>
      </c>
      <c r="H29" s="303" t="s">
        <v>693</v>
      </c>
      <c r="I29" s="303" t="s">
        <v>1262</v>
      </c>
      <c r="J29" s="303" t="s">
        <v>162</v>
      </c>
      <c r="K29" s="7" t="s">
        <v>1682</v>
      </c>
      <c r="L29" s="303" t="s">
        <v>1683</v>
      </c>
      <c r="M29" s="303" t="s">
        <v>274</v>
      </c>
      <c r="N29" s="303" t="s">
        <v>254</v>
      </c>
      <c r="O29" s="303" t="s">
        <v>347</v>
      </c>
      <c r="P29" s="303" t="s">
        <v>117</v>
      </c>
      <c r="Q29" s="304">
        <v>41400</v>
      </c>
      <c r="R29" s="494" t="s">
        <v>1684</v>
      </c>
      <c r="S29" s="477" t="s">
        <v>255</v>
      </c>
    </row>
    <row r="30" spans="1:19" ht="76.5" x14ac:dyDescent="0.2">
      <c r="A30" s="303" t="s">
        <v>130</v>
      </c>
      <c r="B30" s="253">
        <v>41397</v>
      </c>
      <c r="C30" s="253">
        <v>41397</v>
      </c>
      <c r="D30" s="303" t="s">
        <v>1657</v>
      </c>
      <c r="E30" s="213" t="s">
        <v>693</v>
      </c>
      <c r="F30" s="213" t="s">
        <v>693</v>
      </c>
      <c r="G30" s="303" t="s">
        <v>1659</v>
      </c>
      <c r="H30" s="201" t="s">
        <v>1363</v>
      </c>
      <c r="I30" s="201" t="s">
        <v>1262</v>
      </c>
      <c r="J30" s="164" t="s">
        <v>1660</v>
      </c>
      <c r="K30" s="344" t="s">
        <v>1665</v>
      </c>
      <c r="L30" s="344" t="s">
        <v>1662</v>
      </c>
      <c r="M30" s="303" t="s">
        <v>274</v>
      </c>
      <c r="N30" s="303" t="s">
        <v>254</v>
      </c>
      <c r="O30" s="303" t="s">
        <v>347</v>
      </c>
      <c r="P30" s="344" t="s">
        <v>1663</v>
      </c>
      <c r="Q30" s="303" t="s">
        <v>1369</v>
      </c>
      <c r="R30" s="344" t="s">
        <v>1667</v>
      </c>
      <c r="S30" s="448" t="s">
        <v>1664</v>
      </c>
    </row>
    <row r="31" spans="1:19" ht="51.75" x14ac:dyDescent="0.25">
      <c r="A31" s="303" t="s">
        <v>130</v>
      </c>
      <c r="B31" s="253">
        <v>41396</v>
      </c>
      <c r="C31" s="253">
        <v>41396</v>
      </c>
      <c r="D31" s="303" t="s">
        <v>1658</v>
      </c>
      <c r="E31" s="213" t="s">
        <v>693</v>
      </c>
      <c r="F31" s="213" t="s">
        <v>693</v>
      </c>
      <c r="G31" s="303" t="s">
        <v>693</v>
      </c>
      <c r="H31" s="303" t="s">
        <v>693</v>
      </c>
      <c r="I31" s="303" t="s">
        <v>1262</v>
      </c>
      <c r="J31" s="303" t="s">
        <v>202</v>
      </c>
      <c r="K31" s="7" t="s">
        <v>1666</v>
      </c>
      <c r="L31" s="512"/>
      <c r="M31" s="303" t="s">
        <v>274</v>
      </c>
      <c r="N31" s="303" t="s">
        <v>254</v>
      </c>
      <c r="O31" s="303" t="s">
        <v>347</v>
      </c>
      <c r="P31" s="7" t="s">
        <v>1661</v>
      </c>
      <c r="Q31" s="253">
        <v>41396</v>
      </c>
      <c r="R31" s="323"/>
      <c r="S31" s="477" t="s">
        <v>255</v>
      </c>
    </row>
    <row r="32" spans="1:19" x14ac:dyDescent="0.2">
      <c r="A32" s="256"/>
      <c r="B32" s="256"/>
      <c r="C32" s="281"/>
      <c r="D32" s="256"/>
      <c r="E32" s="256"/>
      <c r="F32" s="282"/>
      <c r="G32" s="256"/>
      <c r="H32" s="257"/>
      <c r="I32" s="257"/>
      <c r="J32" s="256"/>
      <c r="K32" s="256"/>
      <c r="L32" s="256"/>
      <c r="M32" s="256"/>
      <c r="N32" s="256"/>
      <c r="O32" s="256"/>
      <c r="P32" s="256"/>
      <c r="Q32" s="256"/>
      <c r="R32" s="256"/>
      <c r="S32" s="256"/>
    </row>
    <row r="33" spans="1:19" ht="114.75" x14ac:dyDescent="0.2">
      <c r="A33" s="303" t="s">
        <v>129</v>
      </c>
      <c r="B33" s="304">
        <v>41372</v>
      </c>
      <c r="C33" s="304">
        <v>41372</v>
      </c>
      <c r="D33" s="303" t="s">
        <v>1653</v>
      </c>
      <c r="E33" s="356" t="s">
        <v>1655</v>
      </c>
      <c r="F33" s="303" t="s">
        <v>1654</v>
      </c>
      <c r="G33" s="303">
        <v>645</v>
      </c>
      <c r="H33" s="303" t="s">
        <v>1511</v>
      </c>
      <c r="I33" s="303" t="s">
        <v>693</v>
      </c>
      <c r="J33" s="303" t="s">
        <v>162</v>
      </c>
      <c r="K33" s="344" t="s">
        <v>1656</v>
      </c>
      <c r="L33" s="524" t="s">
        <v>1668</v>
      </c>
      <c r="M33" s="303" t="s">
        <v>274</v>
      </c>
      <c r="N33" s="303" t="s">
        <v>254</v>
      </c>
      <c r="O33" s="303" t="s">
        <v>347</v>
      </c>
      <c r="P33" s="525" t="s">
        <v>1669</v>
      </c>
      <c r="Q33" s="253">
        <v>41372</v>
      </c>
      <c r="R33" s="344" t="s">
        <v>1670</v>
      </c>
      <c r="S33" s="477" t="s">
        <v>255</v>
      </c>
    </row>
    <row r="34" spans="1:19" x14ac:dyDescent="0.2">
      <c r="A34" s="218"/>
      <c r="B34" s="218"/>
      <c r="C34" s="219"/>
      <c r="D34" s="218"/>
      <c r="E34" s="218"/>
      <c r="F34" s="220"/>
      <c r="G34" s="218"/>
      <c r="H34" s="221"/>
      <c r="I34" s="221"/>
      <c r="J34" s="218"/>
      <c r="K34" s="218"/>
      <c r="L34" s="218"/>
      <c r="M34" s="218"/>
      <c r="N34" s="218"/>
      <c r="O34" s="218"/>
      <c r="P34" s="218"/>
      <c r="Q34" s="218"/>
      <c r="R34" s="218"/>
      <c r="S34" s="218"/>
    </row>
    <row r="35" spans="1:19" ht="76.5" x14ac:dyDescent="0.2">
      <c r="A35" s="213" t="s">
        <v>128</v>
      </c>
      <c r="B35" s="523">
        <v>41360</v>
      </c>
      <c r="C35" s="523">
        <v>41360</v>
      </c>
      <c r="D35" s="213" t="s">
        <v>1650</v>
      </c>
      <c r="E35" s="213" t="s">
        <v>693</v>
      </c>
      <c r="F35" s="213" t="s">
        <v>693</v>
      </c>
      <c r="G35" s="303" t="s">
        <v>693</v>
      </c>
      <c r="H35" s="303" t="s">
        <v>693</v>
      </c>
      <c r="I35" s="396" t="s">
        <v>1262</v>
      </c>
      <c r="J35" s="303" t="s">
        <v>162</v>
      </c>
      <c r="K35" s="344" t="s">
        <v>1651</v>
      </c>
      <c r="L35" s="303" t="s">
        <v>1357</v>
      </c>
      <c r="M35" s="303" t="s">
        <v>274</v>
      </c>
      <c r="N35" s="303" t="s">
        <v>254</v>
      </c>
      <c r="O35" s="303" t="s">
        <v>347</v>
      </c>
      <c r="P35" s="303" t="s">
        <v>117</v>
      </c>
      <c r="Q35" s="303" t="s">
        <v>117</v>
      </c>
      <c r="R35" s="344" t="s">
        <v>1652</v>
      </c>
      <c r="S35" s="477" t="s">
        <v>255</v>
      </c>
    </row>
    <row r="36" spans="1:19" x14ac:dyDescent="0.2">
      <c r="A36" s="218"/>
      <c r="B36" s="218"/>
      <c r="C36" s="219"/>
      <c r="D36" s="218"/>
      <c r="E36" s="218"/>
      <c r="F36" s="220"/>
      <c r="G36" s="218"/>
      <c r="H36" s="221"/>
      <c r="I36" s="221"/>
      <c r="J36" s="218"/>
      <c r="K36" s="218"/>
      <c r="L36" s="218"/>
      <c r="M36" s="218"/>
      <c r="N36" s="218"/>
      <c r="O36" s="218"/>
      <c r="P36" s="218"/>
      <c r="Q36" s="218"/>
      <c r="R36" s="218"/>
      <c r="S36" s="218"/>
    </row>
    <row r="37" spans="1:19" ht="51" x14ac:dyDescent="0.2">
      <c r="A37" s="323" t="s">
        <v>127</v>
      </c>
      <c r="B37" s="253">
        <v>41320</v>
      </c>
      <c r="C37" s="213" t="s">
        <v>693</v>
      </c>
      <c r="D37" s="213" t="s">
        <v>693</v>
      </c>
      <c r="E37" s="396" t="s">
        <v>1648</v>
      </c>
      <c r="F37" s="396" t="s">
        <v>1649</v>
      </c>
      <c r="G37" s="213">
        <v>60</v>
      </c>
      <c r="H37" s="303" t="s">
        <v>1363</v>
      </c>
      <c r="I37" s="213" t="s">
        <v>693</v>
      </c>
      <c r="J37" s="303" t="s">
        <v>162</v>
      </c>
      <c r="K37" s="305" t="s">
        <v>1645</v>
      </c>
      <c r="L37" s="303" t="s">
        <v>1357</v>
      </c>
      <c r="M37" s="303" t="s">
        <v>254</v>
      </c>
      <c r="N37" s="303" t="s">
        <v>274</v>
      </c>
      <c r="O37" s="303" t="s">
        <v>371</v>
      </c>
      <c r="P37" s="323"/>
      <c r="Q37" s="253">
        <v>41320</v>
      </c>
      <c r="R37" s="323"/>
      <c r="S37" s="477" t="s">
        <v>255</v>
      </c>
    </row>
    <row r="38" spans="1:19" ht="51" x14ac:dyDescent="0.2">
      <c r="A38" s="323" t="s">
        <v>127</v>
      </c>
      <c r="B38" s="253">
        <v>41319</v>
      </c>
      <c r="C38" s="213" t="s">
        <v>693</v>
      </c>
      <c r="D38" s="213" t="s">
        <v>693</v>
      </c>
      <c r="E38" s="213" t="s">
        <v>693</v>
      </c>
      <c r="F38" s="213" t="s">
        <v>693</v>
      </c>
      <c r="G38" s="213">
        <v>240</v>
      </c>
      <c r="H38" s="303" t="s">
        <v>1363</v>
      </c>
      <c r="I38" s="213" t="s">
        <v>693</v>
      </c>
      <c r="J38" s="303" t="s">
        <v>162</v>
      </c>
      <c r="K38" s="305" t="s">
        <v>1646</v>
      </c>
      <c r="L38" s="303" t="s">
        <v>1357</v>
      </c>
      <c r="M38" s="303" t="s">
        <v>254</v>
      </c>
      <c r="N38" s="303" t="s">
        <v>274</v>
      </c>
      <c r="O38" s="303" t="s">
        <v>371</v>
      </c>
      <c r="P38" s="323"/>
      <c r="Q38" s="253">
        <v>41320</v>
      </c>
      <c r="R38" s="323"/>
      <c r="S38" s="477" t="s">
        <v>255</v>
      </c>
    </row>
    <row r="39" spans="1:19" x14ac:dyDescent="0.2">
      <c r="A39" s="516"/>
      <c r="B39" s="516"/>
      <c r="C39" s="517"/>
      <c r="D39" s="516"/>
      <c r="E39" s="516"/>
      <c r="F39" s="518"/>
      <c r="G39" s="516"/>
      <c r="H39" s="2"/>
      <c r="I39" s="2"/>
      <c r="J39" s="516"/>
      <c r="K39" s="516"/>
      <c r="L39" s="519"/>
      <c r="M39" s="516"/>
      <c r="N39" s="516"/>
      <c r="O39" s="516"/>
      <c r="P39" s="516"/>
      <c r="Q39" s="516"/>
      <c r="R39" s="516"/>
      <c r="S39" s="1"/>
    </row>
    <row r="40" spans="1:19" ht="38.25" x14ac:dyDescent="0.2">
      <c r="A40" s="396" t="s">
        <v>126</v>
      </c>
      <c r="B40" s="253">
        <v>41277</v>
      </c>
      <c r="C40" s="249">
        <v>41277</v>
      </c>
      <c r="D40" s="249" t="s">
        <v>1636</v>
      </c>
      <c r="E40" s="303" t="s">
        <v>1640</v>
      </c>
      <c r="F40" s="322" t="s">
        <v>1389</v>
      </c>
      <c r="G40" s="213">
        <v>119</v>
      </c>
      <c r="H40" s="303" t="s">
        <v>1639</v>
      </c>
      <c r="I40" s="303" t="s">
        <v>693</v>
      </c>
      <c r="J40" s="303" t="s">
        <v>1638</v>
      </c>
      <c r="K40" s="368" t="s">
        <v>1637</v>
      </c>
      <c r="L40" s="434" t="s">
        <v>1641</v>
      </c>
      <c r="M40" s="303" t="s">
        <v>254</v>
      </c>
      <c r="N40" s="303" t="s">
        <v>254</v>
      </c>
      <c r="O40" s="303" t="s">
        <v>347</v>
      </c>
      <c r="P40" s="303" t="s">
        <v>693</v>
      </c>
      <c r="Q40" s="253">
        <v>41281</v>
      </c>
      <c r="R40" s="323"/>
      <c r="S40" s="477" t="s">
        <v>255</v>
      </c>
    </row>
    <row r="41" spans="1:19" x14ac:dyDescent="0.2">
      <c r="A41" s="516"/>
      <c r="B41" s="516"/>
      <c r="C41" s="517"/>
      <c r="D41" s="516"/>
      <c r="E41" s="516"/>
      <c r="F41" s="518"/>
      <c r="G41" s="516"/>
      <c r="H41" s="2"/>
      <c r="I41" s="2"/>
      <c r="J41" s="516"/>
      <c r="K41" s="516"/>
      <c r="L41" s="519"/>
      <c r="M41" s="516"/>
      <c r="N41" s="516"/>
      <c r="O41" s="516"/>
      <c r="P41" s="516"/>
      <c r="Q41" s="516"/>
      <c r="R41" s="516"/>
      <c r="S41" s="1"/>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F14" sqref="F14"/>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1643</v>
      </c>
      <c r="B1" s="567"/>
      <c r="C1" s="567"/>
      <c r="D1" s="567"/>
      <c r="E1" s="567"/>
      <c r="F1" s="567"/>
      <c r="G1" s="567"/>
    </row>
    <row r="2" spans="1:7" ht="23.25" customHeight="1" thickBot="1" x14ac:dyDescent="0.25">
      <c r="A2" s="77" t="s">
        <v>214</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1476</v>
      </c>
      <c r="C4" s="206">
        <f>31*24*60</f>
        <v>44640</v>
      </c>
      <c r="D4" s="206">
        <v>0</v>
      </c>
      <c r="E4" s="207">
        <f t="shared" ref="E4:E11" si="0">SUM(C4-D4)</f>
        <v>44640</v>
      </c>
      <c r="F4" s="208">
        <v>0</v>
      </c>
      <c r="G4" s="100">
        <f t="shared" ref="G4:G15" si="1">(E4-F4)/E4</f>
        <v>1</v>
      </c>
    </row>
    <row r="5" spans="1:7" ht="23.25" customHeight="1" thickBot="1" x14ac:dyDescent="0.25">
      <c r="A5" s="15" t="s">
        <v>127</v>
      </c>
      <c r="B5" s="15" t="s">
        <v>1476</v>
      </c>
      <c r="C5" s="206">
        <f>28*24*60</f>
        <v>40320</v>
      </c>
      <c r="D5" s="16">
        <v>0</v>
      </c>
      <c r="E5" s="207">
        <f t="shared" si="0"/>
        <v>40320</v>
      </c>
      <c r="F5" s="98">
        <v>0</v>
      </c>
      <c r="G5" s="100">
        <f t="shared" si="1"/>
        <v>1</v>
      </c>
    </row>
    <row r="6" spans="1:7" ht="23.25" customHeight="1" thickBot="1" x14ac:dyDescent="0.25">
      <c r="A6" s="15" t="s">
        <v>128</v>
      </c>
      <c r="B6" s="15" t="s">
        <v>1476</v>
      </c>
      <c r="C6" s="206">
        <f>31*24*60</f>
        <v>44640</v>
      </c>
      <c r="D6" s="16">
        <v>0</v>
      </c>
      <c r="E6" s="207">
        <f t="shared" si="0"/>
        <v>44640</v>
      </c>
      <c r="F6" s="98">
        <v>0</v>
      </c>
      <c r="G6" s="100">
        <f t="shared" si="1"/>
        <v>1</v>
      </c>
    </row>
    <row r="7" spans="1:7" ht="23.25" customHeight="1" thickBot="1" x14ac:dyDescent="0.25">
      <c r="A7" s="15" t="s">
        <v>129</v>
      </c>
      <c r="B7" s="15" t="s">
        <v>1476</v>
      </c>
      <c r="C7" s="206">
        <f>30*24*60</f>
        <v>43200</v>
      </c>
      <c r="D7" s="16">
        <v>0</v>
      </c>
      <c r="E7" s="207">
        <f t="shared" si="0"/>
        <v>43200</v>
      </c>
      <c r="F7" s="98">
        <v>0</v>
      </c>
      <c r="G7" s="100">
        <f t="shared" si="1"/>
        <v>1</v>
      </c>
    </row>
    <row r="8" spans="1:7" ht="23.25" customHeight="1" thickBot="1" x14ac:dyDescent="0.25">
      <c r="A8" s="15" t="s">
        <v>130</v>
      </c>
      <c r="B8" s="15" t="s">
        <v>1476</v>
      </c>
      <c r="C8" s="206">
        <f>31*24*60</f>
        <v>44640</v>
      </c>
      <c r="D8" s="16">
        <v>0</v>
      </c>
      <c r="E8" s="207">
        <f t="shared" si="0"/>
        <v>44640</v>
      </c>
      <c r="F8" s="98">
        <v>0</v>
      </c>
      <c r="G8" s="100">
        <f t="shared" si="1"/>
        <v>1</v>
      </c>
    </row>
    <row r="9" spans="1:7" ht="23.25" customHeight="1" thickBot="1" x14ac:dyDescent="0.25">
      <c r="A9" s="15" t="s">
        <v>131</v>
      </c>
      <c r="B9" s="15" t="s">
        <v>1476</v>
      </c>
      <c r="C9" s="206">
        <f>30*24*60</f>
        <v>43200</v>
      </c>
      <c r="D9" s="16">
        <v>0</v>
      </c>
      <c r="E9" s="207">
        <f t="shared" si="0"/>
        <v>43200</v>
      </c>
      <c r="F9" s="98">
        <v>0</v>
      </c>
      <c r="G9" s="100">
        <f t="shared" si="1"/>
        <v>1</v>
      </c>
    </row>
    <row r="10" spans="1:7" ht="23.25" customHeight="1" thickBot="1" x14ac:dyDescent="0.25">
      <c r="A10" s="15" t="s">
        <v>132</v>
      </c>
      <c r="B10" s="15" t="s">
        <v>1476</v>
      </c>
      <c r="C10" s="206">
        <f>31*24*60</f>
        <v>44640</v>
      </c>
      <c r="D10" s="16">
        <v>0</v>
      </c>
      <c r="E10" s="16">
        <f t="shared" si="0"/>
        <v>44640</v>
      </c>
      <c r="F10" s="15">
        <v>0</v>
      </c>
      <c r="G10" s="100">
        <f t="shared" si="1"/>
        <v>1</v>
      </c>
    </row>
    <row r="11" spans="1:7" ht="23.25" customHeight="1" thickBot="1" x14ac:dyDescent="0.25">
      <c r="A11" s="15" t="s">
        <v>133</v>
      </c>
      <c r="B11" s="15" t="s">
        <v>1476</v>
      </c>
      <c r="C11" s="206">
        <f>31*24*60</f>
        <v>44640</v>
      </c>
      <c r="D11" s="16">
        <v>0</v>
      </c>
      <c r="E11" s="16">
        <f t="shared" si="0"/>
        <v>44640</v>
      </c>
      <c r="F11" s="15">
        <v>0</v>
      </c>
      <c r="G11" s="100">
        <f t="shared" si="1"/>
        <v>1</v>
      </c>
    </row>
    <row r="12" spans="1:7" ht="23.25" customHeight="1" thickBot="1" x14ac:dyDescent="0.25">
      <c r="A12" s="15" t="s">
        <v>134</v>
      </c>
      <c r="B12" s="15" t="s">
        <v>1476</v>
      </c>
      <c r="C12" s="206">
        <f>30*24*60</f>
        <v>43200</v>
      </c>
      <c r="D12" s="16">
        <v>0</v>
      </c>
      <c r="E12" s="16">
        <f>SUM(C12-D12)</f>
        <v>43200</v>
      </c>
      <c r="F12" s="15">
        <v>0</v>
      </c>
      <c r="G12" s="100">
        <f t="shared" si="1"/>
        <v>1</v>
      </c>
    </row>
    <row r="13" spans="1:7" ht="23.25" customHeight="1" thickBot="1" x14ac:dyDescent="0.25">
      <c r="A13" s="17" t="s">
        <v>135</v>
      </c>
      <c r="B13" s="15" t="s">
        <v>1476</v>
      </c>
      <c r="C13" s="206">
        <f>31*24*60</f>
        <v>44640</v>
      </c>
      <c r="D13" s="16">
        <v>0</v>
      </c>
      <c r="E13" s="16">
        <f>SUM(C13-D13)</f>
        <v>44640</v>
      </c>
      <c r="F13" s="18">
        <v>0</v>
      </c>
      <c r="G13" s="100">
        <f t="shared" si="1"/>
        <v>1</v>
      </c>
    </row>
    <row r="14" spans="1:7" ht="23.25" customHeight="1" thickBot="1" x14ac:dyDescent="0.25">
      <c r="A14" s="17" t="s">
        <v>140</v>
      </c>
      <c r="B14" s="15" t="s">
        <v>1476</v>
      </c>
      <c r="C14" s="206">
        <f>30*24*60</f>
        <v>43200</v>
      </c>
      <c r="D14" s="16">
        <v>0</v>
      </c>
      <c r="E14" s="16">
        <f>SUM(C14-D14)</f>
        <v>43200</v>
      </c>
      <c r="F14" s="18">
        <v>0</v>
      </c>
      <c r="G14" s="100">
        <f t="shared" si="1"/>
        <v>1</v>
      </c>
    </row>
    <row r="15" spans="1:7" ht="23.25" customHeight="1" thickBot="1" x14ac:dyDescent="0.25">
      <c r="A15" s="17" t="s">
        <v>141</v>
      </c>
      <c r="B15" s="15" t="s">
        <v>1476</v>
      </c>
      <c r="C15" s="206">
        <f>31*24*60</f>
        <v>44640</v>
      </c>
      <c r="D15" s="16">
        <v>0</v>
      </c>
      <c r="E15" s="183">
        <f>SUM(C15-D15)</f>
        <v>44640</v>
      </c>
      <c r="F15" s="204">
        <v>0</v>
      </c>
      <c r="G15" s="100">
        <f t="shared" si="1"/>
        <v>1</v>
      </c>
    </row>
    <row r="16" spans="1:7" ht="23.25" customHeight="1" x14ac:dyDescent="0.2">
      <c r="A16" s="568" t="s">
        <v>1642</v>
      </c>
      <c r="B16" s="568" t="s">
        <v>1476</v>
      </c>
      <c r="C16" s="570">
        <f>SUM(C4:C15)</f>
        <v>525600</v>
      </c>
      <c r="D16" s="570">
        <f>SUM(D4:D15)</f>
        <v>0</v>
      </c>
      <c r="E16" s="570">
        <f>SUM(E4:E15)</f>
        <v>525600</v>
      </c>
      <c r="F16" s="570">
        <f>SUM(F4:F15)</f>
        <v>0</v>
      </c>
      <c r="G16" s="572">
        <f>(E16-F16)/E16</f>
        <v>1</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workbookViewId="0">
      <selection activeCell="E14" sqref="E14"/>
    </sheetView>
  </sheetViews>
  <sheetFormatPr defaultColWidth="0" defaultRowHeight="12.75" customHeight="1" zeroHeight="1" x14ac:dyDescent="0.2"/>
  <cols>
    <col min="1" max="1" width="12.5703125" bestFit="1" customWidth="1"/>
    <col min="2" max="2" width="29.140625" bestFit="1" customWidth="1"/>
    <col min="3" max="4" width="15.7109375" bestFit="1" customWidth="1"/>
    <col min="5" max="5" width="13.5703125" bestFit="1" customWidth="1"/>
    <col min="6" max="6" width="15.42578125" customWidth="1"/>
    <col min="7" max="7" width="12.5703125" customWidth="1"/>
  </cols>
  <sheetData>
    <row r="1" spans="1:7" ht="23.25" customHeight="1" x14ac:dyDescent="0.35">
      <c r="A1" s="567" t="s">
        <v>1627</v>
      </c>
      <c r="B1" s="567"/>
      <c r="C1" s="567"/>
      <c r="D1" s="567"/>
      <c r="E1" s="567"/>
      <c r="F1" s="567"/>
      <c r="G1" s="567"/>
    </row>
    <row r="2" spans="1:7" ht="23.25" customHeight="1" thickBot="1" x14ac:dyDescent="0.25">
      <c r="A2" s="77" t="s">
        <v>1516</v>
      </c>
    </row>
    <row r="3" spans="1:7" ht="22.5" thickBot="1" x14ac:dyDescent="0.25">
      <c r="A3" s="19" t="s">
        <v>136</v>
      </c>
      <c r="B3" s="19" t="s">
        <v>137</v>
      </c>
      <c r="C3" s="19" t="s">
        <v>119</v>
      </c>
      <c r="D3" s="19" t="s">
        <v>122</v>
      </c>
      <c r="E3" s="19" t="s">
        <v>123</v>
      </c>
      <c r="F3" s="96" t="s">
        <v>124</v>
      </c>
      <c r="G3" s="99" t="s">
        <v>125</v>
      </c>
    </row>
    <row r="4" spans="1:7" ht="23.25" customHeight="1" thickBot="1" x14ac:dyDescent="0.25">
      <c r="A4" s="15" t="s">
        <v>318</v>
      </c>
      <c r="B4" s="15" t="s">
        <v>1511</v>
      </c>
      <c r="C4" s="206">
        <f>31*24*60</f>
        <v>44640</v>
      </c>
      <c r="D4" s="16">
        <v>0</v>
      </c>
      <c r="E4" s="207">
        <f t="shared" ref="E4:E11" si="0">SUM(C4-D4)</f>
        <v>44640</v>
      </c>
      <c r="F4" s="208">
        <v>0</v>
      </c>
      <c r="G4" s="100">
        <f t="shared" ref="G4:G15" si="1">(E4-F4)/E4</f>
        <v>1</v>
      </c>
    </row>
    <row r="5" spans="1:7" ht="23.25" customHeight="1" thickBot="1" x14ac:dyDescent="0.25">
      <c r="A5" s="15" t="s">
        <v>127</v>
      </c>
      <c r="B5" s="15" t="s">
        <v>1511</v>
      </c>
      <c r="C5" s="206">
        <f>28*24*60</f>
        <v>40320</v>
      </c>
      <c r="D5" s="16">
        <v>840</v>
      </c>
      <c r="E5" s="207">
        <f t="shared" si="0"/>
        <v>39480</v>
      </c>
      <c r="F5" s="98">
        <v>0</v>
      </c>
      <c r="G5" s="100">
        <f t="shared" si="1"/>
        <v>1</v>
      </c>
    </row>
    <row r="6" spans="1:7" ht="23.25" customHeight="1" thickBot="1" x14ac:dyDescent="0.25">
      <c r="A6" s="15" t="s">
        <v>128</v>
      </c>
      <c r="B6" s="15" t="s">
        <v>1511</v>
      </c>
      <c r="C6" s="206">
        <f>31*24*60</f>
        <v>44640</v>
      </c>
      <c r="D6" s="16">
        <v>0</v>
      </c>
      <c r="E6" s="207">
        <f t="shared" si="0"/>
        <v>44640</v>
      </c>
      <c r="F6" s="98">
        <v>0</v>
      </c>
      <c r="G6" s="100">
        <f t="shared" si="1"/>
        <v>1</v>
      </c>
    </row>
    <row r="7" spans="1:7" ht="23.25" customHeight="1" thickBot="1" x14ac:dyDescent="0.25">
      <c r="A7" s="15" t="s">
        <v>129</v>
      </c>
      <c r="B7" s="15" t="s">
        <v>1511</v>
      </c>
      <c r="C7" s="206">
        <f>30*24*60</f>
        <v>43200</v>
      </c>
      <c r="D7" s="16">
        <v>2293</v>
      </c>
      <c r="E7" s="207">
        <f t="shared" si="0"/>
        <v>40907</v>
      </c>
      <c r="F7" s="98">
        <v>645</v>
      </c>
      <c r="G7" s="100">
        <f t="shared" si="1"/>
        <v>0.98423252744029144</v>
      </c>
    </row>
    <row r="8" spans="1:7" ht="23.25" customHeight="1" thickBot="1" x14ac:dyDescent="0.25">
      <c r="A8" s="15" t="s">
        <v>130</v>
      </c>
      <c r="B8" s="15" t="s">
        <v>1511</v>
      </c>
      <c r="C8" s="206">
        <f>31*24*60</f>
        <v>44640</v>
      </c>
      <c r="D8" s="16"/>
      <c r="E8" s="207">
        <f t="shared" si="0"/>
        <v>44640</v>
      </c>
      <c r="F8" s="98">
        <v>0</v>
      </c>
      <c r="G8" s="100">
        <f t="shared" si="1"/>
        <v>1</v>
      </c>
    </row>
    <row r="9" spans="1:7" ht="23.25" customHeight="1" thickBot="1" x14ac:dyDescent="0.25">
      <c r="A9" s="15" t="s">
        <v>131</v>
      </c>
      <c r="B9" s="15" t="s">
        <v>1511</v>
      </c>
      <c r="C9" s="206">
        <f>30*24*60</f>
        <v>43200</v>
      </c>
      <c r="D9" s="16">
        <v>0</v>
      </c>
      <c r="E9" s="207">
        <f t="shared" si="0"/>
        <v>43200</v>
      </c>
      <c r="F9" s="98">
        <v>165</v>
      </c>
      <c r="G9" s="100">
        <f t="shared" si="1"/>
        <v>0.99618055555555551</v>
      </c>
    </row>
    <row r="10" spans="1:7" ht="23.25" customHeight="1" thickBot="1" x14ac:dyDescent="0.25">
      <c r="A10" s="15" t="s">
        <v>132</v>
      </c>
      <c r="B10" s="15" t="s">
        <v>1511</v>
      </c>
      <c r="C10" s="206">
        <f>31*24*60</f>
        <v>44640</v>
      </c>
      <c r="D10" s="16">
        <v>2740</v>
      </c>
      <c r="E10" s="16">
        <f t="shared" si="0"/>
        <v>41900</v>
      </c>
      <c r="F10" s="15">
        <v>0</v>
      </c>
      <c r="G10" s="100">
        <f t="shared" si="1"/>
        <v>1</v>
      </c>
    </row>
    <row r="11" spans="1:7" ht="23.25" customHeight="1" thickBot="1" x14ac:dyDescent="0.25">
      <c r="A11" s="15" t="s">
        <v>133</v>
      </c>
      <c r="B11" s="15" t="s">
        <v>1511</v>
      </c>
      <c r="C11" s="206">
        <f>31*24*60</f>
        <v>44640</v>
      </c>
      <c r="D11" s="16">
        <v>0</v>
      </c>
      <c r="E11" s="16">
        <f t="shared" si="0"/>
        <v>44640</v>
      </c>
      <c r="F11" s="15">
        <v>0</v>
      </c>
      <c r="G11" s="100">
        <f t="shared" si="1"/>
        <v>1</v>
      </c>
    </row>
    <row r="12" spans="1:7" ht="23.25" customHeight="1" thickBot="1" x14ac:dyDescent="0.25">
      <c r="A12" s="15" t="s">
        <v>134</v>
      </c>
      <c r="B12" s="15" t="s">
        <v>1511</v>
      </c>
      <c r="C12" s="206">
        <f>30*24*60</f>
        <v>43200</v>
      </c>
      <c r="D12" s="16">
        <v>1870</v>
      </c>
      <c r="E12" s="16">
        <f>SUM(C12-D12)</f>
        <v>41330</v>
      </c>
      <c r="F12" s="15">
        <v>0</v>
      </c>
      <c r="G12" s="100">
        <f t="shared" si="1"/>
        <v>1</v>
      </c>
    </row>
    <row r="13" spans="1:7" ht="23.25" customHeight="1" thickBot="1" x14ac:dyDescent="0.25">
      <c r="A13" s="17" t="s">
        <v>135</v>
      </c>
      <c r="B13" s="15" t="s">
        <v>1511</v>
      </c>
      <c r="C13" s="206">
        <f>31*24*60</f>
        <v>44640</v>
      </c>
      <c r="D13" s="16">
        <v>0</v>
      </c>
      <c r="E13" s="16">
        <f>SUM(C13-D13)</f>
        <v>44640</v>
      </c>
      <c r="F13" s="15">
        <v>0</v>
      </c>
      <c r="G13" s="100">
        <f t="shared" si="1"/>
        <v>1</v>
      </c>
    </row>
    <row r="14" spans="1:7" ht="23.25" customHeight="1" thickBot="1" x14ac:dyDescent="0.25">
      <c r="A14" s="17" t="s">
        <v>140</v>
      </c>
      <c r="B14" s="15" t="s">
        <v>1511</v>
      </c>
      <c r="C14" s="206">
        <f>30*24*60</f>
        <v>43200</v>
      </c>
      <c r="D14" s="16">
        <v>0</v>
      </c>
      <c r="E14" s="16">
        <f>SUM(C14-D14)</f>
        <v>43200</v>
      </c>
      <c r="F14" s="15">
        <v>0</v>
      </c>
      <c r="G14" s="100">
        <f t="shared" si="1"/>
        <v>1</v>
      </c>
    </row>
    <row r="15" spans="1:7" ht="23.25" customHeight="1" thickBot="1" x14ac:dyDescent="0.25">
      <c r="A15" s="17" t="s">
        <v>141</v>
      </c>
      <c r="B15" s="15" t="s">
        <v>1511</v>
      </c>
      <c r="C15" s="206">
        <f>31*24*60</f>
        <v>44640</v>
      </c>
      <c r="D15" s="16">
        <v>0</v>
      </c>
      <c r="E15" s="183">
        <f>SUM(C15-D15)</f>
        <v>44640</v>
      </c>
      <c r="F15" s="204">
        <v>0</v>
      </c>
      <c r="G15" s="100">
        <f t="shared" si="1"/>
        <v>1</v>
      </c>
    </row>
    <row r="16" spans="1:7" ht="23.25" customHeight="1" x14ac:dyDescent="0.2">
      <c r="A16" s="568" t="s">
        <v>1213</v>
      </c>
      <c r="B16" s="568" t="s">
        <v>1511</v>
      </c>
      <c r="C16" s="570">
        <f>SUM(C4:C15)</f>
        <v>525600</v>
      </c>
      <c r="D16" s="570">
        <f>SUM(D4:D15)</f>
        <v>7743</v>
      </c>
      <c r="E16" s="570">
        <f>SUM(E4:E15)</f>
        <v>517857</v>
      </c>
      <c r="F16" s="570">
        <f>SUM(F4:F15)</f>
        <v>810</v>
      </c>
      <c r="G16" s="572">
        <f>(E16-F16)/E16</f>
        <v>0.99843586163747911</v>
      </c>
    </row>
    <row r="17" spans="1:7" ht="23.25" customHeight="1" thickBot="1" x14ac:dyDescent="0.25">
      <c r="A17" s="569"/>
      <c r="B17" s="569"/>
      <c r="C17" s="571"/>
      <c r="D17" s="571"/>
      <c r="E17" s="571"/>
      <c r="F17" s="571"/>
      <c r="G17" s="573"/>
    </row>
  </sheetData>
  <mergeCells count="8">
    <mergeCell ref="A1:G1"/>
    <mergeCell ref="A16:A17"/>
    <mergeCell ref="B16:B17"/>
    <mergeCell ref="C16:C17"/>
    <mergeCell ref="D16:D17"/>
    <mergeCell ref="E16:E17"/>
    <mergeCell ref="F16:F17"/>
    <mergeCell ref="G16:G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BECF69A8095C47A5FDC36D937BFC94" ma:contentTypeVersion="0" ma:contentTypeDescription="Create a new document." ma:contentTypeScope="" ma:versionID="51e0dcd167c135bf5b35199a55219b83">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A3C4BC-0011-45B0-BF27-777B21F96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580EB1-00EA-4020-A4CA-994ECDAA8813}">
  <ds:schemaRefs>
    <ds:schemaRef ds:uri="http://schemas.microsoft.com/sharepoint/v3/contenttype/forms"/>
  </ds:schemaRefs>
</ds:datastoreItem>
</file>

<file path=customXml/itemProps3.xml><?xml version="1.0" encoding="utf-8"?>
<ds:datastoreItem xmlns:ds="http://schemas.openxmlformats.org/officeDocument/2006/customXml" ds:itemID="{17A2ABC8-92D0-48E5-9856-592E2E9F484C}">
  <ds:schemaRefs>
    <ds:schemaRef ds:uri="http://www.w3.org/XML/1998/namespace"/>
    <ds:schemaRef ds:uri="c34af464-7aa1-4edd-9be4-83dffc1cb926"/>
    <ds:schemaRef ds:uri="http://purl.org/dc/terms/"/>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4EF831D8-4BF1-498D-A71C-BACFAA794E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How To Use</vt:lpstr>
      <vt:lpstr>2014 Detailed Incident Data</vt:lpstr>
      <vt:lpstr>2014 ERCOT.com Availability</vt:lpstr>
      <vt:lpstr>2014 MIS Availability</vt:lpstr>
      <vt:lpstr>2014 MPIM Availability</vt:lpstr>
      <vt:lpstr>2014 Retail API Availabilit</vt:lpstr>
      <vt:lpstr>2013 Detailed Incident Data</vt:lpstr>
      <vt:lpstr>2013 ERCOT.com Availability</vt:lpstr>
      <vt:lpstr>2013 MPIM Availability</vt:lpstr>
      <vt:lpstr>2013 MIS Availability </vt:lpstr>
      <vt:lpstr>2013 Retail API Availability</vt:lpstr>
      <vt:lpstr>2012 Detailed Incident Data</vt:lpstr>
      <vt:lpstr>2012 ERCOT.com Availability</vt:lpstr>
      <vt:lpstr>2012 MIS Availability</vt:lpstr>
      <vt:lpstr>2012 MPIM Availability</vt:lpstr>
      <vt:lpstr>2012 Retail API Availability</vt:lpstr>
      <vt:lpstr>2011 Detailed Incident Data</vt:lpstr>
      <vt:lpstr>2011 Retail API Availability</vt:lpstr>
      <vt:lpstr>2011 TML Rpt Exp Av</vt:lpstr>
      <vt:lpstr>2011 MIS Availability</vt:lpstr>
      <vt:lpstr>2010 Detailed Incident Data</vt:lpstr>
      <vt:lpstr>2010 Retail API Availability</vt:lpstr>
      <vt:lpstr>2010 TML Rpt Exp Av</vt:lpstr>
      <vt:lpstr>2009 Ext Rpt Annual Summary</vt:lpstr>
      <vt:lpstr>2009 Ext Rpt Monthly Summary</vt:lpstr>
      <vt:lpstr>2009 Detailed Incident Data</vt:lpstr>
      <vt:lpstr>2009 Retail API Av</vt:lpstr>
      <vt:lpstr>2009 TML Rpt Exp Av</vt:lpstr>
      <vt:lpstr>2008 Ext Rpt Annual Summary</vt:lpstr>
      <vt:lpstr>2008 Ext Rpt Monthly Summary</vt:lpstr>
      <vt:lpstr>2008 Detailed Incident Data</vt:lpstr>
      <vt:lpstr>2008 Retail API Av</vt:lpstr>
      <vt:lpstr>2008 TML Rpt Exp Av</vt:lpstr>
      <vt:lpstr>Extract &amp; Report Info</vt:lpstr>
      <vt:lpstr>MOS Public Reports</vt:lpstr>
      <vt:lpstr>Sheet2</vt:lpstr>
      <vt:lpstr>'2012 Detailed Incident Data'!_GoBack</vt:lpstr>
      <vt:lpstr>'How To Use'!OLE_LINK1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Felton, Trey</dc:creator>
  <cp:lastModifiedBy>Dave Pagliai</cp:lastModifiedBy>
  <cp:lastPrinted>2010-10-14T17:37:02Z</cp:lastPrinted>
  <dcterms:created xsi:type="dcterms:W3CDTF">2006-03-02T20:08:25Z</dcterms:created>
  <dcterms:modified xsi:type="dcterms:W3CDTF">2015-01-03T00:27:41Z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0x01010021BECF69A8095C47A5FDC36D937BFC94</vt:lpwstr>
  </property>
</Properties>
</file>