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540" yWindow="75" windowWidth="28830" windowHeight="8655" activeTab="0"/>
  </bookViews>
  <sheets>
    <sheet name="Summary" sheetId="1" r:id="rId1"/>
    <sheet name="Graphs" sheetId="2" r:id="rId2"/>
    <sheet name="S2014-NC" sheetId="3" r:id="rId3"/>
    <sheet name="S2014-C" sheetId="4" r:id="rId4"/>
    <sheet name="S2013-NC" sheetId="5" r:id="rId5"/>
    <sheet name="S2013-C" sheetId="6" r:id="rId6"/>
    <sheet name="W13-14-NC" sheetId="7" r:id="rId7"/>
    <sheet name="W13-14-C" sheetId="8" r:id="rId8"/>
    <sheet name="S2012-NC" sheetId="9" r:id="rId9"/>
    <sheet name="S2012-C" sheetId="10" r:id="rId10"/>
    <sheet name="W12-13-NC" sheetId="11" r:id="rId11"/>
    <sheet name="W12-13-C" sheetId="12" r:id="rId12"/>
    <sheet name="S2011-NC" sheetId="13" r:id="rId13"/>
    <sheet name="S2011-C" sheetId="14" r:id="rId14"/>
    <sheet name="W11-12-NC" sheetId="15" r:id="rId15"/>
    <sheet name="W11-12-C" sheetId="16" r:id="rId16"/>
    <sheet name="S2010-NC" sheetId="17" r:id="rId17"/>
    <sheet name="S2010-C" sheetId="18" r:id="rId18"/>
    <sheet name="W10-11-NC" sheetId="19" r:id="rId19"/>
    <sheet name="W10-11-C" sheetId="20" r:id="rId20"/>
    <sheet name="S2009-NC" sheetId="21" r:id="rId21"/>
    <sheet name="W09-10-NC" sheetId="22" r:id="rId22"/>
  </sheets>
  <definedNames/>
  <calcPr fullCalcOnLoad="1"/>
</workbook>
</file>

<file path=xl/sharedStrings.xml><?xml version="1.0" encoding="utf-8"?>
<sst xmlns="http://schemas.openxmlformats.org/spreadsheetml/2006/main" count="542" uniqueCount="206">
  <si>
    <t>SEASON</t>
  </si>
  <si>
    <t>COASTAL</t>
  </si>
  <si>
    <t>NON-COASTAL</t>
  </si>
  <si>
    <t>2013-07-31 HE17</t>
  </si>
  <si>
    <t>2013-08-01 HE16</t>
  </si>
  <si>
    <t>2013-08-01 HE17</t>
  </si>
  <si>
    <t>2013-08-01 HE18</t>
  </si>
  <si>
    <t>2013-08-05 HE16</t>
  </si>
  <si>
    <t>2013-08-05 HE17</t>
  </si>
  <si>
    <t>2013-08-05 HE18</t>
  </si>
  <si>
    <t>2013-08-06 HE16</t>
  </si>
  <si>
    <t>2013-08-06 HE17</t>
  </si>
  <si>
    <t>2013-08-06 HE18</t>
  </si>
  <si>
    <t>2013-08-07 HE15</t>
  </si>
  <si>
    <t>2013-08-07 HE16</t>
  </si>
  <si>
    <t>2013-08-07 HE17</t>
  </si>
  <si>
    <t>2013-08-07 HE18</t>
  </si>
  <si>
    <t>2013-08-07 HE19</t>
  </si>
  <si>
    <t>2013-08-08 HE16</t>
  </si>
  <si>
    <t>2013-08-08 HE17</t>
  </si>
  <si>
    <t>2013-08-08 HE18</t>
  </si>
  <si>
    <t>2013-08-09 HE17</t>
  </si>
  <si>
    <t>2013-08-30 HE17</t>
  </si>
  <si>
    <t>2014-01-06 HE07</t>
  </si>
  <si>
    <t>2014-01-06 HE08</t>
  </si>
  <si>
    <t>2014-01-06 HE09</t>
  </si>
  <si>
    <t>2014-01-06 HE10</t>
  </si>
  <si>
    <t>2014-01-06 HE19</t>
  </si>
  <si>
    <t>2014-01-06 HE20</t>
  </si>
  <si>
    <t>2014-01-06 HE21</t>
  </si>
  <si>
    <t>2014-01-07 HE07</t>
  </si>
  <si>
    <t>2014-01-07 HE08</t>
  </si>
  <si>
    <t>2014-01-29 HE07</t>
  </si>
  <si>
    <t>2014-01-29 HE08</t>
  </si>
  <si>
    <t>2014-02-06 HE07</t>
  </si>
  <si>
    <t>2014-02-06 HE08</t>
  </si>
  <si>
    <t>2014-02-06 HE09</t>
  </si>
  <si>
    <t>2014-02-06 HE10</t>
  </si>
  <si>
    <t>2014-02-06 HE11</t>
  </si>
  <si>
    <t>2014-02-06 HE12</t>
  </si>
  <si>
    <t>2014-02-06 HE19</t>
  </si>
  <si>
    <t>2014-02-06 HE20</t>
  </si>
  <si>
    <t>2014-02-06 HE21</t>
  </si>
  <si>
    <t>CAPACITY FACTOR</t>
  </si>
  <si>
    <t>CAPACITY FACTOR AVG</t>
  </si>
  <si>
    <t>SUMMER 2013</t>
  </si>
  <si>
    <t>WINTER 2013/2014</t>
  </si>
  <si>
    <t>2012-06-26 HE15</t>
  </si>
  <si>
    <t>2012-06-26 HE16</t>
  </si>
  <si>
    <t>2012-06-26 HE17</t>
  </si>
  <si>
    <t>2012-06-26 HE18</t>
  </si>
  <si>
    <t>2012-06-27 HE16</t>
  </si>
  <si>
    <t>2012-06-27 HE17</t>
  </si>
  <si>
    <t>2012-06-27 HE18</t>
  </si>
  <si>
    <t>2012-07-31 HE16</t>
  </si>
  <si>
    <t>2012-07-31 HE17</t>
  </si>
  <si>
    <t>2012-07-31 HE18</t>
  </si>
  <si>
    <t>2012-08-01 HE16</t>
  </si>
  <si>
    <t>2012-08-01 HE17</t>
  </si>
  <si>
    <t>2012-08-01 HE18</t>
  </si>
  <si>
    <t>2012-08-02 HE16</t>
  </si>
  <si>
    <t>2012-08-02 HE17</t>
  </si>
  <si>
    <t>2012-08-02 HE18</t>
  </si>
  <si>
    <t>2012-08-09 HE16</t>
  </si>
  <si>
    <t>2012-08-09 HE17</t>
  </si>
  <si>
    <t>2012-08-09 HE18</t>
  </si>
  <si>
    <t>2012-08-14 HE17</t>
  </si>
  <si>
    <t>SUMMER 2012</t>
  </si>
  <si>
    <t>2013-01-14 HE08</t>
  </si>
  <si>
    <t>2013-01-14 HE09</t>
  </si>
  <si>
    <t>2013-01-15 HE08</t>
  </si>
  <si>
    <t>2013-01-15 HE09</t>
  </si>
  <si>
    <t>2013-01-15 HE10</t>
  </si>
  <si>
    <t>2013-01-15 HE11</t>
  </si>
  <si>
    <t>2013-01-15 HE12</t>
  </si>
  <si>
    <t>2013-01-15 HE13</t>
  </si>
  <si>
    <t>2013-01-15 HE17</t>
  </si>
  <si>
    <t>2013-01-15 HE18</t>
  </si>
  <si>
    <t>2013-01-15 HE19</t>
  </si>
  <si>
    <t>2013-01-15 HE20</t>
  </si>
  <si>
    <t>2013-01-15 HE21</t>
  </si>
  <si>
    <t>2013-01-15 HE22</t>
  </si>
  <si>
    <t>2013-01-16 HE07</t>
  </si>
  <si>
    <t>2013-01-16 HE08</t>
  </si>
  <si>
    <t>2013-01-16 HE09</t>
  </si>
  <si>
    <t>2013-01-16 HE10</t>
  </si>
  <si>
    <t>2013-01-17 HE07</t>
  </si>
  <si>
    <t>2013-01-17 HE08</t>
  </si>
  <si>
    <t>WINTER 2012/2013</t>
  </si>
  <si>
    <t>2011-08-01 HE17</t>
  </si>
  <si>
    <t>2011-08-02 HE16</t>
  </si>
  <si>
    <t>2011-08-02 HE17</t>
  </si>
  <si>
    <t>2011-08-02 HE18</t>
  </si>
  <si>
    <t>2011-08-03 HE16</t>
  </si>
  <si>
    <t>2011-08-03 HE17</t>
  </si>
  <si>
    <t>2011-08-03 HE18</t>
  </si>
  <si>
    <t>2011-08-04 HE16</t>
  </si>
  <si>
    <t>2011-08-04 HE17</t>
  </si>
  <si>
    <t>2011-08-08 HE17</t>
  </si>
  <si>
    <t>2011-08-09 HE16</t>
  </si>
  <si>
    <t>2011-08-09 HE17</t>
  </si>
  <si>
    <t>2011-08-09 HE18</t>
  </si>
  <si>
    <t>2011-08-17 HE17</t>
  </si>
  <si>
    <t>2011-08-18 HE16</t>
  </si>
  <si>
    <t>2011-08-18 HE17</t>
  </si>
  <si>
    <t>2011-08-18 HE18</t>
  </si>
  <si>
    <t>2011-08-19 HE16</t>
  </si>
  <si>
    <t>2011-08-19 HE17</t>
  </si>
  <si>
    <t>2011-08-23 HE17</t>
  </si>
  <si>
    <t>SUMMER 2011</t>
  </si>
  <si>
    <t>2011-12-06 HE08</t>
  </si>
  <si>
    <t>2011-12-06 HE18</t>
  </si>
  <si>
    <t>2011-12-06 HE19</t>
  </si>
  <si>
    <t>2011-12-06 HE20</t>
  </si>
  <si>
    <t>2011-12-06 HE21</t>
  </si>
  <si>
    <t>2011-12-06 HE22</t>
  </si>
  <si>
    <t>2011-12-06 HE23</t>
  </si>
  <si>
    <t>2011-12-07 HE06</t>
  </si>
  <si>
    <t>2011-12-07 HE07</t>
  </si>
  <si>
    <t>2011-12-07 HE08</t>
  </si>
  <si>
    <t>2011-12-07 HE09</t>
  </si>
  <si>
    <t>2011-12-07 HE10</t>
  </si>
  <si>
    <t>2011-12-08 HE07</t>
  </si>
  <si>
    <t>2011-12-08 HE08</t>
  </si>
  <si>
    <t>2011-12-08 HE09</t>
  </si>
  <si>
    <t>2012-01-12 HE20</t>
  </si>
  <si>
    <t>2012-01-12 HE21</t>
  </si>
  <si>
    <t>2012-01-13 HE07</t>
  </si>
  <si>
    <t>2012-01-13 HE08</t>
  </si>
  <si>
    <t>2012-01-13 HE09</t>
  </si>
  <si>
    <t>WINTER 2011/2012</t>
  </si>
  <si>
    <t>Coastal</t>
  </si>
  <si>
    <t>2013/2014</t>
  </si>
  <si>
    <t>2012/2013</t>
  </si>
  <si>
    <t>2011/2012</t>
  </si>
  <si>
    <t>2010/2011</t>
  </si>
  <si>
    <t>2009/2010</t>
  </si>
  <si>
    <t>Year</t>
  </si>
  <si>
    <t>5-yr Average</t>
  </si>
  <si>
    <t>3-yr Average</t>
  </si>
  <si>
    <t>2014-08-07 HE17</t>
  </si>
  <si>
    <t>2014-08-08 HE15</t>
  </si>
  <si>
    <t>2014-08-08 HE16</t>
  </si>
  <si>
    <t>2014-08-08 HE17</t>
  </si>
  <si>
    <t>2014-08-08 HE18</t>
  </si>
  <si>
    <t>2014-08-15 HE17</t>
  </si>
  <si>
    <t>2014-08-21 HE16</t>
  </si>
  <si>
    <t>2014-08-21 HE17</t>
  </si>
  <si>
    <t>2014-08-21 HE18</t>
  </si>
  <si>
    <t>2014-08-22 HE16</t>
  </si>
  <si>
    <t>2014-08-22 HE17</t>
  </si>
  <si>
    <t>2014-08-22 HE18</t>
  </si>
  <si>
    <t>2014-08-25 HE15</t>
  </si>
  <si>
    <t>2014-08-25 HE16</t>
  </si>
  <si>
    <t>2014-08-25 HE17</t>
  </si>
  <si>
    <t>2014-08-25 HE18</t>
  </si>
  <si>
    <t>2014-08-25 HE19</t>
  </si>
  <si>
    <t>2014-08-26 HE16</t>
  </si>
  <si>
    <t>2014-08-26 HE17</t>
  </si>
  <si>
    <t>2014-09-10 HE17</t>
  </si>
  <si>
    <t>SUMMER 2014</t>
  </si>
  <si>
    <t>6-yr Average</t>
  </si>
  <si>
    <t>High</t>
  </si>
  <si>
    <t>Low</t>
  </si>
  <si>
    <t>Average</t>
  </si>
  <si>
    <t>Summer 2011-NC</t>
  </si>
  <si>
    <t>Summer 2012-NC</t>
  </si>
  <si>
    <t>Summer 2013-NC</t>
  </si>
  <si>
    <t>Summer 2014-NC</t>
  </si>
  <si>
    <t>Summer 2014-C</t>
  </si>
  <si>
    <t>Summer 2013-C</t>
  </si>
  <si>
    <t>Summer 2012-C</t>
  </si>
  <si>
    <t>Summer 2011-C</t>
  </si>
  <si>
    <t>Summer 2010-NC</t>
  </si>
  <si>
    <t>Summer 2009-NC</t>
  </si>
  <si>
    <t>Summer 2009-C</t>
  </si>
  <si>
    <t>Summer 2010-C</t>
  </si>
  <si>
    <t>Summer 2009-2014-NC</t>
  </si>
  <si>
    <t>Coastal Capacity Factors</t>
  </si>
  <si>
    <t>Non-Coastal Capacity Factors</t>
  </si>
  <si>
    <t>Non-Coastal</t>
  </si>
  <si>
    <t>4-yr Average</t>
  </si>
  <si>
    <t>HOUR</t>
  </si>
  <si>
    <t>WIND HSL (MW)</t>
  </si>
  <si>
    <t>WIND CAPACITY (MW)</t>
  </si>
  <si>
    <t>Summer 2010-2014-C</t>
  </si>
  <si>
    <t>ERCOT LOAD (MW)</t>
  </si>
  <si>
    <t>SUMMER 2009</t>
  </si>
  <si>
    <t>WINTER 2009/2010</t>
  </si>
  <si>
    <t>SUMMER 2010</t>
  </si>
  <si>
    <t>WINTER 2010/2011</t>
  </si>
  <si>
    <t>HISTORICAL WIND CAPACITY CONTRIBUTION - SUMMER PEAK SEASON</t>
  </si>
  <si>
    <t>Top Twenty Peak Hours for Each year</t>
  </si>
  <si>
    <t>Summer, Non-Coastal</t>
  </si>
  <si>
    <t>Summer, Coastal</t>
  </si>
  <si>
    <t>Winter, Non-Coastal</t>
  </si>
  <si>
    <t>Winter, Coastal</t>
  </si>
  <si>
    <t>HOUR ENDING</t>
  </si>
  <si>
    <t>PEAK AVERAGE WIND CAPACITY PERCENTAGES, SUMMER &amp; WINTER PEAK SEASONS</t>
  </si>
  <si>
    <t>Summer Peak Ave. Wind Capacity Percentages</t>
  </si>
  <si>
    <t>Winter Peak Ave. Wind Capacity Percentages</t>
  </si>
  <si>
    <t>Summer Peak Ave. Wind Capacity Percentages, Multi-yr Averages</t>
  </si>
  <si>
    <t>Winter Peak Ave. Wind Capacity Percentages, Multi-yr Averages</t>
  </si>
  <si>
    <t>WINDPEAKPCT Values *</t>
  </si>
  <si>
    <t>* Based on the Board approved methodology outlined in Nodal Protocol Revision Request (NPRR) 611. For more information, go to: http://www.ercot.com/content/mktrules/issues/nprr/601-625/611/keydocs/611NPRR-09%20Board%20Report%20101414.doc</t>
  </si>
  <si>
    <t>WIND METERED (MW)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</si>
</sst>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u val="single"/>
      <sz val="7.5"/>
      <color indexed="12"/>
      <name val="Arial"/>
      <family val="2"/>
    </font>
    <font>
      <sz val="10"/>
      <color indexed="8"/>
      <name val="Tahoma"/>
      <family val="2"/>
    </font>
    <font>
      <sz val="10"/>
      <name val="Helv"/>
      <family val="0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164" fontId="46" fillId="0" borderId="0" xfId="0" applyNumberFormat="1" applyFont="1" applyAlignment="1">
      <alignment/>
    </xf>
    <xf numFmtId="165" fontId="46" fillId="0" borderId="0" xfId="160" applyNumberFormat="1" applyFont="1" applyAlignment="1">
      <alignment/>
    </xf>
    <xf numFmtId="165" fontId="48" fillId="0" borderId="0" xfId="160" applyNumberFormat="1" applyFont="1" applyAlignment="1">
      <alignment/>
    </xf>
    <xf numFmtId="0" fontId="49" fillId="0" borderId="0" xfId="0" applyFont="1" applyAlignment="1">
      <alignment/>
    </xf>
    <xf numFmtId="9" fontId="7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64" fontId="46" fillId="0" borderId="0" xfId="42" applyNumberFormat="1" applyFont="1" applyAlignment="1">
      <alignment/>
    </xf>
    <xf numFmtId="0" fontId="7" fillId="0" borderId="0" xfId="0" applyFont="1" applyAlignment="1">
      <alignment/>
    </xf>
    <xf numFmtId="165" fontId="7" fillId="0" borderId="0" xfId="160" applyNumberFormat="1" applyFont="1" applyAlignment="1">
      <alignment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65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/>
    </xf>
    <xf numFmtId="165" fontId="7" fillId="0" borderId="0" xfId="160" applyNumberFormat="1" applyFont="1" applyAlignment="1">
      <alignment horizontal="right"/>
    </xf>
    <xf numFmtId="0" fontId="8" fillId="0" borderId="0" xfId="0" applyFont="1" applyAlignment="1">
      <alignment/>
    </xf>
    <xf numFmtId="49" fontId="8" fillId="0" borderId="0" xfId="160" applyNumberFormat="1" applyFont="1" applyAlignment="1">
      <alignment/>
    </xf>
    <xf numFmtId="9" fontId="8" fillId="0" borderId="10" xfId="160" applyNumberFormat="1" applyFont="1" applyBorder="1" applyAlignment="1">
      <alignment/>
    </xf>
    <xf numFmtId="9" fontId="7" fillId="34" borderId="10" xfId="0" applyNumberFormat="1" applyFont="1" applyFill="1" applyBorder="1" applyAlignment="1">
      <alignment horizontal="center" vertical="center"/>
    </xf>
    <xf numFmtId="22" fontId="50" fillId="0" borderId="0" xfId="0" applyNumberFormat="1" applyFont="1" applyAlignment="1">
      <alignment/>
    </xf>
    <xf numFmtId="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9" fontId="7" fillId="0" borderId="0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165" fontId="7" fillId="0" borderId="0" xfId="160" applyNumberFormat="1" applyFont="1" applyAlignment="1">
      <alignment horizontal="left" wrapText="1"/>
    </xf>
  </cellXfs>
  <cellStyles count="1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 10" xfId="52"/>
    <cellStyle name="Hyperlink 2 10 2" xfId="53"/>
    <cellStyle name="Hyperlink 2 11" xfId="54"/>
    <cellStyle name="Hyperlink 2 11 2" xfId="55"/>
    <cellStyle name="Hyperlink 2 12" xfId="56"/>
    <cellStyle name="Hyperlink 2 12 2" xfId="57"/>
    <cellStyle name="Hyperlink 2 13" xfId="58"/>
    <cellStyle name="Hyperlink 2 13 2" xfId="59"/>
    <cellStyle name="Hyperlink 2 14" xfId="60"/>
    <cellStyle name="Hyperlink 2 14 2" xfId="61"/>
    <cellStyle name="Hyperlink 2 15" xfId="62"/>
    <cellStyle name="Hyperlink 2 15 2" xfId="63"/>
    <cellStyle name="Hyperlink 2 16" xfId="64"/>
    <cellStyle name="Hyperlink 2 16 2" xfId="65"/>
    <cellStyle name="Hyperlink 2 17" xfId="66"/>
    <cellStyle name="Hyperlink 2 17 2" xfId="67"/>
    <cellStyle name="Hyperlink 2 18" xfId="68"/>
    <cellStyle name="Hyperlink 2 18 2" xfId="69"/>
    <cellStyle name="Hyperlink 2 19" xfId="70"/>
    <cellStyle name="Hyperlink 2 19 2" xfId="71"/>
    <cellStyle name="Hyperlink 2 2" xfId="72"/>
    <cellStyle name="Hyperlink 2 2 2" xfId="73"/>
    <cellStyle name="Hyperlink 2 20" xfId="74"/>
    <cellStyle name="Hyperlink 2 20 2" xfId="75"/>
    <cellStyle name="Hyperlink 2 21" xfId="76"/>
    <cellStyle name="Hyperlink 2 21 2" xfId="77"/>
    <cellStyle name="Hyperlink 2 22" xfId="78"/>
    <cellStyle name="Hyperlink 2 22 2" xfId="79"/>
    <cellStyle name="Hyperlink 2 23" xfId="80"/>
    <cellStyle name="Hyperlink 2 23 2" xfId="81"/>
    <cellStyle name="Hyperlink 2 24" xfId="82"/>
    <cellStyle name="Hyperlink 2 24 2" xfId="83"/>
    <cellStyle name="Hyperlink 2 25" xfId="84"/>
    <cellStyle name="Hyperlink 2 25 2" xfId="85"/>
    <cellStyle name="Hyperlink 2 26" xfId="86"/>
    <cellStyle name="Hyperlink 2 26 2" xfId="87"/>
    <cellStyle name="Hyperlink 2 27" xfId="88"/>
    <cellStyle name="Hyperlink 2 27 2" xfId="89"/>
    <cellStyle name="Hyperlink 2 3" xfId="90"/>
    <cellStyle name="Hyperlink 2 3 2" xfId="91"/>
    <cellStyle name="Hyperlink 2 4" xfId="92"/>
    <cellStyle name="Hyperlink 2 4 2" xfId="93"/>
    <cellStyle name="Hyperlink 2 5" xfId="94"/>
    <cellStyle name="Hyperlink 2 5 2" xfId="95"/>
    <cellStyle name="Hyperlink 2 6" xfId="96"/>
    <cellStyle name="Hyperlink 2 6 2" xfId="97"/>
    <cellStyle name="Hyperlink 2 7" xfId="98"/>
    <cellStyle name="Hyperlink 2 7 2" xfId="99"/>
    <cellStyle name="Hyperlink 2 8" xfId="100"/>
    <cellStyle name="Hyperlink 2 8 2" xfId="101"/>
    <cellStyle name="Hyperlink 2 9" xfId="102"/>
    <cellStyle name="Hyperlink 2 9 2" xfId="103"/>
    <cellStyle name="Input" xfId="104"/>
    <cellStyle name="Linked Cell" xfId="105"/>
    <cellStyle name="Neutral" xfId="106"/>
    <cellStyle name="Normal 10" xfId="107"/>
    <cellStyle name="Normal 11" xfId="108"/>
    <cellStyle name="Normal 12" xfId="109"/>
    <cellStyle name="Normal 13" xfId="110"/>
    <cellStyle name="Normal 14" xfId="111"/>
    <cellStyle name="Normal 15" xfId="112"/>
    <cellStyle name="Normal 16" xfId="113"/>
    <cellStyle name="Normal 17" xfId="114"/>
    <cellStyle name="Normal 18" xfId="115"/>
    <cellStyle name="Normal 19" xfId="116"/>
    <cellStyle name="Normal 2" xfId="117"/>
    <cellStyle name="Normal 2 2" xfId="118"/>
    <cellStyle name="Normal 2 2 2" xfId="119"/>
    <cellStyle name="Normal 2 3" xfId="120"/>
    <cellStyle name="Normal 2 4" xfId="121"/>
    <cellStyle name="Normal 2 5" xfId="122"/>
    <cellStyle name="Normal 2 6" xfId="123"/>
    <cellStyle name="Normal 2_2014 HSL" xfId="124"/>
    <cellStyle name="Normal 20" xfId="125"/>
    <cellStyle name="Normal 21" xfId="126"/>
    <cellStyle name="Normal 22" xfId="127"/>
    <cellStyle name="Normal 23" xfId="128"/>
    <cellStyle name="Normal 24" xfId="129"/>
    <cellStyle name="Normal 25" xfId="130"/>
    <cellStyle name="Normal 26" xfId="131"/>
    <cellStyle name="Normal 27" xfId="132"/>
    <cellStyle name="Normal 28" xfId="133"/>
    <cellStyle name="Normal 29" xfId="134"/>
    <cellStyle name="Normal 3" xfId="135"/>
    <cellStyle name="Normal 30" xfId="136"/>
    <cellStyle name="Normal 31" xfId="137"/>
    <cellStyle name="Normal 32" xfId="138"/>
    <cellStyle name="Normal 33" xfId="139"/>
    <cellStyle name="Normal 34" xfId="140"/>
    <cellStyle name="Normal 35" xfId="141"/>
    <cellStyle name="Normal 36" xfId="142"/>
    <cellStyle name="Normal 37" xfId="143"/>
    <cellStyle name="Normal 38" xfId="144"/>
    <cellStyle name="Normal 39" xfId="145"/>
    <cellStyle name="Normal 4" xfId="146"/>
    <cellStyle name="Normal 40" xfId="147"/>
    <cellStyle name="Normal 41" xfId="148"/>
    <cellStyle name="Normal 42" xfId="149"/>
    <cellStyle name="Normal 43" xfId="150"/>
    <cellStyle name="Normal 5" xfId="151"/>
    <cellStyle name="Normal 6" xfId="152"/>
    <cellStyle name="Normal 7" xfId="153"/>
    <cellStyle name="Normal 8" xfId="154"/>
    <cellStyle name="Normal 9" xfId="155"/>
    <cellStyle name="Note" xfId="156"/>
    <cellStyle name="Note 2" xfId="157"/>
    <cellStyle name="Note 2 2" xfId="158"/>
    <cellStyle name="Output" xfId="159"/>
    <cellStyle name="Percent" xfId="160"/>
    <cellStyle name="Percent 2" xfId="161"/>
    <cellStyle name="Percent 2 2" xfId="162"/>
    <cellStyle name="Percent 3" xfId="163"/>
    <cellStyle name="Percent 4" xfId="164"/>
    <cellStyle name="Title" xfId="165"/>
    <cellStyle name="Total" xfId="166"/>
    <cellStyle name="Warning Text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ERCOT Non-Coastal Wind - Historical Summer Capacity Factors - Top 20 Hours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2"/>
          <c:y val="0.06875"/>
          <c:w val="0.88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Graphs!$C$3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Graphs!$B$4:$B$10</c:f>
              <c:strCache/>
            </c:strRef>
          </c:cat>
          <c:val>
            <c:numRef>
              <c:f>Graphs!$C$4:$C$10</c:f>
              <c:numCache/>
            </c:numRef>
          </c:val>
          <c:smooth val="0"/>
        </c:ser>
        <c:ser>
          <c:idx val="1"/>
          <c:order val="1"/>
          <c:tx>
            <c:strRef>
              <c:f>Graphs!$D$3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Graphs!$B$4:$B$10</c:f>
              <c:strCache/>
            </c:strRef>
          </c:cat>
          <c:val>
            <c:numRef>
              <c:f>Graphs!$D$4:$D$10</c:f>
              <c:numCache/>
            </c:numRef>
          </c:val>
          <c:smooth val="0"/>
        </c:ser>
        <c:ser>
          <c:idx val="2"/>
          <c:order val="2"/>
          <c:tx>
            <c:strRef>
              <c:f>Graphs!$E$3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10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Graphs!$B$4:$B$10</c:f>
              <c:strCache/>
            </c:strRef>
          </c:cat>
          <c:val>
            <c:numRef>
              <c:f>Graphs!$E$4:$E$10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24649448"/>
        <c:axId val="62841257"/>
      </c:lineChart>
      <c:catAx>
        <c:axId val="246494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841257"/>
        <c:crosses val="autoZero"/>
        <c:auto val="0"/>
        <c:lblOffset val="100"/>
        <c:tickLblSkip val="1"/>
        <c:noMultiLvlLbl val="0"/>
      </c:catAx>
      <c:valAx>
        <c:axId val="6284125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49448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5"/>
          <c:y val="0.44225"/>
          <c:w val="0.109"/>
          <c:h val="0.1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ERCOT Coastal Wind - Historical Summer Capacity Factors - Top 20 Hours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85"/>
          <c:y val="0.075"/>
          <c:w val="0.87775"/>
          <c:h val="0.92325"/>
        </c:manualLayout>
      </c:layout>
      <c:lineChart>
        <c:grouping val="standard"/>
        <c:varyColors val="0"/>
        <c:ser>
          <c:idx val="0"/>
          <c:order val="0"/>
          <c:tx>
            <c:strRef>
              <c:f>Graphs!$C$25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Graphs!$B$26:$B$32</c:f>
              <c:strCache/>
            </c:strRef>
          </c:cat>
          <c:val>
            <c:numRef>
              <c:f>Graphs!$C$26:$C$32</c:f>
              <c:numCache/>
            </c:numRef>
          </c:val>
          <c:smooth val="0"/>
        </c:ser>
        <c:ser>
          <c:idx val="1"/>
          <c:order val="1"/>
          <c:tx>
            <c:strRef>
              <c:f>Graphs!$D$25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Graphs!$B$26:$B$32</c:f>
              <c:strCache/>
            </c:strRef>
          </c:cat>
          <c:val>
            <c:numRef>
              <c:f>Graphs!$D$26:$D$32</c:f>
              <c:numCache/>
            </c:numRef>
          </c:val>
          <c:smooth val="0"/>
        </c:ser>
        <c:ser>
          <c:idx val="2"/>
          <c:order val="2"/>
          <c:tx>
            <c:strRef>
              <c:f>Graphs!$E$25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10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Graphs!$B$26:$B$32</c:f>
              <c:strCache/>
            </c:strRef>
          </c:cat>
          <c:val>
            <c:numRef>
              <c:f>Graphs!$E$26:$E$32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25181858"/>
        <c:axId val="26079763"/>
      </c:lineChart>
      <c:catAx>
        <c:axId val="251818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079763"/>
        <c:crosses val="autoZero"/>
        <c:auto val="1"/>
        <c:lblOffset val="100"/>
        <c:tickLblSkip val="1"/>
        <c:noMultiLvlLbl val="0"/>
      </c:catAx>
      <c:valAx>
        <c:axId val="2607976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81858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"/>
          <c:y val="0.437"/>
          <c:w val="0.1085"/>
          <c:h val="0.19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2</xdr:row>
      <xdr:rowOff>19050</xdr:rowOff>
    </xdr:from>
    <xdr:to>
      <xdr:col>15</xdr:col>
      <xdr:colOff>133350</xdr:colOff>
      <xdr:row>22</xdr:row>
      <xdr:rowOff>9525</xdr:rowOff>
    </xdr:to>
    <xdr:graphicFrame>
      <xdr:nvGraphicFramePr>
        <xdr:cNvPr id="1" name="Chart 12"/>
        <xdr:cNvGraphicFramePr/>
      </xdr:nvGraphicFramePr>
      <xdr:xfrm>
        <a:off x="4238625" y="400050"/>
        <a:ext cx="59436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285750</xdr:colOff>
      <xdr:row>23</xdr:row>
      <xdr:rowOff>161925</xdr:rowOff>
    </xdr:from>
    <xdr:to>
      <xdr:col>15</xdr:col>
      <xdr:colOff>161925</xdr:colOff>
      <xdr:row>42</xdr:row>
      <xdr:rowOff>104775</xdr:rowOff>
    </xdr:to>
    <xdr:graphicFrame>
      <xdr:nvGraphicFramePr>
        <xdr:cNvPr id="2" name="Chart 13"/>
        <xdr:cNvGraphicFramePr/>
      </xdr:nvGraphicFramePr>
      <xdr:xfrm>
        <a:off x="4238625" y="4543425"/>
        <a:ext cx="59721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00390625" style="12" customWidth="1"/>
    <col min="2" max="3" width="13.421875" style="12" customWidth="1"/>
    <col min="4" max="4" width="13.7109375" style="12" customWidth="1"/>
    <col min="5" max="5" width="4.28125" style="12" customWidth="1"/>
    <col min="6" max="6" width="19.7109375" style="12" customWidth="1"/>
    <col min="7" max="7" width="18.8515625" style="12" customWidth="1"/>
    <col min="8" max="8" width="17.7109375" style="12" customWidth="1"/>
    <col min="9" max="9" width="3.7109375" style="12" customWidth="1"/>
    <col min="10" max="10" width="19.7109375" style="12" bestFit="1" customWidth="1"/>
    <col min="11" max="11" width="17.421875" style="12" customWidth="1"/>
    <col min="12" max="16384" width="9.140625" style="12" customWidth="1"/>
  </cols>
  <sheetData>
    <row r="1" ht="15">
      <c r="B1" s="22" t="s">
        <v>198</v>
      </c>
    </row>
    <row r="3" spans="2:29" ht="14.25">
      <c r="B3" s="33" t="s">
        <v>199</v>
      </c>
      <c r="C3" s="34"/>
      <c r="D3" s="35"/>
      <c r="F3" s="33" t="s">
        <v>201</v>
      </c>
      <c r="G3" s="34"/>
      <c r="H3" s="35"/>
      <c r="J3" s="23" t="s">
        <v>203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2:29" ht="15" customHeight="1">
      <c r="B4" s="33" t="s">
        <v>192</v>
      </c>
      <c r="C4" s="34"/>
      <c r="D4" s="35"/>
      <c r="F4" s="33" t="s">
        <v>192</v>
      </c>
      <c r="G4" s="34"/>
      <c r="H4" s="35"/>
      <c r="J4" s="14" t="s">
        <v>193</v>
      </c>
      <c r="K4" s="14" t="s">
        <v>194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2:29" ht="14.25">
      <c r="B5" s="14" t="s">
        <v>137</v>
      </c>
      <c r="C5" s="15" t="s">
        <v>180</v>
      </c>
      <c r="D5" s="15" t="s">
        <v>131</v>
      </c>
      <c r="F5" s="14" t="s">
        <v>137</v>
      </c>
      <c r="G5" s="15" t="s">
        <v>180</v>
      </c>
      <c r="H5" s="15" t="s">
        <v>131</v>
      </c>
      <c r="J5" s="24">
        <f>G6</f>
        <v>0.12262719181421289</v>
      </c>
      <c r="K5" s="24">
        <f>H7</f>
        <v>0.5606603331867299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2:29" ht="14.25">
      <c r="B6" s="16">
        <v>2014</v>
      </c>
      <c r="C6" s="9">
        <f>+'S2014-NC'!B$6</f>
        <v>0.19988932475496016</v>
      </c>
      <c r="D6" s="9">
        <f>+'S2014-C'!B$6</f>
        <v>0.6003666291537268</v>
      </c>
      <c r="F6" s="16" t="s">
        <v>161</v>
      </c>
      <c r="G6" s="9">
        <f>AVERAGE(C$6:C11)</f>
        <v>0.12262719181421289</v>
      </c>
      <c r="H6" s="9" t="e">
        <f>AVERAGE(D$6:D11)</f>
        <v>#N/A</v>
      </c>
      <c r="J6" s="14" t="s">
        <v>195</v>
      </c>
      <c r="K6" s="14" t="s">
        <v>196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2:29" ht="14.25">
      <c r="B7" s="16">
        <v>2013</v>
      </c>
      <c r="C7" s="9">
        <f>+'S2013-NC'!B$6</f>
        <v>0.1255994282459402</v>
      </c>
      <c r="D7" s="9">
        <f>+'S2013-C'!B$6</f>
        <v>0.7661311070856633</v>
      </c>
      <c r="F7" s="16" t="s">
        <v>138</v>
      </c>
      <c r="G7" s="9">
        <f>AVERAGE(C$6:C10)</f>
        <v>0.11879386927042054</v>
      </c>
      <c r="H7" s="9">
        <f>AVERAGE(D$6:D10)</f>
        <v>0.5606603331867299</v>
      </c>
      <c r="J7" s="24">
        <f>G16</f>
        <v>0.19327592456917894</v>
      </c>
      <c r="K7" s="24">
        <f>H17</f>
        <v>0.3555164793567009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2:29" ht="14.25">
      <c r="B8" s="16">
        <v>2012</v>
      </c>
      <c r="C8" s="9">
        <f>+'S2012-NC'!B$6</f>
        <v>0.0809575246800008</v>
      </c>
      <c r="D8" s="9">
        <f>+'S2012-C'!B$6</f>
        <v>0.5284149162290572</v>
      </c>
      <c r="F8" s="16" t="s">
        <v>181</v>
      </c>
      <c r="G8" s="9">
        <f>AVERAGE(C$6:C9)</f>
        <v>0.13345493588731797</v>
      </c>
      <c r="H8" s="9">
        <f>AVERAGE(D$6:D9)</f>
        <v>0.6386352550844514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29" ht="14.25" customHeight="1">
      <c r="B9" s="16">
        <v>2011</v>
      </c>
      <c r="C9" s="9">
        <f>+'S2011-NC'!B$6</f>
        <v>0.12737346586837076</v>
      </c>
      <c r="D9" s="9">
        <f>+'S2011-C'!B$6</f>
        <v>0.659628367869358</v>
      </c>
      <c r="F9" s="16" t="s">
        <v>139</v>
      </c>
      <c r="G9" s="9">
        <f>AVERAGE(C$6:C8)</f>
        <v>0.1354820925603004</v>
      </c>
      <c r="H9" s="9">
        <f>AVERAGE(D$6:D8)</f>
        <v>0.6316375508228158</v>
      </c>
      <c r="J9" s="36" t="s">
        <v>204</v>
      </c>
      <c r="K9" s="36"/>
      <c r="L9" s="36"/>
      <c r="M9" s="36"/>
      <c r="N9" s="36"/>
      <c r="O9" s="36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2:29" ht="15">
      <c r="B10" s="16">
        <v>2010</v>
      </c>
      <c r="C10" s="9">
        <f>+'S2010-NC'!B$6</f>
        <v>0.0601496028028309</v>
      </c>
      <c r="D10" s="9">
        <f>+'S2010-C'!B$6</f>
        <v>0.24876064559584415</v>
      </c>
      <c r="F10" s="30"/>
      <c r="G10" s="32"/>
      <c r="H10" s="32"/>
      <c r="J10" s="36"/>
      <c r="K10" s="36"/>
      <c r="L10" s="36"/>
      <c r="M10" s="36"/>
      <c r="N10" s="36"/>
      <c r="O10" s="36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2:15" ht="15">
      <c r="B11" s="16">
        <v>2009</v>
      </c>
      <c r="C11" s="9">
        <f>+'S2009-NC'!B$6</f>
        <v>0.1417938045331746</v>
      </c>
      <c r="D11" s="25" t="e">
        <f>NA()</f>
        <v>#N/A</v>
      </c>
      <c r="F11" s="30"/>
      <c r="G11" s="32"/>
      <c r="H11" s="32"/>
      <c r="J11" s="36"/>
      <c r="K11" s="36"/>
      <c r="L11" s="36"/>
      <c r="M11" s="36"/>
      <c r="N11" s="36"/>
      <c r="O11" s="36"/>
    </row>
    <row r="12" spans="10:15" ht="15">
      <c r="J12" s="36"/>
      <c r="K12" s="36"/>
      <c r="L12" s="36"/>
      <c r="M12" s="36"/>
      <c r="N12" s="36"/>
      <c r="O12" s="36"/>
    </row>
    <row r="13" spans="2:10" ht="14.25">
      <c r="B13" s="33" t="s">
        <v>200</v>
      </c>
      <c r="C13" s="34"/>
      <c r="D13" s="35"/>
      <c r="F13" s="33" t="s">
        <v>202</v>
      </c>
      <c r="G13" s="34"/>
      <c r="H13" s="35"/>
      <c r="J13" s="13"/>
    </row>
    <row r="14" spans="2:10" ht="14.25">
      <c r="B14" s="33" t="s">
        <v>192</v>
      </c>
      <c r="C14" s="34"/>
      <c r="D14" s="35"/>
      <c r="F14" s="33" t="s">
        <v>192</v>
      </c>
      <c r="G14" s="34"/>
      <c r="H14" s="35"/>
      <c r="J14" s="13"/>
    </row>
    <row r="15" spans="2:10" ht="14.25">
      <c r="B15" s="14" t="s">
        <v>137</v>
      </c>
      <c r="C15" s="15" t="s">
        <v>180</v>
      </c>
      <c r="D15" s="15" t="s">
        <v>131</v>
      </c>
      <c r="F15" s="14" t="s">
        <v>137</v>
      </c>
      <c r="G15" s="15" t="s">
        <v>180</v>
      </c>
      <c r="H15" s="15" t="s">
        <v>131</v>
      </c>
      <c r="J15" s="13"/>
    </row>
    <row r="16" spans="2:11" ht="14.25">
      <c r="B16" s="16" t="s">
        <v>132</v>
      </c>
      <c r="C16" s="9">
        <f>+'W13-14-NC'!B$6</f>
        <v>0.17482997682332424</v>
      </c>
      <c r="D16" s="9">
        <f>+'W13-14-C'!B$6</f>
        <v>0.4366005309436829</v>
      </c>
      <c r="F16" s="16" t="s">
        <v>138</v>
      </c>
      <c r="G16" s="9">
        <f>AVERAGE(C16:C20)</f>
        <v>0.19327592456917894</v>
      </c>
      <c r="H16" s="9" t="e">
        <f>AVERAGE(D16:D20)</f>
        <v>#N/A</v>
      </c>
      <c r="J16" s="13"/>
      <c r="K16" s="23"/>
    </row>
    <row r="17" spans="2:10" ht="15">
      <c r="B17" s="16" t="s">
        <v>133</v>
      </c>
      <c r="C17" s="9">
        <f>+'W12-13-NC'!B$6</f>
        <v>0.17005799552891365</v>
      </c>
      <c r="D17" s="9">
        <f>+'W12-13-C'!B$6</f>
        <v>0.32465499187296826</v>
      </c>
      <c r="F17" s="16" t="s">
        <v>181</v>
      </c>
      <c r="G17" s="9">
        <f>AVERAGE(C16:C19)</f>
        <v>0.1969583841613546</v>
      </c>
      <c r="H17" s="9">
        <f>AVERAGE(D16:D19)</f>
        <v>0.3555164793567009</v>
      </c>
      <c r="J17" s="13"/>
    </row>
    <row r="18" spans="2:8" ht="15">
      <c r="B18" s="16" t="s">
        <v>134</v>
      </c>
      <c r="C18" s="9">
        <f>+'W11-12-NC'!B$6</f>
        <v>0.2053475719253573</v>
      </c>
      <c r="D18" s="9">
        <f>+'W11-12-C'!B$6</f>
        <v>0.15738835824145475</v>
      </c>
      <c r="F18" s="16" t="s">
        <v>139</v>
      </c>
      <c r="G18" s="9">
        <f>AVERAGE(C16:C18)</f>
        <v>0.18341184809253175</v>
      </c>
      <c r="H18" s="9">
        <f>AVERAGE(D16:D18)</f>
        <v>0.30621462701936863</v>
      </c>
    </row>
    <row r="19" spans="2:8" ht="15">
      <c r="B19" s="16" t="s">
        <v>135</v>
      </c>
      <c r="C19" s="9">
        <f>+'W10-11-NC'!B$6</f>
        <v>0.23759799236782317</v>
      </c>
      <c r="D19" s="9">
        <f>+'W10-11-C'!B$6</f>
        <v>0.5034220363686976</v>
      </c>
      <c r="F19" s="30"/>
      <c r="G19" s="32"/>
      <c r="H19" s="32"/>
    </row>
    <row r="20" spans="2:8" ht="15">
      <c r="B20" s="16" t="s">
        <v>136</v>
      </c>
      <c r="C20" s="9">
        <f>+'W09-10-NC'!B$6</f>
        <v>0.1785460862004763</v>
      </c>
      <c r="D20" s="25" t="e">
        <f>NA()</f>
        <v>#N/A</v>
      </c>
      <c r="F20" s="30"/>
      <c r="G20" s="32"/>
      <c r="H20" s="32"/>
    </row>
    <row r="22" spans="3:4" ht="15">
      <c r="C22" s="27"/>
      <c r="D22" s="27"/>
    </row>
    <row r="23" spans="3:4" ht="15">
      <c r="C23" s="27"/>
      <c r="D23" s="28"/>
    </row>
  </sheetData>
  <sheetProtection/>
  <mergeCells count="9">
    <mergeCell ref="B4:D4"/>
    <mergeCell ref="B3:D3"/>
    <mergeCell ref="B13:D13"/>
    <mergeCell ref="B14:D14"/>
    <mergeCell ref="J9:O12"/>
    <mergeCell ref="F3:H3"/>
    <mergeCell ref="F4:H4"/>
    <mergeCell ref="F13:H13"/>
    <mergeCell ref="F14:H14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1" bestFit="1" customWidth="1"/>
    <col min="2" max="21" width="12.00390625" style="1" customWidth="1"/>
    <col min="22" max="16384" width="9.140625" style="1" customWidth="1"/>
  </cols>
  <sheetData>
    <row r="1" spans="1:21" s="10" customFormat="1" ht="15">
      <c r="A1" s="3" t="s">
        <v>182</v>
      </c>
      <c r="B1" s="8" t="s">
        <v>47</v>
      </c>
      <c r="C1" s="8" t="s">
        <v>48</v>
      </c>
      <c r="D1" s="8" t="s">
        <v>49</v>
      </c>
      <c r="E1" s="8" t="s">
        <v>50</v>
      </c>
      <c r="F1" s="8" t="s">
        <v>51</v>
      </c>
      <c r="G1" s="8" t="s">
        <v>52</v>
      </c>
      <c r="H1" s="8" t="s">
        <v>53</v>
      </c>
      <c r="I1" s="8" t="s">
        <v>54</v>
      </c>
      <c r="J1" s="8" t="s">
        <v>55</v>
      </c>
      <c r="K1" s="8" t="s">
        <v>56</v>
      </c>
      <c r="L1" s="8" t="s">
        <v>57</v>
      </c>
      <c r="M1" s="8" t="s">
        <v>58</v>
      </c>
      <c r="N1" s="8" t="s">
        <v>59</v>
      </c>
      <c r="O1" s="8" t="s">
        <v>60</v>
      </c>
      <c r="P1" s="8" t="s">
        <v>61</v>
      </c>
      <c r="Q1" s="8" t="s">
        <v>62</v>
      </c>
      <c r="R1" s="8" t="s">
        <v>63</v>
      </c>
      <c r="S1" s="8" t="s">
        <v>64</v>
      </c>
      <c r="T1" s="8" t="s">
        <v>65</v>
      </c>
      <c r="U1" s="8" t="s">
        <v>66</v>
      </c>
    </row>
    <row r="2" spans="1:21" s="10" customFormat="1" ht="15">
      <c r="A2" s="3" t="s">
        <v>186</v>
      </c>
      <c r="B2" s="11">
        <v>65683.013131</v>
      </c>
      <c r="C2" s="11">
        <v>66481.20625099998</v>
      </c>
      <c r="D2" s="11">
        <v>66548.38670199999</v>
      </c>
      <c r="E2" s="11">
        <v>66227.632581</v>
      </c>
      <c r="F2" s="11">
        <v>65533.685645000005</v>
      </c>
      <c r="G2" s="11">
        <v>65981.21264700001</v>
      </c>
      <c r="H2" s="11">
        <v>65287.265791000005</v>
      </c>
      <c r="I2" s="11">
        <v>65278.11163799998</v>
      </c>
      <c r="J2" s="11">
        <v>65807.589877</v>
      </c>
      <c r="K2" s="11">
        <v>65623.30937900001</v>
      </c>
      <c r="L2" s="11">
        <v>65832.86014599999</v>
      </c>
      <c r="M2" s="11">
        <v>66509.07883099999</v>
      </c>
      <c r="N2" s="11">
        <v>66193.14614900002</v>
      </c>
      <c r="O2" s="11">
        <v>65298.76181399999</v>
      </c>
      <c r="P2" s="11">
        <v>65802.86297099997</v>
      </c>
      <c r="Q2" s="11">
        <v>65402.769360000006</v>
      </c>
      <c r="R2" s="11">
        <v>65371.337466000026</v>
      </c>
      <c r="S2" s="11">
        <v>65929.11769100002</v>
      </c>
      <c r="T2" s="11">
        <v>65286.329065999984</v>
      </c>
      <c r="U2" s="11">
        <v>65417.77764499998</v>
      </c>
    </row>
    <row r="3" spans="1:21" ht="15">
      <c r="A3" s="4" t="s">
        <v>183</v>
      </c>
      <c r="B3" s="5">
        <v>94.66666666666666</v>
      </c>
      <c r="C3" s="5">
        <v>153.15833333333336</v>
      </c>
      <c r="D3" s="5">
        <v>174.18333333333334</v>
      </c>
      <c r="E3" s="5">
        <v>213.64999999999998</v>
      </c>
      <c r="F3" s="5">
        <v>315.83333333333337</v>
      </c>
      <c r="G3" s="5">
        <v>400.4916666666667</v>
      </c>
      <c r="H3" s="5">
        <v>458.325</v>
      </c>
      <c r="I3" s="5">
        <v>668.525</v>
      </c>
      <c r="J3" s="5">
        <v>747.5083333333334</v>
      </c>
      <c r="K3" s="5">
        <v>791.6</v>
      </c>
      <c r="L3" s="5">
        <v>666.9083333333332</v>
      </c>
      <c r="M3" s="5">
        <v>724.9416666666666</v>
      </c>
      <c r="N3" s="5">
        <v>842.2249999999999</v>
      </c>
      <c r="O3" s="5">
        <v>889.9666666666667</v>
      </c>
      <c r="P3" s="5">
        <v>920.1166666666668</v>
      </c>
      <c r="Q3" s="5">
        <v>939.9833333333333</v>
      </c>
      <c r="R3" s="5">
        <v>550.1166666666667</v>
      </c>
      <c r="S3" s="5">
        <v>455.36666666666673</v>
      </c>
      <c r="T3" s="5">
        <v>401.5916666666667</v>
      </c>
      <c r="U3" s="5">
        <v>860.875</v>
      </c>
    </row>
    <row r="4" spans="1:21" ht="15">
      <c r="A4" s="4" t="s">
        <v>184</v>
      </c>
      <c r="B4" s="5">
        <v>1066.3999999999999</v>
      </c>
      <c r="C4" s="5">
        <v>1066.3999999999999</v>
      </c>
      <c r="D4" s="5">
        <v>1066.3999999999999</v>
      </c>
      <c r="E4" s="5">
        <v>1066.3999999999999</v>
      </c>
      <c r="F4" s="5">
        <v>1066.3999999999999</v>
      </c>
      <c r="G4" s="5">
        <v>1066.3999999999999</v>
      </c>
      <c r="H4" s="5">
        <v>1066.3999999999999</v>
      </c>
      <c r="I4" s="5">
        <v>1066.3999999999999</v>
      </c>
      <c r="J4" s="5">
        <v>1066.3999999999999</v>
      </c>
      <c r="K4" s="5">
        <v>1066.3999999999999</v>
      </c>
      <c r="L4" s="5">
        <v>1066.3999999999999</v>
      </c>
      <c r="M4" s="5">
        <v>1066.3999999999999</v>
      </c>
      <c r="N4" s="5">
        <v>1066.3999999999999</v>
      </c>
      <c r="O4" s="5">
        <v>1066.3999999999999</v>
      </c>
      <c r="P4" s="5">
        <v>1066.3999999999999</v>
      </c>
      <c r="Q4" s="5">
        <v>1066.3999999999999</v>
      </c>
      <c r="R4" s="5">
        <v>1066.3999999999999</v>
      </c>
      <c r="S4" s="5">
        <v>1066.3999999999999</v>
      </c>
      <c r="T4" s="5">
        <v>1066.3999999999999</v>
      </c>
      <c r="U4" s="5">
        <v>1066.3999999999999</v>
      </c>
    </row>
    <row r="5" spans="1:21" ht="15">
      <c r="A5" s="3" t="s">
        <v>43</v>
      </c>
      <c r="B5" s="6">
        <v>0.08877219304826207</v>
      </c>
      <c r="C5" s="6">
        <v>0.14362184296074024</v>
      </c>
      <c r="D5" s="6">
        <v>0.16333770942735687</v>
      </c>
      <c r="E5" s="6">
        <v>0.20034696174043512</v>
      </c>
      <c r="F5" s="6">
        <v>0.2961677919479871</v>
      </c>
      <c r="G5" s="6">
        <v>0.3755548262065517</v>
      </c>
      <c r="H5" s="6">
        <v>0.42978713428357096</v>
      </c>
      <c r="I5" s="6">
        <v>0.626898912228057</v>
      </c>
      <c r="J5" s="6">
        <v>0.7009643035758941</v>
      </c>
      <c r="K5" s="6">
        <v>0.7423105776444112</v>
      </c>
      <c r="L5" s="6">
        <v>0.6253829082270567</v>
      </c>
      <c r="M5" s="6">
        <v>0.6798027631907977</v>
      </c>
      <c r="N5" s="6">
        <v>0.7897833833458364</v>
      </c>
      <c r="O5" s="6">
        <v>0.8345523880970244</v>
      </c>
      <c r="P5" s="6">
        <v>0.8628250812703178</v>
      </c>
      <c r="Q5" s="6">
        <v>0.8814547386846713</v>
      </c>
      <c r="R5" s="6">
        <v>0.5158633408352089</v>
      </c>
      <c r="S5" s="6">
        <v>0.4270130032508128</v>
      </c>
      <c r="T5" s="6">
        <v>0.37658633408352093</v>
      </c>
      <c r="U5" s="6">
        <v>0.8072721305326332</v>
      </c>
    </row>
    <row r="6" spans="1:2" ht="15">
      <c r="A6" s="3" t="s">
        <v>44</v>
      </c>
      <c r="B6" s="7">
        <v>0.5284149162290572</v>
      </c>
    </row>
    <row r="8" spans="1:21" ht="15">
      <c r="A8" s="3" t="s">
        <v>0</v>
      </c>
      <c r="B8" s="3" t="s">
        <v>67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s="3" t="s">
        <v>1</v>
      </c>
      <c r="B9" s="3" t="s">
        <v>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ht="15">
      <c r="B10" s="2"/>
    </row>
    <row r="11" ht="15">
      <c r="B11" s="2"/>
    </row>
    <row r="12" ht="15">
      <c r="B12" s="2"/>
    </row>
    <row r="13" ht="15">
      <c r="B13" s="2"/>
    </row>
    <row r="14" ht="15">
      <c r="B14" s="2"/>
    </row>
    <row r="15" ht="15">
      <c r="B15" s="2"/>
    </row>
    <row r="16" ht="15">
      <c r="B16" s="2"/>
    </row>
    <row r="17" ht="15">
      <c r="B17" s="2"/>
    </row>
    <row r="18" ht="15">
      <c r="B18" s="2"/>
    </row>
    <row r="19" ht="15">
      <c r="B19" s="2"/>
    </row>
    <row r="20" ht="15">
      <c r="B20" s="2"/>
    </row>
    <row r="21" ht="15">
      <c r="B21" s="2"/>
    </row>
    <row r="22" ht="15">
      <c r="B22" s="2"/>
    </row>
    <row r="23" ht="14.25">
      <c r="B23" s="2"/>
    </row>
    <row r="24" ht="14.25">
      <c r="B24" s="2"/>
    </row>
    <row r="25" ht="14.25">
      <c r="B25" s="2"/>
    </row>
    <row r="26" ht="14.25">
      <c r="B26" s="2"/>
    </row>
    <row r="27" ht="14.25">
      <c r="B27" s="2"/>
    </row>
    <row r="28" ht="14.25">
      <c r="B28" s="2"/>
    </row>
    <row r="29" ht="14.25">
      <c r="B29" s="2"/>
    </row>
    <row r="30" ht="14.25">
      <c r="B30" s="2"/>
    </row>
    <row r="31" ht="14.25">
      <c r="B31" s="2"/>
    </row>
    <row r="32" ht="14.25">
      <c r="B32" s="2"/>
    </row>
    <row r="33" ht="14.25">
      <c r="B33" s="2"/>
    </row>
    <row r="34" ht="14.25">
      <c r="B34" s="2"/>
    </row>
    <row r="35" ht="14.25">
      <c r="B35" s="2"/>
    </row>
    <row r="36" ht="14.25">
      <c r="B36" s="2"/>
    </row>
    <row r="37" ht="14.25">
      <c r="B37" s="2"/>
    </row>
    <row r="38" ht="14.25">
      <c r="B38" s="2"/>
    </row>
    <row r="39" ht="14.25">
      <c r="B39" s="2"/>
    </row>
    <row r="40" ht="14.25">
      <c r="B40" s="2"/>
    </row>
    <row r="41" ht="14.25">
      <c r="B41" s="2"/>
    </row>
    <row r="42" ht="14.25">
      <c r="B42" s="2"/>
    </row>
    <row r="43" ht="14.25">
      <c r="B43" s="2"/>
    </row>
    <row r="44" ht="15">
      <c r="B44" s="2"/>
    </row>
    <row r="45" ht="15">
      <c r="B45" s="2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5">
      <c r="B50" s="2"/>
    </row>
    <row r="51" ht="15">
      <c r="B51" s="2"/>
    </row>
    <row r="52" ht="15">
      <c r="B52" s="2"/>
    </row>
    <row r="53" ht="15">
      <c r="B53" s="2"/>
    </row>
    <row r="54" ht="15">
      <c r="B54" s="2"/>
    </row>
    <row r="55" ht="15">
      <c r="B55" s="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1" bestFit="1" customWidth="1"/>
    <col min="2" max="21" width="12.00390625" style="1" customWidth="1"/>
    <col min="22" max="16384" width="9.140625" style="1" customWidth="1"/>
  </cols>
  <sheetData>
    <row r="1" spans="1:21" s="10" customFormat="1" ht="15">
      <c r="A1" s="3" t="s">
        <v>182</v>
      </c>
      <c r="B1" s="8" t="s">
        <v>68</v>
      </c>
      <c r="C1" s="8" t="s">
        <v>69</v>
      </c>
      <c r="D1" s="8" t="s">
        <v>70</v>
      </c>
      <c r="E1" s="8" t="s">
        <v>71</v>
      </c>
      <c r="F1" s="8" t="s">
        <v>72</v>
      </c>
      <c r="G1" s="8" t="s">
        <v>73</v>
      </c>
      <c r="H1" s="8" t="s">
        <v>74</v>
      </c>
      <c r="I1" s="8" t="s">
        <v>75</v>
      </c>
      <c r="J1" s="8" t="s">
        <v>76</v>
      </c>
      <c r="K1" s="8" t="s">
        <v>77</v>
      </c>
      <c r="L1" s="8" t="s">
        <v>78</v>
      </c>
      <c r="M1" s="8" t="s">
        <v>79</v>
      </c>
      <c r="N1" s="8" t="s">
        <v>80</v>
      </c>
      <c r="O1" s="8" t="s">
        <v>81</v>
      </c>
      <c r="P1" s="8" t="s">
        <v>82</v>
      </c>
      <c r="Q1" s="8" t="s">
        <v>83</v>
      </c>
      <c r="R1" s="8" t="s">
        <v>84</v>
      </c>
      <c r="S1" s="8" t="s">
        <v>85</v>
      </c>
      <c r="T1" s="8" t="s">
        <v>86</v>
      </c>
      <c r="U1" s="8" t="s">
        <v>87</v>
      </c>
    </row>
    <row r="2" spans="1:21" s="10" customFormat="1" ht="15">
      <c r="A2" s="3" t="s">
        <v>186</v>
      </c>
      <c r="B2" s="11">
        <v>46576.31</v>
      </c>
      <c r="C2" s="11">
        <v>45909.2</v>
      </c>
      <c r="D2" s="11">
        <v>46937.71</v>
      </c>
      <c r="E2" s="11">
        <v>46316.950000000004</v>
      </c>
      <c r="F2" s="11">
        <v>46388.72</v>
      </c>
      <c r="G2" s="11">
        <v>46468.75</v>
      </c>
      <c r="H2" s="11">
        <v>46313.990000000005</v>
      </c>
      <c r="I2" s="11">
        <v>45812.520000000004</v>
      </c>
      <c r="J2" s="11">
        <v>45667.91</v>
      </c>
      <c r="K2" s="11">
        <v>47448.11</v>
      </c>
      <c r="L2" s="11">
        <v>49398.64</v>
      </c>
      <c r="M2" s="11">
        <v>49168.66</v>
      </c>
      <c r="N2" s="11">
        <v>48584.92</v>
      </c>
      <c r="O2" s="11">
        <v>46874.119999999995</v>
      </c>
      <c r="P2" s="11">
        <v>49544.520000000004</v>
      </c>
      <c r="Q2" s="11">
        <v>50664.8</v>
      </c>
      <c r="R2" s="11">
        <v>48429.04</v>
      </c>
      <c r="S2" s="11">
        <v>46052.86</v>
      </c>
      <c r="T2" s="11">
        <v>46622.06</v>
      </c>
      <c r="U2" s="11">
        <v>47417.62</v>
      </c>
    </row>
    <row r="3" spans="1:21" ht="15">
      <c r="A3" s="4" t="s">
        <v>183</v>
      </c>
      <c r="B3" s="5">
        <v>3542.616666666666</v>
      </c>
      <c r="C3" s="5">
        <v>3493.7166666666667</v>
      </c>
      <c r="D3" s="5">
        <v>1118.483333333333</v>
      </c>
      <c r="E3" s="5">
        <v>1032.8749999999998</v>
      </c>
      <c r="F3" s="5">
        <v>1034.141666666667</v>
      </c>
      <c r="G3" s="5">
        <v>789.546666666667</v>
      </c>
      <c r="H3" s="5">
        <v>743.491666666667</v>
      </c>
      <c r="I3" s="5">
        <v>959.6583333333333</v>
      </c>
      <c r="J3" s="5">
        <v>1903.6083333333322</v>
      </c>
      <c r="K3" s="5">
        <v>1382.3666666666657</v>
      </c>
      <c r="L3" s="5">
        <v>911.4750000000003</v>
      </c>
      <c r="M3" s="5">
        <v>955.0416666666667</v>
      </c>
      <c r="N3" s="5">
        <v>751.233333333333</v>
      </c>
      <c r="O3" s="5">
        <v>653.6833333333335</v>
      </c>
      <c r="P3" s="5">
        <v>1314.4416666666666</v>
      </c>
      <c r="Q3" s="5">
        <v>1329.166666666667</v>
      </c>
      <c r="R3" s="5">
        <v>1386.9999999999998</v>
      </c>
      <c r="S3" s="5">
        <v>1114.9000000000003</v>
      </c>
      <c r="T3" s="5">
        <v>2159.4999999999995</v>
      </c>
      <c r="U3" s="5">
        <v>2076.1249999999995</v>
      </c>
    </row>
    <row r="4" spans="1:21" ht="15">
      <c r="A4" s="4" t="s">
        <v>184</v>
      </c>
      <c r="B4" s="5">
        <v>8424.5</v>
      </c>
      <c r="C4" s="5">
        <v>8424.5</v>
      </c>
      <c r="D4" s="5">
        <v>8424.5</v>
      </c>
      <c r="E4" s="5">
        <v>8424.5</v>
      </c>
      <c r="F4" s="5">
        <v>8424.5</v>
      </c>
      <c r="G4" s="5">
        <v>8424.5</v>
      </c>
      <c r="H4" s="5">
        <v>8424.5</v>
      </c>
      <c r="I4" s="5">
        <v>8424.5</v>
      </c>
      <c r="J4" s="5">
        <v>8424.5</v>
      </c>
      <c r="K4" s="5">
        <v>8424.5</v>
      </c>
      <c r="L4" s="5">
        <v>8424.5</v>
      </c>
      <c r="M4" s="5">
        <v>8424.5</v>
      </c>
      <c r="N4" s="5">
        <v>8424.5</v>
      </c>
      <c r="O4" s="5">
        <v>8424.5</v>
      </c>
      <c r="P4" s="5">
        <v>8424.5</v>
      </c>
      <c r="Q4" s="5">
        <v>8424.5</v>
      </c>
      <c r="R4" s="5">
        <v>8424.5</v>
      </c>
      <c r="S4" s="5">
        <v>8424.5</v>
      </c>
      <c r="T4" s="5">
        <v>8424.5</v>
      </c>
      <c r="U4" s="5">
        <v>8424.5</v>
      </c>
    </row>
    <row r="5" spans="1:21" ht="15">
      <c r="A5" s="3" t="s">
        <v>43</v>
      </c>
      <c r="B5" s="6">
        <v>0.4205135814192731</v>
      </c>
      <c r="C5" s="6">
        <v>0.41470908263596257</v>
      </c>
      <c r="D5" s="6">
        <v>0.13276554493837414</v>
      </c>
      <c r="E5" s="6">
        <v>0.12260371535402692</v>
      </c>
      <c r="F5" s="6">
        <v>0.12275407046906844</v>
      </c>
      <c r="G5" s="6">
        <v>0.0937202999188874</v>
      </c>
      <c r="H5" s="6">
        <v>0.08825350663738703</v>
      </c>
      <c r="I5" s="6">
        <v>0.11391279403327596</v>
      </c>
      <c r="J5" s="6">
        <v>0.22596098680436016</v>
      </c>
      <c r="K5" s="6">
        <v>0.1640888677864165</v>
      </c>
      <c r="L5" s="6">
        <v>0.10819336459137044</v>
      </c>
      <c r="M5" s="6">
        <v>0.11336478920608543</v>
      </c>
      <c r="N5" s="6">
        <v>0.08917245336023895</v>
      </c>
      <c r="O5" s="6">
        <v>0.07759313114527076</v>
      </c>
      <c r="P5" s="6">
        <v>0.15602607474231903</v>
      </c>
      <c r="Q5" s="6">
        <v>0.1577739529546759</v>
      </c>
      <c r="R5" s="6">
        <v>0.16463885097038397</v>
      </c>
      <c r="S5" s="6">
        <v>0.13234019823134907</v>
      </c>
      <c r="T5" s="6">
        <v>0.25633568757789776</v>
      </c>
      <c r="U5" s="6">
        <v>0.2464389578016499</v>
      </c>
    </row>
    <row r="6" spans="1:2" ht="15">
      <c r="A6" s="3" t="s">
        <v>44</v>
      </c>
      <c r="B6" s="7">
        <v>0.17005799552891365</v>
      </c>
    </row>
    <row r="8" spans="1:21" ht="15">
      <c r="A8" s="3" t="s">
        <v>0</v>
      </c>
      <c r="B8" s="3" t="s">
        <v>88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s="3" t="s">
        <v>1</v>
      </c>
      <c r="B9" s="3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ht="15">
      <c r="B10" s="2"/>
    </row>
    <row r="11" ht="15">
      <c r="B11" s="2"/>
    </row>
    <row r="12" ht="15">
      <c r="B12" s="2"/>
    </row>
    <row r="13" ht="15">
      <c r="B13" s="2"/>
    </row>
    <row r="14" ht="15">
      <c r="B14" s="2"/>
    </row>
    <row r="15" ht="15">
      <c r="B15" s="2"/>
    </row>
    <row r="16" ht="15">
      <c r="B16" s="2"/>
    </row>
    <row r="17" ht="15">
      <c r="B17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1" bestFit="1" customWidth="1"/>
    <col min="2" max="21" width="12.00390625" style="1" customWidth="1"/>
    <col min="22" max="16384" width="9.140625" style="1" customWidth="1"/>
  </cols>
  <sheetData>
    <row r="1" spans="1:21" s="10" customFormat="1" ht="15">
      <c r="A1" s="3" t="s">
        <v>182</v>
      </c>
      <c r="B1" s="8" t="s">
        <v>68</v>
      </c>
      <c r="C1" s="8" t="s">
        <v>69</v>
      </c>
      <c r="D1" s="8" t="s">
        <v>70</v>
      </c>
      <c r="E1" s="8" t="s">
        <v>71</v>
      </c>
      <c r="F1" s="8" t="s">
        <v>72</v>
      </c>
      <c r="G1" s="8" t="s">
        <v>73</v>
      </c>
      <c r="H1" s="8" t="s">
        <v>74</v>
      </c>
      <c r="I1" s="8" t="s">
        <v>75</v>
      </c>
      <c r="J1" s="8" t="s">
        <v>76</v>
      </c>
      <c r="K1" s="8" t="s">
        <v>77</v>
      </c>
      <c r="L1" s="8" t="s">
        <v>78</v>
      </c>
      <c r="M1" s="8" t="s">
        <v>79</v>
      </c>
      <c r="N1" s="8" t="s">
        <v>80</v>
      </c>
      <c r="O1" s="8" t="s">
        <v>81</v>
      </c>
      <c r="P1" s="8" t="s">
        <v>82</v>
      </c>
      <c r="Q1" s="8" t="s">
        <v>83</v>
      </c>
      <c r="R1" s="8" t="s">
        <v>84</v>
      </c>
      <c r="S1" s="8" t="s">
        <v>85</v>
      </c>
      <c r="T1" s="8" t="s">
        <v>86</v>
      </c>
      <c r="U1" s="8" t="s">
        <v>87</v>
      </c>
    </row>
    <row r="2" spans="1:21" s="10" customFormat="1" ht="15">
      <c r="A2" s="3" t="s">
        <v>186</v>
      </c>
      <c r="B2" s="11">
        <v>46576.31</v>
      </c>
      <c r="C2" s="11">
        <v>45909.2</v>
      </c>
      <c r="D2" s="11">
        <v>46937.71</v>
      </c>
      <c r="E2" s="11">
        <v>46316.950000000004</v>
      </c>
      <c r="F2" s="11">
        <v>46388.72</v>
      </c>
      <c r="G2" s="11">
        <v>46468.75</v>
      </c>
      <c r="H2" s="11">
        <v>46313.990000000005</v>
      </c>
      <c r="I2" s="11">
        <v>45812.520000000004</v>
      </c>
      <c r="J2" s="11">
        <v>45667.91</v>
      </c>
      <c r="K2" s="11">
        <v>47448.11</v>
      </c>
      <c r="L2" s="11">
        <v>49398.64</v>
      </c>
      <c r="M2" s="11">
        <v>49168.66</v>
      </c>
      <c r="N2" s="11">
        <v>48584.92</v>
      </c>
      <c r="O2" s="11">
        <v>46874.119999999995</v>
      </c>
      <c r="P2" s="11">
        <v>49544.520000000004</v>
      </c>
      <c r="Q2" s="11">
        <v>50664.8</v>
      </c>
      <c r="R2" s="11">
        <v>48429.04</v>
      </c>
      <c r="S2" s="11">
        <v>46052.86</v>
      </c>
      <c r="T2" s="11">
        <v>46622.06</v>
      </c>
      <c r="U2" s="11">
        <v>47417.62</v>
      </c>
    </row>
    <row r="3" spans="1:21" ht="15">
      <c r="A3" s="4" t="s">
        <v>183</v>
      </c>
      <c r="B3" s="5">
        <v>401.55000000000007</v>
      </c>
      <c r="C3" s="5">
        <v>370.15000000000003</v>
      </c>
      <c r="D3" s="5">
        <v>325.60833333333335</v>
      </c>
      <c r="E3" s="5">
        <v>269.1</v>
      </c>
      <c r="F3" s="5">
        <v>265.89166666666665</v>
      </c>
      <c r="G3" s="5">
        <v>276.2</v>
      </c>
      <c r="H3" s="5">
        <v>231.66666666666666</v>
      </c>
      <c r="I3" s="5">
        <v>207.89999999999998</v>
      </c>
      <c r="J3" s="5">
        <v>388.8416666666667</v>
      </c>
      <c r="K3" s="5">
        <v>383.14166666666665</v>
      </c>
      <c r="L3" s="5">
        <v>333.35833333333323</v>
      </c>
      <c r="M3" s="5">
        <v>382.4916666666667</v>
      </c>
      <c r="N3" s="5">
        <v>436.0333333333333</v>
      </c>
      <c r="O3" s="5">
        <v>472.0333333333333</v>
      </c>
      <c r="P3" s="5">
        <v>421.73333333333323</v>
      </c>
      <c r="Q3" s="5">
        <v>340.075</v>
      </c>
      <c r="R3" s="5">
        <v>296.48333333333335</v>
      </c>
      <c r="S3" s="5">
        <v>266.89166666666665</v>
      </c>
      <c r="T3" s="5">
        <v>431.67499999999995</v>
      </c>
      <c r="U3" s="5">
        <v>423.41666666666663</v>
      </c>
    </row>
    <row r="4" spans="1:21" ht="15">
      <c r="A4" s="4" t="s">
        <v>184</v>
      </c>
      <c r="B4" s="5">
        <v>1066.3999999999999</v>
      </c>
      <c r="C4" s="5">
        <v>1066.3999999999999</v>
      </c>
      <c r="D4" s="5">
        <v>1066.3999999999999</v>
      </c>
      <c r="E4" s="5">
        <v>1066.3999999999999</v>
      </c>
      <c r="F4" s="5">
        <v>1066.3999999999999</v>
      </c>
      <c r="G4" s="5">
        <v>1066.3999999999999</v>
      </c>
      <c r="H4" s="5">
        <v>1066.3999999999999</v>
      </c>
      <c r="I4" s="5">
        <v>1066.3999999999999</v>
      </c>
      <c r="J4" s="5">
        <v>1066.3999999999999</v>
      </c>
      <c r="K4" s="5">
        <v>1066.3999999999999</v>
      </c>
      <c r="L4" s="5">
        <v>1066.3999999999999</v>
      </c>
      <c r="M4" s="5">
        <v>1066.3999999999999</v>
      </c>
      <c r="N4" s="5">
        <v>1066.3999999999999</v>
      </c>
      <c r="O4" s="5">
        <v>1066.3999999999999</v>
      </c>
      <c r="P4" s="5">
        <v>1066.3999999999999</v>
      </c>
      <c r="Q4" s="5">
        <v>1066.3999999999999</v>
      </c>
      <c r="R4" s="5">
        <v>1066.3999999999999</v>
      </c>
      <c r="S4" s="5">
        <v>1066.3999999999999</v>
      </c>
      <c r="T4" s="5">
        <v>1066.3999999999999</v>
      </c>
      <c r="U4" s="5">
        <v>1066.3999999999999</v>
      </c>
    </row>
    <row r="5" spans="1:21" ht="15">
      <c r="A5" s="3" t="s">
        <v>43</v>
      </c>
      <c r="B5" s="6">
        <v>0.37654726181545395</v>
      </c>
      <c r="C5" s="6">
        <v>0.34710240060015013</v>
      </c>
      <c r="D5" s="6">
        <v>0.30533414603650916</v>
      </c>
      <c r="E5" s="6">
        <v>0.25234433608402107</v>
      </c>
      <c r="F5" s="6">
        <v>0.24933577144286073</v>
      </c>
      <c r="G5" s="6">
        <v>0.2590022505626407</v>
      </c>
      <c r="H5" s="6">
        <v>0.21724181045261318</v>
      </c>
      <c r="I5" s="6">
        <v>0.1949549887471868</v>
      </c>
      <c r="J5" s="6">
        <v>0.36463022005501383</v>
      </c>
      <c r="K5" s="6">
        <v>0.3592851337834459</v>
      </c>
      <c r="L5" s="6">
        <v>0.3126015878969742</v>
      </c>
      <c r="M5" s="6">
        <v>0.35867560640160046</v>
      </c>
      <c r="N5" s="6">
        <v>0.408883470867717</v>
      </c>
      <c r="O5" s="6">
        <v>0.4426419104776194</v>
      </c>
      <c r="P5" s="6">
        <v>0.39547386846711674</v>
      </c>
      <c r="Q5" s="6">
        <v>0.3189000375093774</v>
      </c>
      <c r="R5" s="6">
        <v>0.27802263065766447</v>
      </c>
      <c r="S5" s="6">
        <v>0.2502735058764691</v>
      </c>
      <c r="T5" s="6">
        <v>0.404796511627907</v>
      </c>
      <c r="U5" s="6">
        <v>0.39705238809702426</v>
      </c>
    </row>
    <row r="6" spans="1:2" ht="15">
      <c r="A6" s="3" t="s">
        <v>44</v>
      </c>
      <c r="B6" s="7">
        <v>0.32465499187296826</v>
      </c>
    </row>
    <row r="8" spans="1:21" ht="15">
      <c r="A8" s="3" t="s">
        <v>0</v>
      </c>
      <c r="B8" s="3" t="s">
        <v>88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s="3" t="s">
        <v>1</v>
      </c>
      <c r="B9" s="3" t="s">
        <v>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1" bestFit="1" customWidth="1"/>
    <col min="2" max="21" width="12.00390625" style="1" customWidth="1"/>
    <col min="22" max="16384" width="9.140625" style="1" customWidth="1"/>
  </cols>
  <sheetData>
    <row r="1" spans="1:21" s="10" customFormat="1" ht="15">
      <c r="A1" s="3" t="s">
        <v>182</v>
      </c>
      <c r="B1" s="8" t="s">
        <v>89</v>
      </c>
      <c r="C1" s="8" t="s">
        <v>90</v>
      </c>
      <c r="D1" s="8" t="s">
        <v>91</v>
      </c>
      <c r="E1" s="8" t="s">
        <v>92</v>
      </c>
      <c r="F1" s="8" t="s">
        <v>93</v>
      </c>
      <c r="G1" s="8" t="s">
        <v>94</v>
      </c>
      <c r="H1" s="8" t="s">
        <v>95</v>
      </c>
      <c r="I1" s="8" t="s">
        <v>96</v>
      </c>
      <c r="J1" s="8" t="s">
        <v>97</v>
      </c>
      <c r="K1" s="8" t="s">
        <v>98</v>
      </c>
      <c r="L1" s="8" t="s">
        <v>99</v>
      </c>
      <c r="M1" s="8" t="s">
        <v>100</v>
      </c>
      <c r="N1" s="8" t="s">
        <v>101</v>
      </c>
      <c r="O1" s="8" t="s">
        <v>102</v>
      </c>
      <c r="P1" s="8" t="s">
        <v>103</v>
      </c>
      <c r="Q1" s="8" t="s">
        <v>104</v>
      </c>
      <c r="R1" s="8" t="s">
        <v>105</v>
      </c>
      <c r="S1" s="8" t="s">
        <v>106</v>
      </c>
      <c r="T1" s="8" t="s">
        <v>107</v>
      </c>
      <c r="U1" s="8" t="s">
        <v>108</v>
      </c>
    </row>
    <row r="2" spans="1:21" s="10" customFormat="1" ht="15">
      <c r="A2" s="3" t="s">
        <v>186</v>
      </c>
      <c r="B2" s="11">
        <v>66916.68326499999</v>
      </c>
      <c r="C2" s="11">
        <v>67735.15676499999</v>
      </c>
      <c r="D2" s="11">
        <v>67997.215182</v>
      </c>
      <c r="E2" s="11">
        <v>67462.57539299998</v>
      </c>
      <c r="F2" s="11">
        <v>67987.28601499999</v>
      </c>
      <c r="G2" s="11">
        <v>68379.07542699999</v>
      </c>
      <c r="H2" s="11">
        <v>67870.57538499999</v>
      </c>
      <c r="I2" s="11">
        <v>67068.724882</v>
      </c>
      <c r="J2" s="11">
        <v>66898.361504</v>
      </c>
      <c r="K2" s="11">
        <v>66878.08211999999</v>
      </c>
      <c r="L2" s="11">
        <v>67184.61522699999</v>
      </c>
      <c r="M2" s="11">
        <v>67692.865042</v>
      </c>
      <c r="N2" s="11">
        <v>67263.54932600001</v>
      </c>
      <c r="O2" s="11">
        <v>66929.108286</v>
      </c>
      <c r="P2" s="11">
        <v>67387.896126</v>
      </c>
      <c r="Q2" s="11">
        <v>67802.72370899998</v>
      </c>
      <c r="R2" s="11">
        <v>67209.503554</v>
      </c>
      <c r="S2" s="11">
        <v>67456.80275999999</v>
      </c>
      <c r="T2" s="11">
        <v>67515.49156600001</v>
      </c>
      <c r="U2" s="11">
        <v>67172.17706300001</v>
      </c>
    </row>
    <row r="3" spans="1:21" ht="15">
      <c r="A3" s="4" t="s">
        <v>183</v>
      </c>
      <c r="B3" s="5">
        <v>803.4166666666665</v>
      </c>
      <c r="C3" s="5">
        <v>1010.925</v>
      </c>
      <c r="D3" s="5">
        <v>881.8666666666667</v>
      </c>
      <c r="E3" s="5">
        <v>836.6999999999998</v>
      </c>
      <c r="F3" s="5">
        <v>1092.9142857142854</v>
      </c>
      <c r="G3" s="5">
        <v>1146.8466666666673</v>
      </c>
      <c r="H3" s="5">
        <v>1196.6000000000004</v>
      </c>
      <c r="I3" s="5">
        <v>440.71666666666647</v>
      </c>
      <c r="J3" s="5">
        <v>466.5750000000001</v>
      </c>
      <c r="K3" s="5">
        <v>532.0384615384617</v>
      </c>
      <c r="L3" s="5">
        <v>1091.1538461538462</v>
      </c>
      <c r="M3" s="5">
        <v>1342.1583333333328</v>
      </c>
      <c r="N3" s="5">
        <v>1572.125</v>
      </c>
      <c r="O3" s="5">
        <v>783.7583333333328</v>
      </c>
      <c r="P3" s="5">
        <v>750.3999999999999</v>
      </c>
      <c r="Q3" s="5">
        <v>835.9583333333334</v>
      </c>
      <c r="R3" s="5">
        <v>863.1</v>
      </c>
      <c r="S3" s="5">
        <v>2147.3333333333335</v>
      </c>
      <c r="T3" s="5">
        <v>2149.000000000001</v>
      </c>
      <c r="U3" s="5">
        <v>680.7250000000001</v>
      </c>
    </row>
    <row r="4" spans="1:21" ht="15">
      <c r="A4" s="4" t="s">
        <v>184</v>
      </c>
      <c r="B4" s="5">
        <v>8095.999999999998</v>
      </c>
      <c r="C4" s="5">
        <v>8095.999999999998</v>
      </c>
      <c r="D4" s="5">
        <v>8095.999999999998</v>
      </c>
      <c r="E4" s="5">
        <v>8095.999999999998</v>
      </c>
      <c r="F4" s="5">
        <v>8095.999999999998</v>
      </c>
      <c r="G4" s="5">
        <v>8095.999999999998</v>
      </c>
      <c r="H4" s="5">
        <v>8095.999999999998</v>
      </c>
      <c r="I4" s="5">
        <v>8095.999999999998</v>
      </c>
      <c r="J4" s="5">
        <v>8095.999999999998</v>
      </c>
      <c r="K4" s="5">
        <v>8095.999999999998</v>
      </c>
      <c r="L4" s="5">
        <v>8095.999999999998</v>
      </c>
      <c r="M4" s="5">
        <v>8095.999999999998</v>
      </c>
      <c r="N4" s="5">
        <v>8095.999999999998</v>
      </c>
      <c r="O4" s="5">
        <v>8095.999999999998</v>
      </c>
      <c r="P4" s="5">
        <v>8095.999999999998</v>
      </c>
      <c r="Q4" s="5">
        <v>8095.999999999998</v>
      </c>
      <c r="R4" s="5">
        <v>8095.999999999998</v>
      </c>
      <c r="S4" s="5">
        <v>8095.999999999998</v>
      </c>
      <c r="T4" s="5">
        <v>8095.999999999998</v>
      </c>
      <c r="U4" s="5">
        <v>8095.999999999998</v>
      </c>
    </row>
    <row r="5" spans="1:21" ht="15">
      <c r="A5" s="3" t="s">
        <v>43</v>
      </c>
      <c r="B5" s="6">
        <v>0.09923624835309618</v>
      </c>
      <c r="C5" s="6">
        <v>0.12486721837944666</v>
      </c>
      <c r="D5" s="6">
        <v>0.10892621870882743</v>
      </c>
      <c r="E5" s="6">
        <v>0.10334733201581028</v>
      </c>
      <c r="F5" s="6">
        <v>0.13499435347261432</v>
      </c>
      <c r="G5" s="6">
        <v>0.14165596179183146</v>
      </c>
      <c r="H5" s="6">
        <v>0.14780138339920956</v>
      </c>
      <c r="I5" s="6">
        <v>0.05443634716732541</v>
      </c>
      <c r="J5" s="6">
        <v>0.05763031126482216</v>
      </c>
      <c r="K5" s="6">
        <v>0.06571621313469142</v>
      </c>
      <c r="L5" s="6">
        <v>0.134776907874734</v>
      </c>
      <c r="M5" s="6">
        <v>0.16578042654808958</v>
      </c>
      <c r="N5" s="6">
        <v>0.1941854001976285</v>
      </c>
      <c r="O5" s="6">
        <v>0.09680809453227926</v>
      </c>
      <c r="P5" s="6">
        <v>0.09268774703557313</v>
      </c>
      <c r="Q5" s="6">
        <v>0.10325572299077737</v>
      </c>
      <c r="R5" s="6">
        <v>0.1066082015810277</v>
      </c>
      <c r="S5" s="6">
        <v>0.2652338603425561</v>
      </c>
      <c r="T5" s="6">
        <v>0.26543972332015825</v>
      </c>
      <c r="U5" s="6">
        <v>0.08408164525691703</v>
      </c>
    </row>
    <row r="6" spans="1:2" ht="15">
      <c r="A6" s="3" t="s">
        <v>44</v>
      </c>
      <c r="B6" s="7">
        <v>0.12737346586837076</v>
      </c>
    </row>
    <row r="8" spans="1:21" ht="15">
      <c r="A8" s="3" t="s">
        <v>0</v>
      </c>
      <c r="B8" s="3" t="s">
        <v>109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s="3" t="s">
        <v>1</v>
      </c>
      <c r="B9" s="3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ht="15">
      <c r="B10" s="2"/>
    </row>
    <row r="11" ht="15">
      <c r="B11" s="2"/>
    </row>
    <row r="12" ht="15">
      <c r="B12" s="2"/>
    </row>
    <row r="13" ht="15">
      <c r="B13" s="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1" bestFit="1" customWidth="1"/>
    <col min="2" max="21" width="12.00390625" style="1" customWidth="1"/>
    <col min="22" max="16384" width="9.140625" style="1" customWidth="1"/>
  </cols>
  <sheetData>
    <row r="1" spans="1:21" s="10" customFormat="1" ht="15">
      <c r="A1" s="3" t="s">
        <v>182</v>
      </c>
      <c r="B1" s="8" t="s">
        <v>89</v>
      </c>
      <c r="C1" s="8" t="s">
        <v>90</v>
      </c>
      <c r="D1" s="8" t="s">
        <v>91</v>
      </c>
      <c r="E1" s="8" t="s">
        <v>92</v>
      </c>
      <c r="F1" s="8" t="s">
        <v>93</v>
      </c>
      <c r="G1" s="8" t="s">
        <v>94</v>
      </c>
      <c r="H1" s="8" t="s">
        <v>95</v>
      </c>
      <c r="I1" s="8" t="s">
        <v>96</v>
      </c>
      <c r="J1" s="8" t="s">
        <v>97</v>
      </c>
      <c r="K1" s="8" t="s">
        <v>98</v>
      </c>
      <c r="L1" s="8" t="s">
        <v>99</v>
      </c>
      <c r="M1" s="8" t="s">
        <v>100</v>
      </c>
      <c r="N1" s="8" t="s">
        <v>101</v>
      </c>
      <c r="O1" s="8" t="s">
        <v>102</v>
      </c>
      <c r="P1" s="8" t="s">
        <v>103</v>
      </c>
      <c r="Q1" s="8" t="s">
        <v>104</v>
      </c>
      <c r="R1" s="8" t="s">
        <v>105</v>
      </c>
      <c r="S1" s="8" t="s">
        <v>106</v>
      </c>
      <c r="T1" s="8" t="s">
        <v>107</v>
      </c>
      <c r="U1" s="8" t="s">
        <v>108</v>
      </c>
    </row>
    <row r="2" spans="1:21" s="10" customFormat="1" ht="15">
      <c r="A2" s="3" t="s">
        <v>186</v>
      </c>
      <c r="B2" s="11">
        <v>66916.68326499999</v>
      </c>
      <c r="C2" s="11">
        <v>67735.15676499999</v>
      </c>
      <c r="D2" s="11">
        <v>67997.215182</v>
      </c>
      <c r="E2" s="11">
        <v>67462.57539299998</v>
      </c>
      <c r="F2" s="11">
        <v>67987.28601499999</v>
      </c>
      <c r="G2" s="11">
        <v>68379.07542699999</v>
      </c>
      <c r="H2" s="11">
        <v>67870.57538499999</v>
      </c>
      <c r="I2" s="11">
        <v>67068.724882</v>
      </c>
      <c r="J2" s="11">
        <v>66898.361504</v>
      </c>
      <c r="K2" s="11">
        <v>66878.08211999999</v>
      </c>
      <c r="L2" s="11">
        <v>67184.61522699999</v>
      </c>
      <c r="M2" s="11">
        <v>67692.865042</v>
      </c>
      <c r="N2" s="11">
        <v>67263.54932600001</v>
      </c>
      <c r="O2" s="11">
        <v>66929.108286</v>
      </c>
      <c r="P2" s="11">
        <v>67387.896126</v>
      </c>
      <c r="Q2" s="11">
        <v>67802.72370899998</v>
      </c>
      <c r="R2" s="11">
        <v>67209.503554</v>
      </c>
      <c r="S2" s="11">
        <v>67456.80275999999</v>
      </c>
      <c r="T2" s="11">
        <v>67515.49156600001</v>
      </c>
      <c r="U2" s="11">
        <v>67172.17706300001</v>
      </c>
    </row>
    <row r="3" spans="1:21" ht="15">
      <c r="A3" s="4" t="s">
        <v>183</v>
      </c>
      <c r="B3" s="5">
        <v>420.09999999999997</v>
      </c>
      <c r="C3" s="5">
        <v>497.5583333333334</v>
      </c>
      <c r="D3" s="5">
        <v>569.175</v>
      </c>
      <c r="E3" s="5">
        <v>660.9916666666667</v>
      </c>
      <c r="F3" s="5">
        <v>655.4071428571428</v>
      </c>
      <c r="G3" s="5">
        <v>730.6333333333333</v>
      </c>
      <c r="H3" s="5">
        <v>789.2416666666667</v>
      </c>
      <c r="I3" s="5">
        <v>785.9916666666667</v>
      </c>
      <c r="J3" s="5">
        <v>825.4416666666666</v>
      </c>
      <c r="K3" s="5">
        <v>885.7076923076925</v>
      </c>
      <c r="L3" s="5">
        <v>785.4615384615385</v>
      </c>
      <c r="M3" s="5">
        <v>838.8833333333334</v>
      </c>
      <c r="N3" s="5">
        <v>867.1166666666667</v>
      </c>
      <c r="O3" s="5">
        <v>578.9083333333333</v>
      </c>
      <c r="P3" s="5">
        <v>358.57500000000005</v>
      </c>
      <c r="Q3" s="5">
        <v>457.76666666666665</v>
      </c>
      <c r="R3" s="5">
        <v>531.6166666666667</v>
      </c>
      <c r="S3" s="5">
        <v>388.1666666666667</v>
      </c>
      <c r="T3" s="5">
        <v>449.99999999999994</v>
      </c>
      <c r="U3" s="5">
        <v>662</v>
      </c>
    </row>
    <row r="4" spans="1:21" ht="15">
      <c r="A4" s="4" t="s">
        <v>184</v>
      </c>
      <c r="B4" s="5">
        <v>965.5999999999999</v>
      </c>
      <c r="C4" s="5">
        <v>965.5999999999999</v>
      </c>
      <c r="D4" s="5">
        <v>965.5999999999999</v>
      </c>
      <c r="E4" s="5">
        <v>965.5999999999999</v>
      </c>
      <c r="F4" s="5">
        <v>965.5999999999999</v>
      </c>
      <c r="G4" s="5">
        <v>965.5999999999999</v>
      </c>
      <c r="H4" s="5">
        <v>965.5999999999999</v>
      </c>
      <c r="I4" s="5">
        <v>965.5999999999999</v>
      </c>
      <c r="J4" s="5">
        <v>965.5999999999999</v>
      </c>
      <c r="K4" s="5">
        <v>965.5999999999999</v>
      </c>
      <c r="L4" s="5">
        <v>965.5999999999999</v>
      </c>
      <c r="M4" s="5">
        <v>965.5999999999999</v>
      </c>
      <c r="N4" s="5">
        <v>965.5999999999999</v>
      </c>
      <c r="O4" s="5">
        <v>965.5999999999999</v>
      </c>
      <c r="P4" s="5">
        <v>965.5999999999999</v>
      </c>
      <c r="Q4" s="5">
        <v>965.5999999999999</v>
      </c>
      <c r="R4" s="5">
        <v>965.5999999999999</v>
      </c>
      <c r="S4" s="5">
        <v>965.5999999999999</v>
      </c>
      <c r="T4" s="5">
        <v>965.5999999999999</v>
      </c>
      <c r="U4" s="5">
        <v>965.5999999999999</v>
      </c>
    </row>
    <row r="5" spans="1:21" ht="15">
      <c r="A5" s="3" t="s">
        <v>43</v>
      </c>
      <c r="B5" s="6">
        <v>0.43506628003314</v>
      </c>
      <c r="C5" s="6">
        <v>0.5152841066003867</v>
      </c>
      <c r="D5" s="6">
        <v>0.5894521541010771</v>
      </c>
      <c r="E5" s="6">
        <v>0.6845398370615853</v>
      </c>
      <c r="F5" s="6">
        <v>0.6787563616996095</v>
      </c>
      <c r="G5" s="6">
        <v>0.7566625241645955</v>
      </c>
      <c r="H5" s="6">
        <v>0.8173588097210717</v>
      </c>
      <c r="I5" s="6">
        <v>0.8139930267881802</v>
      </c>
      <c r="J5" s="6">
        <v>0.8548484534658934</v>
      </c>
      <c r="K5" s="6">
        <v>0.9172614874768978</v>
      </c>
      <c r="L5" s="6">
        <v>0.8134440124912371</v>
      </c>
      <c r="M5" s="6">
        <v>0.8687689864678267</v>
      </c>
      <c r="N5" s="6">
        <v>0.8980081469207403</v>
      </c>
      <c r="O5" s="6">
        <v>0.5995322424744546</v>
      </c>
      <c r="P5" s="6">
        <v>0.3713494200497101</v>
      </c>
      <c r="Q5" s="6">
        <v>0.47407484120408727</v>
      </c>
      <c r="R5" s="6">
        <v>0.5505557856945595</v>
      </c>
      <c r="S5" s="6">
        <v>0.4019953051643193</v>
      </c>
      <c r="T5" s="6">
        <v>0.4660314830157415</v>
      </c>
      <c r="U5" s="6">
        <v>0.6855840927920465</v>
      </c>
    </row>
    <row r="6" spans="1:2" ht="15">
      <c r="A6" s="3" t="s">
        <v>44</v>
      </c>
      <c r="B6" s="7">
        <v>0.659628367869358</v>
      </c>
    </row>
    <row r="8" spans="1:21" ht="15">
      <c r="A8" s="3" t="s">
        <v>0</v>
      </c>
      <c r="B8" s="3" t="s">
        <v>109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s="3" t="s">
        <v>1</v>
      </c>
      <c r="B9" s="3" t="s">
        <v>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1" ht="15">
      <c r="B11" s="2"/>
    </row>
    <row r="12" ht="15">
      <c r="B12" s="2"/>
    </row>
    <row r="13" ht="15">
      <c r="B13" s="2"/>
    </row>
    <row r="14" ht="15">
      <c r="B14" s="2"/>
    </row>
    <row r="15" ht="15">
      <c r="B15" s="2"/>
    </row>
    <row r="16" ht="15">
      <c r="B16" s="2"/>
    </row>
    <row r="17" ht="15">
      <c r="B17" s="2"/>
    </row>
    <row r="18" ht="15">
      <c r="B18" s="2"/>
    </row>
    <row r="19" ht="15">
      <c r="B19" s="2"/>
    </row>
    <row r="20" ht="15">
      <c r="B20" s="2"/>
    </row>
    <row r="21" ht="15">
      <c r="B21" s="2"/>
    </row>
    <row r="22" ht="15">
      <c r="B22" s="2"/>
    </row>
    <row r="23" ht="14.25">
      <c r="B23" s="2"/>
    </row>
    <row r="24" ht="14.25">
      <c r="B24" s="2"/>
    </row>
    <row r="25" ht="14.25">
      <c r="B25" s="2"/>
    </row>
    <row r="26" ht="14.25">
      <c r="B26" s="2"/>
    </row>
    <row r="27" ht="14.25">
      <c r="B27" s="2"/>
    </row>
    <row r="28" ht="14.25">
      <c r="B28" s="2"/>
    </row>
    <row r="29" ht="14.25">
      <c r="B29" s="2"/>
    </row>
    <row r="30" ht="14.25">
      <c r="B30" s="2"/>
    </row>
    <row r="31" ht="14.25">
      <c r="B31" s="2"/>
    </row>
    <row r="32" ht="14.25">
      <c r="B32" s="2"/>
    </row>
    <row r="33" ht="14.25">
      <c r="B33" s="2"/>
    </row>
    <row r="34" ht="14.25">
      <c r="B34" s="2"/>
    </row>
    <row r="35" ht="14.25">
      <c r="B35" s="2"/>
    </row>
    <row r="36" ht="14.25">
      <c r="B36" s="2"/>
    </row>
    <row r="37" ht="14.25">
      <c r="B37" s="2"/>
    </row>
    <row r="38" ht="14.25">
      <c r="B38" s="2"/>
    </row>
    <row r="39" ht="14.25">
      <c r="B39" s="2"/>
    </row>
    <row r="40" ht="14.25">
      <c r="B40" s="2"/>
    </row>
    <row r="41" ht="14.25">
      <c r="B41" s="2"/>
    </row>
    <row r="42" ht="14.25">
      <c r="B42" s="2"/>
    </row>
    <row r="43" ht="14.25">
      <c r="B43" s="2"/>
    </row>
    <row r="44" ht="15">
      <c r="B44" s="2"/>
    </row>
    <row r="45" ht="15">
      <c r="B45" s="2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5">
      <c r="B50" s="2"/>
    </row>
    <row r="51" ht="15">
      <c r="B51" s="2"/>
    </row>
    <row r="52" ht="15">
      <c r="B52" s="2"/>
    </row>
    <row r="53" ht="15">
      <c r="B53" s="2"/>
    </row>
    <row r="54" ht="15">
      <c r="B54" s="2"/>
    </row>
    <row r="55" ht="15">
      <c r="B55" s="2"/>
    </row>
    <row r="56" ht="15">
      <c r="B56" s="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1" bestFit="1" customWidth="1"/>
    <col min="2" max="21" width="12.00390625" style="1" customWidth="1"/>
    <col min="22" max="16384" width="9.140625" style="1" customWidth="1"/>
  </cols>
  <sheetData>
    <row r="1" spans="1:21" s="10" customFormat="1" ht="15">
      <c r="A1" s="3" t="s">
        <v>182</v>
      </c>
      <c r="B1" s="8" t="s">
        <v>110</v>
      </c>
      <c r="C1" s="8" t="s">
        <v>111</v>
      </c>
      <c r="D1" s="8" t="s">
        <v>112</v>
      </c>
      <c r="E1" s="8" t="s">
        <v>113</v>
      </c>
      <c r="F1" s="8" t="s">
        <v>114</v>
      </c>
      <c r="G1" s="8" t="s">
        <v>115</v>
      </c>
      <c r="H1" s="8" t="s">
        <v>116</v>
      </c>
      <c r="I1" s="8" t="s">
        <v>117</v>
      </c>
      <c r="J1" s="8" t="s">
        <v>118</v>
      </c>
      <c r="K1" s="8" t="s">
        <v>119</v>
      </c>
      <c r="L1" s="8" t="s">
        <v>120</v>
      </c>
      <c r="M1" s="8" t="s">
        <v>121</v>
      </c>
      <c r="N1" s="8" t="s">
        <v>122</v>
      </c>
      <c r="O1" s="8" t="s">
        <v>123</v>
      </c>
      <c r="P1" s="8" t="s">
        <v>124</v>
      </c>
      <c r="Q1" s="8" t="s">
        <v>125</v>
      </c>
      <c r="R1" s="8" t="s">
        <v>126</v>
      </c>
      <c r="S1" s="8" t="s">
        <v>127</v>
      </c>
      <c r="T1" s="8" t="s">
        <v>128</v>
      </c>
      <c r="U1" s="8" t="s">
        <v>129</v>
      </c>
    </row>
    <row r="2" spans="1:21" s="10" customFormat="1" ht="15">
      <c r="A2" s="3" t="s">
        <v>186</v>
      </c>
      <c r="B2" s="11">
        <v>44745.615263999985</v>
      </c>
      <c r="C2" s="11">
        <v>45956.98477200001</v>
      </c>
      <c r="D2" s="11">
        <v>48590.14704700001</v>
      </c>
      <c r="E2" s="11">
        <v>48943.99664699999</v>
      </c>
      <c r="F2" s="11">
        <v>48645.575264</v>
      </c>
      <c r="G2" s="11">
        <v>47127.50331100001</v>
      </c>
      <c r="H2" s="11">
        <v>44527.31504100001</v>
      </c>
      <c r="I2" s="11">
        <v>45241.27200099999</v>
      </c>
      <c r="J2" s="11">
        <v>49724.493685</v>
      </c>
      <c r="K2" s="11">
        <v>50100.099073</v>
      </c>
      <c r="L2" s="11">
        <v>47515.334021999995</v>
      </c>
      <c r="M2" s="11">
        <v>45140.061902</v>
      </c>
      <c r="N2" s="11">
        <v>46752.72304900001</v>
      </c>
      <c r="O2" s="11">
        <v>47087.929577999996</v>
      </c>
      <c r="P2" s="11">
        <v>44614.524101</v>
      </c>
      <c r="Q2" s="11">
        <v>44635.273517000016</v>
      </c>
      <c r="R2" s="11">
        <v>44677.878847000015</v>
      </c>
      <c r="S2" s="11">
        <v>45923.489005999996</v>
      </c>
      <c r="T2" s="11">
        <v>46908.49053299999</v>
      </c>
      <c r="U2" s="11">
        <v>44831.564660000004</v>
      </c>
    </row>
    <row r="3" spans="1:21" ht="15">
      <c r="A3" s="4" t="s">
        <v>183</v>
      </c>
      <c r="B3" s="5">
        <v>1147.2749999999999</v>
      </c>
      <c r="C3" s="5">
        <v>566.953846153846</v>
      </c>
      <c r="D3" s="5">
        <v>551.0166666666669</v>
      </c>
      <c r="E3" s="5">
        <v>627.4416666666666</v>
      </c>
      <c r="F3" s="5">
        <v>779.9250000000002</v>
      </c>
      <c r="G3" s="5">
        <v>836.225</v>
      </c>
      <c r="H3" s="5">
        <v>877.4833333333333</v>
      </c>
      <c r="I3" s="5">
        <v>1826.8</v>
      </c>
      <c r="J3" s="5">
        <v>1973.4166666666667</v>
      </c>
      <c r="K3" s="5">
        <v>1919.9333333333336</v>
      </c>
      <c r="L3" s="5">
        <v>1907.2416666666666</v>
      </c>
      <c r="M3" s="5">
        <v>1160.2249999999997</v>
      </c>
      <c r="N3" s="5">
        <v>4723.966666666667</v>
      </c>
      <c r="O3" s="5">
        <v>4709.950000000001</v>
      </c>
      <c r="P3" s="5">
        <v>4346.866666666667</v>
      </c>
      <c r="Q3" s="5">
        <v>1264.6583333333328</v>
      </c>
      <c r="R3" s="5">
        <v>1539.0583333333332</v>
      </c>
      <c r="S3" s="5">
        <v>792.7916666666667</v>
      </c>
      <c r="T3" s="5">
        <v>873.0416666666664</v>
      </c>
      <c r="U3" s="5">
        <v>825.6083333333331</v>
      </c>
    </row>
    <row r="4" spans="1:21" ht="15">
      <c r="A4" s="4" t="s">
        <v>184</v>
      </c>
      <c r="B4" s="5">
        <v>8095.999999999998</v>
      </c>
      <c r="C4" s="5">
        <v>8095.999999999998</v>
      </c>
      <c r="D4" s="5">
        <v>8095.999999999998</v>
      </c>
      <c r="E4" s="5">
        <v>8095.999999999998</v>
      </c>
      <c r="F4" s="5">
        <v>8095.999999999998</v>
      </c>
      <c r="G4" s="5">
        <v>8095.999999999998</v>
      </c>
      <c r="H4" s="5">
        <v>8095.999999999998</v>
      </c>
      <c r="I4" s="5">
        <v>8095.999999999998</v>
      </c>
      <c r="J4" s="5">
        <v>8095.999999999998</v>
      </c>
      <c r="K4" s="5">
        <v>8095.999999999998</v>
      </c>
      <c r="L4" s="5">
        <v>8095.999999999998</v>
      </c>
      <c r="M4" s="5">
        <v>8095.999999999998</v>
      </c>
      <c r="N4" s="5">
        <v>8095.999999999998</v>
      </c>
      <c r="O4" s="5">
        <v>8095.999999999998</v>
      </c>
      <c r="P4" s="5">
        <v>8095.999999999998</v>
      </c>
      <c r="Q4" s="5">
        <v>8095.999999999998</v>
      </c>
      <c r="R4" s="5">
        <v>8095.999999999998</v>
      </c>
      <c r="S4" s="5">
        <v>8095.999999999998</v>
      </c>
      <c r="T4" s="5">
        <v>8095.999999999998</v>
      </c>
      <c r="U4" s="5">
        <v>8095.999999999998</v>
      </c>
    </row>
    <row r="5" spans="1:21" ht="15">
      <c r="A5" s="3" t="s">
        <v>43</v>
      </c>
      <c r="B5" s="6">
        <v>0.14170886857707513</v>
      </c>
      <c r="C5" s="6">
        <v>0.07002888415931895</v>
      </c>
      <c r="D5" s="6">
        <v>0.06806035902503298</v>
      </c>
      <c r="E5" s="6">
        <v>0.07750020586297761</v>
      </c>
      <c r="F5" s="6">
        <v>0.09633460968379451</v>
      </c>
      <c r="G5" s="6">
        <v>0.1032886610671937</v>
      </c>
      <c r="H5" s="6">
        <v>0.10838479907773389</v>
      </c>
      <c r="I5" s="6">
        <v>0.22564229249011863</v>
      </c>
      <c r="J5" s="6">
        <v>0.24375205862977609</v>
      </c>
      <c r="K5" s="6">
        <v>0.23714591567852447</v>
      </c>
      <c r="L5" s="6">
        <v>0.23557826910408436</v>
      </c>
      <c r="M5" s="6">
        <v>0.14330842391304346</v>
      </c>
      <c r="N5" s="6">
        <v>0.5834939064558632</v>
      </c>
      <c r="O5" s="6">
        <v>0.5817625988142294</v>
      </c>
      <c r="P5" s="6">
        <v>0.5369153491436102</v>
      </c>
      <c r="Q5" s="6">
        <v>0.15620779808959154</v>
      </c>
      <c r="R5" s="6">
        <v>0.19010107872200266</v>
      </c>
      <c r="S5" s="6">
        <v>0.09792387187088278</v>
      </c>
      <c r="T5" s="6">
        <v>0.10783617424242424</v>
      </c>
      <c r="U5" s="6">
        <v>0.10197731389986825</v>
      </c>
    </row>
    <row r="6" spans="1:2" ht="15">
      <c r="A6" s="3" t="s">
        <v>44</v>
      </c>
      <c r="B6" s="7">
        <v>0.2053475719253573</v>
      </c>
    </row>
    <row r="8" spans="1:21" ht="15">
      <c r="A8" s="3" t="s">
        <v>0</v>
      </c>
      <c r="B8" s="3" t="s">
        <v>130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s="3" t="s">
        <v>1</v>
      </c>
      <c r="B9" s="3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1" ht="15">
      <c r="B11" s="2"/>
    </row>
    <row r="12" ht="15">
      <c r="B12" s="2"/>
    </row>
    <row r="13" ht="15">
      <c r="B13" s="2"/>
    </row>
    <row r="14" ht="15">
      <c r="B14" s="2"/>
    </row>
    <row r="15" ht="15">
      <c r="B15" s="2"/>
    </row>
    <row r="16" ht="15">
      <c r="B16" s="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1" bestFit="1" customWidth="1"/>
    <col min="2" max="21" width="12.00390625" style="1" customWidth="1"/>
    <col min="22" max="16384" width="9.140625" style="1" customWidth="1"/>
  </cols>
  <sheetData>
    <row r="1" spans="1:21" s="10" customFormat="1" ht="15">
      <c r="A1" s="3" t="s">
        <v>182</v>
      </c>
      <c r="B1" s="8" t="s">
        <v>110</v>
      </c>
      <c r="C1" s="8" t="s">
        <v>111</v>
      </c>
      <c r="D1" s="8" t="s">
        <v>112</v>
      </c>
      <c r="E1" s="8" t="s">
        <v>113</v>
      </c>
      <c r="F1" s="8" t="s">
        <v>114</v>
      </c>
      <c r="G1" s="8" t="s">
        <v>115</v>
      </c>
      <c r="H1" s="8" t="s">
        <v>116</v>
      </c>
      <c r="I1" s="8" t="s">
        <v>117</v>
      </c>
      <c r="J1" s="8" t="s">
        <v>118</v>
      </c>
      <c r="K1" s="8" t="s">
        <v>119</v>
      </c>
      <c r="L1" s="8" t="s">
        <v>120</v>
      </c>
      <c r="M1" s="8" t="s">
        <v>121</v>
      </c>
      <c r="N1" s="8" t="s">
        <v>122</v>
      </c>
      <c r="O1" s="8" t="s">
        <v>123</v>
      </c>
      <c r="P1" s="8" t="s">
        <v>124</v>
      </c>
      <c r="Q1" s="8" t="s">
        <v>125</v>
      </c>
      <c r="R1" s="8" t="s">
        <v>126</v>
      </c>
      <c r="S1" s="8" t="s">
        <v>127</v>
      </c>
      <c r="T1" s="8" t="s">
        <v>128</v>
      </c>
      <c r="U1" s="8" t="s">
        <v>129</v>
      </c>
    </row>
    <row r="2" spans="1:21" s="10" customFormat="1" ht="15">
      <c r="A2" s="3" t="s">
        <v>186</v>
      </c>
      <c r="B2" s="11">
        <v>44745.615263999985</v>
      </c>
      <c r="C2" s="11">
        <v>45956.98477200001</v>
      </c>
      <c r="D2" s="11">
        <v>48590.14704700001</v>
      </c>
      <c r="E2" s="11">
        <v>48943.99664699999</v>
      </c>
      <c r="F2" s="11">
        <v>48645.575264</v>
      </c>
      <c r="G2" s="11">
        <v>47127.50331100001</v>
      </c>
      <c r="H2" s="11">
        <v>44527.31504100001</v>
      </c>
      <c r="I2" s="11">
        <v>45241.27200099999</v>
      </c>
      <c r="J2" s="11">
        <v>49724.493685</v>
      </c>
      <c r="K2" s="11">
        <v>50100.099073</v>
      </c>
      <c r="L2" s="11">
        <v>47515.334021999995</v>
      </c>
      <c r="M2" s="11">
        <v>45140.061902</v>
      </c>
      <c r="N2" s="11">
        <v>46752.72304900001</v>
      </c>
      <c r="O2" s="11">
        <v>47087.929577999996</v>
      </c>
      <c r="P2" s="11">
        <v>44614.524101</v>
      </c>
      <c r="Q2" s="11">
        <v>44635.273517000016</v>
      </c>
      <c r="R2" s="11">
        <v>44677.878847000015</v>
      </c>
      <c r="S2" s="11">
        <v>45923.489005999996</v>
      </c>
      <c r="T2" s="11">
        <v>46908.49053299999</v>
      </c>
      <c r="U2" s="11">
        <v>44831.564660000004</v>
      </c>
    </row>
    <row r="3" spans="1:21" ht="15">
      <c r="A3" s="4" t="s">
        <v>183</v>
      </c>
      <c r="B3" s="5">
        <v>387.0083333333333</v>
      </c>
      <c r="C3" s="5">
        <v>187.3923076923077</v>
      </c>
      <c r="D3" s="5">
        <v>139.775</v>
      </c>
      <c r="E3" s="5">
        <v>187.725</v>
      </c>
      <c r="F3" s="5">
        <v>306.1583333333333</v>
      </c>
      <c r="G3" s="5">
        <v>255.75833333333333</v>
      </c>
      <c r="H3" s="5">
        <v>331.4666666666667</v>
      </c>
      <c r="I3" s="5">
        <v>122.08333333333333</v>
      </c>
      <c r="J3" s="5">
        <v>76.57499999999999</v>
      </c>
      <c r="K3" s="5">
        <v>54.533333333333324</v>
      </c>
      <c r="L3" s="5">
        <v>24.400000000000002</v>
      </c>
      <c r="M3" s="5">
        <v>15.533333333333335</v>
      </c>
      <c r="N3" s="5">
        <v>45.016666666666666</v>
      </c>
      <c r="O3" s="5">
        <v>79.37499999999999</v>
      </c>
      <c r="P3" s="5">
        <v>81.98333333333332</v>
      </c>
      <c r="Q3" s="5">
        <v>167.85</v>
      </c>
      <c r="R3" s="5">
        <v>266.625</v>
      </c>
      <c r="S3" s="5">
        <v>113.97500000000001</v>
      </c>
      <c r="T3" s="5">
        <v>104.16666666666666</v>
      </c>
      <c r="U3" s="5">
        <v>92.08333333333333</v>
      </c>
    </row>
    <row r="4" spans="1:21" ht="15">
      <c r="A4" s="4" t="s">
        <v>184</v>
      </c>
      <c r="B4" s="5">
        <v>965.5999999999999</v>
      </c>
      <c r="C4" s="5">
        <v>965.5999999999999</v>
      </c>
      <c r="D4" s="5">
        <v>965.5999999999999</v>
      </c>
      <c r="E4" s="5">
        <v>965.5999999999999</v>
      </c>
      <c r="F4" s="5">
        <v>965.5999999999999</v>
      </c>
      <c r="G4" s="5">
        <v>965.5999999999999</v>
      </c>
      <c r="H4" s="5">
        <v>965.5999999999999</v>
      </c>
      <c r="I4" s="5">
        <v>965.5999999999999</v>
      </c>
      <c r="J4" s="5">
        <v>965.5999999999999</v>
      </c>
      <c r="K4" s="5">
        <v>965.5999999999999</v>
      </c>
      <c r="L4" s="5">
        <v>965.5999999999999</v>
      </c>
      <c r="M4" s="5">
        <v>965.5999999999999</v>
      </c>
      <c r="N4" s="5">
        <v>965.5999999999999</v>
      </c>
      <c r="O4" s="5">
        <v>965.5999999999999</v>
      </c>
      <c r="P4" s="5">
        <v>965.5999999999999</v>
      </c>
      <c r="Q4" s="5">
        <v>965.5999999999999</v>
      </c>
      <c r="R4" s="5">
        <v>965.5999999999999</v>
      </c>
      <c r="S4" s="5">
        <v>965.5999999999999</v>
      </c>
      <c r="T4" s="5">
        <v>965.5999999999999</v>
      </c>
      <c r="U4" s="5">
        <v>965.5999999999999</v>
      </c>
    </row>
    <row r="5" spans="1:21" ht="15">
      <c r="A5" s="3" t="s">
        <v>43</v>
      </c>
      <c r="B5" s="6">
        <v>0.40079570560618616</v>
      </c>
      <c r="C5" s="6">
        <v>0.19406825568797403</v>
      </c>
      <c r="D5" s="6">
        <v>0.14475455675227838</v>
      </c>
      <c r="E5" s="6">
        <v>0.19441280033140018</v>
      </c>
      <c r="F5" s="6">
        <v>0.31706538249102456</v>
      </c>
      <c r="G5" s="6">
        <v>0.26486985639326155</v>
      </c>
      <c r="H5" s="6">
        <v>0.3432753383043359</v>
      </c>
      <c r="I5" s="6">
        <v>0.12643261529964098</v>
      </c>
      <c r="J5" s="6">
        <v>0.07930302402651201</v>
      </c>
      <c r="K5" s="6">
        <v>0.05647611157138911</v>
      </c>
      <c r="L5" s="6">
        <v>0.02526926263463132</v>
      </c>
      <c r="M5" s="6">
        <v>0.016086716376691526</v>
      </c>
      <c r="N5" s="6">
        <v>0.04662040872687103</v>
      </c>
      <c r="O5" s="6">
        <v>0.08220277547638773</v>
      </c>
      <c r="P5" s="6">
        <v>0.08490403203534934</v>
      </c>
      <c r="Q5" s="6">
        <v>0.1738297431648716</v>
      </c>
      <c r="R5" s="6">
        <v>0.27612365368682684</v>
      </c>
      <c r="S5" s="6">
        <v>0.11803541839270922</v>
      </c>
      <c r="T5" s="6">
        <v>0.10787765810549572</v>
      </c>
      <c r="U5" s="6">
        <v>0.09536384976525822</v>
      </c>
    </row>
    <row r="6" spans="1:2" ht="15">
      <c r="A6" s="3" t="s">
        <v>44</v>
      </c>
      <c r="B6" s="7">
        <v>0.15738835824145475</v>
      </c>
    </row>
    <row r="8" spans="1:21" ht="15">
      <c r="A8" s="3" t="s">
        <v>0</v>
      </c>
      <c r="B8" s="3" t="s">
        <v>130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s="3" t="s">
        <v>1</v>
      </c>
      <c r="B9" s="3" t="s">
        <v>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ht="15">
      <c r="B10" s="2"/>
    </row>
    <row r="11" ht="15">
      <c r="B11" s="2"/>
    </row>
    <row r="12" ht="15">
      <c r="B12" s="2"/>
    </row>
    <row r="13" ht="15">
      <c r="B13" s="2"/>
    </row>
    <row r="14" ht="15">
      <c r="B14" s="2"/>
    </row>
    <row r="15" ht="15">
      <c r="B15" s="2"/>
    </row>
    <row r="16" ht="15">
      <c r="B16" s="2"/>
    </row>
    <row r="17" ht="15">
      <c r="B17" s="2"/>
    </row>
    <row r="18" ht="15">
      <c r="B18" s="2"/>
    </row>
    <row r="19" ht="15">
      <c r="B19" s="2"/>
    </row>
    <row r="20" ht="15">
      <c r="B20" s="2"/>
    </row>
    <row r="21" ht="15">
      <c r="B21" s="2"/>
    </row>
    <row r="22" ht="15">
      <c r="B22" s="2"/>
    </row>
    <row r="23" ht="14.25">
      <c r="B23" s="2"/>
    </row>
    <row r="24" ht="14.25">
      <c r="B24" s="2"/>
    </row>
    <row r="25" ht="14.25">
      <c r="B25" s="2"/>
    </row>
    <row r="26" ht="14.25">
      <c r="B26" s="2"/>
    </row>
    <row r="27" ht="14.25">
      <c r="B27" s="2"/>
    </row>
    <row r="28" ht="14.25">
      <c r="B28" s="2"/>
    </row>
    <row r="29" ht="14.25">
      <c r="B29" s="2"/>
    </row>
    <row r="30" ht="14.25">
      <c r="B30" s="2"/>
    </row>
    <row r="31" ht="14.25">
      <c r="B31" s="2"/>
    </row>
    <row r="32" ht="14.25">
      <c r="B32" s="2"/>
    </row>
    <row r="33" ht="14.25">
      <c r="B33" s="2"/>
    </row>
    <row r="34" ht="14.25">
      <c r="B34" s="2"/>
    </row>
    <row r="35" ht="14.25">
      <c r="B35" s="2"/>
    </row>
    <row r="36" ht="14.25">
      <c r="B36" s="2"/>
    </row>
    <row r="37" ht="14.25">
      <c r="B37" s="2"/>
    </row>
    <row r="38" ht="14.25">
      <c r="B38" s="2"/>
    </row>
    <row r="39" ht="14.25">
      <c r="B39" s="2"/>
    </row>
    <row r="40" ht="14.25">
      <c r="B40" s="2"/>
    </row>
    <row r="41" ht="14.25">
      <c r="B41" s="2"/>
    </row>
    <row r="42" ht="14.25">
      <c r="B42" s="2"/>
    </row>
    <row r="43" ht="14.25">
      <c r="B43" s="2"/>
    </row>
    <row r="44" ht="15">
      <c r="B44" s="2"/>
    </row>
    <row r="45" ht="15">
      <c r="B45" s="2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5">
      <c r="B50" s="2"/>
    </row>
    <row r="51" ht="15">
      <c r="B51" s="2"/>
    </row>
    <row r="52" ht="15">
      <c r="B52" s="2"/>
    </row>
    <row r="53" ht="15">
      <c r="B53" s="2"/>
    </row>
    <row r="54" ht="15">
      <c r="B54" s="2"/>
    </row>
    <row r="55" ht="15">
      <c r="B55" s="2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10" bestFit="1" customWidth="1"/>
    <col min="2" max="21" width="12.00390625" style="10" customWidth="1"/>
    <col min="22" max="16384" width="9.140625" style="10" customWidth="1"/>
  </cols>
  <sheetData>
    <row r="1" spans="1:21" ht="15">
      <c r="A1" s="3" t="s">
        <v>197</v>
      </c>
      <c r="B1" s="26">
        <v>40394.666666666664</v>
      </c>
      <c r="C1" s="26">
        <v>40394.708333333336</v>
      </c>
      <c r="D1" s="26">
        <v>40394.75</v>
      </c>
      <c r="E1" s="26">
        <v>40395.666666666664</v>
      </c>
      <c r="F1" s="26">
        <v>40395.708333333336</v>
      </c>
      <c r="G1" s="26">
        <v>40399.708333333336</v>
      </c>
      <c r="H1" s="26">
        <v>40400.666666666664</v>
      </c>
      <c r="I1" s="26">
        <v>40400.708333333336</v>
      </c>
      <c r="J1" s="26">
        <v>40400.75</v>
      </c>
      <c r="K1" s="26">
        <v>40401.666666666664</v>
      </c>
      <c r="L1" s="26">
        <v>40401.708333333336</v>
      </c>
      <c r="M1" s="26">
        <v>40406.625</v>
      </c>
      <c r="N1" s="26">
        <v>40406.666666666664</v>
      </c>
      <c r="O1" s="26">
        <v>40406.708333333336</v>
      </c>
      <c r="P1" s="26">
        <v>40407.666666666664</v>
      </c>
      <c r="Q1" s="26">
        <v>40407.708333333336</v>
      </c>
      <c r="R1" s="26">
        <v>40413.625</v>
      </c>
      <c r="S1" s="26">
        <v>40413.666666666664</v>
      </c>
      <c r="T1" s="26">
        <v>40413.708333333336</v>
      </c>
      <c r="U1" s="26">
        <v>40413.75</v>
      </c>
    </row>
    <row r="2" spans="1:21" ht="15">
      <c r="A2" s="3" t="s">
        <v>186</v>
      </c>
      <c r="B2" s="11">
        <v>63366</v>
      </c>
      <c r="C2" s="11">
        <v>63707</v>
      </c>
      <c r="D2" s="11">
        <v>63401</v>
      </c>
      <c r="E2" s="11">
        <v>63375</v>
      </c>
      <c r="F2" s="11">
        <v>63554</v>
      </c>
      <c r="G2" s="11">
        <v>63435</v>
      </c>
      <c r="H2" s="11">
        <v>64060</v>
      </c>
      <c r="I2" s="11">
        <v>64306</v>
      </c>
      <c r="J2" s="11">
        <v>63751</v>
      </c>
      <c r="K2" s="11">
        <v>63580</v>
      </c>
      <c r="L2" s="11">
        <v>63499</v>
      </c>
      <c r="M2" s="11">
        <v>64554</v>
      </c>
      <c r="N2" s="11">
        <v>64866</v>
      </c>
      <c r="O2" s="11">
        <v>63375</v>
      </c>
      <c r="P2" s="11">
        <v>64041</v>
      </c>
      <c r="Q2" s="11">
        <v>64125</v>
      </c>
      <c r="R2" s="11">
        <v>64782</v>
      </c>
      <c r="S2" s="11">
        <v>65729</v>
      </c>
      <c r="T2" s="11">
        <v>65776</v>
      </c>
      <c r="U2" s="11">
        <v>64167</v>
      </c>
    </row>
    <row r="3" spans="1:21" ht="15">
      <c r="A3" s="4" t="s">
        <v>205</v>
      </c>
      <c r="B3" s="5">
        <v>309.77293956173736</v>
      </c>
      <c r="C3" s="5">
        <v>290.25907192144115</v>
      </c>
      <c r="D3" s="5">
        <v>293.1369607828599</v>
      </c>
      <c r="E3" s="5">
        <v>125.61100848343224</v>
      </c>
      <c r="F3" s="5">
        <v>145.67387898820786</v>
      </c>
      <c r="G3" s="5">
        <v>1144.0703134370765</v>
      </c>
      <c r="H3" s="5">
        <v>877.734009937559</v>
      </c>
      <c r="I3" s="5">
        <v>952.1171103483093</v>
      </c>
      <c r="J3" s="5">
        <v>1149.80061307609</v>
      </c>
      <c r="K3" s="5">
        <v>853.3967741831609</v>
      </c>
      <c r="L3" s="5">
        <v>450.8849861802022</v>
      </c>
      <c r="M3" s="5">
        <v>291.06985765998536</v>
      </c>
      <c r="N3" s="5">
        <v>399.27399361444145</v>
      </c>
      <c r="O3" s="5">
        <v>334.1210697446627</v>
      </c>
      <c r="P3" s="5">
        <v>175.5747562193591</v>
      </c>
      <c r="Q3" s="5">
        <v>442.79313596339364</v>
      </c>
      <c r="R3" s="5">
        <v>419.2150317534395</v>
      </c>
      <c r="S3" s="5">
        <v>319.4410701108419</v>
      </c>
      <c r="T3" s="5">
        <v>214.36224432556298</v>
      </c>
      <c r="U3" s="5">
        <v>176.74373169779844</v>
      </c>
    </row>
    <row r="4" spans="1:21" ht="15">
      <c r="A4" s="4" t="s">
        <v>184</v>
      </c>
      <c r="B4" s="5">
        <v>7784.799999999999</v>
      </c>
      <c r="C4" s="5">
        <v>7784.799999999999</v>
      </c>
      <c r="D4" s="5">
        <v>7784.799999999999</v>
      </c>
      <c r="E4" s="5">
        <v>7784.799999999999</v>
      </c>
      <c r="F4" s="5">
        <v>7784.799999999999</v>
      </c>
      <c r="G4" s="5">
        <v>7784.799999999999</v>
      </c>
      <c r="H4" s="5">
        <v>7784.799999999999</v>
      </c>
      <c r="I4" s="5">
        <v>7784.799999999999</v>
      </c>
      <c r="J4" s="5">
        <v>7784.799999999999</v>
      </c>
      <c r="K4" s="5">
        <v>7784.799999999999</v>
      </c>
      <c r="L4" s="5">
        <v>7784.799999999999</v>
      </c>
      <c r="M4" s="5">
        <v>7784.799999999999</v>
      </c>
      <c r="N4" s="5">
        <v>7784.799999999999</v>
      </c>
      <c r="O4" s="5">
        <v>7784.799999999999</v>
      </c>
      <c r="P4" s="5">
        <v>7784.799999999999</v>
      </c>
      <c r="Q4" s="5">
        <v>7784.799999999999</v>
      </c>
      <c r="R4" s="5">
        <v>7784.799999999999</v>
      </c>
      <c r="S4" s="5">
        <v>7784.799999999999</v>
      </c>
      <c r="T4" s="5">
        <v>7784.799999999999</v>
      </c>
      <c r="U4" s="5">
        <v>7784.799999999999</v>
      </c>
    </row>
    <row r="5" spans="1:21" ht="15">
      <c r="A5" s="3" t="s">
        <v>43</v>
      </c>
      <c r="B5" s="6">
        <f>+B3/B4</f>
        <v>0.03979202286015535</v>
      </c>
      <c r="C5" s="6">
        <f aca="true" t="shared" si="0" ref="C5:U5">+C3/C4</f>
        <v>0.037285360178995114</v>
      </c>
      <c r="D5" s="6">
        <f t="shared" si="0"/>
        <v>0.03765504069248535</v>
      </c>
      <c r="E5" s="6">
        <f t="shared" si="0"/>
        <v>0.016135418826871886</v>
      </c>
      <c r="F5" s="6">
        <f t="shared" si="0"/>
        <v>0.018712603918945622</v>
      </c>
      <c r="G5" s="6">
        <f t="shared" si="0"/>
        <v>0.1469620688311937</v>
      </c>
      <c r="H5" s="6">
        <f t="shared" si="0"/>
        <v>0.11274971867454</v>
      </c>
      <c r="I5" s="6">
        <f t="shared" si="0"/>
        <v>0.12230463343288324</v>
      </c>
      <c r="J5" s="6">
        <f t="shared" si="0"/>
        <v>0.1476981570594094</v>
      </c>
      <c r="K5" s="6">
        <f t="shared" si="0"/>
        <v>0.10962346806381165</v>
      </c>
      <c r="L5" s="6">
        <f t="shared" si="0"/>
        <v>0.05791863454169693</v>
      </c>
      <c r="M5" s="6">
        <f t="shared" si="0"/>
        <v>0.03738951002723068</v>
      </c>
      <c r="N5" s="6">
        <f t="shared" si="0"/>
        <v>0.05128892118158995</v>
      </c>
      <c r="O5" s="6">
        <f t="shared" si="0"/>
        <v>0.042919672919620636</v>
      </c>
      <c r="P5" s="6">
        <f t="shared" si="0"/>
        <v>0.02255353460838546</v>
      </c>
      <c r="Q5" s="6">
        <f t="shared" si="0"/>
        <v>0.05687919226741775</v>
      </c>
      <c r="R5" s="6">
        <f t="shared" si="0"/>
        <v>0.053850456242092226</v>
      </c>
      <c r="S5" s="6">
        <f t="shared" si="0"/>
        <v>0.04103394693644563</v>
      </c>
      <c r="T5" s="6">
        <f t="shared" si="0"/>
        <v>0.027535998911412368</v>
      </c>
      <c r="U5" s="6">
        <f t="shared" si="0"/>
        <v>0.02270369588143542</v>
      </c>
    </row>
    <row r="6" spans="1:2" ht="15">
      <c r="A6" s="3" t="s">
        <v>44</v>
      </c>
      <c r="B6" s="7">
        <f>AVERAGE(B5:U5)</f>
        <v>0.0601496028028309</v>
      </c>
    </row>
    <row r="8" spans="1:21" ht="15">
      <c r="A8" s="3" t="s">
        <v>0</v>
      </c>
      <c r="B8" s="3" t="s">
        <v>189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s="3" t="s">
        <v>1</v>
      </c>
      <c r="B9" s="3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ht="15">
      <c r="B10" s="2"/>
    </row>
    <row r="11" spans="1:2" ht="15">
      <c r="A11" s="2"/>
      <c r="B11" s="29"/>
    </row>
    <row r="12" spans="1:2" ht="15">
      <c r="A12" s="2"/>
      <c r="B12" s="29"/>
    </row>
    <row r="13" spans="1:2" ht="15">
      <c r="A13" s="2"/>
      <c r="B13" s="29"/>
    </row>
    <row r="14" ht="15">
      <c r="B14" s="29"/>
    </row>
    <row r="15" ht="15">
      <c r="B15" s="29"/>
    </row>
    <row r="16" ht="15">
      <c r="B16" s="29"/>
    </row>
    <row r="17" ht="15">
      <c r="B17" s="29"/>
    </row>
    <row r="18" ht="15">
      <c r="B18" s="29"/>
    </row>
    <row r="19" ht="15">
      <c r="B19" s="29"/>
    </row>
    <row r="20" ht="15">
      <c r="B20" s="29"/>
    </row>
    <row r="21" ht="15">
      <c r="B21" s="29"/>
    </row>
    <row r="22" ht="15">
      <c r="B22" s="29"/>
    </row>
    <row r="23" ht="15">
      <c r="B23" s="29"/>
    </row>
    <row r="24" ht="15">
      <c r="B24" s="29"/>
    </row>
    <row r="25" ht="15">
      <c r="B25" s="29"/>
    </row>
    <row r="26" ht="15">
      <c r="B26" s="29"/>
    </row>
    <row r="27" ht="14.25">
      <c r="B27" s="29"/>
    </row>
    <row r="28" ht="14.25">
      <c r="B28" s="29"/>
    </row>
    <row r="29" ht="14.25">
      <c r="B29" s="29"/>
    </row>
    <row r="30" ht="14.25">
      <c r="B30" s="29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10" bestFit="1" customWidth="1"/>
    <col min="2" max="21" width="12.00390625" style="10" customWidth="1"/>
    <col min="22" max="16384" width="9.140625" style="10" customWidth="1"/>
  </cols>
  <sheetData>
    <row r="1" spans="1:21" ht="15">
      <c r="A1" s="3" t="s">
        <v>197</v>
      </c>
      <c r="B1" s="26">
        <v>40394.666666666664</v>
      </c>
      <c r="C1" s="26">
        <v>40394.708333333336</v>
      </c>
      <c r="D1" s="26">
        <v>40394.75</v>
      </c>
      <c r="E1" s="26">
        <v>40395.666666666664</v>
      </c>
      <c r="F1" s="26">
        <v>40395.708333333336</v>
      </c>
      <c r="G1" s="26">
        <v>40399.708333333336</v>
      </c>
      <c r="H1" s="26">
        <v>40400.666666666664</v>
      </c>
      <c r="I1" s="26">
        <v>40400.708333333336</v>
      </c>
      <c r="J1" s="26">
        <v>40400.75</v>
      </c>
      <c r="K1" s="26">
        <v>40401.666666666664</v>
      </c>
      <c r="L1" s="26">
        <v>40401.708333333336</v>
      </c>
      <c r="M1" s="26">
        <v>40406.625</v>
      </c>
      <c r="N1" s="26">
        <v>40406.666666666664</v>
      </c>
      <c r="O1" s="26">
        <v>40406.708333333336</v>
      </c>
      <c r="P1" s="26">
        <v>40407.666666666664</v>
      </c>
      <c r="Q1" s="26">
        <v>40407.708333333336</v>
      </c>
      <c r="R1" s="26">
        <v>40413.625</v>
      </c>
      <c r="S1" s="26">
        <v>40413.666666666664</v>
      </c>
      <c r="T1" s="26">
        <v>40413.708333333336</v>
      </c>
      <c r="U1" s="26">
        <v>40413.75</v>
      </c>
    </row>
    <row r="2" spans="1:21" ht="15">
      <c r="A2" s="3" t="s">
        <v>186</v>
      </c>
      <c r="B2" s="11">
        <v>63366</v>
      </c>
      <c r="C2" s="11">
        <v>63707</v>
      </c>
      <c r="D2" s="11">
        <v>63401</v>
      </c>
      <c r="E2" s="11">
        <v>63375</v>
      </c>
      <c r="F2" s="11">
        <v>63554</v>
      </c>
      <c r="G2" s="11">
        <v>63435</v>
      </c>
      <c r="H2" s="11">
        <v>64060</v>
      </c>
      <c r="I2" s="11">
        <v>64306</v>
      </c>
      <c r="J2" s="11">
        <v>63751</v>
      </c>
      <c r="K2" s="11">
        <v>63580</v>
      </c>
      <c r="L2" s="11">
        <v>63499</v>
      </c>
      <c r="M2" s="11">
        <v>64554</v>
      </c>
      <c r="N2" s="11">
        <v>64866</v>
      </c>
      <c r="O2" s="11">
        <v>63375</v>
      </c>
      <c r="P2" s="11">
        <v>64041</v>
      </c>
      <c r="Q2" s="11">
        <v>64125</v>
      </c>
      <c r="R2" s="11">
        <v>64782</v>
      </c>
      <c r="S2" s="11">
        <v>65729</v>
      </c>
      <c r="T2" s="11">
        <v>65776</v>
      </c>
      <c r="U2" s="11">
        <v>64167</v>
      </c>
    </row>
    <row r="3" spans="1:21" ht="15">
      <c r="A3" s="4" t="s">
        <v>205</v>
      </c>
      <c r="B3" s="5">
        <v>100.35570165594059</v>
      </c>
      <c r="C3" s="5">
        <v>109.57703216620372</v>
      </c>
      <c r="D3" s="5">
        <v>121.27771741560434</v>
      </c>
      <c r="E3" s="5">
        <v>124.76258191934073</v>
      </c>
      <c r="F3" s="5">
        <v>156.12908424153215</v>
      </c>
      <c r="G3" s="5">
        <v>242.5929827301273</v>
      </c>
      <c r="H3" s="5">
        <v>139.563165510583</v>
      </c>
      <c r="I3" s="5">
        <v>119.72981017174405</v>
      </c>
      <c r="J3" s="5">
        <v>86.46249459680973</v>
      </c>
      <c r="K3" s="5">
        <v>110.67771139437558</v>
      </c>
      <c r="L3" s="5">
        <v>120.4605317397889</v>
      </c>
      <c r="M3" s="5">
        <v>44.39564622311385</v>
      </c>
      <c r="N3" s="5">
        <v>110.43192858705177</v>
      </c>
      <c r="O3" s="5">
        <v>147.06269763271425</v>
      </c>
      <c r="P3" s="5">
        <v>35.81263427785117</v>
      </c>
      <c r="Q3" s="5">
        <v>28.534672576365875</v>
      </c>
      <c r="R3" s="5">
        <v>43.867915919396644</v>
      </c>
      <c r="S3" s="5">
        <v>159.38500013255666</v>
      </c>
      <c r="T3" s="5">
        <v>203.2728690012417</v>
      </c>
      <c r="U3" s="5">
        <v>195.1930095251711</v>
      </c>
    </row>
    <row r="4" spans="1:21" ht="15">
      <c r="A4" s="4" t="s">
        <v>184</v>
      </c>
      <c r="B4" s="5">
        <v>482.30000000000007</v>
      </c>
      <c r="C4" s="5">
        <v>482.30000000000007</v>
      </c>
      <c r="D4" s="5">
        <v>482.30000000000007</v>
      </c>
      <c r="E4" s="5">
        <v>482.30000000000007</v>
      </c>
      <c r="F4" s="5">
        <v>482.30000000000007</v>
      </c>
      <c r="G4" s="5">
        <v>482.30000000000007</v>
      </c>
      <c r="H4" s="5">
        <v>482.30000000000007</v>
      </c>
      <c r="I4" s="5">
        <v>482.30000000000007</v>
      </c>
      <c r="J4" s="5">
        <v>482.30000000000007</v>
      </c>
      <c r="K4" s="5">
        <v>482.30000000000007</v>
      </c>
      <c r="L4" s="5">
        <v>482.30000000000007</v>
      </c>
      <c r="M4" s="5">
        <v>482.30000000000007</v>
      </c>
      <c r="N4" s="5">
        <v>482.30000000000007</v>
      </c>
      <c r="O4" s="5">
        <v>482.30000000000007</v>
      </c>
      <c r="P4" s="5">
        <v>482.30000000000007</v>
      </c>
      <c r="Q4" s="5">
        <v>482.30000000000007</v>
      </c>
      <c r="R4" s="5">
        <v>482.30000000000007</v>
      </c>
      <c r="S4" s="5">
        <v>482.30000000000007</v>
      </c>
      <c r="T4" s="5">
        <v>482.30000000000007</v>
      </c>
      <c r="U4" s="5">
        <v>482.30000000000007</v>
      </c>
    </row>
    <row r="5" spans="1:21" ht="15">
      <c r="A5" s="3" t="s">
        <v>43</v>
      </c>
      <c r="B5" s="6">
        <f>+B3/B4</f>
        <v>0.20807734119000743</v>
      </c>
      <c r="C5" s="6">
        <f aca="true" t="shared" si="0" ref="C5:U5">+C3/C4</f>
        <v>0.22719683219200437</v>
      </c>
      <c r="D5" s="6">
        <f t="shared" si="0"/>
        <v>0.25145701309476326</v>
      </c>
      <c r="E5" s="6">
        <f t="shared" si="0"/>
        <v>0.25868252523189034</v>
      </c>
      <c r="F5" s="6">
        <f t="shared" si="0"/>
        <v>0.3237177778178149</v>
      </c>
      <c r="G5" s="6">
        <f t="shared" si="0"/>
        <v>0.5029918779393059</v>
      </c>
      <c r="H5" s="6">
        <f t="shared" si="0"/>
        <v>0.2893700300862181</v>
      </c>
      <c r="I5" s="6">
        <f t="shared" si="0"/>
        <v>0.24824758484707452</v>
      </c>
      <c r="J5" s="6">
        <f t="shared" si="0"/>
        <v>0.17927118929465005</v>
      </c>
      <c r="K5" s="6">
        <f t="shared" si="0"/>
        <v>0.22947897863233582</v>
      </c>
      <c r="L5" s="6">
        <f t="shared" si="0"/>
        <v>0.2497626617038957</v>
      </c>
      <c r="M5" s="6">
        <f t="shared" si="0"/>
        <v>0.09204985739812117</v>
      </c>
      <c r="N5" s="6">
        <f t="shared" si="0"/>
        <v>0.22896937297750727</v>
      </c>
      <c r="O5" s="6">
        <f t="shared" si="0"/>
        <v>0.3049195472376409</v>
      </c>
      <c r="P5" s="6">
        <f t="shared" si="0"/>
        <v>0.07425385502353549</v>
      </c>
      <c r="Q5" s="6">
        <f t="shared" si="0"/>
        <v>0.05916374160556888</v>
      </c>
      <c r="R5" s="6">
        <f t="shared" si="0"/>
        <v>0.09095566228363391</v>
      </c>
      <c r="S5" s="6">
        <f t="shared" si="0"/>
        <v>0.33046858829060055</v>
      </c>
      <c r="T5" s="6">
        <f t="shared" si="0"/>
        <v>0.4214656209853653</v>
      </c>
      <c r="U5" s="6">
        <f t="shared" si="0"/>
        <v>0.4047128540849494</v>
      </c>
    </row>
    <row r="6" spans="1:2" ht="15">
      <c r="A6" s="3" t="s">
        <v>44</v>
      </c>
      <c r="B6" s="7">
        <f>AVERAGE(B5:U5)</f>
        <v>0.24876064559584415</v>
      </c>
    </row>
    <row r="8" spans="1:21" ht="15">
      <c r="A8" s="3" t="s">
        <v>0</v>
      </c>
      <c r="B8" s="3" t="s">
        <v>189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s="3" t="s">
        <v>1</v>
      </c>
      <c r="B9" s="3" t="s">
        <v>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1" ht="15">
      <c r="B11" s="2"/>
    </row>
    <row r="12" ht="15">
      <c r="B12" s="2"/>
    </row>
    <row r="13" ht="15">
      <c r="B13" s="2"/>
    </row>
    <row r="14" ht="15">
      <c r="B14" s="2"/>
    </row>
    <row r="15" ht="15">
      <c r="B15" s="2"/>
    </row>
    <row r="16" ht="15">
      <c r="B16" s="2"/>
    </row>
    <row r="17" ht="15">
      <c r="B17" s="2"/>
    </row>
    <row r="18" ht="15">
      <c r="B18" s="2"/>
    </row>
    <row r="19" ht="15">
      <c r="B19" s="2"/>
    </row>
    <row r="20" ht="15">
      <c r="B20" s="2"/>
    </row>
    <row r="21" ht="15">
      <c r="B21" s="2"/>
    </row>
    <row r="22" ht="15">
      <c r="B22" s="2"/>
    </row>
    <row r="23" ht="14.25">
      <c r="B23" s="2"/>
    </row>
    <row r="24" ht="14.25">
      <c r="B24" s="2"/>
    </row>
    <row r="25" ht="14.25">
      <c r="B25" s="2"/>
    </row>
    <row r="26" ht="14.25">
      <c r="B26" s="2"/>
    </row>
    <row r="27" ht="14.25">
      <c r="B27" s="2"/>
    </row>
    <row r="28" ht="14.25">
      <c r="B28" s="2"/>
    </row>
    <row r="29" ht="14.25">
      <c r="B29" s="2"/>
    </row>
    <row r="30" ht="14.25">
      <c r="B30" s="2"/>
    </row>
    <row r="31" ht="14.25">
      <c r="B31" s="2"/>
    </row>
    <row r="32" ht="14.25">
      <c r="B32" s="2"/>
    </row>
    <row r="33" ht="14.25">
      <c r="B33" s="2"/>
    </row>
    <row r="34" ht="14.25">
      <c r="B34" s="2"/>
    </row>
    <row r="35" ht="14.25">
      <c r="B35" s="2"/>
    </row>
    <row r="36" ht="14.25">
      <c r="B36" s="2"/>
    </row>
    <row r="37" ht="14.25">
      <c r="B37" s="2"/>
    </row>
    <row r="38" ht="14.25">
      <c r="B38" s="2"/>
    </row>
    <row r="39" ht="14.25">
      <c r="B39" s="2"/>
    </row>
    <row r="40" ht="14.25">
      <c r="B40" s="2"/>
    </row>
    <row r="41" ht="14.25">
      <c r="B41" s="2"/>
    </row>
    <row r="42" ht="14.25">
      <c r="B42" s="2"/>
    </row>
    <row r="43" ht="14.25">
      <c r="B43" s="2"/>
    </row>
    <row r="44" ht="15">
      <c r="B44" s="2"/>
    </row>
    <row r="45" ht="15">
      <c r="B45" s="2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5">
      <c r="B50" s="2"/>
    </row>
    <row r="51" ht="15">
      <c r="B51" s="2"/>
    </row>
    <row r="52" ht="15">
      <c r="B52" s="2"/>
    </row>
    <row r="53" ht="15">
      <c r="B53" s="2"/>
    </row>
    <row r="54" ht="15">
      <c r="B54" s="2"/>
    </row>
    <row r="55" ht="15">
      <c r="B55" s="2"/>
    </row>
    <row r="56" ht="15">
      <c r="B56" s="2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10" bestFit="1" customWidth="1"/>
    <col min="2" max="21" width="12.00390625" style="10" customWidth="1"/>
    <col min="22" max="16384" width="9.140625" style="10" customWidth="1"/>
  </cols>
  <sheetData>
    <row r="1" spans="1:21" ht="15">
      <c r="A1" s="3" t="s">
        <v>197</v>
      </c>
      <c r="B1" s="26">
        <v>40575.833333333336</v>
      </c>
      <c r="C1" s="26">
        <v>40575.875</v>
      </c>
      <c r="D1" s="26">
        <v>40576.791666666664</v>
      </c>
      <c r="E1" s="26">
        <v>40576.833333333336</v>
      </c>
      <c r="F1" s="26">
        <v>40576.875</v>
      </c>
      <c r="G1" s="26">
        <v>40577.291666666664</v>
      </c>
      <c r="H1" s="26">
        <v>40577.333333333336</v>
      </c>
      <c r="I1" s="26">
        <v>40577.375</v>
      </c>
      <c r="J1" s="26">
        <v>40577.416666666664</v>
      </c>
      <c r="K1" s="26">
        <v>40577.458333333336</v>
      </c>
      <c r="L1" s="26">
        <v>40577.5</v>
      </c>
      <c r="M1" s="26">
        <v>40577.791666666664</v>
      </c>
      <c r="N1" s="26">
        <v>40577.833333333336</v>
      </c>
      <c r="O1" s="26">
        <v>40577.875</v>
      </c>
      <c r="P1" s="26">
        <v>40583.791666666664</v>
      </c>
      <c r="Q1" s="26">
        <v>40583.833333333336</v>
      </c>
      <c r="R1" s="26">
        <v>40583.875</v>
      </c>
      <c r="S1" s="26">
        <v>40584.291666666664</v>
      </c>
      <c r="T1" s="26">
        <v>40584.333333333336</v>
      </c>
      <c r="U1" s="26">
        <v>40584.375</v>
      </c>
    </row>
    <row r="2" spans="1:21" ht="15">
      <c r="A2" s="3" t="s">
        <v>186</v>
      </c>
      <c r="B2" s="11">
        <v>54440</v>
      </c>
      <c r="C2" s="11">
        <v>54604</v>
      </c>
      <c r="D2" s="11">
        <v>55929</v>
      </c>
      <c r="E2" s="11">
        <v>56311</v>
      </c>
      <c r="F2" s="11">
        <v>55784</v>
      </c>
      <c r="G2" s="11">
        <v>54370</v>
      </c>
      <c r="H2" s="11">
        <v>55444</v>
      </c>
      <c r="I2" s="11">
        <v>55307</v>
      </c>
      <c r="J2" s="11">
        <v>55531</v>
      </c>
      <c r="K2" s="11">
        <v>55499</v>
      </c>
      <c r="L2" s="11">
        <v>55013</v>
      </c>
      <c r="M2" s="11">
        <v>55827</v>
      </c>
      <c r="N2" s="11">
        <v>55844</v>
      </c>
      <c r="O2" s="11">
        <v>55076</v>
      </c>
      <c r="P2" s="11">
        <v>54987</v>
      </c>
      <c r="Q2" s="11">
        <v>55975</v>
      </c>
      <c r="R2" s="11">
        <v>55840</v>
      </c>
      <c r="S2" s="11">
        <v>56552</v>
      </c>
      <c r="T2" s="11">
        <v>57315</v>
      </c>
      <c r="U2" s="11">
        <v>55106</v>
      </c>
    </row>
    <row r="3" spans="1:21" ht="15">
      <c r="A3" s="4" t="s">
        <v>205</v>
      </c>
      <c r="B3" s="5">
        <v>3509.634377935529</v>
      </c>
      <c r="C3" s="5">
        <v>3838.6502594050407</v>
      </c>
      <c r="D3" s="5">
        <v>2988.297806185785</v>
      </c>
      <c r="E3" s="5">
        <v>2973.5949211971974</v>
      </c>
      <c r="F3" s="5">
        <v>2967.849885930419</v>
      </c>
      <c r="G3" s="5">
        <v>2162.2924540972376</v>
      </c>
      <c r="H3" s="5">
        <v>1740.0363506527806</v>
      </c>
      <c r="I3" s="5">
        <v>1663.5827752541168</v>
      </c>
      <c r="J3" s="5">
        <v>1432.2517626142833</v>
      </c>
      <c r="K3" s="5">
        <v>1474.9354720050355</v>
      </c>
      <c r="L3" s="5">
        <v>1533.4570093776972</v>
      </c>
      <c r="M3" s="5">
        <v>895.1838986439444</v>
      </c>
      <c r="N3" s="5">
        <v>377.1313263751369</v>
      </c>
      <c r="O3" s="5">
        <v>132.30081198507037</v>
      </c>
      <c r="P3" s="5">
        <v>3154.64961097836</v>
      </c>
      <c r="Q3" s="5">
        <v>2940.01295664402</v>
      </c>
      <c r="R3" s="5">
        <v>2903.8567497555414</v>
      </c>
      <c r="S3" s="5">
        <v>87.56642971606945</v>
      </c>
      <c r="T3" s="5">
        <v>129.84382560799673</v>
      </c>
      <c r="U3" s="5">
        <v>87.92833533933256</v>
      </c>
    </row>
    <row r="4" spans="1:21" ht="15">
      <c r="A4" s="4" t="s">
        <v>184</v>
      </c>
      <c r="B4" s="5">
        <v>7784.799999999999</v>
      </c>
      <c r="C4" s="5">
        <v>7784.799999999999</v>
      </c>
      <c r="D4" s="5">
        <v>7784.799999999999</v>
      </c>
      <c r="E4" s="5">
        <v>7784.799999999999</v>
      </c>
      <c r="F4" s="5">
        <v>7784.799999999999</v>
      </c>
      <c r="G4" s="5">
        <v>7784.799999999999</v>
      </c>
      <c r="H4" s="5">
        <v>7784.799999999999</v>
      </c>
      <c r="I4" s="5">
        <v>7784.799999999999</v>
      </c>
      <c r="J4" s="5">
        <v>7784.799999999999</v>
      </c>
      <c r="K4" s="5">
        <v>7784.799999999999</v>
      </c>
      <c r="L4" s="5">
        <v>7784.799999999999</v>
      </c>
      <c r="M4" s="5">
        <v>7784.799999999999</v>
      </c>
      <c r="N4" s="5">
        <v>7784.799999999999</v>
      </c>
      <c r="O4" s="5">
        <v>7784.799999999999</v>
      </c>
      <c r="P4" s="5">
        <v>7784.799999999999</v>
      </c>
      <c r="Q4" s="5">
        <v>7784.799999999999</v>
      </c>
      <c r="R4" s="5">
        <v>7784.799999999999</v>
      </c>
      <c r="S4" s="5">
        <v>7784.799999999999</v>
      </c>
      <c r="T4" s="5">
        <v>7784.799999999999</v>
      </c>
      <c r="U4" s="5">
        <v>7784.799999999999</v>
      </c>
    </row>
    <row r="5" spans="1:21" ht="15">
      <c r="A5" s="3" t="s">
        <v>43</v>
      </c>
      <c r="B5" s="6">
        <f>+B3/B4</f>
        <v>0.4508316691418571</v>
      </c>
      <c r="C5" s="6">
        <f aca="true" t="shared" si="0" ref="C5:U5">+C3/C4</f>
        <v>0.49309555279583817</v>
      </c>
      <c r="D5" s="6">
        <f t="shared" si="0"/>
        <v>0.38386314435641056</v>
      </c>
      <c r="E5" s="6">
        <f t="shared" si="0"/>
        <v>0.3819744786246529</v>
      </c>
      <c r="F5" s="6">
        <f t="shared" si="0"/>
        <v>0.38123649752471733</v>
      </c>
      <c r="G5" s="6">
        <f t="shared" si="0"/>
        <v>0.27775825378908103</v>
      </c>
      <c r="H5" s="6">
        <f t="shared" si="0"/>
        <v>0.223517155309421</v>
      </c>
      <c r="I5" s="6">
        <f t="shared" si="0"/>
        <v>0.21369627675137665</v>
      </c>
      <c r="J5" s="6">
        <f t="shared" si="0"/>
        <v>0.18398054704222117</v>
      </c>
      <c r="K5" s="6">
        <f t="shared" si="0"/>
        <v>0.18946350221008063</v>
      </c>
      <c r="L5" s="6">
        <f t="shared" si="0"/>
        <v>0.19698091272450124</v>
      </c>
      <c r="M5" s="6">
        <f t="shared" si="0"/>
        <v>0.11499125200954996</v>
      </c>
      <c r="N5" s="6">
        <f t="shared" si="0"/>
        <v>0.04844457486064342</v>
      </c>
      <c r="O5" s="6">
        <f t="shared" si="0"/>
        <v>0.016994760557120334</v>
      </c>
      <c r="P5" s="6">
        <f t="shared" si="0"/>
        <v>0.40523194057372836</v>
      </c>
      <c r="Q5" s="6">
        <f t="shared" si="0"/>
        <v>0.3776606922007014</v>
      </c>
      <c r="R5" s="6">
        <f t="shared" si="0"/>
        <v>0.3730162303149139</v>
      </c>
      <c r="S5" s="6">
        <f t="shared" si="0"/>
        <v>0.011248385278500342</v>
      </c>
      <c r="T5" s="6">
        <f t="shared" si="0"/>
        <v>0.016679147262356996</v>
      </c>
      <c r="U5" s="6">
        <f t="shared" si="0"/>
        <v>0.011294874028791051</v>
      </c>
    </row>
    <row r="6" spans="1:2" ht="15">
      <c r="A6" s="3" t="s">
        <v>44</v>
      </c>
      <c r="B6" s="7">
        <f>AVERAGE(B5:U5)</f>
        <v>0.23759799236782317</v>
      </c>
    </row>
    <row r="8" spans="1:21" ht="15">
      <c r="A8" s="3" t="s">
        <v>0</v>
      </c>
      <c r="B8" s="3" t="s">
        <v>190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s="3" t="s">
        <v>1</v>
      </c>
      <c r="B9" s="3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1" ht="15">
      <c r="B11" s="2"/>
    </row>
    <row r="12" ht="15">
      <c r="B12" s="2"/>
    </row>
    <row r="13" ht="15">
      <c r="B13" s="2"/>
    </row>
    <row r="14" ht="15">
      <c r="B14" s="2"/>
    </row>
    <row r="15" ht="15">
      <c r="B15" s="2"/>
    </row>
    <row r="16" ht="15">
      <c r="B16" s="2"/>
    </row>
    <row r="17" ht="15">
      <c r="B17" s="29"/>
    </row>
    <row r="18" ht="15">
      <c r="B18" s="29"/>
    </row>
    <row r="19" ht="15">
      <c r="B19" s="29"/>
    </row>
    <row r="20" ht="15">
      <c r="B20" s="29"/>
    </row>
    <row r="21" ht="15">
      <c r="B21" s="29"/>
    </row>
    <row r="22" ht="15">
      <c r="B22" s="29"/>
    </row>
    <row r="23" ht="15">
      <c r="B23" s="29"/>
    </row>
    <row r="24" ht="15">
      <c r="B24" s="29"/>
    </row>
    <row r="25" ht="15">
      <c r="B25" s="29"/>
    </row>
    <row r="26" ht="15">
      <c r="B26" s="29"/>
    </row>
    <row r="27" ht="14.25">
      <c r="B27" s="29"/>
    </row>
    <row r="28" ht="14.25">
      <c r="B28" s="29"/>
    </row>
    <row r="29" ht="14.25">
      <c r="B29" s="29"/>
    </row>
    <row r="30" ht="14.25">
      <c r="B30" s="2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12" customWidth="1"/>
    <col min="2" max="2" width="27.00390625" style="12" bestFit="1" customWidth="1"/>
    <col min="3" max="5" width="9.57421875" style="12" bestFit="1" customWidth="1"/>
    <col min="6" max="16384" width="9.140625" style="12" customWidth="1"/>
  </cols>
  <sheetData>
    <row r="1" ht="15">
      <c r="B1" s="22" t="s">
        <v>191</v>
      </c>
    </row>
    <row r="3" spans="2:10" ht="15">
      <c r="B3" s="17" t="s">
        <v>179</v>
      </c>
      <c r="C3" s="18" t="s">
        <v>162</v>
      </c>
      <c r="D3" s="18" t="s">
        <v>163</v>
      </c>
      <c r="E3" s="18" t="s">
        <v>164</v>
      </c>
      <c r="G3" s="17"/>
      <c r="H3" s="18"/>
      <c r="I3" s="18"/>
      <c r="J3" s="18"/>
    </row>
    <row r="4" spans="2:10" ht="15">
      <c r="B4" s="12" t="s">
        <v>177</v>
      </c>
      <c r="C4" s="19">
        <f>MAX(C5:C10)</f>
        <v>0.4350775795241391</v>
      </c>
      <c r="D4" s="19">
        <f>MIN(D5:D10)</f>
        <v>0.011799908995588264</v>
      </c>
      <c r="E4" s="19">
        <f>AVERAGE(E5:E10)</f>
        <v>0.12262719181421293</v>
      </c>
      <c r="G4" s="20"/>
      <c r="H4" s="13"/>
      <c r="I4" s="13"/>
      <c r="J4" s="13"/>
    </row>
    <row r="5" spans="2:5" ht="15">
      <c r="B5" s="12" t="s">
        <v>174</v>
      </c>
      <c r="C5" s="21">
        <f>MAX('S2009-NC'!$B$5:$U$5)</f>
        <v>0.2769514050934397</v>
      </c>
      <c r="D5" s="21">
        <f>MIN('S2009-NC'!$B$5:$U$5)</f>
        <v>0.03455615791078464</v>
      </c>
      <c r="E5" s="21">
        <f>AVERAGE('S2009-NC'!$B$5:$U$5)</f>
        <v>0.1417938045331746</v>
      </c>
    </row>
    <row r="6" spans="2:5" ht="15">
      <c r="B6" s="12" t="s">
        <v>173</v>
      </c>
      <c r="C6" s="21">
        <f>MAX('S2010-NC'!$B$5:$U$5)</f>
        <v>0.1476981570594094</v>
      </c>
      <c r="D6" s="21">
        <f>MIN('S2010-NC'!$B$5:$U$5)</f>
        <v>0.016135418826871886</v>
      </c>
      <c r="E6" s="21">
        <f>AVERAGE('S2010-NC'!$B$5:$U$5)</f>
        <v>0.0601496028028309</v>
      </c>
    </row>
    <row r="7" spans="2:5" ht="15">
      <c r="B7" s="20" t="s">
        <v>165</v>
      </c>
      <c r="C7" s="21">
        <f>MAX('S2011-NC'!$B$5:$U$5)</f>
        <v>0.26543972332015825</v>
      </c>
      <c r="D7" s="21">
        <f>MIN('S2011-NC'!$B$5:$U$5)</f>
        <v>0.05443634716732541</v>
      </c>
      <c r="E7" s="21">
        <f>AVERAGE('S2011-NC'!$B$5:$U$5)</f>
        <v>0.12737346586837078</v>
      </c>
    </row>
    <row r="8" spans="2:5" ht="15">
      <c r="B8" s="20" t="s">
        <v>166</v>
      </c>
      <c r="C8" s="21">
        <f>MAX('S2012-NC'!$B$5:$U$5)</f>
        <v>0.3396106593863138</v>
      </c>
      <c r="D8" s="21">
        <f>MIN('S2012-NC'!$B$5:$U$5)</f>
        <v>0.011799908995588264</v>
      </c>
      <c r="E8" s="21">
        <f>AVERAGE('S2012-NC'!$B$5:$U$5)</f>
        <v>0.0809575246800008</v>
      </c>
    </row>
    <row r="9" spans="2:5" ht="15">
      <c r="B9" s="20" t="s">
        <v>167</v>
      </c>
      <c r="C9" s="21">
        <f>MAX('S2013-NC'!$B$5:$U$5)</f>
        <v>0.23163472940198676</v>
      </c>
      <c r="D9" s="21">
        <f>MIN('S2013-NC'!$B$5:$U$5)</f>
        <v>0.03014515961467503</v>
      </c>
      <c r="E9" s="21">
        <f>AVERAGE('S2013-NC'!$B$5:$U$5)</f>
        <v>0.12559942824594023</v>
      </c>
    </row>
    <row r="10" spans="2:5" ht="15">
      <c r="B10" s="20" t="s">
        <v>168</v>
      </c>
      <c r="C10" s="21">
        <f>MAX('S2014-NC'!$B$5:$U$5)</f>
        <v>0.4350775795241391</v>
      </c>
      <c r="D10" s="21">
        <f>MIN('S2014-NC'!$B$5:$U$5)</f>
        <v>0.05645402887190995</v>
      </c>
      <c r="E10" s="21">
        <f>AVERAGE('S2014-NC'!$B$5:$U$5)</f>
        <v>0.19988932475496018</v>
      </c>
    </row>
    <row r="25" spans="2:5" ht="14.25">
      <c r="B25" s="17" t="s">
        <v>178</v>
      </c>
      <c r="C25" s="18" t="s">
        <v>162</v>
      </c>
      <c r="D25" s="18" t="s">
        <v>163</v>
      </c>
      <c r="E25" s="18" t="s">
        <v>164</v>
      </c>
    </row>
    <row r="26" spans="2:5" ht="14.25">
      <c r="B26" s="12" t="s">
        <v>185</v>
      </c>
      <c r="C26" s="19">
        <f>MAX(C28:C32)</f>
        <v>0.9541820902575415</v>
      </c>
      <c r="D26" s="19">
        <f>MIN(D28:D32)</f>
        <v>0.05916374160556888</v>
      </c>
      <c r="E26" s="19">
        <f>AVERAGE(E28:E32)</f>
        <v>0.56066033318673</v>
      </c>
    </row>
    <row r="27" spans="2:5" ht="14.25">
      <c r="B27" s="12" t="s">
        <v>175</v>
      </c>
      <c r="C27" s="19" t="e">
        <f>NA()</f>
        <v>#N/A</v>
      </c>
      <c r="D27" s="19" t="e">
        <f>NA()</f>
        <v>#N/A</v>
      </c>
      <c r="E27" s="19" t="e">
        <f>NA()</f>
        <v>#N/A</v>
      </c>
    </row>
    <row r="28" spans="2:5" ht="14.25">
      <c r="B28" s="12" t="s">
        <v>176</v>
      </c>
      <c r="C28" s="21">
        <f>MAX('S2010-C'!$B$5:$U$5)</f>
        <v>0.5029918779393059</v>
      </c>
      <c r="D28" s="21">
        <f>MIN('S2010-C'!$B$5:$U$5)</f>
        <v>0.05916374160556888</v>
      </c>
      <c r="E28" s="21">
        <f>AVERAGE('S2010-C'!$B$5:$U$5)</f>
        <v>0.24876064559584415</v>
      </c>
    </row>
    <row r="29" spans="2:5" ht="14.25">
      <c r="B29" s="20" t="s">
        <v>172</v>
      </c>
      <c r="C29" s="21">
        <f>MAX('S2011-C'!$B$5:$U$5)</f>
        <v>0.9172614874768978</v>
      </c>
      <c r="D29" s="21">
        <f>MIN('S2011-C'!$B$5:$U$5)</f>
        <v>0.3713494200497101</v>
      </c>
      <c r="E29" s="21">
        <f>AVERAGE('S2011-C'!$B$5:$U$5)</f>
        <v>0.6596283678693582</v>
      </c>
    </row>
    <row r="30" spans="2:5" ht="14.25">
      <c r="B30" s="20" t="s">
        <v>171</v>
      </c>
      <c r="C30" s="21">
        <f>MAX('S2012-C'!$B$5:$U$5)</f>
        <v>0.8814547386846713</v>
      </c>
      <c r="D30" s="21">
        <f>MIN('S2012-C'!$B$5:$U$5)</f>
        <v>0.08877219304826207</v>
      </c>
      <c r="E30" s="21">
        <f>AVERAGE('S2012-C'!$B$5:$U$5)</f>
        <v>0.5284149162290573</v>
      </c>
    </row>
    <row r="31" spans="2:5" ht="14.25">
      <c r="B31" s="20" t="s">
        <v>170</v>
      </c>
      <c r="C31" s="21">
        <f>MAX('S2013-C'!$B$5:$U$5)</f>
        <v>0.9541820902575415</v>
      </c>
      <c r="D31" s="21">
        <f>MIN('S2013-C'!$B$5:$U$5)</f>
        <v>0.2770930140978184</v>
      </c>
      <c r="E31" s="21">
        <f>AVERAGE('S2013-C'!$B$5:$U$5)</f>
        <v>0.7661311070856633</v>
      </c>
    </row>
    <row r="32" spans="2:5" ht="14.25">
      <c r="B32" s="20" t="s">
        <v>169</v>
      </c>
      <c r="C32" s="21">
        <f>MAX('S2014-C'!$B$5:$U$5)</f>
        <v>0.8621540965777558</v>
      </c>
      <c r="D32" s="21">
        <f>MIN('S2014-C'!$B$5:$U$5)</f>
        <v>0.2586132717819171</v>
      </c>
      <c r="E32" s="21">
        <f>AVERAGE('S2014-C'!$B$5:$U$5)</f>
        <v>0.600366629153727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10" bestFit="1" customWidth="1"/>
    <col min="2" max="21" width="12.00390625" style="10" customWidth="1"/>
    <col min="22" max="16384" width="9.140625" style="10" customWidth="1"/>
  </cols>
  <sheetData>
    <row r="1" spans="1:21" ht="15">
      <c r="A1" s="3" t="s">
        <v>197</v>
      </c>
      <c r="B1" s="26">
        <v>40575.833333333336</v>
      </c>
      <c r="C1" s="26">
        <v>40575.875</v>
      </c>
      <c r="D1" s="26">
        <v>40576.791666666664</v>
      </c>
      <c r="E1" s="26">
        <v>40576.833333333336</v>
      </c>
      <c r="F1" s="26">
        <v>40576.875</v>
      </c>
      <c r="G1" s="26">
        <v>40577.291666666664</v>
      </c>
      <c r="H1" s="26">
        <v>40577.333333333336</v>
      </c>
      <c r="I1" s="26">
        <v>40577.375</v>
      </c>
      <c r="J1" s="26">
        <v>40577.416666666664</v>
      </c>
      <c r="K1" s="26">
        <v>40577.458333333336</v>
      </c>
      <c r="L1" s="26">
        <v>40577.5</v>
      </c>
      <c r="M1" s="26">
        <v>40577.791666666664</v>
      </c>
      <c r="N1" s="26">
        <v>40577.833333333336</v>
      </c>
      <c r="O1" s="26">
        <v>40577.875</v>
      </c>
      <c r="P1" s="26">
        <v>40583.791666666664</v>
      </c>
      <c r="Q1" s="26">
        <v>40583.833333333336</v>
      </c>
      <c r="R1" s="26">
        <v>40583.875</v>
      </c>
      <c r="S1" s="26">
        <v>40584.291666666664</v>
      </c>
      <c r="T1" s="26">
        <v>40584.333333333336</v>
      </c>
      <c r="U1" s="26">
        <v>40584.375</v>
      </c>
    </row>
    <row r="2" spans="1:21" ht="15">
      <c r="A2" s="3" t="s">
        <v>186</v>
      </c>
      <c r="B2" s="11">
        <v>54440</v>
      </c>
      <c r="C2" s="11">
        <v>54604</v>
      </c>
      <c r="D2" s="11">
        <v>55929</v>
      </c>
      <c r="E2" s="11">
        <v>56311</v>
      </c>
      <c r="F2" s="11">
        <v>55784</v>
      </c>
      <c r="G2" s="11">
        <v>54370</v>
      </c>
      <c r="H2" s="11">
        <v>55444</v>
      </c>
      <c r="I2" s="11">
        <v>55307</v>
      </c>
      <c r="J2" s="11">
        <v>55531</v>
      </c>
      <c r="K2" s="11">
        <v>55499</v>
      </c>
      <c r="L2" s="11">
        <v>55013</v>
      </c>
      <c r="M2" s="11">
        <v>55827</v>
      </c>
      <c r="N2" s="11">
        <v>55844</v>
      </c>
      <c r="O2" s="11">
        <v>55076</v>
      </c>
      <c r="P2" s="11">
        <v>54987</v>
      </c>
      <c r="Q2" s="11">
        <v>55975</v>
      </c>
      <c r="R2" s="11">
        <v>55840</v>
      </c>
      <c r="S2" s="11">
        <v>56552</v>
      </c>
      <c r="T2" s="11">
        <v>57315</v>
      </c>
      <c r="U2" s="11">
        <v>55106</v>
      </c>
    </row>
    <row r="3" spans="1:21" ht="15">
      <c r="A3" s="4" t="s">
        <v>205</v>
      </c>
      <c r="B3" s="5">
        <v>342.3866101775575</v>
      </c>
      <c r="C3" s="5">
        <v>245.94419063568114</v>
      </c>
      <c r="D3" s="5">
        <v>148.05233398013644</v>
      </c>
      <c r="E3" s="5">
        <v>171.17955599963204</v>
      </c>
      <c r="F3" s="5">
        <v>184.70428036265903</v>
      </c>
      <c r="G3" s="5">
        <v>280.07692672517567</v>
      </c>
      <c r="H3" s="5">
        <v>273.114075017279</v>
      </c>
      <c r="I3" s="5">
        <v>207.12983397377863</v>
      </c>
      <c r="J3" s="5">
        <v>155.72050928327772</v>
      </c>
      <c r="K3" s="5">
        <v>119.30308748513718</v>
      </c>
      <c r="L3" s="5">
        <v>116.67490717926788</v>
      </c>
      <c r="M3" s="5">
        <v>105.15360151078966</v>
      </c>
      <c r="N3" s="5">
        <v>95.5230496870963</v>
      </c>
      <c r="O3" s="5">
        <v>92.18578524377612</v>
      </c>
      <c r="P3" s="5">
        <v>468.6626037173801</v>
      </c>
      <c r="Q3" s="5">
        <v>451.8199997136954</v>
      </c>
      <c r="R3" s="5">
        <v>441.06526375240753</v>
      </c>
      <c r="S3" s="5">
        <v>327.3972458267212</v>
      </c>
      <c r="T3" s="5">
        <v>304.8284535914932</v>
      </c>
      <c r="U3" s="5">
        <v>325.08664894951715</v>
      </c>
    </row>
    <row r="4" spans="1:21" ht="15">
      <c r="A4" s="4" t="s">
        <v>184</v>
      </c>
      <c r="B4" s="5">
        <v>482.30000000000007</v>
      </c>
      <c r="C4" s="5">
        <v>482.30000000000007</v>
      </c>
      <c r="D4" s="5">
        <v>482.30000000000007</v>
      </c>
      <c r="E4" s="5">
        <v>482.30000000000007</v>
      </c>
      <c r="F4" s="5">
        <v>482.30000000000007</v>
      </c>
      <c r="G4" s="5">
        <v>482.30000000000007</v>
      </c>
      <c r="H4" s="5">
        <v>482.30000000000007</v>
      </c>
      <c r="I4" s="5">
        <v>482.30000000000007</v>
      </c>
      <c r="J4" s="5">
        <v>482.30000000000007</v>
      </c>
      <c r="K4" s="5">
        <v>482.30000000000007</v>
      </c>
      <c r="L4" s="5">
        <v>482.30000000000007</v>
      </c>
      <c r="M4" s="5">
        <v>482.30000000000007</v>
      </c>
      <c r="N4" s="5">
        <v>482.30000000000007</v>
      </c>
      <c r="O4" s="5">
        <v>482.30000000000007</v>
      </c>
      <c r="P4" s="5">
        <v>482.30000000000007</v>
      </c>
      <c r="Q4" s="5">
        <v>482.30000000000007</v>
      </c>
      <c r="R4" s="5">
        <v>482.30000000000007</v>
      </c>
      <c r="S4" s="5">
        <v>482.30000000000007</v>
      </c>
      <c r="T4" s="5">
        <v>482.30000000000007</v>
      </c>
      <c r="U4" s="5">
        <v>482.30000000000007</v>
      </c>
    </row>
    <row r="5" spans="1:21" ht="15">
      <c r="A5" s="3" t="s">
        <v>43</v>
      </c>
      <c r="B5" s="6">
        <f>+B3/B4</f>
        <v>0.709903815421019</v>
      </c>
      <c r="C5" s="6">
        <f aca="true" t="shared" si="0" ref="C5:U5">+C3/C4</f>
        <v>0.5099402667130025</v>
      </c>
      <c r="D5" s="6">
        <f t="shared" si="0"/>
        <v>0.3069714575578196</v>
      </c>
      <c r="E5" s="6">
        <f t="shared" si="0"/>
        <v>0.35492340037244874</v>
      </c>
      <c r="F5" s="6">
        <f t="shared" si="0"/>
        <v>0.3829655408721937</v>
      </c>
      <c r="G5" s="6">
        <f t="shared" si="0"/>
        <v>0.5807110236889397</v>
      </c>
      <c r="H5" s="6">
        <f t="shared" si="0"/>
        <v>0.566274258795934</v>
      </c>
      <c r="I5" s="6">
        <f t="shared" si="0"/>
        <v>0.42946264560186315</v>
      </c>
      <c r="J5" s="6">
        <f t="shared" si="0"/>
        <v>0.32287063919402387</v>
      </c>
      <c r="K5" s="6">
        <f t="shared" si="0"/>
        <v>0.24736281875417201</v>
      </c>
      <c r="L5" s="6">
        <f t="shared" si="0"/>
        <v>0.24191355417637955</v>
      </c>
      <c r="M5" s="6">
        <f t="shared" si="0"/>
        <v>0.2180252985917264</v>
      </c>
      <c r="N5" s="6">
        <f t="shared" si="0"/>
        <v>0.1980573288142158</v>
      </c>
      <c r="O5" s="6">
        <f t="shared" si="0"/>
        <v>0.19113785039140807</v>
      </c>
      <c r="P5" s="6">
        <f t="shared" si="0"/>
        <v>0.9717242457337342</v>
      </c>
      <c r="Q5" s="6">
        <f t="shared" si="0"/>
        <v>0.9368028192280641</v>
      </c>
      <c r="R5" s="6">
        <f t="shared" si="0"/>
        <v>0.9145039679709879</v>
      </c>
      <c r="S5" s="6">
        <f t="shared" si="0"/>
        <v>0.6788248928607115</v>
      </c>
      <c r="T5" s="6">
        <f t="shared" si="0"/>
        <v>0.632030797411348</v>
      </c>
      <c r="U5" s="6">
        <f t="shared" si="0"/>
        <v>0.6740341052239625</v>
      </c>
    </row>
    <row r="6" spans="1:2" ht="15">
      <c r="A6" s="3" t="s">
        <v>44</v>
      </c>
      <c r="B6" s="7">
        <f>AVERAGE(B5:U5)</f>
        <v>0.5034220363686976</v>
      </c>
    </row>
    <row r="8" spans="1:21" ht="15">
      <c r="A8" s="3" t="s">
        <v>0</v>
      </c>
      <c r="B8" s="3" t="s">
        <v>190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s="3" t="s">
        <v>1</v>
      </c>
      <c r="B9" s="3" t="s">
        <v>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ht="15">
      <c r="B10" s="2"/>
    </row>
    <row r="11" ht="15">
      <c r="B11" s="2"/>
    </row>
    <row r="12" ht="15">
      <c r="B12" s="2"/>
    </row>
    <row r="13" ht="15">
      <c r="B13" s="2"/>
    </row>
    <row r="14" ht="15">
      <c r="B14" s="2"/>
    </row>
    <row r="15" ht="15">
      <c r="B15" s="2"/>
    </row>
    <row r="16" ht="15">
      <c r="B16" s="2"/>
    </row>
    <row r="17" ht="15">
      <c r="B17" s="2"/>
    </row>
    <row r="18" ht="15">
      <c r="B18" s="2"/>
    </row>
    <row r="19" ht="15">
      <c r="B19" s="2"/>
    </row>
    <row r="20" ht="15">
      <c r="B20" s="2"/>
    </row>
    <row r="21" ht="15">
      <c r="B21" s="2"/>
    </row>
    <row r="22" ht="15">
      <c r="B22" s="2"/>
    </row>
    <row r="23" ht="14.25">
      <c r="B23" s="2"/>
    </row>
    <row r="24" ht="14.25">
      <c r="B24" s="2"/>
    </row>
    <row r="25" ht="14.25">
      <c r="B25" s="2"/>
    </row>
    <row r="26" ht="14.25">
      <c r="B26" s="2"/>
    </row>
    <row r="27" ht="14.25">
      <c r="B27" s="2"/>
    </row>
    <row r="28" ht="14.25">
      <c r="B28" s="2"/>
    </row>
    <row r="29" ht="14.25">
      <c r="B29" s="2"/>
    </row>
    <row r="30" ht="14.25">
      <c r="B30" s="2"/>
    </row>
    <row r="31" ht="14.25">
      <c r="B31" s="2"/>
    </row>
    <row r="32" ht="14.25">
      <c r="B32" s="2"/>
    </row>
    <row r="33" ht="14.25">
      <c r="B33" s="2"/>
    </row>
    <row r="34" ht="14.25">
      <c r="B34" s="2"/>
    </row>
    <row r="35" ht="14.25">
      <c r="B35" s="2"/>
    </row>
    <row r="36" ht="14.25">
      <c r="B36" s="2"/>
    </row>
    <row r="37" ht="14.25">
      <c r="B37" s="2"/>
    </row>
    <row r="38" ht="14.25">
      <c r="B38" s="2"/>
    </row>
    <row r="39" ht="14.25">
      <c r="B39" s="2"/>
    </row>
    <row r="40" ht="14.25">
      <c r="B40" s="2"/>
    </row>
    <row r="41" ht="14.25">
      <c r="B41" s="2"/>
    </row>
    <row r="42" ht="14.25">
      <c r="B42" s="2"/>
    </row>
    <row r="43" ht="14.25">
      <c r="B43" s="2"/>
    </row>
    <row r="44" ht="15">
      <c r="B44" s="2"/>
    </row>
    <row r="45" ht="15">
      <c r="B45" s="2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5">
      <c r="B50" s="2"/>
    </row>
    <row r="51" ht="15">
      <c r="B51" s="2"/>
    </row>
    <row r="52" ht="15">
      <c r="B52" s="2"/>
    </row>
    <row r="53" ht="15">
      <c r="B53" s="2"/>
    </row>
    <row r="54" ht="15">
      <c r="B54" s="2"/>
    </row>
    <row r="55" ht="15">
      <c r="B55" s="2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10" bestFit="1" customWidth="1"/>
    <col min="2" max="21" width="12.00390625" style="10" customWidth="1"/>
    <col min="22" max="16384" width="9.140625" style="10" customWidth="1"/>
  </cols>
  <sheetData>
    <row r="1" spans="1:21" ht="15">
      <c r="A1" s="3" t="s">
        <v>197</v>
      </c>
      <c r="B1" s="26">
        <v>39989.666666666664</v>
      </c>
      <c r="C1" s="26">
        <v>39989.708333333336</v>
      </c>
      <c r="D1" s="26">
        <v>40002.666666666664</v>
      </c>
      <c r="E1" s="26">
        <v>40002.708333333336</v>
      </c>
      <c r="F1" s="26">
        <v>40003.708333333336</v>
      </c>
      <c r="G1" s="26">
        <v>40003.75</v>
      </c>
      <c r="H1" s="26">
        <v>40007.666666666664</v>
      </c>
      <c r="I1" s="26">
        <v>40007.708333333336</v>
      </c>
      <c r="J1" s="26">
        <v>40007.75</v>
      </c>
      <c r="K1" s="26">
        <v>40008.666666666664</v>
      </c>
      <c r="L1" s="26">
        <v>40008.708333333336</v>
      </c>
      <c r="M1" s="26">
        <v>40008.75</v>
      </c>
      <c r="N1" s="26">
        <v>40009.666666666664</v>
      </c>
      <c r="O1" s="26">
        <v>40009.708333333336</v>
      </c>
      <c r="P1" s="26">
        <v>40009.75</v>
      </c>
      <c r="Q1" s="26">
        <v>40010.666666666664</v>
      </c>
      <c r="R1" s="26">
        <v>40010.708333333336</v>
      </c>
      <c r="S1" s="26">
        <v>40010.75</v>
      </c>
      <c r="T1" s="26">
        <v>40030.666666666664</v>
      </c>
      <c r="U1" s="26">
        <v>40045.708333333336</v>
      </c>
    </row>
    <row r="2" spans="1:21" ht="15">
      <c r="A2" s="3" t="s">
        <v>186</v>
      </c>
      <c r="B2" s="11">
        <v>62278</v>
      </c>
      <c r="C2" s="11">
        <v>62259</v>
      </c>
      <c r="D2" s="11">
        <v>62331</v>
      </c>
      <c r="E2" s="11">
        <v>62713</v>
      </c>
      <c r="F2" s="11">
        <v>62505</v>
      </c>
      <c r="G2" s="11">
        <v>62238</v>
      </c>
      <c r="H2" s="11">
        <v>62707</v>
      </c>
      <c r="I2" s="11">
        <v>63400</v>
      </c>
      <c r="J2" s="11">
        <v>63216</v>
      </c>
      <c r="K2" s="11">
        <v>62292</v>
      </c>
      <c r="L2" s="11">
        <v>62945</v>
      </c>
      <c r="M2" s="11">
        <v>62714</v>
      </c>
      <c r="N2" s="11">
        <v>62361</v>
      </c>
      <c r="O2" s="11">
        <v>63215</v>
      </c>
      <c r="P2" s="11">
        <v>62961</v>
      </c>
      <c r="Q2" s="11">
        <v>62176</v>
      </c>
      <c r="R2" s="11">
        <v>62756</v>
      </c>
      <c r="S2" s="11">
        <v>62213</v>
      </c>
      <c r="T2" s="11">
        <v>62043</v>
      </c>
      <c r="U2" s="11">
        <v>62011</v>
      </c>
    </row>
    <row r="3" spans="1:21" ht="15">
      <c r="A3" s="4" t="s">
        <v>205</v>
      </c>
      <c r="B3" s="5">
        <v>241.81362621229766</v>
      </c>
      <c r="C3" s="5">
        <v>281.3485595161202</v>
      </c>
      <c r="D3" s="5">
        <v>993.815895181514</v>
      </c>
      <c r="E3" s="5">
        <v>920.9792829660298</v>
      </c>
      <c r="F3" s="5">
        <v>1214.6590015606437</v>
      </c>
      <c r="G3" s="5">
        <v>1121.1453131045</v>
      </c>
      <c r="H3" s="5">
        <v>924.9061295057131</v>
      </c>
      <c r="I3" s="5">
        <v>1081.0866041027982</v>
      </c>
      <c r="J3" s="5">
        <v>1224.0478615352806</v>
      </c>
      <c r="K3" s="5">
        <v>1650.0670355374955</v>
      </c>
      <c r="L3" s="5">
        <v>1842.7051207236343</v>
      </c>
      <c r="M3" s="5">
        <v>1938.0228474223627</v>
      </c>
      <c r="N3" s="5">
        <v>1349.304310117637</v>
      </c>
      <c r="O3" s="5">
        <v>1359.9948675083367</v>
      </c>
      <c r="P3" s="5">
        <v>1631.968227854174</v>
      </c>
      <c r="Q3" s="5">
        <v>443.8355487076816</v>
      </c>
      <c r="R3" s="5">
        <v>423.8199908229069</v>
      </c>
      <c r="S3" s="5">
        <v>541.4487064240411</v>
      </c>
      <c r="T3" s="5">
        <v>261.81114324388875</v>
      </c>
      <c r="U3" s="5">
        <v>397.83004758885903</v>
      </c>
    </row>
    <row r="4" spans="1:21" ht="15">
      <c r="A4" s="4" t="s">
        <v>184</v>
      </c>
      <c r="B4" s="5">
        <v>6997.7</v>
      </c>
      <c r="C4" s="5">
        <v>6997.7</v>
      </c>
      <c r="D4" s="5">
        <v>6997.7</v>
      </c>
      <c r="E4" s="5">
        <v>6997.7</v>
      </c>
      <c r="F4" s="5">
        <v>6997.7</v>
      </c>
      <c r="G4" s="5">
        <v>6997.7</v>
      </c>
      <c r="H4" s="5">
        <v>6997.7</v>
      </c>
      <c r="I4" s="5">
        <v>6997.7</v>
      </c>
      <c r="J4" s="5">
        <v>6997.7</v>
      </c>
      <c r="K4" s="5">
        <v>6997.7</v>
      </c>
      <c r="L4" s="5">
        <v>6997.7</v>
      </c>
      <c r="M4" s="5">
        <v>6997.7</v>
      </c>
      <c r="N4" s="5">
        <v>6997.7</v>
      </c>
      <c r="O4" s="5">
        <v>6997.7</v>
      </c>
      <c r="P4" s="5">
        <v>6997.7</v>
      </c>
      <c r="Q4" s="5">
        <v>6997.7</v>
      </c>
      <c r="R4" s="5">
        <v>6997.7</v>
      </c>
      <c r="S4" s="5">
        <v>6997.7</v>
      </c>
      <c r="T4" s="5">
        <v>6997.7</v>
      </c>
      <c r="U4" s="5">
        <v>6997.7</v>
      </c>
    </row>
    <row r="5" spans="1:21" ht="15">
      <c r="A5" s="3" t="s">
        <v>43</v>
      </c>
      <c r="B5" s="6">
        <f>+B3/B4</f>
        <v>0.03455615791078464</v>
      </c>
      <c r="C5" s="6">
        <f aca="true" t="shared" si="0" ref="C5:U5">+C3/C4</f>
        <v>0.040205861856913015</v>
      </c>
      <c r="D5" s="6">
        <f t="shared" si="0"/>
        <v>0.1420203631452497</v>
      </c>
      <c r="E5" s="6">
        <f t="shared" si="0"/>
        <v>0.1316117128436529</v>
      </c>
      <c r="F5" s="6">
        <f t="shared" si="0"/>
        <v>0.17357974785438698</v>
      </c>
      <c r="G5" s="6">
        <f t="shared" si="0"/>
        <v>0.16021625864276834</v>
      </c>
      <c r="H5" s="6">
        <f t="shared" si="0"/>
        <v>0.13217287530270133</v>
      </c>
      <c r="I5" s="6">
        <f t="shared" si="0"/>
        <v>0.1544917050034723</v>
      </c>
      <c r="J5" s="6">
        <f t="shared" si="0"/>
        <v>0.17492145441148957</v>
      </c>
      <c r="K5" s="6">
        <f t="shared" si="0"/>
        <v>0.23580133980272025</v>
      </c>
      <c r="L5" s="6">
        <f t="shared" si="0"/>
        <v>0.26333011142570195</v>
      </c>
      <c r="M5" s="6">
        <f t="shared" si="0"/>
        <v>0.2769514050934397</v>
      </c>
      <c r="N5" s="6">
        <f t="shared" si="0"/>
        <v>0.1928211140971515</v>
      </c>
      <c r="O5" s="6">
        <f t="shared" si="0"/>
        <v>0.1943488385481425</v>
      </c>
      <c r="P5" s="6">
        <f t="shared" si="0"/>
        <v>0.23321494603286425</v>
      </c>
      <c r="Q5" s="6">
        <f t="shared" si="0"/>
        <v>0.06342591833140626</v>
      </c>
      <c r="R5" s="6">
        <f t="shared" si="0"/>
        <v>0.06056561310472111</v>
      </c>
      <c r="S5" s="6">
        <f t="shared" si="0"/>
        <v>0.07737523849608316</v>
      </c>
      <c r="T5" s="6">
        <f t="shared" si="0"/>
        <v>0.03741388502563539</v>
      </c>
      <c r="U5" s="6">
        <f t="shared" si="0"/>
        <v>0.05685154373420682</v>
      </c>
    </row>
    <row r="6" spans="1:2" ht="15">
      <c r="A6" s="3" t="s">
        <v>44</v>
      </c>
      <c r="B6" s="7">
        <f>AVERAGE(B5:U5)</f>
        <v>0.1417938045331746</v>
      </c>
    </row>
    <row r="8" spans="1:21" ht="15">
      <c r="A8" s="3" t="s">
        <v>0</v>
      </c>
      <c r="B8" s="3" t="s">
        <v>187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s="3" t="s">
        <v>1</v>
      </c>
      <c r="B9" s="3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ht="15">
      <c r="B10" s="2"/>
    </row>
    <row r="11" ht="15">
      <c r="B11" s="2"/>
    </row>
    <row r="12" ht="15">
      <c r="B12" s="2"/>
    </row>
    <row r="13" ht="15">
      <c r="B13" s="2"/>
    </row>
    <row r="14" ht="15">
      <c r="B14" s="31"/>
    </row>
    <row r="15" ht="15">
      <c r="B15" s="31"/>
    </row>
    <row r="16" ht="15">
      <c r="B16" s="31"/>
    </row>
    <row r="17" ht="15">
      <c r="B17" s="31"/>
    </row>
    <row r="18" ht="15">
      <c r="B18" s="31"/>
    </row>
    <row r="19" ht="15">
      <c r="B19" s="31"/>
    </row>
    <row r="20" ht="15">
      <c r="B20" s="31"/>
    </row>
    <row r="21" ht="15">
      <c r="B21" s="31"/>
    </row>
    <row r="22" ht="15">
      <c r="B22" s="31"/>
    </row>
    <row r="23" ht="15">
      <c r="B23" s="31"/>
    </row>
    <row r="24" ht="15">
      <c r="B24" s="31"/>
    </row>
    <row r="25" ht="15">
      <c r="B25" s="31"/>
    </row>
    <row r="26" ht="15">
      <c r="B26" s="31"/>
    </row>
    <row r="27" ht="14.25">
      <c r="B27" s="31"/>
    </row>
    <row r="28" ht="14.25">
      <c r="B28" s="31"/>
    </row>
    <row r="29" ht="14.25">
      <c r="B29" s="31"/>
    </row>
    <row r="30" ht="14.25">
      <c r="B30" s="31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10" bestFit="1" customWidth="1"/>
    <col min="2" max="21" width="12.00390625" style="10" customWidth="1"/>
    <col min="22" max="16384" width="9.140625" style="10" customWidth="1"/>
  </cols>
  <sheetData>
    <row r="1" spans="1:21" ht="14.25">
      <c r="A1" s="3" t="s">
        <v>197</v>
      </c>
      <c r="B1" s="26">
        <v>40185.791666666664</v>
      </c>
      <c r="C1" s="26">
        <v>40185.833333333336</v>
      </c>
      <c r="D1" s="26">
        <v>40185.875</v>
      </c>
      <c r="E1" s="26">
        <v>40185.916666666664</v>
      </c>
      <c r="F1" s="26">
        <v>40186.291666666664</v>
      </c>
      <c r="G1" s="26">
        <v>40186.333333333336</v>
      </c>
      <c r="H1" s="26">
        <v>40186.375</v>
      </c>
      <c r="I1" s="26">
        <v>40186.416666666664</v>
      </c>
      <c r="J1" s="26">
        <v>40186.458333333336</v>
      </c>
      <c r="K1" s="26">
        <v>40186.5</v>
      </c>
      <c r="L1" s="26">
        <v>40186.541666666664</v>
      </c>
      <c r="M1" s="26">
        <v>40186.791666666664</v>
      </c>
      <c r="N1" s="26">
        <v>40186.833333333336</v>
      </c>
      <c r="O1" s="26">
        <v>40186.875</v>
      </c>
      <c r="P1" s="26">
        <v>40186.916666666664</v>
      </c>
      <c r="Q1" s="26">
        <v>40187.291666666664</v>
      </c>
      <c r="R1" s="26">
        <v>40187.333333333336</v>
      </c>
      <c r="S1" s="26">
        <v>40187.375</v>
      </c>
      <c r="T1" s="26">
        <v>40187.416666666664</v>
      </c>
      <c r="U1" s="26">
        <v>40189.333333333336</v>
      </c>
    </row>
    <row r="2" spans="1:21" ht="14.25">
      <c r="A2" s="3" t="s">
        <v>186</v>
      </c>
      <c r="B2" s="11">
        <v>51918</v>
      </c>
      <c r="C2" s="11">
        <v>52307</v>
      </c>
      <c r="D2" s="11">
        <v>51965</v>
      </c>
      <c r="E2" s="11">
        <v>51010</v>
      </c>
      <c r="F2" s="11">
        <v>54332</v>
      </c>
      <c r="G2" s="11">
        <v>55878</v>
      </c>
      <c r="H2" s="11">
        <v>55072</v>
      </c>
      <c r="I2" s="11">
        <v>54697</v>
      </c>
      <c r="J2" s="11">
        <v>53822</v>
      </c>
      <c r="K2" s="11">
        <v>52467</v>
      </c>
      <c r="L2" s="11">
        <v>50948</v>
      </c>
      <c r="M2" s="11">
        <v>52969</v>
      </c>
      <c r="N2" s="11">
        <v>53077</v>
      </c>
      <c r="O2" s="11">
        <v>52814</v>
      </c>
      <c r="P2" s="11">
        <v>51782</v>
      </c>
      <c r="Q2" s="11">
        <v>52079</v>
      </c>
      <c r="R2" s="11">
        <v>53164</v>
      </c>
      <c r="S2" s="11">
        <v>52747</v>
      </c>
      <c r="T2" s="11">
        <v>51214</v>
      </c>
      <c r="U2" s="11">
        <v>50450</v>
      </c>
    </row>
    <row r="3" spans="1:21" ht="14.25">
      <c r="A3" s="4" t="s">
        <v>205</v>
      </c>
      <c r="B3" s="5">
        <v>1652.3419441754854</v>
      </c>
      <c r="C3" s="5">
        <v>1249.9387458439173</v>
      </c>
      <c r="D3" s="5">
        <v>1445.5114017116675</v>
      </c>
      <c r="E3" s="5">
        <v>2092.6139772563165</v>
      </c>
      <c r="F3" s="5">
        <v>1917.0788240332072</v>
      </c>
      <c r="G3" s="5">
        <v>1552.8949157421453</v>
      </c>
      <c r="H3" s="5">
        <v>1763.7506509416514</v>
      </c>
      <c r="I3" s="5">
        <v>1718.38308863377</v>
      </c>
      <c r="J3" s="5">
        <v>1397.0742923326095</v>
      </c>
      <c r="K3" s="5">
        <v>1049.932598088919</v>
      </c>
      <c r="L3" s="5">
        <v>561.653469776856</v>
      </c>
      <c r="M3" s="5">
        <v>39.41235238512678</v>
      </c>
      <c r="N3" s="5">
        <v>81.16991685365188</v>
      </c>
      <c r="O3" s="5">
        <v>187.5045030235209</v>
      </c>
      <c r="P3" s="5">
        <v>420.82584117876263</v>
      </c>
      <c r="Q3" s="5">
        <v>1875.0847965498683</v>
      </c>
      <c r="R3" s="5">
        <v>1600.6695317009949</v>
      </c>
      <c r="S3" s="5">
        <v>1510.8059462023657</v>
      </c>
      <c r="T3" s="5">
        <v>978.3353535623177</v>
      </c>
      <c r="U3" s="5">
        <v>1893.2567981083014</v>
      </c>
    </row>
    <row r="4" spans="1:21" ht="14.25">
      <c r="A4" s="4" t="s">
        <v>184</v>
      </c>
      <c r="B4" s="5">
        <v>6997.7</v>
      </c>
      <c r="C4" s="5">
        <v>6997.7</v>
      </c>
      <c r="D4" s="5">
        <v>6997.7</v>
      </c>
      <c r="E4" s="5">
        <v>6997.7</v>
      </c>
      <c r="F4" s="5">
        <v>6997.7</v>
      </c>
      <c r="G4" s="5">
        <v>6997.7</v>
      </c>
      <c r="H4" s="5">
        <v>6997.7</v>
      </c>
      <c r="I4" s="5">
        <v>6997.7</v>
      </c>
      <c r="J4" s="5">
        <v>6997.7</v>
      </c>
      <c r="K4" s="5">
        <v>6997.7</v>
      </c>
      <c r="L4" s="5">
        <v>6997.7</v>
      </c>
      <c r="M4" s="5">
        <v>6997.7</v>
      </c>
      <c r="N4" s="5">
        <v>6997.7</v>
      </c>
      <c r="O4" s="5">
        <v>6997.7</v>
      </c>
      <c r="P4" s="5">
        <v>6997.7</v>
      </c>
      <c r="Q4" s="5">
        <v>6997.7</v>
      </c>
      <c r="R4" s="5">
        <v>6997.7</v>
      </c>
      <c r="S4" s="5">
        <v>6997.7</v>
      </c>
      <c r="T4" s="5">
        <v>6997.7</v>
      </c>
      <c r="U4" s="5">
        <v>6997.7</v>
      </c>
    </row>
    <row r="5" spans="1:21" ht="14.25">
      <c r="A5" s="3" t="s">
        <v>43</v>
      </c>
      <c r="B5" s="6">
        <f>+B3/B4</f>
        <v>0.23612643356752724</v>
      </c>
      <c r="C5" s="6">
        <f aca="true" t="shared" si="0" ref="C5:U5">+C3/C4</f>
        <v>0.17862136785571223</v>
      </c>
      <c r="D5" s="6">
        <f t="shared" si="0"/>
        <v>0.20656950165220966</v>
      </c>
      <c r="E5" s="6">
        <f t="shared" si="0"/>
        <v>0.2990431109159176</v>
      </c>
      <c r="F5" s="6">
        <f t="shared" si="0"/>
        <v>0.2739584183421992</v>
      </c>
      <c r="G5" s="6">
        <f t="shared" si="0"/>
        <v>0.2219150457639146</v>
      </c>
      <c r="H5" s="6">
        <f t="shared" si="0"/>
        <v>0.25204719421262006</v>
      </c>
      <c r="I5" s="6">
        <f t="shared" si="0"/>
        <v>0.245563983685178</v>
      </c>
      <c r="J5" s="6">
        <f t="shared" si="0"/>
        <v>0.19964764027217652</v>
      </c>
      <c r="K5" s="6">
        <f t="shared" si="0"/>
        <v>0.15003966990424267</v>
      </c>
      <c r="L5" s="6">
        <f t="shared" si="0"/>
        <v>0.0802625819593375</v>
      </c>
      <c r="M5" s="6">
        <f t="shared" si="0"/>
        <v>0.005632186630625317</v>
      </c>
      <c r="N5" s="6">
        <f t="shared" si="0"/>
        <v>0.011599513676443959</v>
      </c>
      <c r="O5" s="6">
        <f t="shared" si="0"/>
        <v>0.026795161699347057</v>
      </c>
      <c r="P5" s="6">
        <f t="shared" si="0"/>
        <v>0.06013773685336077</v>
      </c>
      <c r="Q5" s="6">
        <f t="shared" si="0"/>
        <v>0.2679572997627604</v>
      </c>
      <c r="R5" s="6">
        <f t="shared" si="0"/>
        <v>0.2287422341199244</v>
      </c>
      <c r="S5" s="6">
        <f t="shared" si="0"/>
        <v>0.2159003595756271</v>
      </c>
      <c r="T5" s="6">
        <f t="shared" si="0"/>
        <v>0.13980813032315156</v>
      </c>
      <c r="U5" s="6">
        <f t="shared" si="0"/>
        <v>0.2705541532372496</v>
      </c>
    </row>
    <row r="6" spans="1:2" ht="14.25">
      <c r="A6" s="3" t="s">
        <v>44</v>
      </c>
      <c r="B6" s="7">
        <f>AVERAGE(B5:U5)</f>
        <v>0.1785460862004763</v>
      </c>
    </row>
    <row r="8" spans="1:21" ht="14.25">
      <c r="A8" s="3" t="s">
        <v>0</v>
      </c>
      <c r="B8" s="3" t="s">
        <v>188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4.25">
      <c r="A9" s="3" t="s">
        <v>1</v>
      </c>
      <c r="B9" s="3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1" ht="15">
      <c r="B11" s="2"/>
    </row>
    <row r="12" ht="15">
      <c r="B12" s="2"/>
    </row>
    <row r="13" ht="15">
      <c r="B13" s="2"/>
    </row>
    <row r="14" ht="15">
      <c r="B14" s="2"/>
    </row>
    <row r="15" ht="15">
      <c r="B15" s="2"/>
    </row>
    <row r="16" ht="15">
      <c r="B16" s="2"/>
    </row>
    <row r="17" ht="15">
      <c r="B17" s="31"/>
    </row>
    <row r="18" ht="15">
      <c r="B18" s="31"/>
    </row>
    <row r="19" ht="15">
      <c r="B19" s="31"/>
    </row>
    <row r="20" ht="15">
      <c r="B20" s="31"/>
    </row>
    <row r="21" ht="15">
      <c r="B21" s="31"/>
    </row>
    <row r="22" ht="15">
      <c r="B22" s="31"/>
    </row>
    <row r="23" ht="15">
      <c r="B23" s="31"/>
    </row>
    <row r="24" ht="15">
      <c r="B24" s="31"/>
    </row>
    <row r="25" ht="15">
      <c r="B25" s="31"/>
    </row>
    <row r="26" ht="15">
      <c r="B26" s="31"/>
    </row>
    <row r="27" ht="14.25">
      <c r="B27" s="31"/>
    </row>
    <row r="28" ht="14.25">
      <c r="B28" s="31"/>
    </row>
    <row r="29" ht="14.25">
      <c r="B29" s="31"/>
    </row>
    <row r="30" ht="14.25">
      <c r="B30" s="3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2.00390625" style="10" bestFit="1" customWidth="1"/>
    <col min="2" max="21" width="12.00390625" style="10" customWidth="1"/>
    <col min="22" max="16384" width="9.140625" style="10" customWidth="1"/>
  </cols>
  <sheetData>
    <row r="1" spans="1:21" ht="15">
      <c r="A1" s="3" t="s">
        <v>182</v>
      </c>
      <c r="B1" s="8" t="s">
        <v>140</v>
      </c>
      <c r="C1" s="8" t="s">
        <v>141</v>
      </c>
      <c r="D1" s="8" t="s">
        <v>142</v>
      </c>
      <c r="E1" s="8" t="s">
        <v>143</v>
      </c>
      <c r="F1" s="8" t="s">
        <v>144</v>
      </c>
      <c r="G1" s="8" t="s">
        <v>145</v>
      </c>
      <c r="H1" s="8" t="s">
        <v>146</v>
      </c>
      <c r="I1" s="8" t="s">
        <v>147</v>
      </c>
      <c r="J1" s="8" t="s">
        <v>148</v>
      </c>
      <c r="K1" s="8" t="s">
        <v>149</v>
      </c>
      <c r="L1" s="8" t="s">
        <v>150</v>
      </c>
      <c r="M1" s="8" t="s">
        <v>151</v>
      </c>
      <c r="N1" s="8" t="s">
        <v>152</v>
      </c>
      <c r="O1" s="8" t="s">
        <v>153</v>
      </c>
      <c r="P1" s="8" t="s">
        <v>154</v>
      </c>
      <c r="Q1" s="8" t="s">
        <v>155</v>
      </c>
      <c r="R1" s="8" t="s">
        <v>156</v>
      </c>
      <c r="S1" s="8" t="s">
        <v>157</v>
      </c>
      <c r="T1" s="8" t="s">
        <v>158</v>
      </c>
      <c r="U1" s="8" t="s">
        <v>159</v>
      </c>
    </row>
    <row r="2" spans="1:21" ht="15">
      <c r="A2" s="3" t="s">
        <v>186</v>
      </c>
      <c r="B2" s="11">
        <v>64461.910764000015</v>
      </c>
      <c r="C2" s="11">
        <v>64607.49110199999</v>
      </c>
      <c r="D2" s="11">
        <v>65524.088628</v>
      </c>
      <c r="E2" s="11">
        <v>65498.82965599998</v>
      </c>
      <c r="F2" s="11">
        <v>64433.604584999994</v>
      </c>
      <c r="G2" s="11">
        <v>64687.49895800002</v>
      </c>
      <c r="H2" s="11">
        <v>65222.43061300004</v>
      </c>
      <c r="I2" s="11">
        <v>65470.38671099999</v>
      </c>
      <c r="J2" s="11">
        <v>64633.08264400001</v>
      </c>
      <c r="K2" s="11">
        <v>65179.000184000004</v>
      </c>
      <c r="L2" s="11">
        <v>65262.17161000001</v>
      </c>
      <c r="M2" s="11">
        <v>64632.23765799999</v>
      </c>
      <c r="N2" s="11">
        <v>64747.731792000006</v>
      </c>
      <c r="O2" s="11">
        <v>65792.980975</v>
      </c>
      <c r="P2" s="11">
        <v>66453.63871</v>
      </c>
      <c r="Q2" s="11">
        <v>66366.68580799997</v>
      </c>
      <c r="R2" s="11">
        <v>65050.26987799999</v>
      </c>
      <c r="S2" s="11">
        <v>64916.62572500001</v>
      </c>
      <c r="T2" s="11">
        <v>65367.325218</v>
      </c>
      <c r="U2" s="11">
        <v>64439.55767199999</v>
      </c>
    </row>
    <row r="3" spans="1:21" ht="15">
      <c r="A3" s="4" t="s">
        <v>183</v>
      </c>
      <c r="B3" s="5">
        <v>1324.81724658981</v>
      </c>
      <c r="C3" s="5">
        <v>1234.168754835924</v>
      </c>
      <c r="D3" s="5">
        <v>1658.8377594817432</v>
      </c>
      <c r="E3" s="5">
        <v>1703.2580879693849</v>
      </c>
      <c r="F3" s="5">
        <v>1821.935287357308</v>
      </c>
      <c r="G3" s="5">
        <v>975.9563259358208</v>
      </c>
      <c r="H3" s="5">
        <v>3251.769601205985</v>
      </c>
      <c r="I3" s="5">
        <v>3346.27596672376</v>
      </c>
      <c r="J3" s="5">
        <v>3756.8155933419876</v>
      </c>
      <c r="K3" s="5">
        <v>3469.3593075498934</v>
      </c>
      <c r="L3" s="5">
        <v>3642.7504906107993</v>
      </c>
      <c r="M3" s="5">
        <v>4048.266354198257</v>
      </c>
      <c r="N3" s="5">
        <v>544.4452082325394</v>
      </c>
      <c r="O3" s="5">
        <v>589.7112483754757</v>
      </c>
      <c r="P3" s="5">
        <v>774.8741824712295</v>
      </c>
      <c r="Q3" s="5">
        <v>991.2002343051137</v>
      </c>
      <c r="R3" s="5">
        <v>1385.402376353741</v>
      </c>
      <c r="S3" s="5">
        <v>525.2878024444605</v>
      </c>
      <c r="T3" s="5">
        <v>886.6206084848383</v>
      </c>
      <c r="U3" s="5">
        <v>1266.4515644814817</v>
      </c>
    </row>
    <row r="4" spans="1:21" ht="15">
      <c r="A4" s="4" t="s">
        <v>184</v>
      </c>
      <c r="B4" s="5">
        <v>9304.699999999999</v>
      </c>
      <c r="C4" s="5">
        <v>9304.699999999999</v>
      </c>
      <c r="D4" s="5">
        <v>9304.699999999999</v>
      </c>
      <c r="E4" s="5">
        <v>9304.699999999999</v>
      </c>
      <c r="F4" s="5">
        <v>9304.699999999999</v>
      </c>
      <c r="G4" s="5">
        <v>9304.699999999999</v>
      </c>
      <c r="H4" s="5">
        <v>9304.699999999999</v>
      </c>
      <c r="I4" s="5">
        <v>9304.699999999999</v>
      </c>
      <c r="J4" s="5">
        <v>9304.699999999999</v>
      </c>
      <c r="K4" s="5">
        <v>9304.699999999999</v>
      </c>
      <c r="L4" s="5">
        <v>9304.699999999999</v>
      </c>
      <c r="M4" s="5">
        <v>9304.699999999999</v>
      </c>
      <c r="N4" s="5">
        <v>9304.699999999999</v>
      </c>
      <c r="O4" s="5">
        <v>9304.699999999999</v>
      </c>
      <c r="P4" s="5">
        <v>9304.699999999999</v>
      </c>
      <c r="Q4" s="5">
        <v>9304.699999999999</v>
      </c>
      <c r="R4" s="5">
        <v>9304.699999999999</v>
      </c>
      <c r="S4" s="5">
        <v>9304.699999999999</v>
      </c>
      <c r="T4" s="5">
        <v>9304.699999999999</v>
      </c>
      <c r="U4" s="5">
        <v>9304.699999999999</v>
      </c>
    </row>
    <row r="5" spans="1:21" ht="15">
      <c r="A5" s="3" t="s">
        <v>43</v>
      </c>
      <c r="B5" s="6">
        <v>0.14238151112768926</v>
      </c>
      <c r="C5" s="6">
        <v>0.1326392849673739</v>
      </c>
      <c r="D5" s="6">
        <v>0.17827955328831058</v>
      </c>
      <c r="E5" s="6">
        <v>0.18305352004571723</v>
      </c>
      <c r="F5" s="6">
        <v>0.19580806338273218</v>
      </c>
      <c r="G5" s="6">
        <v>0.10488853224024643</v>
      </c>
      <c r="H5" s="6">
        <v>0.34947602837340114</v>
      </c>
      <c r="I5" s="6">
        <v>0.3596328701327029</v>
      </c>
      <c r="J5" s="6">
        <v>0.4037546179180401</v>
      </c>
      <c r="K5" s="6">
        <v>0.37286095280341053</v>
      </c>
      <c r="L5" s="6">
        <v>0.3914957484508689</v>
      </c>
      <c r="M5" s="6">
        <v>0.4350775795241391</v>
      </c>
      <c r="N5" s="6">
        <v>0.05851292446102931</v>
      </c>
      <c r="O5" s="6">
        <v>0.06337778202150267</v>
      </c>
      <c r="P5" s="6">
        <v>0.08327771797814326</v>
      </c>
      <c r="Q5" s="6">
        <v>0.10652683421336677</v>
      </c>
      <c r="R5" s="6">
        <v>0.14889275058344073</v>
      </c>
      <c r="S5" s="6">
        <v>0.05645402887190995</v>
      </c>
      <c r="T5" s="6">
        <v>0.09528739330497903</v>
      </c>
      <c r="U5" s="6">
        <v>0.13610880141019935</v>
      </c>
    </row>
    <row r="6" spans="1:2" ht="15">
      <c r="A6" s="3" t="s">
        <v>44</v>
      </c>
      <c r="B6" s="7">
        <v>0.19988932475496016</v>
      </c>
    </row>
    <row r="8" spans="1:21" ht="15">
      <c r="A8" s="3" t="s">
        <v>0</v>
      </c>
      <c r="B8" s="3" t="s">
        <v>160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s="3" t="s">
        <v>1</v>
      </c>
      <c r="B9" s="3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1" ht="15">
      <c r="B11" s="2"/>
    </row>
    <row r="12" ht="15">
      <c r="B12" s="2"/>
    </row>
    <row r="13" ht="15">
      <c r="B13" s="2"/>
    </row>
    <row r="14" ht="15">
      <c r="B14" s="2"/>
    </row>
    <row r="15" ht="15">
      <c r="B15" s="2"/>
    </row>
    <row r="16" ht="15">
      <c r="B16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2.00390625" style="10" bestFit="1" customWidth="1"/>
    <col min="2" max="21" width="12.00390625" style="10" customWidth="1"/>
    <col min="22" max="16384" width="9.140625" style="10" customWidth="1"/>
  </cols>
  <sheetData>
    <row r="1" spans="1:21" ht="15">
      <c r="A1" s="3" t="s">
        <v>182</v>
      </c>
      <c r="B1" s="8" t="s">
        <v>140</v>
      </c>
      <c r="C1" s="8" t="s">
        <v>141</v>
      </c>
      <c r="D1" s="8" t="s">
        <v>142</v>
      </c>
      <c r="E1" s="8" t="s">
        <v>143</v>
      </c>
      <c r="F1" s="8" t="s">
        <v>144</v>
      </c>
      <c r="G1" s="8" t="s">
        <v>145</v>
      </c>
      <c r="H1" s="8" t="s">
        <v>146</v>
      </c>
      <c r="I1" s="8" t="s">
        <v>147</v>
      </c>
      <c r="J1" s="8" t="s">
        <v>148</v>
      </c>
      <c r="K1" s="8" t="s">
        <v>149</v>
      </c>
      <c r="L1" s="8" t="s">
        <v>150</v>
      </c>
      <c r="M1" s="8" t="s">
        <v>151</v>
      </c>
      <c r="N1" s="8" t="s">
        <v>152</v>
      </c>
      <c r="O1" s="8" t="s">
        <v>153</v>
      </c>
      <c r="P1" s="8" t="s">
        <v>154</v>
      </c>
      <c r="Q1" s="8" t="s">
        <v>155</v>
      </c>
      <c r="R1" s="8" t="s">
        <v>156</v>
      </c>
      <c r="S1" s="8" t="s">
        <v>157</v>
      </c>
      <c r="T1" s="8" t="s">
        <v>158</v>
      </c>
      <c r="U1" s="8" t="s">
        <v>159</v>
      </c>
    </row>
    <row r="2" spans="1:21" ht="15">
      <c r="A2" s="3" t="s">
        <v>186</v>
      </c>
      <c r="B2" s="11">
        <v>64461.910764000015</v>
      </c>
      <c r="C2" s="11">
        <v>64607.49110199999</v>
      </c>
      <c r="D2" s="11">
        <v>65524.088628</v>
      </c>
      <c r="E2" s="11">
        <v>65498.82965599998</v>
      </c>
      <c r="F2" s="11">
        <v>64433.604584999994</v>
      </c>
      <c r="G2" s="11">
        <v>64687.49895800002</v>
      </c>
      <c r="H2" s="11">
        <v>65222.43061300004</v>
      </c>
      <c r="I2" s="11">
        <v>65470.38671099999</v>
      </c>
      <c r="J2" s="11">
        <v>64633.08264400001</v>
      </c>
      <c r="K2" s="11">
        <v>65179.000184000004</v>
      </c>
      <c r="L2" s="11">
        <v>65262.17161000001</v>
      </c>
      <c r="M2" s="11">
        <v>64632.23765799999</v>
      </c>
      <c r="N2" s="11">
        <v>64747.731792000006</v>
      </c>
      <c r="O2" s="11">
        <v>65792.980975</v>
      </c>
      <c r="P2" s="11">
        <v>66453.63871</v>
      </c>
      <c r="Q2" s="11">
        <v>66366.68580799997</v>
      </c>
      <c r="R2" s="11">
        <v>65050.26987799999</v>
      </c>
      <c r="S2" s="11">
        <v>64916.62572500001</v>
      </c>
      <c r="T2" s="11">
        <v>65367.325218</v>
      </c>
      <c r="U2" s="11">
        <v>64439.55767199999</v>
      </c>
    </row>
    <row r="3" spans="1:21" ht="15">
      <c r="A3" s="4" t="s">
        <v>183</v>
      </c>
      <c r="B3" s="5">
        <v>1428.1322415669758</v>
      </c>
      <c r="C3" s="5">
        <v>1030.7103309631348</v>
      </c>
      <c r="D3" s="5">
        <v>1222.0744524296995</v>
      </c>
      <c r="E3" s="5">
        <v>1341.2269323666892</v>
      </c>
      <c r="F3" s="5">
        <v>958.6481021245324</v>
      </c>
      <c r="G3" s="5">
        <v>784.9940844376881</v>
      </c>
      <c r="H3" s="5">
        <v>1200.7628424962363</v>
      </c>
      <c r="I3" s="5">
        <v>1265.8648587862647</v>
      </c>
      <c r="J3" s="5">
        <v>1441.0043570200608</v>
      </c>
      <c r="K3" s="5">
        <v>1166.8257058461509</v>
      </c>
      <c r="L3" s="5">
        <v>1300.3880418141684</v>
      </c>
      <c r="M3" s="5">
        <v>1359.2104647954307</v>
      </c>
      <c r="N3" s="5">
        <v>432.2462224562962</v>
      </c>
      <c r="O3" s="5">
        <v>585.6692657470703</v>
      </c>
      <c r="P3" s="5">
        <v>675.8494091033934</v>
      </c>
      <c r="Q3" s="5">
        <v>762.2126495043437</v>
      </c>
      <c r="R3" s="5">
        <v>740.309157371521</v>
      </c>
      <c r="S3" s="5">
        <v>551.8660181760787</v>
      </c>
      <c r="T3" s="5">
        <v>742.0892787774402</v>
      </c>
      <c r="U3" s="5">
        <v>1078.9712635676065</v>
      </c>
    </row>
    <row r="4" spans="1:21" ht="15">
      <c r="A4" s="4" t="s">
        <v>184</v>
      </c>
      <c r="B4" s="5">
        <v>1671.3999999999996</v>
      </c>
      <c r="C4" s="5">
        <v>1671.3999999999996</v>
      </c>
      <c r="D4" s="5">
        <v>1671.3999999999996</v>
      </c>
      <c r="E4" s="5">
        <v>1671.3999999999996</v>
      </c>
      <c r="F4" s="5">
        <v>1671.3999999999996</v>
      </c>
      <c r="G4" s="5">
        <v>1671.3999999999996</v>
      </c>
      <c r="H4" s="5">
        <v>1671.3999999999996</v>
      </c>
      <c r="I4" s="5">
        <v>1671.3999999999996</v>
      </c>
      <c r="J4" s="5">
        <v>1671.3999999999996</v>
      </c>
      <c r="K4" s="5">
        <v>1671.3999999999996</v>
      </c>
      <c r="L4" s="5">
        <v>1671.3999999999996</v>
      </c>
      <c r="M4" s="5">
        <v>1671.3999999999996</v>
      </c>
      <c r="N4" s="5">
        <v>1671.3999999999996</v>
      </c>
      <c r="O4" s="5">
        <v>1671.3999999999996</v>
      </c>
      <c r="P4" s="5">
        <v>1671.3999999999996</v>
      </c>
      <c r="Q4" s="5">
        <v>1671.3999999999996</v>
      </c>
      <c r="R4" s="5">
        <v>1671.3999999999996</v>
      </c>
      <c r="S4" s="5">
        <v>1671.3999999999996</v>
      </c>
      <c r="T4" s="5">
        <v>1671.3999999999996</v>
      </c>
      <c r="U4" s="5">
        <v>1671.3999999999996</v>
      </c>
    </row>
    <row r="5" spans="1:21" ht="15">
      <c r="A5" s="3" t="s">
        <v>43</v>
      </c>
      <c r="B5" s="6">
        <v>0.8544526992742468</v>
      </c>
      <c r="C5" s="6">
        <v>0.6166748420265257</v>
      </c>
      <c r="D5" s="6">
        <v>0.7311681539007417</v>
      </c>
      <c r="E5" s="6">
        <v>0.8024571810259001</v>
      </c>
      <c r="F5" s="6">
        <v>0.5735599510138403</v>
      </c>
      <c r="G5" s="6">
        <v>0.4696626088534691</v>
      </c>
      <c r="H5" s="6">
        <v>0.7184174000815104</v>
      </c>
      <c r="I5" s="6">
        <v>0.7573679901796487</v>
      </c>
      <c r="J5" s="6">
        <v>0.8621540965777558</v>
      </c>
      <c r="K5" s="6">
        <v>0.698112783203393</v>
      </c>
      <c r="L5" s="6">
        <v>0.7780232390894871</v>
      </c>
      <c r="M5" s="6">
        <v>0.8132167433262121</v>
      </c>
      <c r="N5" s="6">
        <v>0.2586132717819171</v>
      </c>
      <c r="O5" s="6">
        <v>0.3504064052573115</v>
      </c>
      <c r="P5" s="6">
        <v>0.4043612594850985</v>
      </c>
      <c r="Q5" s="6">
        <v>0.45603245752324034</v>
      </c>
      <c r="R5" s="6">
        <v>0.44292758009544164</v>
      </c>
      <c r="S5" s="6">
        <v>0.3301818943257621</v>
      </c>
      <c r="T5" s="6">
        <v>0.4439926282023695</v>
      </c>
      <c r="U5" s="6">
        <v>0.6455493978506681</v>
      </c>
    </row>
    <row r="6" spans="1:2" ht="15">
      <c r="A6" s="3" t="s">
        <v>44</v>
      </c>
      <c r="B6" s="7">
        <v>0.6003666291537268</v>
      </c>
    </row>
    <row r="8" spans="1:21" ht="15">
      <c r="A8" s="3" t="s">
        <v>0</v>
      </c>
      <c r="B8" s="3" t="s">
        <v>160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s="3" t="s">
        <v>1</v>
      </c>
      <c r="B9" s="3" t="s">
        <v>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1" bestFit="1" customWidth="1"/>
    <col min="2" max="21" width="12.00390625" style="1" customWidth="1"/>
    <col min="22" max="16384" width="9.140625" style="1" customWidth="1"/>
  </cols>
  <sheetData>
    <row r="1" spans="1:21" s="10" customFormat="1" ht="15">
      <c r="A1" s="3" t="s">
        <v>182</v>
      </c>
      <c r="B1" s="8" t="s">
        <v>3</v>
      </c>
      <c r="C1" s="8" t="s">
        <v>4</v>
      </c>
      <c r="D1" s="8" t="s">
        <v>5</v>
      </c>
      <c r="E1" s="8" t="s">
        <v>6</v>
      </c>
      <c r="F1" s="8" t="s">
        <v>7</v>
      </c>
      <c r="G1" s="8" t="s">
        <v>8</v>
      </c>
      <c r="H1" s="8" t="s">
        <v>9</v>
      </c>
      <c r="I1" s="8" t="s">
        <v>10</v>
      </c>
      <c r="J1" s="8" t="s">
        <v>11</v>
      </c>
      <c r="K1" s="8" t="s">
        <v>12</v>
      </c>
      <c r="L1" s="8" t="s">
        <v>13</v>
      </c>
      <c r="M1" s="8" t="s">
        <v>14</v>
      </c>
      <c r="N1" s="8" t="s">
        <v>15</v>
      </c>
      <c r="O1" s="8" t="s">
        <v>16</v>
      </c>
      <c r="P1" s="8" t="s">
        <v>17</v>
      </c>
      <c r="Q1" s="8" t="s">
        <v>18</v>
      </c>
      <c r="R1" s="8" t="s">
        <v>19</v>
      </c>
      <c r="S1" s="8" t="s">
        <v>20</v>
      </c>
      <c r="T1" s="8" t="s">
        <v>21</v>
      </c>
      <c r="U1" s="8" t="s">
        <v>22</v>
      </c>
    </row>
    <row r="2" spans="1:21" s="10" customFormat="1" ht="15">
      <c r="A2" s="3" t="s">
        <v>186</v>
      </c>
      <c r="B2" s="11">
        <v>64814.11</v>
      </c>
      <c r="C2" s="11">
        <v>65461.81</v>
      </c>
      <c r="D2" s="11">
        <v>65801.40000000001</v>
      </c>
      <c r="E2" s="11">
        <v>65465.41</v>
      </c>
      <c r="F2" s="11">
        <v>65563.24</v>
      </c>
      <c r="G2" s="11">
        <v>66256.70999999999</v>
      </c>
      <c r="H2" s="11">
        <v>65869.38999999998</v>
      </c>
      <c r="I2" s="11">
        <v>66109.91</v>
      </c>
      <c r="J2" s="11">
        <v>66498.87</v>
      </c>
      <c r="K2" s="11">
        <v>65930.66</v>
      </c>
      <c r="L2" s="11">
        <v>65110.75</v>
      </c>
      <c r="M2" s="11">
        <v>66694.15</v>
      </c>
      <c r="N2" s="11">
        <v>67244.53</v>
      </c>
      <c r="O2" s="11">
        <v>66845.09</v>
      </c>
      <c r="P2" s="11">
        <v>65259.469999999994</v>
      </c>
      <c r="Q2" s="11">
        <v>65368.32000000001</v>
      </c>
      <c r="R2" s="11">
        <v>65778.6</v>
      </c>
      <c r="S2" s="11">
        <v>65150.33</v>
      </c>
      <c r="T2" s="11">
        <v>65239.78999999999</v>
      </c>
      <c r="U2" s="11">
        <v>64886.13</v>
      </c>
    </row>
    <row r="3" spans="1:21" ht="15">
      <c r="A3" s="4" t="s">
        <v>183</v>
      </c>
      <c r="B3" s="5">
        <v>407.53333333333325</v>
      </c>
      <c r="C3" s="5">
        <v>280.49166666666673</v>
      </c>
      <c r="D3" s="5">
        <v>493.7666666666666</v>
      </c>
      <c r="E3" s="5">
        <v>679.8500000000001</v>
      </c>
      <c r="F3" s="5">
        <v>1811.4333333333345</v>
      </c>
      <c r="G3" s="5">
        <v>1718.5749999999994</v>
      </c>
      <c r="H3" s="5">
        <v>1749.1749999999997</v>
      </c>
      <c r="I3" s="5">
        <v>1152.8916666666664</v>
      </c>
      <c r="J3" s="5">
        <v>1421.7583333333332</v>
      </c>
      <c r="K3" s="5">
        <v>1631.825</v>
      </c>
      <c r="L3" s="5">
        <v>588.3333333333335</v>
      </c>
      <c r="M3" s="5">
        <v>824.6999999999997</v>
      </c>
      <c r="N3" s="5">
        <v>882.0750000000002</v>
      </c>
      <c r="O3" s="5">
        <v>1352.6666666666665</v>
      </c>
      <c r="P3" s="5">
        <v>2080.3416666666667</v>
      </c>
      <c r="Q3" s="5">
        <v>1306.391666666667</v>
      </c>
      <c r="R3" s="5">
        <v>2080.4666666666667</v>
      </c>
      <c r="S3" s="5">
        <v>2155.291666666666</v>
      </c>
      <c r="T3" s="5">
        <v>441.50000000000006</v>
      </c>
      <c r="U3" s="5">
        <v>314.2333333333334</v>
      </c>
    </row>
    <row r="4" spans="1:21" ht="15">
      <c r="A4" s="4" t="s">
        <v>184</v>
      </c>
      <c r="B4" s="5">
        <v>9304.699999999999</v>
      </c>
      <c r="C4" s="5">
        <v>9304.699999999999</v>
      </c>
      <c r="D4" s="5">
        <v>9304.699999999999</v>
      </c>
      <c r="E4" s="5">
        <v>9304.699999999999</v>
      </c>
      <c r="F4" s="5">
        <v>9304.699999999999</v>
      </c>
      <c r="G4" s="5">
        <v>9304.699999999999</v>
      </c>
      <c r="H4" s="5">
        <v>9304.699999999999</v>
      </c>
      <c r="I4" s="5">
        <v>9304.699999999999</v>
      </c>
      <c r="J4" s="5">
        <v>9304.699999999999</v>
      </c>
      <c r="K4" s="5">
        <v>9304.699999999999</v>
      </c>
      <c r="L4" s="5">
        <v>9304.699999999999</v>
      </c>
      <c r="M4" s="5">
        <v>9304.699999999999</v>
      </c>
      <c r="N4" s="5">
        <v>9304.699999999999</v>
      </c>
      <c r="O4" s="5">
        <v>9304.699999999999</v>
      </c>
      <c r="P4" s="5">
        <v>9304.699999999999</v>
      </c>
      <c r="Q4" s="5">
        <v>9304.699999999999</v>
      </c>
      <c r="R4" s="5">
        <v>9304.699999999999</v>
      </c>
      <c r="S4" s="5">
        <v>9304.699999999999</v>
      </c>
      <c r="T4" s="5">
        <v>9304.699999999999</v>
      </c>
      <c r="U4" s="5">
        <v>9304.699999999999</v>
      </c>
    </row>
    <row r="5" spans="1:21" ht="15">
      <c r="A5" s="3" t="s">
        <v>43</v>
      </c>
      <c r="B5" s="6">
        <v>0.04379865372696952</v>
      </c>
      <c r="C5" s="6">
        <v>0.03014515961467503</v>
      </c>
      <c r="D5" s="6">
        <v>0.05306637147534758</v>
      </c>
      <c r="E5" s="6">
        <v>0.07306522510129292</v>
      </c>
      <c r="F5" s="6">
        <v>0.19467939141867388</v>
      </c>
      <c r="G5" s="6">
        <v>0.184699667909766</v>
      </c>
      <c r="H5" s="6">
        <v>0.1879883284791557</v>
      </c>
      <c r="I5" s="6">
        <v>0.12390422761256854</v>
      </c>
      <c r="J5" s="6">
        <v>0.1528000186285784</v>
      </c>
      <c r="K5" s="6">
        <v>0.17537642266811398</v>
      </c>
      <c r="L5" s="6">
        <v>0.06322969395395162</v>
      </c>
      <c r="M5" s="6">
        <v>0.08863262652208022</v>
      </c>
      <c r="N5" s="6">
        <v>0.09479886508968588</v>
      </c>
      <c r="O5" s="6">
        <v>0.14537455981027508</v>
      </c>
      <c r="P5" s="6">
        <v>0.22357966045833472</v>
      </c>
      <c r="Q5" s="6">
        <v>0.1404012667433305</v>
      </c>
      <c r="R5" s="6">
        <v>0.2235930945292881</v>
      </c>
      <c r="S5" s="6">
        <v>0.23163472940198676</v>
      </c>
      <c r="T5" s="6">
        <v>0.04744913860737048</v>
      </c>
      <c r="U5" s="6">
        <v>0.03377146316735988</v>
      </c>
    </row>
    <row r="6" spans="1:2" ht="15">
      <c r="A6" s="3" t="s">
        <v>44</v>
      </c>
      <c r="B6" s="7">
        <v>0.1255994282459402</v>
      </c>
    </row>
    <row r="8" spans="1:21" ht="15">
      <c r="A8" s="3" t="s">
        <v>0</v>
      </c>
      <c r="B8" s="3" t="s">
        <v>45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s="3" t="s">
        <v>1</v>
      </c>
      <c r="B9" s="3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1" ht="15">
      <c r="B11" s="2"/>
    </row>
    <row r="12" ht="15">
      <c r="B12" s="2"/>
    </row>
    <row r="13" ht="15">
      <c r="B13" s="2"/>
    </row>
    <row r="14" ht="15">
      <c r="B14" s="2"/>
    </row>
    <row r="15" ht="15">
      <c r="B15" s="2"/>
    </row>
    <row r="16" ht="15">
      <c r="B16" s="2"/>
    </row>
    <row r="17" ht="15">
      <c r="B17" s="2"/>
    </row>
    <row r="18" ht="15">
      <c r="B18" s="2"/>
    </row>
    <row r="19" ht="15">
      <c r="B19" s="2"/>
    </row>
    <row r="20" ht="15">
      <c r="B20" s="2"/>
    </row>
    <row r="21" ht="15">
      <c r="B21" s="2"/>
    </row>
    <row r="22" ht="15">
      <c r="B22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1" bestFit="1" customWidth="1"/>
    <col min="2" max="21" width="12.00390625" style="1" customWidth="1"/>
    <col min="22" max="16384" width="9.140625" style="1" customWidth="1"/>
  </cols>
  <sheetData>
    <row r="1" spans="1:21" s="10" customFormat="1" ht="15">
      <c r="A1" s="3" t="s">
        <v>182</v>
      </c>
      <c r="B1" s="8" t="s">
        <v>3</v>
      </c>
      <c r="C1" s="8" t="s">
        <v>4</v>
      </c>
      <c r="D1" s="8" t="s">
        <v>5</v>
      </c>
      <c r="E1" s="8" t="s">
        <v>6</v>
      </c>
      <c r="F1" s="8" t="s">
        <v>7</v>
      </c>
      <c r="G1" s="8" t="s">
        <v>8</v>
      </c>
      <c r="H1" s="8" t="s">
        <v>9</v>
      </c>
      <c r="I1" s="8" t="s">
        <v>10</v>
      </c>
      <c r="J1" s="8" t="s">
        <v>11</v>
      </c>
      <c r="K1" s="8" t="s">
        <v>12</v>
      </c>
      <c r="L1" s="8" t="s">
        <v>13</v>
      </c>
      <c r="M1" s="8" t="s">
        <v>14</v>
      </c>
      <c r="N1" s="8" t="s">
        <v>15</v>
      </c>
      <c r="O1" s="8" t="s">
        <v>16</v>
      </c>
      <c r="P1" s="8" t="s">
        <v>17</v>
      </c>
      <c r="Q1" s="8" t="s">
        <v>18</v>
      </c>
      <c r="R1" s="8" t="s">
        <v>19</v>
      </c>
      <c r="S1" s="8" t="s">
        <v>20</v>
      </c>
      <c r="T1" s="8" t="s">
        <v>21</v>
      </c>
      <c r="U1" s="8" t="s">
        <v>22</v>
      </c>
    </row>
    <row r="2" spans="1:21" s="10" customFormat="1" ht="15">
      <c r="A2" s="3" t="s">
        <v>186</v>
      </c>
      <c r="B2" s="11">
        <v>64814.11</v>
      </c>
      <c r="C2" s="11">
        <v>65461.81</v>
      </c>
      <c r="D2" s="11">
        <v>65801.40000000001</v>
      </c>
      <c r="E2" s="11">
        <v>65465.41</v>
      </c>
      <c r="F2" s="11">
        <v>65563.24</v>
      </c>
      <c r="G2" s="11">
        <v>66256.70999999999</v>
      </c>
      <c r="H2" s="11">
        <v>65869.38999999998</v>
      </c>
      <c r="I2" s="11">
        <v>66109.91</v>
      </c>
      <c r="J2" s="11">
        <v>66498.87</v>
      </c>
      <c r="K2" s="11">
        <v>65930.66</v>
      </c>
      <c r="L2" s="11">
        <v>65110.75</v>
      </c>
      <c r="M2" s="11">
        <v>66694.15</v>
      </c>
      <c r="N2" s="11">
        <v>67244.53</v>
      </c>
      <c r="O2" s="11">
        <v>66845.09</v>
      </c>
      <c r="P2" s="11">
        <v>65259.469999999994</v>
      </c>
      <c r="Q2" s="11">
        <v>65368.32000000001</v>
      </c>
      <c r="R2" s="11">
        <v>65778.6</v>
      </c>
      <c r="S2" s="11">
        <v>65150.33</v>
      </c>
      <c r="T2" s="11">
        <v>65239.78999999999</v>
      </c>
      <c r="U2" s="11">
        <v>64886.13</v>
      </c>
    </row>
    <row r="3" spans="1:21" ht="15">
      <c r="A3" s="4" t="s">
        <v>183</v>
      </c>
      <c r="B3" s="5">
        <v>735.25</v>
      </c>
      <c r="C3" s="5">
        <v>463.2083333333333</v>
      </c>
      <c r="D3" s="5">
        <v>577.6833333333334</v>
      </c>
      <c r="E3" s="5">
        <v>660.9416666666667</v>
      </c>
      <c r="F3" s="5">
        <v>1176.875</v>
      </c>
      <c r="G3" s="5">
        <v>1190.6833333333334</v>
      </c>
      <c r="H3" s="5">
        <v>1204.2083333333333</v>
      </c>
      <c r="I3" s="5">
        <v>1169.975</v>
      </c>
      <c r="J3" s="5">
        <v>1193.7499999999998</v>
      </c>
      <c r="K3" s="5">
        <v>1211.525</v>
      </c>
      <c r="L3" s="5">
        <v>989.55</v>
      </c>
      <c r="M3" s="5">
        <v>1093.525</v>
      </c>
      <c r="N3" s="5">
        <v>1154.5166666666667</v>
      </c>
      <c r="O3" s="5">
        <v>1196.0583333333334</v>
      </c>
      <c r="P3" s="5">
        <v>1196.6166666666668</v>
      </c>
      <c r="Q3" s="5">
        <v>979.6333333333333</v>
      </c>
      <c r="R3" s="5">
        <v>1123.5583333333334</v>
      </c>
      <c r="S3" s="5">
        <v>1208.825</v>
      </c>
      <c r="T3" s="5">
        <v>576.925</v>
      </c>
      <c r="U3" s="5">
        <v>351.82499999999993</v>
      </c>
    </row>
    <row r="4" spans="1:21" ht="15">
      <c r="A4" s="4" t="s">
        <v>184</v>
      </c>
      <c r="B4" s="5">
        <v>1269.6999999999996</v>
      </c>
      <c r="C4" s="5">
        <v>1269.6999999999996</v>
      </c>
      <c r="D4" s="5">
        <v>1269.6999999999996</v>
      </c>
      <c r="E4" s="5">
        <v>1269.6999999999996</v>
      </c>
      <c r="F4" s="5">
        <v>1269.6999999999996</v>
      </c>
      <c r="G4" s="5">
        <v>1269.6999999999996</v>
      </c>
      <c r="H4" s="5">
        <v>1269.6999999999996</v>
      </c>
      <c r="I4" s="5">
        <v>1269.6999999999996</v>
      </c>
      <c r="J4" s="5">
        <v>1269.6999999999996</v>
      </c>
      <c r="K4" s="5">
        <v>1269.6999999999996</v>
      </c>
      <c r="L4" s="5">
        <v>1269.6999999999996</v>
      </c>
      <c r="M4" s="5">
        <v>1269.6999999999996</v>
      </c>
      <c r="N4" s="5">
        <v>1269.6999999999996</v>
      </c>
      <c r="O4" s="5">
        <v>1269.6999999999996</v>
      </c>
      <c r="P4" s="5">
        <v>1269.6999999999996</v>
      </c>
      <c r="Q4" s="5">
        <v>1269.6999999999996</v>
      </c>
      <c r="R4" s="5">
        <v>1269.6999999999996</v>
      </c>
      <c r="S4" s="5">
        <v>1269.6999999999996</v>
      </c>
      <c r="T4" s="5">
        <v>1269.6999999999996</v>
      </c>
      <c r="U4" s="5">
        <v>1269.6999999999996</v>
      </c>
    </row>
    <row r="5" spans="1:21" ht="15">
      <c r="A5" s="3" t="s">
        <v>43</v>
      </c>
      <c r="B5" s="6">
        <v>0.579073796959912</v>
      </c>
      <c r="C5" s="6">
        <v>0.36481714840776047</v>
      </c>
      <c r="D5" s="6">
        <v>0.45497624110682333</v>
      </c>
      <c r="E5" s="6">
        <v>0.5205494736289414</v>
      </c>
      <c r="F5" s="6">
        <v>0.9268921792549424</v>
      </c>
      <c r="G5" s="6">
        <v>0.9377674516289941</v>
      </c>
      <c r="H5" s="6">
        <v>0.9484195741776275</v>
      </c>
      <c r="I5" s="6">
        <v>0.9214578246829962</v>
      </c>
      <c r="J5" s="6">
        <v>0.9401827203276366</v>
      </c>
      <c r="K5" s="6">
        <v>0.9541820902575415</v>
      </c>
      <c r="L5" s="6">
        <v>0.7793573285027962</v>
      </c>
      <c r="M5" s="6">
        <v>0.8612467512010714</v>
      </c>
      <c r="N5" s="6">
        <v>0.9092830327373923</v>
      </c>
      <c r="O5" s="6">
        <v>0.9420007350817782</v>
      </c>
      <c r="P5" s="6">
        <v>0.942440471502455</v>
      </c>
      <c r="Q5" s="6">
        <v>0.7715470846131635</v>
      </c>
      <c r="R5" s="6">
        <v>0.8849006326953877</v>
      </c>
      <c r="S5" s="6">
        <v>0.9520556036859104</v>
      </c>
      <c r="T5" s="6">
        <v>0.45437898716232195</v>
      </c>
      <c r="U5" s="6">
        <v>0.2770930140978184</v>
      </c>
    </row>
    <row r="6" spans="1:2" ht="15">
      <c r="A6" s="3" t="s">
        <v>44</v>
      </c>
      <c r="B6" s="7">
        <v>0.7661311070856633</v>
      </c>
    </row>
    <row r="8" spans="1:21" ht="15">
      <c r="A8" s="3" t="s">
        <v>0</v>
      </c>
      <c r="B8" s="3" t="s">
        <v>45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s="3" t="s">
        <v>1</v>
      </c>
      <c r="B9" s="3" t="s">
        <v>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ht="15">
      <c r="B10" s="2"/>
    </row>
    <row r="11" ht="15">
      <c r="B11" s="2"/>
    </row>
    <row r="12" ht="15">
      <c r="B12" s="2"/>
    </row>
    <row r="13" ht="15">
      <c r="B13" s="2"/>
    </row>
    <row r="14" ht="15">
      <c r="B14" s="2"/>
    </row>
    <row r="15" ht="15">
      <c r="B15" s="2"/>
    </row>
    <row r="16" ht="15">
      <c r="B16" s="2"/>
    </row>
    <row r="17" ht="15">
      <c r="B17" s="2"/>
    </row>
    <row r="18" ht="15">
      <c r="B18" s="2"/>
    </row>
    <row r="19" ht="15">
      <c r="B19" s="2"/>
    </row>
    <row r="20" ht="15">
      <c r="B20" s="2"/>
    </row>
    <row r="21" ht="15">
      <c r="B21" s="2"/>
    </row>
    <row r="22" ht="15">
      <c r="B22" s="2"/>
    </row>
    <row r="23" ht="14.25">
      <c r="B23" s="2"/>
    </row>
    <row r="24" ht="14.25">
      <c r="B24" s="2"/>
    </row>
    <row r="25" ht="14.25">
      <c r="B25" s="2"/>
    </row>
    <row r="26" ht="14.25">
      <c r="B26" s="2"/>
    </row>
    <row r="27" ht="14.25">
      <c r="B27" s="2"/>
    </row>
    <row r="28" ht="14.25">
      <c r="B28" s="2"/>
    </row>
    <row r="29" ht="14.25">
      <c r="B29" s="2"/>
    </row>
    <row r="30" ht="14.25">
      <c r="B30" s="2"/>
    </row>
    <row r="31" ht="14.25">
      <c r="B31" s="2"/>
    </row>
    <row r="32" ht="14.25">
      <c r="B32" s="2"/>
    </row>
    <row r="33" ht="14.25">
      <c r="B33" s="2"/>
    </row>
    <row r="34" ht="14.25">
      <c r="B34" s="2"/>
    </row>
    <row r="35" ht="14.25">
      <c r="B35" s="2"/>
    </row>
    <row r="36" ht="14.25">
      <c r="B36" s="2"/>
    </row>
    <row r="37" ht="14.25">
      <c r="B37" s="2"/>
    </row>
    <row r="38" ht="14.25">
      <c r="B38" s="2"/>
    </row>
    <row r="39" ht="14.25">
      <c r="B39" s="2"/>
    </row>
    <row r="40" ht="14.25">
      <c r="B40" s="2"/>
    </row>
    <row r="41" ht="14.25">
      <c r="B41" s="2"/>
    </row>
    <row r="42" ht="14.25">
      <c r="B42" s="2"/>
    </row>
    <row r="43" ht="14.25">
      <c r="B43" s="2"/>
    </row>
    <row r="44" ht="15">
      <c r="B44" s="2"/>
    </row>
    <row r="45" ht="15">
      <c r="B45" s="2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5">
      <c r="B50" s="2"/>
    </row>
    <row r="51" ht="15">
      <c r="B51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1" bestFit="1" customWidth="1"/>
    <col min="2" max="21" width="12.00390625" style="1" customWidth="1"/>
    <col min="22" max="16384" width="9.140625" style="1" customWidth="1"/>
  </cols>
  <sheetData>
    <row r="1" spans="1:21" s="10" customFormat="1" ht="15">
      <c r="A1" s="3" t="s">
        <v>182</v>
      </c>
      <c r="B1" s="8" t="s">
        <v>23</v>
      </c>
      <c r="C1" s="8" t="s">
        <v>24</v>
      </c>
      <c r="D1" s="8" t="s">
        <v>25</v>
      </c>
      <c r="E1" s="8" t="s">
        <v>26</v>
      </c>
      <c r="F1" s="8" t="s">
        <v>27</v>
      </c>
      <c r="G1" s="8" t="s">
        <v>28</v>
      </c>
      <c r="H1" s="8" t="s">
        <v>29</v>
      </c>
      <c r="I1" s="8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35</v>
      </c>
      <c r="O1" s="8" t="s">
        <v>36</v>
      </c>
      <c r="P1" s="8" t="s">
        <v>37</v>
      </c>
      <c r="Q1" s="8" t="s">
        <v>38</v>
      </c>
      <c r="R1" s="8" t="s">
        <v>39</v>
      </c>
      <c r="S1" s="8" t="s">
        <v>40</v>
      </c>
      <c r="T1" s="8" t="s">
        <v>41</v>
      </c>
      <c r="U1" s="8" t="s">
        <v>42</v>
      </c>
    </row>
    <row r="2" spans="1:21" s="10" customFormat="1" ht="15">
      <c r="A2" s="3" t="s">
        <v>186</v>
      </c>
      <c r="B2" s="11">
        <v>54918</v>
      </c>
      <c r="C2" s="11">
        <v>55538</v>
      </c>
      <c r="D2" s="11">
        <v>55194</v>
      </c>
      <c r="E2" s="11">
        <v>55246</v>
      </c>
      <c r="F2" s="11">
        <v>55427</v>
      </c>
      <c r="G2" s="11">
        <v>55987</v>
      </c>
      <c r="H2" s="11">
        <v>55739</v>
      </c>
      <c r="I2" s="11">
        <v>56359</v>
      </c>
      <c r="J2" s="11">
        <v>57256</v>
      </c>
      <c r="K2" s="11">
        <v>55351</v>
      </c>
      <c r="L2" s="11">
        <v>56305</v>
      </c>
      <c r="M2" s="11">
        <v>55521</v>
      </c>
      <c r="N2" s="11">
        <v>57011</v>
      </c>
      <c r="O2" s="11">
        <v>56332</v>
      </c>
      <c r="P2" s="11">
        <v>56408</v>
      </c>
      <c r="Q2" s="11">
        <v>56146</v>
      </c>
      <c r="R2" s="11">
        <v>55015</v>
      </c>
      <c r="S2" s="11">
        <v>56523</v>
      </c>
      <c r="T2" s="11">
        <v>56631</v>
      </c>
      <c r="U2" s="11">
        <v>55797</v>
      </c>
    </row>
    <row r="3" spans="1:21" ht="15">
      <c r="A3" s="4" t="s">
        <v>183</v>
      </c>
      <c r="B3" s="5">
        <v>1017.6071428571424</v>
      </c>
      <c r="C3" s="5">
        <v>704.1083333333333</v>
      </c>
      <c r="D3" s="5">
        <v>365.06923076923084</v>
      </c>
      <c r="E3" s="5">
        <v>183.60833333333343</v>
      </c>
      <c r="F3" s="5">
        <v>877.3083333333334</v>
      </c>
      <c r="G3" s="5">
        <v>1390.3250000000003</v>
      </c>
      <c r="H3" s="5">
        <v>2013.8083333333332</v>
      </c>
      <c r="I3" s="5">
        <v>5093.466666666666</v>
      </c>
      <c r="J3" s="5">
        <v>5275.008333333333</v>
      </c>
      <c r="K3" s="5">
        <v>2380.3416666666667</v>
      </c>
      <c r="L3" s="5">
        <v>2769.958333333332</v>
      </c>
      <c r="M3" s="5">
        <v>2888.975</v>
      </c>
      <c r="N3" s="5">
        <v>2164.1249999999995</v>
      </c>
      <c r="O3" s="5">
        <v>1675.4916666666666</v>
      </c>
      <c r="P3" s="5">
        <v>1405.6166666666668</v>
      </c>
      <c r="Q3" s="5">
        <v>1224.6666666666663</v>
      </c>
      <c r="R3" s="5">
        <v>833.4666666666666</v>
      </c>
      <c r="S3" s="5">
        <v>83.12500000000003</v>
      </c>
      <c r="T3" s="5">
        <v>74.53333333333335</v>
      </c>
      <c r="U3" s="5">
        <v>114.19999999999999</v>
      </c>
    </row>
    <row r="4" spans="1:21" ht="15">
      <c r="A4" s="4" t="s">
        <v>184</v>
      </c>
      <c r="B4" s="5">
        <v>9304.699999999999</v>
      </c>
      <c r="C4" s="5">
        <v>9304.699999999999</v>
      </c>
      <c r="D4" s="5">
        <v>9304.699999999999</v>
      </c>
      <c r="E4" s="5">
        <v>9304.699999999999</v>
      </c>
      <c r="F4" s="5">
        <v>9304.699999999999</v>
      </c>
      <c r="G4" s="5">
        <v>9304.699999999999</v>
      </c>
      <c r="H4" s="5">
        <v>9304.699999999999</v>
      </c>
      <c r="I4" s="5">
        <v>9304.699999999999</v>
      </c>
      <c r="J4" s="5">
        <v>9304.699999999999</v>
      </c>
      <c r="K4" s="5">
        <v>9304.699999999999</v>
      </c>
      <c r="L4" s="5">
        <v>9304.699999999999</v>
      </c>
      <c r="M4" s="5">
        <v>9304.699999999999</v>
      </c>
      <c r="N4" s="5">
        <v>9304.699999999999</v>
      </c>
      <c r="O4" s="5">
        <v>9304.699999999999</v>
      </c>
      <c r="P4" s="5">
        <v>9304.699999999999</v>
      </c>
      <c r="Q4" s="5">
        <v>9304.699999999999</v>
      </c>
      <c r="R4" s="5">
        <v>9304.699999999999</v>
      </c>
      <c r="S4" s="5">
        <v>9304.699999999999</v>
      </c>
      <c r="T4" s="5">
        <v>9304.699999999999</v>
      </c>
      <c r="U4" s="5">
        <v>9304.699999999999</v>
      </c>
    </row>
    <row r="5" spans="1:21" ht="15">
      <c r="A5" s="3" t="s">
        <v>43</v>
      </c>
      <c r="B5" s="6">
        <v>0.10936485247854767</v>
      </c>
      <c r="C5" s="6">
        <v>0.07567233047098063</v>
      </c>
      <c r="D5" s="6">
        <v>0.039234927592424355</v>
      </c>
      <c r="E5" s="6">
        <v>0.01973285902106822</v>
      </c>
      <c r="F5" s="6">
        <v>0.09428657918399663</v>
      </c>
      <c r="G5" s="6">
        <v>0.14942179758616617</v>
      </c>
      <c r="H5" s="6">
        <v>0.21642915229221074</v>
      </c>
      <c r="I5" s="6">
        <v>0.5474079407897801</v>
      </c>
      <c r="J5" s="6">
        <v>0.5669186898377523</v>
      </c>
      <c r="K5" s="6">
        <v>0.2558214307464687</v>
      </c>
      <c r="L5" s="6">
        <v>0.2976945343034523</v>
      </c>
      <c r="M5" s="6">
        <v>0.3104855610605393</v>
      </c>
      <c r="N5" s="6">
        <v>0.2325840704160263</v>
      </c>
      <c r="O5" s="6">
        <v>0.1800693914544979</v>
      </c>
      <c r="P5" s="6">
        <v>0.15106523226613078</v>
      </c>
      <c r="Q5" s="6">
        <v>0.1316180711540046</v>
      </c>
      <c r="R5" s="6">
        <v>0.08957480269827793</v>
      </c>
      <c r="S5" s="6">
        <v>0.008933657184003787</v>
      </c>
      <c r="T5" s="6">
        <v>0.008010288707140838</v>
      </c>
      <c r="U5" s="6">
        <v>0.012273367223016324</v>
      </c>
    </row>
    <row r="6" spans="1:2" ht="15">
      <c r="A6" s="3" t="s">
        <v>44</v>
      </c>
      <c r="B6" s="7">
        <v>0.17482997682332424</v>
      </c>
    </row>
    <row r="8" spans="1:21" ht="15">
      <c r="A8" s="3" t="s">
        <v>0</v>
      </c>
      <c r="B8" s="3" t="s">
        <v>46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s="3" t="s">
        <v>1</v>
      </c>
      <c r="B9" s="3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ht="15">
      <c r="B10" s="2"/>
    </row>
    <row r="11" ht="15">
      <c r="B11" s="2"/>
    </row>
    <row r="12" ht="15">
      <c r="B12" s="2"/>
    </row>
    <row r="13" ht="15">
      <c r="B13" s="2"/>
    </row>
    <row r="14" ht="15">
      <c r="B14" s="2"/>
    </row>
    <row r="15" ht="15">
      <c r="B15" s="2"/>
    </row>
    <row r="16" ht="15">
      <c r="B16" s="2"/>
    </row>
    <row r="17" ht="15">
      <c r="B17" s="2"/>
    </row>
    <row r="18" ht="15">
      <c r="B18" s="2"/>
    </row>
    <row r="19" ht="15">
      <c r="B19" s="2"/>
    </row>
    <row r="20" ht="15">
      <c r="B20" s="2"/>
    </row>
    <row r="21" ht="15">
      <c r="B21" s="2"/>
    </row>
    <row r="22" ht="15">
      <c r="B22" s="2"/>
    </row>
    <row r="23" ht="14.25">
      <c r="B23" s="2"/>
    </row>
    <row r="24" ht="14.25">
      <c r="B24" s="2"/>
    </row>
    <row r="25" ht="14.25">
      <c r="B25" s="2"/>
    </row>
    <row r="26" ht="14.25">
      <c r="B26" s="2"/>
    </row>
    <row r="27" ht="14.25">
      <c r="B27" s="2"/>
    </row>
    <row r="28" ht="14.25">
      <c r="B28" s="2"/>
    </row>
    <row r="29" ht="14.25">
      <c r="B29" s="2"/>
    </row>
    <row r="30" ht="14.25">
      <c r="B30" s="2"/>
    </row>
    <row r="31" ht="14.25">
      <c r="B31" s="2"/>
    </row>
    <row r="32" ht="14.25">
      <c r="B32" s="2"/>
    </row>
    <row r="33" ht="14.25">
      <c r="B33" s="2"/>
    </row>
    <row r="34" ht="14.25">
      <c r="B34" s="2"/>
    </row>
    <row r="35" ht="14.25">
      <c r="B35" s="2"/>
    </row>
    <row r="36" ht="14.25">
      <c r="B36" s="2"/>
    </row>
    <row r="37" ht="14.25">
      <c r="B37" s="2"/>
    </row>
    <row r="38" ht="14.25">
      <c r="B38" s="2"/>
    </row>
    <row r="39" ht="14.25">
      <c r="B39" s="2"/>
    </row>
    <row r="40" ht="14.25">
      <c r="B40" s="2"/>
    </row>
    <row r="41" ht="14.25">
      <c r="B41" s="2"/>
    </row>
    <row r="42" ht="14.25">
      <c r="B42" s="2"/>
    </row>
    <row r="43" ht="14.25">
      <c r="B43" s="2"/>
    </row>
    <row r="44" ht="15">
      <c r="B44" s="2"/>
    </row>
    <row r="45" ht="15">
      <c r="B45" s="2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5">
      <c r="B50" s="2"/>
    </row>
    <row r="51" ht="15">
      <c r="B51" s="2"/>
    </row>
    <row r="52" ht="15">
      <c r="B52" s="2"/>
    </row>
    <row r="53" ht="15">
      <c r="B53" s="2"/>
    </row>
    <row r="54" ht="15">
      <c r="B54" s="2"/>
    </row>
    <row r="55" ht="15">
      <c r="B55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1" bestFit="1" customWidth="1"/>
    <col min="2" max="21" width="12.00390625" style="1" customWidth="1"/>
    <col min="22" max="16384" width="9.140625" style="1" customWidth="1"/>
  </cols>
  <sheetData>
    <row r="1" spans="1:21" s="10" customFormat="1" ht="15">
      <c r="A1" s="3" t="s">
        <v>182</v>
      </c>
      <c r="B1" s="8" t="s">
        <v>23</v>
      </c>
      <c r="C1" s="8" t="s">
        <v>24</v>
      </c>
      <c r="D1" s="8" t="s">
        <v>25</v>
      </c>
      <c r="E1" s="8" t="s">
        <v>26</v>
      </c>
      <c r="F1" s="8" t="s">
        <v>27</v>
      </c>
      <c r="G1" s="8" t="s">
        <v>28</v>
      </c>
      <c r="H1" s="8" t="s">
        <v>29</v>
      </c>
      <c r="I1" s="8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35</v>
      </c>
      <c r="O1" s="8" t="s">
        <v>36</v>
      </c>
      <c r="P1" s="8" t="s">
        <v>37</v>
      </c>
      <c r="Q1" s="8" t="s">
        <v>38</v>
      </c>
      <c r="R1" s="8" t="s">
        <v>39</v>
      </c>
      <c r="S1" s="8" t="s">
        <v>40</v>
      </c>
      <c r="T1" s="8" t="s">
        <v>41</v>
      </c>
      <c r="U1" s="8" t="s">
        <v>42</v>
      </c>
    </row>
    <row r="2" spans="1:21" s="10" customFormat="1" ht="15">
      <c r="A2" s="3" t="s">
        <v>186</v>
      </c>
      <c r="B2" s="11">
        <v>54918</v>
      </c>
      <c r="C2" s="11">
        <v>55538</v>
      </c>
      <c r="D2" s="11">
        <v>55194</v>
      </c>
      <c r="E2" s="11">
        <v>55246</v>
      </c>
      <c r="F2" s="11">
        <v>55427</v>
      </c>
      <c r="G2" s="11">
        <v>55987</v>
      </c>
      <c r="H2" s="11">
        <v>55739</v>
      </c>
      <c r="I2" s="11">
        <v>56359</v>
      </c>
      <c r="J2" s="11">
        <v>57256</v>
      </c>
      <c r="K2" s="11">
        <v>55351</v>
      </c>
      <c r="L2" s="11">
        <v>56305</v>
      </c>
      <c r="M2" s="11">
        <v>55521</v>
      </c>
      <c r="N2" s="11">
        <v>57011</v>
      </c>
      <c r="O2" s="11">
        <v>56332</v>
      </c>
      <c r="P2" s="11">
        <v>56408</v>
      </c>
      <c r="Q2" s="11">
        <v>56146</v>
      </c>
      <c r="R2" s="11">
        <v>55015</v>
      </c>
      <c r="S2" s="11">
        <v>56523</v>
      </c>
      <c r="T2" s="11">
        <v>56631</v>
      </c>
      <c r="U2" s="11">
        <v>55797</v>
      </c>
    </row>
    <row r="3" spans="1:21" ht="15">
      <c r="A3" s="4" t="s">
        <v>183</v>
      </c>
      <c r="B3" s="5">
        <v>785.7928571428571</v>
      </c>
      <c r="C3" s="5">
        <v>820.1500000000001</v>
      </c>
      <c r="D3" s="5">
        <v>902.5076923076922</v>
      </c>
      <c r="E3" s="5">
        <v>1008.6833333333334</v>
      </c>
      <c r="F3" s="5">
        <v>169.4333333333333</v>
      </c>
      <c r="G3" s="5">
        <v>160.54166666666666</v>
      </c>
      <c r="H3" s="5">
        <v>160.55</v>
      </c>
      <c r="I3" s="5">
        <v>180.86666666666667</v>
      </c>
      <c r="J3" s="5">
        <v>153.68333333333334</v>
      </c>
      <c r="K3" s="5">
        <v>121.79166666666667</v>
      </c>
      <c r="L3" s="5">
        <v>92.51666666666668</v>
      </c>
      <c r="M3" s="5">
        <v>1133.8583333333333</v>
      </c>
      <c r="N3" s="5">
        <v>1083.658333333333</v>
      </c>
      <c r="O3" s="5">
        <v>1038.15</v>
      </c>
      <c r="P3" s="5">
        <v>929.0666666666667</v>
      </c>
      <c r="Q3" s="5">
        <v>809.8666666666666</v>
      </c>
      <c r="R3" s="5">
        <v>765.3666666666667</v>
      </c>
      <c r="S3" s="5">
        <v>291.7666666666667</v>
      </c>
      <c r="T3" s="5">
        <v>235.77499999999998</v>
      </c>
      <c r="U3" s="5">
        <v>243.00833333333333</v>
      </c>
    </row>
    <row r="4" spans="1:21" ht="15">
      <c r="A4" s="4" t="s">
        <v>184</v>
      </c>
      <c r="B4" s="5">
        <v>1269.6999999999996</v>
      </c>
      <c r="C4" s="5">
        <v>1269.6999999999996</v>
      </c>
      <c r="D4" s="5">
        <v>1269.6999999999996</v>
      </c>
      <c r="E4" s="5">
        <v>1269.6999999999996</v>
      </c>
      <c r="F4" s="5">
        <v>1269.6999999999996</v>
      </c>
      <c r="G4" s="5">
        <v>1269.6999999999996</v>
      </c>
      <c r="H4" s="5">
        <v>1269.6999999999996</v>
      </c>
      <c r="I4" s="5">
        <v>1269.6999999999996</v>
      </c>
      <c r="J4" s="5">
        <v>1269.6999999999996</v>
      </c>
      <c r="K4" s="5">
        <v>1269.6999999999996</v>
      </c>
      <c r="L4" s="5">
        <v>1269.6999999999996</v>
      </c>
      <c r="M4" s="5">
        <v>1269.6999999999996</v>
      </c>
      <c r="N4" s="5">
        <v>1269.6999999999996</v>
      </c>
      <c r="O4" s="5">
        <v>1269.6999999999996</v>
      </c>
      <c r="P4" s="5">
        <v>1269.6999999999996</v>
      </c>
      <c r="Q4" s="5">
        <v>1269.6999999999996</v>
      </c>
      <c r="R4" s="5">
        <v>1269.6999999999996</v>
      </c>
      <c r="S4" s="5">
        <v>1269.6999999999996</v>
      </c>
      <c r="T4" s="5">
        <v>1269.6999999999996</v>
      </c>
      <c r="U4" s="5">
        <v>1269.6999999999996</v>
      </c>
    </row>
    <row r="5" spans="1:21" ht="15">
      <c r="A5" s="3" t="s">
        <v>43</v>
      </c>
      <c r="B5" s="6">
        <v>0.6188807254807099</v>
      </c>
      <c r="C5" s="6">
        <v>0.6459399858234232</v>
      </c>
      <c r="D5" s="6">
        <v>0.7108038846244723</v>
      </c>
      <c r="E5" s="6">
        <v>0.7944265049486758</v>
      </c>
      <c r="F5" s="6">
        <v>0.1334435956000105</v>
      </c>
      <c r="G5" s="6">
        <v>0.12644062901997852</v>
      </c>
      <c r="H5" s="6">
        <v>0.12644719225013787</v>
      </c>
      <c r="I5" s="6">
        <v>0.14244834737864592</v>
      </c>
      <c r="J5" s="6">
        <v>0.12103909059882915</v>
      </c>
      <c r="K5" s="6">
        <v>0.0959216087789767</v>
      </c>
      <c r="L5" s="6">
        <v>0.07286498122916178</v>
      </c>
      <c r="M5" s="6">
        <v>0.8930127851723507</v>
      </c>
      <c r="N5" s="6">
        <v>0.8534758866923946</v>
      </c>
      <c r="O5" s="6">
        <v>0.817634086792156</v>
      </c>
      <c r="P5" s="6">
        <v>0.731721404006196</v>
      </c>
      <c r="Q5" s="6">
        <v>0.6378409598067786</v>
      </c>
      <c r="R5" s="6">
        <v>0.6027933107558218</v>
      </c>
      <c r="S5" s="6">
        <v>0.22979181433934537</v>
      </c>
      <c r="T5" s="6">
        <v>0.18569347089863752</v>
      </c>
      <c r="U5" s="6">
        <v>0.19139035467695786</v>
      </c>
    </row>
    <row r="6" spans="1:2" ht="15">
      <c r="A6" s="3" t="s">
        <v>44</v>
      </c>
      <c r="B6" s="7">
        <v>0.4366005309436829</v>
      </c>
    </row>
    <row r="8" spans="1:21" ht="15">
      <c r="A8" s="3" t="s">
        <v>0</v>
      </c>
      <c r="B8" s="3" t="s">
        <v>46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s="3" t="s">
        <v>1</v>
      </c>
      <c r="B9" s="3" t="s">
        <v>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1" ht="15">
      <c r="B11" s="2"/>
    </row>
    <row r="12" ht="15">
      <c r="B12" s="2"/>
    </row>
    <row r="13" ht="15">
      <c r="B13" s="2"/>
    </row>
    <row r="14" ht="15">
      <c r="B14" s="2"/>
    </row>
    <row r="15" ht="15">
      <c r="B15" s="2"/>
    </row>
    <row r="16" ht="15">
      <c r="B16" s="2"/>
    </row>
    <row r="17" ht="15">
      <c r="B17" s="2"/>
    </row>
    <row r="18" ht="15">
      <c r="B18" s="2"/>
    </row>
    <row r="19" ht="15">
      <c r="B19" s="2"/>
    </row>
    <row r="20" ht="15">
      <c r="B20" s="2"/>
    </row>
    <row r="21" ht="15">
      <c r="B21" s="2"/>
    </row>
    <row r="22" ht="15">
      <c r="B22" s="2"/>
    </row>
    <row r="23" ht="14.25">
      <c r="B23" s="2"/>
    </row>
    <row r="24" ht="14.25">
      <c r="B24" s="2"/>
    </row>
    <row r="25" ht="14.25">
      <c r="B25" s="2"/>
    </row>
    <row r="26" ht="14.25">
      <c r="B26" s="2"/>
    </row>
    <row r="27" ht="14.25">
      <c r="B27" s="2"/>
    </row>
    <row r="28" ht="14.25">
      <c r="B28" s="2"/>
    </row>
    <row r="29" ht="14.25">
      <c r="B29" s="2"/>
    </row>
    <row r="30" ht="14.25">
      <c r="B30" s="2"/>
    </row>
    <row r="31" ht="14.25">
      <c r="B31" s="2"/>
    </row>
    <row r="32" ht="14.25">
      <c r="B32" s="2"/>
    </row>
    <row r="33" ht="14.25">
      <c r="B33" s="2"/>
    </row>
    <row r="34" ht="14.25">
      <c r="B34" s="2"/>
    </row>
    <row r="35" ht="14.25">
      <c r="B35" s="2"/>
    </row>
    <row r="36" ht="14.25">
      <c r="B36" s="2"/>
    </row>
    <row r="37" ht="14.25">
      <c r="B37" s="2"/>
    </row>
    <row r="38" ht="14.25">
      <c r="B38" s="2"/>
    </row>
    <row r="39" ht="14.25">
      <c r="B39" s="2"/>
    </row>
    <row r="40" ht="14.25">
      <c r="B40" s="2"/>
    </row>
    <row r="41" ht="14.25">
      <c r="B41" s="2"/>
    </row>
    <row r="42" ht="14.25">
      <c r="B42" s="2"/>
    </row>
    <row r="43" ht="14.25">
      <c r="B43" s="2"/>
    </row>
    <row r="44" ht="15">
      <c r="B44" s="2"/>
    </row>
    <row r="45" ht="15">
      <c r="B45" s="2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5">
      <c r="B5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1" bestFit="1" customWidth="1"/>
    <col min="2" max="21" width="12.00390625" style="1" customWidth="1"/>
    <col min="22" max="16384" width="9.140625" style="1" customWidth="1"/>
  </cols>
  <sheetData>
    <row r="1" spans="1:21" s="10" customFormat="1" ht="15">
      <c r="A1" s="3" t="s">
        <v>182</v>
      </c>
      <c r="B1" s="8" t="s">
        <v>47</v>
      </c>
      <c r="C1" s="8" t="s">
        <v>48</v>
      </c>
      <c r="D1" s="8" t="s">
        <v>49</v>
      </c>
      <c r="E1" s="8" t="s">
        <v>50</v>
      </c>
      <c r="F1" s="8" t="s">
        <v>51</v>
      </c>
      <c r="G1" s="8" t="s">
        <v>52</v>
      </c>
      <c r="H1" s="8" t="s">
        <v>53</v>
      </c>
      <c r="I1" s="8" t="s">
        <v>54</v>
      </c>
      <c r="J1" s="8" t="s">
        <v>55</v>
      </c>
      <c r="K1" s="8" t="s">
        <v>56</v>
      </c>
      <c r="L1" s="8" t="s">
        <v>57</v>
      </c>
      <c r="M1" s="8" t="s">
        <v>58</v>
      </c>
      <c r="N1" s="8" t="s">
        <v>59</v>
      </c>
      <c r="O1" s="8" t="s">
        <v>60</v>
      </c>
      <c r="P1" s="8" t="s">
        <v>61</v>
      </c>
      <c r="Q1" s="8" t="s">
        <v>62</v>
      </c>
      <c r="R1" s="8" t="s">
        <v>63</v>
      </c>
      <c r="S1" s="8" t="s">
        <v>64</v>
      </c>
      <c r="T1" s="8" t="s">
        <v>65</v>
      </c>
      <c r="U1" s="8" t="s">
        <v>66</v>
      </c>
    </row>
    <row r="2" spans="1:21" s="10" customFormat="1" ht="15">
      <c r="A2" s="3" t="s">
        <v>186</v>
      </c>
      <c r="B2" s="11">
        <v>65683.013131</v>
      </c>
      <c r="C2" s="11">
        <v>66481.20625099998</v>
      </c>
      <c r="D2" s="11">
        <v>66548.38670199999</v>
      </c>
      <c r="E2" s="11">
        <v>66227.632581</v>
      </c>
      <c r="F2" s="11">
        <v>65533.685645000005</v>
      </c>
      <c r="G2" s="11">
        <v>65981.21264700001</v>
      </c>
      <c r="H2" s="11">
        <v>65287.265791000005</v>
      </c>
      <c r="I2" s="11">
        <v>65278.11163799998</v>
      </c>
      <c r="J2" s="11">
        <v>65807.589877</v>
      </c>
      <c r="K2" s="11">
        <v>65623.30937900001</v>
      </c>
      <c r="L2" s="11">
        <v>65832.86014599999</v>
      </c>
      <c r="M2" s="11">
        <v>66509.07883099999</v>
      </c>
      <c r="N2" s="11">
        <v>66193.14614900002</v>
      </c>
      <c r="O2" s="11">
        <v>65298.76181399999</v>
      </c>
      <c r="P2" s="11">
        <v>65802.86297099997</v>
      </c>
      <c r="Q2" s="11">
        <v>65402.769360000006</v>
      </c>
      <c r="R2" s="11">
        <v>65371.337466000026</v>
      </c>
      <c r="S2" s="11">
        <v>65929.11769100002</v>
      </c>
      <c r="T2" s="11">
        <v>65286.329065999984</v>
      </c>
      <c r="U2" s="11">
        <v>65417.77764499998</v>
      </c>
    </row>
    <row r="3" spans="1:21" ht="15">
      <c r="A3" s="4" t="s">
        <v>183</v>
      </c>
      <c r="B3" s="5">
        <v>99.40833333333333</v>
      </c>
      <c r="C3" s="5">
        <v>113.84166666666664</v>
      </c>
      <c r="D3" s="5">
        <v>143.40000000000006</v>
      </c>
      <c r="E3" s="5">
        <v>197.2333333333333</v>
      </c>
      <c r="F3" s="5">
        <v>452.275</v>
      </c>
      <c r="G3" s="5">
        <v>642.2333333333335</v>
      </c>
      <c r="H3" s="5">
        <v>922.6583333333335</v>
      </c>
      <c r="I3" s="5">
        <v>223.53333333333345</v>
      </c>
      <c r="J3" s="5">
        <v>205.73333333333338</v>
      </c>
      <c r="K3" s="5">
        <v>223.0083333333333</v>
      </c>
      <c r="L3" s="5">
        <v>462.71666666666664</v>
      </c>
      <c r="M3" s="5">
        <v>552.683333333333</v>
      </c>
      <c r="N3" s="5">
        <v>631.4916666666666</v>
      </c>
      <c r="O3" s="5">
        <v>1446.675</v>
      </c>
      <c r="P3" s="5">
        <v>1296.5083333333332</v>
      </c>
      <c r="Q3" s="5">
        <v>1205.7833333333338</v>
      </c>
      <c r="R3" s="5">
        <v>362.39999999999986</v>
      </c>
      <c r="S3" s="5">
        <v>600.7000000000004</v>
      </c>
      <c r="T3" s="5">
        <v>997.1999999999995</v>
      </c>
      <c r="U3" s="5">
        <v>2861.0500000000006</v>
      </c>
    </row>
    <row r="4" spans="1:21" ht="15">
      <c r="A4" s="4" t="s">
        <v>184</v>
      </c>
      <c r="B4" s="5">
        <v>8424.5</v>
      </c>
      <c r="C4" s="5">
        <v>8424.5</v>
      </c>
      <c r="D4" s="5">
        <v>8424.5</v>
      </c>
      <c r="E4" s="5">
        <v>8424.5</v>
      </c>
      <c r="F4" s="5">
        <v>8424.5</v>
      </c>
      <c r="G4" s="5">
        <v>8424.5</v>
      </c>
      <c r="H4" s="5">
        <v>8424.5</v>
      </c>
      <c r="I4" s="5">
        <v>8424.5</v>
      </c>
      <c r="J4" s="5">
        <v>8424.5</v>
      </c>
      <c r="K4" s="5">
        <v>8424.5</v>
      </c>
      <c r="L4" s="5">
        <v>8424.5</v>
      </c>
      <c r="M4" s="5">
        <v>8424.5</v>
      </c>
      <c r="N4" s="5">
        <v>8424.5</v>
      </c>
      <c r="O4" s="5">
        <v>8424.5</v>
      </c>
      <c r="P4" s="5">
        <v>8424.5</v>
      </c>
      <c r="Q4" s="5">
        <v>8424.5</v>
      </c>
      <c r="R4" s="5">
        <v>8424.5</v>
      </c>
      <c r="S4" s="5">
        <v>8424.5</v>
      </c>
      <c r="T4" s="5">
        <v>8424.5</v>
      </c>
      <c r="U4" s="5">
        <v>8424.5</v>
      </c>
    </row>
    <row r="5" spans="1:21" ht="15">
      <c r="A5" s="3" t="s">
        <v>43</v>
      </c>
      <c r="B5" s="6">
        <v>0.011799908995588264</v>
      </c>
      <c r="C5" s="6">
        <v>0.013513165964350008</v>
      </c>
      <c r="D5" s="6">
        <v>0.01702178170811325</v>
      </c>
      <c r="E5" s="6">
        <v>0.023411874097374715</v>
      </c>
      <c r="F5" s="6">
        <v>0.0536856786752923</v>
      </c>
      <c r="G5" s="6">
        <v>0.07623400003956715</v>
      </c>
      <c r="H5" s="6">
        <v>0.10952084198864426</v>
      </c>
      <c r="I5" s="6">
        <v>0.026533721091261613</v>
      </c>
      <c r="J5" s="6">
        <v>0.024420836053573907</v>
      </c>
      <c r="K5" s="6">
        <v>0.026471402852790468</v>
      </c>
      <c r="L5" s="6">
        <v>0.054925119195995804</v>
      </c>
      <c r="M5" s="6">
        <v>0.0656042890774922</v>
      </c>
      <c r="N5" s="6">
        <v>0.07495894909688011</v>
      </c>
      <c r="O5" s="6">
        <v>0.1717223574099353</v>
      </c>
      <c r="P5" s="6">
        <v>0.15389736285041644</v>
      </c>
      <c r="Q5" s="6">
        <v>0.14312817773557288</v>
      </c>
      <c r="R5" s="6">
        <v>0.04301738975606859</v>
      </c>
      <c r="S5" s="6">
        <v>0.07130393495162922</v>
      </c>
      <c r="T5" s="6">
        <v>0.11836904267315561</v>
      </c>
      <c r="U5" s="6">
        <v>0.3396106593863138</v>
      </c>
    </row>
    <row r="6" spans="1:2" ht="15">
      <c r="A6" s="3" t="s">
        <v>44</v>
      </c>
      <c r="B6" s="7">
        <v>0.0809575246800008</v>
      </c>
    </row>
    <row r="8" spans="1:21" ht="15">
      <c r="A8" s="3" t="s">
        <v>0</v>
      </c>
      <c r="B8" s="3" t="s">
        <v>67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s="3" t="s">
        <v>1</v>
      </c>
      <c r="B9" s="3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1" ht="15">
      <c r="B11" s="2"/>
    </row>
    <row r="12" ht="15">
      <c r="B12" s="2"/>
    </row>
    <row r="13" ht="15">
      <c r="B13" s="2"/>
    </row>
    <row r="14" ht="15">
      <c r="B14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Electric Reliability Council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Stecklein, Chris</dc:creator>
  <cp:keywords/>
  <dc:description/>
  <cp:lastModifiedBy>Apodaca, Amy</cp:lastModifiedBy>
  <cp:lastPrinted>2014-10-15T15:37:15Z</cp:lastPrinted>
  <dcterms:created xsi:type="dcterms:W3CDTF">2014-09-15T20:46:38Z</dcterms:created>
  <dcterms:modified xsi:type="dcterms:W3CDTF">2014-11-03T19:48:02Z</dcterms:modified>
  <cp:category/>
  <cp:version/>
  <cp:contentType/>
  <cp:contentStatus/>
</cp:coreProperties>
</file>