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455" windowWidth="15480" windowHeight="4545" tabRatio="948" activeTab="2"/>
  </bookViews>
  <sheets>
    <sheet name="Annual Summary" sheetId="1" r:id="rId1"/>
    <sheet name="Monthly Summary" sheetId="2" r:id="rId2"/>
    <sheet name="2014 Detailed Incident Data" sheetId="3" r:id="rId3"/>
    <sheet name="2014 Retail Business Hours" sheetId="4" r:id="rId4"/>
    <sheet name="2014 Retail Off Bus Hours" sheetId="5" r:id="rId5"/>
    <sheet name="2014 MarkeTrak" sheetId="6" r:id="rId6"/>
    <sheet name="How To Use" sheetId="7" r:id="rId7"/>
    <sheet name="2013 Detailed Incident Data" sheetId="8" r:id="rId8"/>
    <sheet name="2013 Retail Business Hours" sheetId="9" r:id="rId9"/>
    <sheet name="2013 Retail Off Bus Hours" sheetId="10" r:id="rId10"/>
    <sheet name="2013 MarkeTrak" sheetId="11" r:id="rId11"/>
    <sheet name="2012 Detailed Incident Data" sheetId="12" r:id="rId12"/>
    <sheet name="2012 Retail Business Hours" sheetId="13" r:id="rId13"/>
    <sheet name="2012 Retail Off Bus Hours" sheetId="14" r:id="rId14"/>
    <sheet name="2012 MarkeTrak" sheetId="15" r:id="rId15"/>
    <sheet name="2011 Detailed Incident Data" sheetId="16" r:id="rId16"/>
    <sheet name="2011 Retail Business Hours" sheetId="17" r:id="rId17"/>
    <sheet name="2011 Retail Off Bus Hours" sheetId="18" r:id="rId18"/>
    <sheet name="2011 TML Availability" sheetId="19" r:id="rId19"/>
    <sheet name="2011 MarkeTrak Availability" sheetId="20" r:id="rId20"/>
    <sheet name="2010 Detailed Incident Data" sheetId="21" r:id="rId21"/>
    <sheet name="2010 Retail Business Hours" sheetId="22" r:id="rId22"/>
    <sheet name="2010 Retail Off Bus Hours" sheetId="23" r:id="rId23"/>
    <sheet name="2010 TML Availability" sheetId="24" r:id="rId24"/>
    <sheet name="2010 MarkeTrak Availability" sheetId="25" r:id="rId25"/>
    <sheet name="2009 Detailed Incident Data" sheetId="26" r:id="rId26"/>
    <sheet name="2009 Retail Availability" sheetId="27" r:id="rId27"/>
    <sheet name="2009 TML Availability" sheetId="28" r:id="rId28"/>
    <sheet name="2009 MarkeTrak Availability" sheetId="29" r:id="rId29"/>
    <sheet name="SLA Exception Requests" sheetId="30" r:id="rId30"/>
    <sheet name="2008 Detailed Incident Data" sheetId="31" r:id="rId31"/>
    <sheet name="2008 Retail Availability" sheetId="32" r:id="rId32"/>
    <sheet name="2008 TML Availability" sheetId="33" r:id="rId33"/>
    <sheet name="2008 MarkeTrak Availability" sheetId="34" r:id="rId34"/>
    <sheet name="2007 Detailed Incident Data" sheetId="35" r:id="rId35"/>
    <sheet name="2007 Retail  Availability" sheetId="36" r:id="rId36"/>
    <sheet name="2007 MarkeTrak Availability" sheetId="37" state="hidden" r:id="rId37"/>
    <sheet name="2007 TML  Availability" sheetId="38" r:id="rId38"/>
    <sheet name="2007 MarkeTrak  Availability" sheetId="39" r:id="rId39"/>
    <sheet name="2006 Detailed Incident Data " sheetId="40" r:id="rId40"/>
    <sheet name="2006 Retail Availability" sheetId="41" r:id="rId41"/>
  </sheets>
  <definedNames>
    <definedName name="_xlnm._FilterDatabase" localSheetId="39" hidden="1">'2006 Detailed Incident Data '!$A$3:$U$40</definedName>
    <definedName name="_xlnm._FilterDatabase" localSheetId="34" hidden="1">'2007 Detailed Incident Data'!$A$3:$U$106</definedName>
    <definedName name="_xlnm._FilterDatabase" localSheetId="30" hidden="1">'2008 Detailed Incident Data'!$B$3:$U$116</definedName>
    <definedName name="_xlnm._FilterDatabase" localSheetId="25" hidden="1">'2009 Detailed Incident Data'!$B$3:$U$91</definedName>
    <definedName name="OLE_LINK1" localSheetId="6">'How To Use'!$B$55</definedName>
    <definedName name="OLE_LINK3" localSheetId="34">'2007 Detailed Incident Data'!#REF!</definedName>
    <definedName name="OLE_LINK3" localSheetId="30">'2008 Detailed Incident Data'!#REF!</definedName>
    <definedName name="OLE_LINK3" localSheetId="25">'2009 Detailed Incident Data'!#REF!</definedName>
  </definedNames>
  <calcPr fullCalcOnLoad="1"/>
</workbook>
</file>

<file path=xl/sharedStrings.xml><?xml version="1.0" encoding="utf-8"?>
<sst xmlns="http://schemas.openxmlformats.org/spreadsheetml/2006/main" count="9353" uniqueCount="2101">
  <si>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</si>
  <si>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</si>
  <si>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</si>
  <si>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</si>
  <si>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</si>
  <si>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</si>
  <si>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</si>
  <si>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</si>
  <si>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</si>
  <si>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</si>
  <si>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</si>
  <si>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</si>
  <si>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</si>
  <si>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</si>
  <si>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</si>
  <si>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</si>
  <si>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</si>
  <si>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</si>
  <si>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</si>
  <si>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</si>
  <si>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</si>
  <si>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</si>
  <si>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</si>
  <si>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</si>
  <si>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</si>
  <si>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</si>
  <si>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</si>
  <si>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</si>
  <si>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</si>
  <si>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</si>
  <si>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</si>
  <si>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</si>
  <si>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</si>
  <si>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</si>
  <si>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</si>
  <si>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</si>
  <si>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</si>
  <si>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</si>
  <si>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</si>
  <si>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</si>
  <si>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</si>
  <si>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</si>
  <si>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</si>
  <si>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</si>
  <si>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</si>
  <si>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</si>
  <si>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</si>
  <si>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</si>
  <si>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</si>
  <si>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</si>
  <si>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</si>
  <si>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</si>
  <si>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</si>
  <si>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</si>
  <si>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</si>
  <si>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</si>
  <si>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</si>
  <si>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</si>
  <si>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</si>
  <si>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</si>
  <si>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</si>
  <si>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</si>
  <si>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</si>
  <si>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</si>
  <si>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</si>
  <si>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</si>
  <si>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</si>
  <si>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</si>
  <si>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</si>
  <si>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</si>
  <si>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</si>
  <si>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</si>
  <si>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</si>
  <si>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</si>
  <si>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</si>
  <si>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</si>
  <si>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</si>
  <si>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</si>
  <si>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</si>
  <si>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</si>
  <si>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</si>
  <si>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</si>
  <si>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</si>
  <si>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</si>
  <si>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</si>
  <si>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</si>
  <si>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</si>
  <si>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</si>
  <si>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</si>
  <si>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</si>
  <si>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</si>
  <si>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</si>
  <si>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</si>
  <si>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</si>
  <si>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</si>
  <si>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</si>
  <si>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</si>
  <si>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</si>
  <si>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</si>
  <si>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</si>
  <si>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</si>
  <si>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</si>
  <si>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</si>
  <si>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</si>
  <si>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</si>
  <si>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</si>
  <si>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</si>
  <si>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</si>
  <si>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</si>
  <si>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</si>
  <si>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</si>
  <si>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</si>
  <si>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</si>
  <si>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</si>
  <si>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</si>
  <si>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</si>
  <si>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</si>
  <si>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</si>
  <si>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</si>
  <si>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</si>
  <si>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</si>
  <si>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</si>
  <si>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</si>
  <si>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</si>
  <si>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</si>
  <si>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</si>
  <si>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</si>
  <si>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</si>
  <si>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</si>
  <si>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</si>
  <si>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</si>
  <si>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</si>
  <si>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</si>
  <si>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</si>
  <si>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</si>
  <si>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</si>
  <si>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</si>
  <si>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</si>
  <si>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</si>
  <si>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</si>
  <si>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</si>
  <si>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</si>
  <si>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</si>
  <si>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</si>
  <si>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</si>
  <si>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</si>
  <si>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</si>
  <si>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</si>
  <si>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</si>
  <si>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</si>
  <si>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</si>
  <si>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</si>
  <si>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</si>
  <si>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</si>
  <si>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</si>
  <si>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</si>
  <si>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</si>
  <si>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</si>
  <si>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</si>
  <si>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</si>
  <si>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</si>
  <si>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</si>
  <si>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</si>
  <si>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</si>
  <si>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</si>
  <si>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</si>
  <si>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</si>
  <si>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</si>
  <si>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</si>
  <si>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</si>
  <si>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</si>
  <si>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</si>
  <si>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</si>
  <si>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</si>
  <si>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</si>
  <si>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</si>
  <si>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</si>
  <si>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</si>
  <si>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</si>
  <si>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</si>
  <si>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</si>
  <si>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</si>
  <si>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</si>
  <si>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</si>
  <si>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</si>
  <si>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</si>
  <si>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</si>
  <si>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</si>
  <si>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</si>
  <si>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</si>
  <si>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</si>
  <si>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</si>
  <si>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</si>
  <si>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</si>
  <si>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</si>
  <si>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</si>
  <si>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</si>
  <si>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</si>
  <si>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</si>
  <si>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</si>
  <si>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</si>
  <si>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</si>
  <si>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</si>
  <si>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</si>
  <si>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</si>
  <si>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</si>
  <si>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</si>
  <si>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</si>
  <si>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</si>
  <si>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</si>
  <si>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</si>
  <si>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</si>
  <si>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</si>
  <si>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</si>
  <si>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</si>
  <si>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</si>
  <si>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</si>
  <si>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</si>
  <si>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</si>
  <si>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</si>
  <si>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</si>
  <si>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</si>
  <si>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</si>
  <si>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</si>
  <si>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</si>
  <si>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</si>
  <si>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</si>
  <si>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</si>
  <si>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</si>
  <si>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</si>
  <si>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</si>
  <si>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</si>
  <si>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</si>
  <si>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</si>
  <si>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</si>
  <si>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</si>
  <si>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</si>
  <si>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</si>
  <si>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</si>
  <si>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</si>
  <si>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</si>
  <si>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</si>
  <si>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</si>
  <si>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</si>
  <si>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</si>
  <si>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</si>
  <si>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</si>
  <si>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</si>
  <si>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</si>
  <si>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</si>
  <si>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</si>
  <si>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</si>
  <si>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</si>
  <si>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</si>
  <si>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</si>
  <si>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</si>
  <si>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</si>
  <si>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</si>
  <si>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</si>
  <si>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</si>
  <si>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</si>
  <si>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</si>
  <si>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</si>
  <si>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</si>
  <si>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</si>
  <si>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</si>
  <si>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</si>
  <si>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</si>
  <si>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</si>
  <si>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</si>
  <si>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</si>
  <si>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</si>
  <si>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</si>
  <si>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</si>
  <si>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</si>
  <si>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</si>
  <si>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</si>
  <si>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</si>
  <si>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</si>
  <si>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</si>
  <si>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</si>
  <si>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</si>
  <si>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</si>
  <si>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</si>
  <si>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</si>
  <si>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</si>
  <si>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</si>
  <si>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</si>
  <si>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</si>
  <si>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</si>
  <si>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</si>
  <si>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</si>
  <si>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</si>
  <si>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</si>
  <si>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</si>
  <si>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</si>
  <si>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</si>
  <si>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</si>
  <si>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</si>
  <si>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</si>
  <si>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</si>
  <si>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</si>
  <si>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</si>
  <si>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</si>
  <si>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</si>
  <si>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</si>
  <si>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</si>
  <si>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</si>
  <si>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</si>
  <si>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</si>
  <si>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</si>
  <si>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</si>
  <si>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</si>
  <si>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</si>
  <si>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</si>
  <si>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</si>
  <si>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</si>
  <si>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</si>
  <si>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</si>
  <si>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</si>
  <si>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</si>
  <si>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</si>
  <si>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</si>
  <si>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</si>
  <si>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</si>
  <si>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</si>
  <si>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</si>
  <si>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</si>
  <si>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</si>
  <si>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</si>
  <si>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</si>
  <si>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</si>
  <si>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</si>
  <si>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</si>
  <si>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</si>
  <si>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</si>
  <si>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</si>
  <si>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</si>
  <si>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</si>
  <si>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</si>
  <si>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</si>
  <si>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</si>
  <si>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</si>
  <si>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</si>
  <si>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</si>
  <si>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</si>
  <si>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</si>
  <si>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</si>
  <si>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</si>
  <si>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</si>
  <si>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</si>
  <si>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</si>
  <si>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</si>
  <si>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</si>
  <si>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</si>
  <si>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</si>
  <si>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</si>
  <si>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</si>
  <si>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</si>
  <si>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</si>
  <si>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</si>
  <si>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</si>
  <si>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</si>
  <si>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</si>
  <si>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</si>
  <si>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</si>
  <si>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</si>
  <si>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</si>
  <si>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</si>
  <si>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</si>
  <si>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</si>
  <si>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</si>
  <si>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</si>
  <si>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</si>
  <si>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</si>
  <si>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</si>
  <si>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</si>
  <si>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</si>
  <si>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</si>
  <si>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</si>
  <si>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</si>
  <si>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</si>
  <si>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</si>
  <si>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</si>
  <si>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</si>
  <si>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</si>
  <si>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</si>
  <si>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</si>
  <si>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</si>
  <si>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</si>
  <si>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</si>
  <si>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</si>
  <si>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</si>
  <si>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</si>
  <si>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</si>
  <si>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</si>
  <si>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</si>
  <si>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</si>
  <si>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</si>
  <si>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</si>
  <si>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</si>
  <si>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</si>
  <si>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</si>
  <si>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</si>
  <si>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</si>
  <si>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</si>
  <si>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</si>
  <si>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</si>
  <si>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</si>
  <si>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</si>
  <si>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</si>
  <si>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</si>
  <si>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</si>
  <si>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</si>
  <si>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</si>
  <si>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</si>
  <si>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</si>
  <si>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</si>
  <si>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</si>
  <si>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</si>
  <si>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</si>
  <si>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</si>
  <si>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</si>
  <si>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</si>
  <si>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</si>
  <si>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</si>
  <si>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</si>
  <si>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</si>
  <si>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</si>
  <si>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</si>
  <si>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</si>
  <si>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</si>
  <si>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</si>
  <si>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</si>
  <si>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</si>
  <si>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</si>
  <si>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</si>
  <si>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</si>
  <si>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</si>
  <si>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</si>
  <si>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</si>
  <si>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</si>
  <si>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</si>
  <si>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</si>
  <si>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</si>
  <si>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</si>
  <si>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</si>
  <si>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</si>
  <si>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</si>
  <si>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</si>
  <si>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</si>
  <si>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</si>
  <si>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</si>
  <si>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</si>
  <si>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</si>
  <si>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</si>
  <si>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</si>
  <si>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</si>
  <si>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</si>
  <si>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</si>
  <si>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</si>
  <si>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</si>
  <si>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</si>
  <si>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</si>
  <si>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</si>
  <si>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</si>
  <si>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</si>
  <si>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</si>
  <si>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</si>
  <si>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</si>
  <si>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</si>
  <si>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</si>
  <si>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</si>
  <si>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</si>
  <si>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</si>
  <si>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</si>
  <si>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</si>
  <si>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</si>
  <si>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</si>
  <si>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</si>
  <si>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</si>
  <si>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</si>
  <si>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</si>
  <si>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</si>
  <si>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</si>
  <si>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</si>
  <si>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</si>
  <si>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</si>
  <si>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</si>
  <si>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</si>
  <si>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</si>
  <si>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</si>
  <si>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</si>
  <si>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</si>
  <si>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</si>
  <si>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</si>
  <si>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</si>
  <si>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</si>
  <si>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</si>
  <si>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</si>
  <si>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</si>
  <si>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</si>
  <si>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</si>
  <si>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</si>
  <si>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</si>
  <si>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</si>
  <si>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</si>
  <si>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</si>
  <si>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</si>
  <si>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</si>
  <si>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</si>
  <si>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</si>
  <si>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</si>
  <si>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</si>
  <si>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</si>
  <si>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</si>
  <si>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</si>
  <si>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</si>
  <si>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</si>
  <si>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</si>
  <si>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</si>
  <si>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</si>
  <si>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</si>
  <si>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</si>
  <si>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</si>
  <si>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</si>
  <si>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</si>
  <si>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</si>
  <si>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</si>
  <si>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</si>
  <si>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</si>
  <si>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</si>
  <si>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</si>
  <si>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</si>
  <si>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</si>
  <si>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</si>
  <si>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</si>
  <si>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</si>
  <si>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</si>
  <si>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</si>
  <si>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</si>
  <si>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</si>
  <si>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</si>
  <si>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</si>
  <si>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</si>
  <si>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</si>
  <si>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</si>
  <si>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</si>
  <si>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</si>
  <si>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</si>
  <si>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</si>
  <si>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</si>
  <si>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</si>
  <si>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</si>
  <si>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</si>
  <si>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</si>
  <si>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</si>
  <si>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</si>
  <si>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</si>
  <si>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</si>
  <si>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</si>
  <si>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</si>
  <si>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</si>
  <si>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</si>
  <si>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</si>
  <si>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</si>
  <si>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</si>
  <si>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</si>
  <si>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</si>
  <si>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</si>
  <si>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</si>
  <si>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</si>
  <si>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</si>
  <si>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</si>
  <si>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</si>
  <si>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</si>
  <si>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</si>
  <si>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</si>
  <si>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</si>
  <si>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</si>
  <si>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</si>
  <si>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</si>
  <si>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</si>
  <si>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</si>
  <si>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</si>
  <si>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</si>
  <si>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</si>
  <si>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</si>
  <si>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</si>
  <si>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</si>
  <si>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</si>
  <si>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</si>
  <si>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</si>
  <si>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</si>
  <si>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</si>
  <si>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</si>
  <si>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</si>
  <si>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</si>
  <si>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</si>
  <si>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</si>
  <si>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</si>
  <si>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</si>
  <si>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</si>
  <si>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</si>
  <si>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</si>
  <si>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</si>
  <si>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</si>
  <si>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</si>
  <si>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</si>
  <si>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</si>
  <si>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</si>
  <si>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</si>
  <si>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</si>
  <si>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</si>
  <si>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</si>
  <si>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</si>
  <si>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</si>
  <si>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</si>
  <si>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</si>
  <si>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</si>
  <si>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</si>
  <si>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</si>
  <si>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</si>
  <si>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</si>
  <si>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</si>
  <si>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</si>
  <si>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</si>
  <si>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</si>
  <si>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</si>
  <si>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</si>
  <si>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</si>
  <si>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</si>
  <si>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</si>
  <si>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</si>
  <si>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</si>
  <si>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</si>
  <si>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</si>
  <si>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</si>
  <si>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</si>
  <si>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</si>
  <si>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</si>
  <si>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</si>
  <si>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</si>
  <si>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</si>
  <si>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</si>
  <si>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</si>
  <si>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</si>
  <si>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</si>
  <si>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</si>
  <si>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</si>
  <si>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</si>
  <si>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</si>
  <si>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</si>
  <si>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</si>
  <si>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</si>
  <si>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</si>
  <si>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</si>
  <si>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</si>
  <si>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</si>
  <si>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</si>
  <si>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</si>
  <si>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</si>
  <si>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</si>
  <si>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</si>
  <si>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</si>
  <si>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</si>
  <si>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</si>
  <si>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</si>
  <si>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</si>
  <si>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</si>
  <si>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</si>
  <si>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</si>
  <si>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</si>
  <si>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</si>
  <si>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</si>
  <si>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</si>
  <si>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</si>
  <si>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</si>
  <si>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</si>
  <si>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</si>
  <si>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</si>
  <si>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</si>
  <si>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</si>
  <si>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</si>
  <si>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</si>
  <si>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</si>
  <si>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</si>
  <si>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</si>
  <si>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</si>
  <si>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</si>
  <si>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</si>
  <si>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</si>
  <si>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</si>
  <si>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</si>
  <si>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</si>
  <si>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</si>
  <si>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</si>
  <si>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</si>
  <si>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</si>
  <si>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</si>
  <si>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</si>
  <si>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</si>
  <si>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</si>
  <si>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</si>
  <si>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</si>
  <si>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</si>
  <si>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</si>
  <si>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</si>
  <si>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</si>
  <si>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</si>
  <si>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</si>
  <si>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</si>
  <si>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</si>
  <si>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</si>
  <si>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</si>
  <si>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</si>
  <si>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</si>
  <si>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</si>
  <si>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</si>
  <si>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</si>
  <si>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</si>
  <si>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</si>
  <si>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</si>
  <si>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</si>
  <si>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</si>
  <si>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</si>
  <si>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</si>
  <si>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</si>
  <si>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</si>
  <si>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</si>
  <si>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</si>
  <si>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</si>
  <si>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</si>
  <si>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</si>
  <si>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</si>
  <si>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</si>
  <si>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</si>
  <si>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</si>
  <si>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</si>
  <si>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</si>
  <si>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</si>
  <si>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</si>
  <si>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</si>
  <si>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</si>
  <si>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</si>
  <si>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</si>
  <si>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</si>
  <si>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</si>
  <si>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</si>
  <si>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</si>
  <si>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</si>
  <si>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</si>
  <si>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</si>
  <si>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</si>
  <si>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</si>
  <si>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</si>
  <si>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</si>
  <si>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</si>
  <si>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</si>
  <si>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</si>
  <si>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</si>
  <si>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</si>
  <si>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</si>
  <si>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</si>
  <si>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</si>
  <si>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</si>
  <si>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</si>
  <si>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</si>
  <si>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</si>
  <si>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</si>
  <si>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</si>
  <si>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</si>
  <si>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</si>
  <si>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</si>
  <si>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</si>
  <si>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</si>
  <si>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</si>
  <si>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</si>
  <si>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</si>
  <si>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</si>
  <si>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</si>
  <si>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</si>
  <si>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</si>
  <si>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</si>
  <si>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</si>
  <si>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</si>
  <si>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</si>
  <si>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</si>
  <si>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</si>
  <si>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</si>
  <si>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</si>
  <si>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</si>
  <si>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</si>
  <si>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</si>
  <si>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</si>
  <si>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</si>
  <si>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</si>
  <si>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</si>
  <si>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</si>
  <si>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</si>
  <si>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</si>
  <si>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</si>
  <si>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</si>
  <si>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</si>
  <si>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</si>
  <si>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</si>
  <si>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</si>
  <si>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</si>
  <si>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</si>
  <si>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</si>
  <si>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</si>
  <si>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</si>
  <si>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</si>
  <si>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</si>
  <si>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</si>
  <si>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</si>
  <si>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</si>
  <si>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</si>
  <si>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</si>
  <si>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</si>
  <si>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</si>
  <si>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</si>
  <si>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</si>
  <si>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</si>
  <si>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</si>
  <si>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</si>
  <si>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</si>
  <si>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</si>
  <si>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</si>
  <si>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</si>
  <si>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</si>
  <si>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</si>
  <si>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</si>
  <si>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</si>
  <si>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</si>
  <si>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</si>
  <si>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</si>
  <si>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</si>
  <si>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</si>
  <si>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</si>
  <si>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</si>
  <si>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</si>
  <si>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</si>
  <si>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</si>
  <si>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</si>
  <si>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</si>
  <si>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</si>
  <si>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</si>
  <si>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</si>
  <si>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</si>
  <si>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</si>
  <si>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</si>
  <si>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</si>
  <si>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</si>
  <si>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</si>
  <si>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</si>
  <si>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</si>
  <si>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</si>
  <si>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</si>
  <si>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</si>
  <si>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</si>
  <si>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</si>
  <si>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</si>
  <si>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</si>
  <si>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</si>
  <si>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</si>
  <si>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</si>
  <si>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</si>
  <si>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</si>
  <si>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</si>
  <si>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</si>
  <si>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</si>
  <si>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</si>
  <si>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</si>
  <si>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</si>
  <si>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</si>
  <si>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</si>
  <si>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</si>
  <si>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</si>
  <si>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</si>
  <si>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</si>
  <si>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</si>
  <si>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</si>
  <si>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</si>
  <si>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</si>
  <si>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</si>
  <si>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</si>
  <si>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</si>
  <si>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</si>
  <si>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</si>
  <si>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</si>
  <si>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</si>
  <si>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</si>
  <si>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</si>
  <si>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</si>
  <si>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</si>
  <si>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</si>
  <si>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</si>
  <si>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</si>
  <si>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</si>
  <si>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</si>
  <si>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</si>
  <si>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</si>
  <si>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</si>
  <si>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</si>
  <si>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</si>
  <si>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</si>
  <si>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</si>
  <si>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</si>
  <si>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</si>
  <si>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</si>
  <si>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</si>
  <si>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</si>
  <si>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</si>
  <si>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</si>
  <si>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</si>
  <si>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</si>
  <si>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</si>
  <si>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</si>
  <si>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</si>
  <si>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</si>
  <si>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</si>
  <si>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</si>
  <si>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</si>
  <si>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</si>
  <si>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</si>
  <si>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</si>
  <si>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</si>
  <si>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</si>
  <si>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</si>
  <si>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</si>
  <si>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</si>
  <si>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</si>
  <si>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</si>
  <si>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</si>
  <si>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</si>
  <si>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</si>
  <si>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</si>
  <si>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</si>
  <si>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</si>
  <si>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</si>
  <si>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</si>
  <si>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</si>
  <si>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</si>
  <si>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</si>
  <si>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</si>
  <si>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</si>
  <si>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</si>
  <si>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</si>
  <si>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</si>
  <si>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</si>
  <si>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</si>
  <si>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</si>
  <si>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</si>
  <si>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</si>
  <si>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</si>
  <si>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</si>
  <si>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</si>
  <si>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</si>
  <si>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</si>
  <si>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</si>
  <si>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</si>
  <si>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</si>
  <si>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</si>
  <si>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</si>
  <si>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</si>
  <si>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</si>
  <si>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</si>
  <si>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</si>
  <si>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</si>
  <si>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</si>
  <si>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</si>
  <si>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</si>
  <si>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</si>
  <si>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</si>
  <si>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</si>
  <si>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</si>
  <si>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</si>
  <si>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</si>
  <si>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</si>
  <si>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</si>
  <si>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</si>
  <si>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</si>
  <si>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</si>
  <si>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</si>
  <si>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</si>
  <si>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</si>
  <si>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</si>
  <si>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</si>
  <si>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</si>
  <si>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</si>
  <si>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</si>
  <si>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</si>
  <si>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</si>
  <si>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</si>
  <si>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</si>
  <si>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</si>
  <si>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</si>
  <si>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</si>
  <si>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</si>
  <si>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</si>
  <si>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</si>
  <si>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</si>
  <si>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</si>
  <si>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</si>
  <si>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</si>
  <si>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</si>
  <si>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</si>
  <si>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</si>
  <si>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</si>
  <si>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</si>
  <si>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</si>
  <si>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</si>
  <si>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</si>
  <si>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</si>
  <si>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</si>
  <si>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</si>
  <si>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</si>
  <si>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</si>
  <si>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</si>
  <si>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</si>
  <si>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</si>
  <si>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</si>
  <si>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</si>
  <si>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</si>
  <si>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</si>
  <si>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</si>
  <si>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</si>
  <si>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</si>
  <si>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</si>
  <si>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</si>
  <si>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</si>
  <si>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</si>
  <si>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</si>
  <si>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</si>
  <si>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</si>
  <si>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</si>
  <si>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</si>
  <si>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</si>
  <si>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</si>
  <si>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</si>
  <si>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</si>
  <si>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</si>
  <si>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</si>
  <si>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</si>
  <si>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</si>
  <si>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</si>
  <si>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</si>
  <si>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</si>
  <si>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</si>
  <si>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</si>
  <si>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</si>
  <si>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</si>
  <si>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</si>
  <si>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</si>
  <si>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</si>
  <si>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</si>
  <si>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</si>
  <si>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</si>
  <si>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</si>
  <si>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</si>
  <si>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</si>
  <si>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</si>
  <si>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</si>
  <si>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</si>
  <si>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</si>
  <si>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</si>
  <si>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</si>
  <si>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</si>
  <si>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</si>
  <si>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</si>
  <si>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</si>
  <si>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</si>
  <si>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</si>
  <si>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</si>
  <si>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</si>
  <si>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</si>
  <si>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</si>
  <si>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</si>
  <si>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</si>
  <si>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</si>
  <si>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</si>
  <si>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</si>
  <si>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</si>
  <si>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</si>
  <si>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</si>
  <si>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</si>
  <si>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</si>
  <si>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</si>
  <si>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</si>
  <si>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</si>
  <si>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</si>
  <si>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</si>
  <si>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</si>
  <si>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</si>
  <si>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</si>
  <si>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</si>
  <si>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</si>
  <si>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</si>
  <si>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</si>
  <si>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</si>
  <si>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</si>
  <si>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</si>
  <si>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</si>
  <si>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</si>
  <si>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</si>
  <si>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</si>
  <si>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</si>
  <si>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</si>
  <si>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</si>
  <si>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</si>
  <si>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</si>
  <si>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</si>
  <si>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</si>
  <si>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</si>
  <si>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</si>
  <si>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</si>
  <si>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</si>
  <si>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</si>
  <si>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</si>
  <si>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</si>
  <si>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</si>
  <si>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</si>
  <si>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</si>
  <si>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</si>
  <si>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</si>
  <si>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</si>
  <si>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</si>
  <si>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</si>
  <si>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</si>
  <si>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</si>
  <si>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</si>
  <si>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</si>
  <si>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</si>
  <si>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</si>
  <si>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</si>
  <si>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</si>
  <si>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</si>
  <si>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</si>
  <si>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</si>
  <si>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</si>
  <si>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</si>
  <si>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</si>
  <si>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</si>
  <si>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</si>
  <si>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</si>
  <si>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</si>
  <si>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</si>
  <si>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</si>
  <si>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</si>
  <si>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</si>
  <si>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</si>
  <si>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</si>
  <si>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</si>
  <si>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</si>
  <si>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</si>
  <si>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</si>
  <si>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</si>
  <si>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</si>
  <si>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</si>
  <si>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</si>
  <si>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</si>
  <si>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</si>
  <si>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</si>
  <si>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</si>
  <si>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</si>
  <si>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</si>
  <si>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</si>
  <si>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</si>
  <si>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</si>
  <si>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</si>
  <si>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</si>
  <si>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</si>
  <si>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</si>
  <si>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</si>
  <si>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</si>
  <si>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</si>
  <si>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</si>
  <si>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</si>
  <si>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</si>
  <si>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</si>
  <si>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</si>
  <si>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</si>
  <si>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</si>
  <si>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</si>
  <si>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</si>
  <si>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</si>
  <si>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</si>
  <si>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</si>
  <si>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</si>
  <si>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</si>
  <si>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</si>
  <si>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</si>
  <si>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</si>
  <si>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</si>
  <si>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</si>
  <si>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</si>
  <si>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</si>
  <si>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</si>
  <si>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</si>
  <si>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</si>
  <si>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</si>
  <si>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</si>
  <si>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</si>
  <si>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</si>
  <si>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</si>
  <si>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</si>
  <si>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</si>
  <si>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</si>
  <si>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</si>
  <si>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</si>
  <si>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</si>
  <si>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</si>
  <si>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</si>
  <si>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</si>
  <si>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</si>
  <si>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</si>
  <si>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</si>
  <si>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</si>
  <si>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</si>
  <si>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</si>
  <si>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</si>
  <si>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</si>
  <si>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</si>
  <si>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</si>
  <si>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</si>
  <si>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</si>
  <si>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</si>
  <si>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</si>
  <si>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</si>
  <si>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</si>
  <si>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</si>
  <si>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</si>
  <si>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</si>
  <si>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</si>
  <si>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</si>
  <si>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</si>
  <si>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</si>
  <si>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</si>
  <si>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</si>
  <si>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</si>
  <si>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</si>
  <si>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</si>
  <si>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</si>
  <si>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</si>
  <si>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</si>
  <si>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</si>
  <si>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</si>
  <si>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</si>
  <si>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</si>
  <si>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</si>
  <si>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</si>
  <si>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</si>
  <si>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</si>
  <si>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</si>
  <si>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</si>
  <si>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</si>
  <si>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</si>
  <si>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</si>
  <si>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</si>
  <si>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</si>
  <si>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</si>
  <si>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</si>
  <si>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</si>
  <si>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</si>
  <si>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</si>
  <si>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</si>
  <si>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</si>
  <si>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</si>
  <si>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</si>
  <si>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</si>
  <si>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</si>
  <si>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</si>
  <si>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</si>
  <si>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</si>
  <si>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</si>
  <si>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</si>
  <si>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</si>
  <si>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</si>
  <si>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</si>
  <si>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</si>
  <si>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</si>
  <si>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</si>
  <si>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</si>
  <si>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</si>
  <si>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</si>
  <si>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</si>
  <si>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</si>
  <si>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</si>
  <si>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</si>
  <si>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</si>
  <si>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</si>
  <si>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</si>
  <si>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</si>
  <si>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</si>
  <si>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</si>
  <si>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</si>
  <si>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</si>
  <si>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</si>
  <si>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</si>
  <si>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</si>
  <si>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</si>
  <si>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</si>
  <si>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</si>
  <si>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</si>
  <si>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</si>
  <si>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</si>
  <si>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</si>
  <si>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</si>
  <si>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</si>
  <si>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</si>
  <si>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</si>
  <si>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</si>
  <si>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</si>
  <si>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</si>
  <si>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</si>
  <si>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</si>
  <si>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</si>
  <si>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</si>
  <si>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</si>
  <si>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</si>
  <si>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</si>
  <si>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</si>
  <si>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</si>
  <si>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</si>
  <si>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</si>
  <si>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</si>
  <si>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</si>
  <si>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</si>
  <si>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</si>
  <si>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</si>
  <si>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</si>
  <si>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</si>
  <si>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</si>
  <si>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</si>
  <si>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</si>
  <si>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</si>
  <si>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</si>
  <si>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</si>
  <si>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</si>
  <si>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</si>
  <si>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</si>
  <si>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</si>
  <si>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</si>
  <si>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</si>
  <si>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</si>
  <si>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</si>
  <si>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</si>
  <si>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</si>
  <si>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</si>
  <si>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</si>
  <si>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</si>
  <si>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</si>
  <si>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</si>
  <si>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</si>
  <si>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</si>
  <si>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</si>
  <si>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</si>
  <si>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</si>
  <si>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</si>
  <si>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</si>
  <si>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</si>
  <si>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</si>
  <si>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</si>
  <si>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</si>
  <si>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</si>
  <si>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</si>
  <si>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</si>
  <si>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</si>
  <si>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</si>
  <si>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</si>
  <si>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</si>
  <si>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</si>
  <si>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</si>
  <si>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</si>
  <si>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</si>
  <si>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</si>
  <si>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</si>
  <si>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</si>
  <si>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</si>
  <si>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</si>
  <si>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</si>
  <si>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</si>
  <si>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</si>
  <si>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</si>
  <si>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</si>
  <si>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</si>
  <si>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</si>
  <si>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</si>
  <si>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</si>
  <si>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</si>
  <si>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</si>
  <si>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</si>
  <si>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</si>
  <si>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</si>
  <si>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</si>
  <si>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</si>
  <si>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</si>
  <si>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</si>
  <si>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</si>
  <si>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</si>
  <si>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</si>
  <si>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</si>
  <si>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</si>
  <si>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</si>
  <si>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</si>
  <si>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</si>
  <si>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</si>
  <si>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</si>
  <si>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</si>
  <si>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</si>
  <si>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</si>
  <si>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</si>
  <si>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</si>
  <si>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</si>
  <si>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</si>
  <si>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</si>
  <si>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</si>
  <si>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</si>
  <si>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</si>
  <si>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</si>
  <si>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</si>
  <si>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</si>
  <si>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</si>
  <si>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</si>
  <si>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</si>
  <si>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</si>
  <si>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</si>
  <si>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</si>
  <si>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</si>
  <si>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</si>
  <si>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</si>
  <si>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</si>
  <si>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</si>
  <si>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</si>
  <si>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</si>
  <si>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</si>
  <si>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</si>
  <si>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</si>
  <si>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</si>
  <si>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</si>
  <si>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</si>
  <si>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</si>
  <si>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</si>
  <si>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</si>
  <si>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</si>
  <si>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</si>
  <si>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</si>
  <si>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</si>
  <si>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</si>
  <si>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</si>
  <si>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</si>
  <si>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</si>
  <si>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</si>
  <si>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</si>
  <si>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</si>
  <si>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</si>
  <si>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</si>
  <si>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</si>
  <si>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</si>
  <si>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</si>
  <si>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</si>
  <si>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</si>
  <si>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</si>
  <si>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</si>
  <si>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</si>
  <si>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</si>
  <si>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</si>
  <si>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</si>
  <si>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</si>
  <si>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</si>
  <si>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</si>
  <si>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</si>
  <si>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</si>
  <si>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</si>
  <si>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</si>
  <si>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</si>
  <si>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</si>
  <si>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</si>
  <si>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</si>
  <si>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</si>
  <si>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</si>
  <si>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</si>
  <si>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</si>
  <si>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</si>
  <si>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</si>
  <si>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</si>
  <si>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</si>
  <si>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</si>
  <si>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</si>
  <si>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</si>
  <si>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</si>
  <si>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</si>
  <si>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</si>
  <si>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</si>
  <si>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</si>
  <si>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</si>
  <si>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</si>
  <si>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</si>
  <si>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</si>
  <si>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</si>
  <si>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</si>
  <si>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</si>
  <si>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</si>
  <si>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</si>
  <si>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</si>
  <si>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</si>
  <si>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</si>
  <si>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</si>
  <si>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</si>
  <si>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</si>
  <si>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</si>
  <si>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</si>
  <si>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</si>
  <si>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</si>
  <si>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</si>
  <si>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</si>
  <si>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</si>
  <si>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</si>
  <si>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</si>
  <si>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</si>
  <si>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</si>
  <si>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</si>
  <si>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</si>
  <si>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</si>
  <si>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</si>
  <si>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</si>
  <si>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</si>
  <si>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</si>
  <si>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</si>
  <si>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</si>
  <si>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</si>
  <si>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</si>
  <si>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</si>
  <si>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</si>
  <si>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</si>
  <si>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</si>
  <si>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</si>
  <si>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</si>
  <si>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</si>
  <si>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</si>
  <si>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</si>
  <si>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</si>
  <si>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</si>
  <si>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</si>
  <si>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</si>
  <si>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</si>
  <si>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</si>
  <si>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</si>
  <si>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</si>
  <si>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</si>
  <si>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</si>
  <si>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</si>
  <si>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</si>
  <si>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</si>
  <si>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</si>
  <si>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</si>
  <si>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</si>
  <si>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</si>
  <si>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</si>
  <si>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</si>
  <si>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</si>
  <si>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</si>
  <si>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</si>
  <si>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</si>
  <si>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</si>
  <si>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</si>
  <si>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</si>
  <si>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</si>
  <si>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</si>
  <si>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</si>
  <si>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</si>
  <si>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</si>
  <si>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</si>
  <si>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</si>
  <si>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</si>
  <si>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</si>
  <si>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</si>
  <si>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</si>
  <si>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</si>
  <si>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</si>
  <si>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</si>
  <si>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</si>
  <si>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</si>
  <si>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</si>
  <si>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</si>
  <si>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</si>
  <si>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</si>
  <si>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</si>
  <si>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</si>
  <si>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</si>
  <si>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</si>
  <si>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</si>
  <si>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</si>
  <si>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</si>
  <si>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</si>
  <si>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</si>
  <si>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</si>
  <si>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</si>
  <si>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</si>
  <si>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</si>
  <si>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</si>
  <si>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</si>
  <si>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</si>
  <si>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</si>
  <si>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</si>
  <si>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</si>
  <si>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</si>
  <si>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</si>
  <si>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</si>
  <si>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</si>
  <si>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</si>
  <si>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</si>
  <si>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</si>
  <si>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</si>
  <si>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</si>
  <si>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</si>
  <si>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</si>
  <si>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</si>
  <si>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</si>
  <si>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</si>
  <si>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</si>
  <si>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</si>
  <si>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</si>
  <si>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</si>
  <si>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</si>
  <si>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</si>
  <si>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</si>
  <si>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</si>
  <si>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</si>
  <si>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</si>
  <si>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</si>
  <si>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</si>
  <si>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</si>
  <si>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</si>
  <si>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</si>
  <si>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</si>
  <si>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</si>
  <si>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</si>
  <si>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</si>
  <si>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</si>
  <si>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</si>
  <si>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</si>
  <si>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</si>
  <si>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</si>
  <si>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</si>
  <si>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</si>
  <si>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</si>
  <si>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</si>
  <si>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</si>
  <si>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</si>
  <si>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</si>
  <si>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</si>
  <si>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</si>
  <si>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</si>
  <si>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</si>
  <si>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</si>
  <si>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</si>
  <si>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</si>
  <si>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</si>
  <si>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</si>
  <si>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</si>
  <si>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</si>
  <si>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</si>
  <si>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</si>
  <si>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</si>
  <si>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</si>
  <si>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</si>
  <si>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</si>
  <si>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</si>
  <si>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</si>
  <si>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</si>
  <si>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</si>
  <si>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</si>
  <si>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</si>
  <si>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</si>
  <si>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</si>
  <si>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</si>
  <si>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</si>
  <si>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</si>
  <si>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</si>
  <si>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</si>
  <si>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</si>
  <si>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</si>
  <si>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</si>
  <si>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</si>
  <si>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</si>
  <si>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</si>
  <si>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</si>
  <si>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</si>
  <si>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</si>
  <si>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</si>
  <si>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</si>
  <si>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</si>
  <si>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</si>
  <si>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</si>
  <si>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</si>
  <si>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</si>
  <si>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</si>
  <si>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</si>
  <si>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</si>
  <si>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</si>
  <si>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</si>
  <si>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</si>
  <si>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</si>
  <si>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</si>
  <si>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</si>
  <si>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</si>
  <si>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</si>
  <si>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</si>
  <si>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</si>
  <si>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</si>
  <si>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</si>
  <si>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</si>
  <si>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</si>
  <si>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</si>
  <si>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</si>
  <si>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</si>
  <si>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</si>
  <si>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</si>
  <si>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</si>
  <si>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</si>
  <si>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</si>
  <si>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</si>
  <si>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</si>
  <si>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</si>
  <si>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</si>
  <si>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</si>
  <si>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</si>
  <si>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</si>
  <si>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</si>
  <si>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</si>
  <si>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</si>
  <si>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</si>
  <si>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</si>
  <si>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</si>
  <si>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</si>
  <si>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</si>
  <si>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</si>
  <si>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</si>
  <si>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</si>
  <si>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</si>
  <si>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</si>
  <si>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</si>
  <si>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</si>
  <si>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</si>
  <si>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</si>
  <si>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</si>
  <si>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</si>
  <si>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</si>
  <si>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</si>
  <si>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</si>
  <si>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</si>
  <si>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</si>
  <si>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</si>
  <si>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</si>
  <si>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</si>
  <si>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</si>
  <si>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</si>
  <si>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</si>
  <si>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</si>
  <si>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</si>
  <si>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</si>
  <si>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</si>
  <si>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</si>
  <si>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</si>
  <si>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</si>
  <si>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</si>
  <si>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</si>
  <si>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</si>
  <si>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</si>
  <si>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</si>
  <si>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</si>
  <si>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</si>
  <si>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</si>
  <si>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</si>
  <si>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</si>
  <si>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</si>
  <si>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</si>
  <si>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</si>
  <si>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</si>
  <si>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</si>
  <si>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</si>
  <si>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</si>
  <si>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</si>
  <si>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</si>
  <si>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</si>
  <si>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</si>
  <si>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</si>
  <si>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</si>
  <si>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</si>
  <si>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</si>
  <si>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</si>
  <si>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</si>
  <si>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</si>
  <si>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</si>
  <si>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</si>
  <si>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</si>
  <si>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</si>
  <si>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</si>
  <si>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</si>
  <si>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</si>
  <si>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</si>
  <si>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</si>
  <si>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</si>
  <si>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</si>
  <si>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</si>
  <si>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</si>
  <si>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</si>
  <si>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</si>
  <si>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</si>
  <si>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</si>
  <si>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</si>
  <si>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</si>
  <si>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</si>
  <si>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</si>
  <si>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</si>
  <si>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</si>
  <si>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</si>
  <si>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</si>
  <si>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</si>
  <si>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</si>
  <si>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</si>
  <si>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</si>
  <si>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</si>
  <si>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</si>
  <si>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</si>
  <si>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</si>
  <si>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</si>
  <si>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</si>
  <si>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</si>
  <si>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</si>
  <si>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</si>
  <si>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</si>
  <si>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</si>
  <si>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</si>
  <si>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</si>
  <si>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</si>
  <si>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</si>
  <si>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</si>
  <si>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</si>
  <si>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</si>
  <si>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</si>
  <si>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</si>
  <si>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</si>
  <si>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</si>
  <si>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</si>
  <si>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</si>
  <si>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</si>
  <si>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</si>
  <si>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</si>
  <si>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</si>
  <si>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</si>
  <si>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</si>
  <si>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</si>
  <si>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</si>
  <si>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</si>
  <si>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</si>
  <si>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</si>
  <si>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</si>
  <si>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</si>
  <si>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</si>
  <si>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</si>
  <si>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</si>
  <si>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</si>
  <si>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</si>
  <si>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</si>
  <si>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</si>
  <si>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</si>
  <si>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</si>
  <si>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</si>
  <si>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</si>
  <si>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</si>
  <si>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</si>
  <si>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</si>
  <si>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</si>
  <si>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</si>
  <si>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</si>
  <si>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</si>
  <si>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</si>
  <si>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</si>
  <si>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</si>
  <si>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</si>
  <si>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</si>
  <si>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</si>
  <si>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</si>
  <si>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</si>
  <si>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</si>
  <si>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</si>
  <si>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</si>
  <si>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</si>
  <si>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</si>
  <si>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</si>
  <si>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</si>
  <si>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</si>
  <si>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</si>
  <si>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</si>
  <si>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</si>
  <si>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</si>
  <si>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</si>
  <si>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</si>
  <si>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</si>
  <si>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</si>
  <si>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</si>
  <si>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</si>
  <si>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</si>
  <si>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</si>
  <si>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</si>
  <si>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</si>
  <si>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</si>
  <si>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</si>
  <si>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</si>
  <si>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</si>
  <si>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</si>
  <si>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</si>
  <si>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</si>
  <si>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</si>
  <si>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</si>
  <si>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</si>
  <si>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</si>
  <si>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</si>
  <si>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</si>
  <si>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</si>
  <si>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</si>
  <si>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</si>
  <si>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</si>
  <si>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</si>
  <si>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</si>
  <si>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</si>
  <si>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</si>
  <si>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</si>
  <si>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</si>
  <si>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</si>
  <si>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</si>
  <si>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</si>
  <si>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</si>
  <si>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</si>
  <si>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</si>
  <si>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</si>
  <si>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</si>
  <si>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</si>
  <si>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</si>
  <si>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</si>
  <si>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</si>
  <si>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</si>
  <si>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</si>
  <si>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</si>
  <si>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</si>
  <si>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</si>
  <si>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</si>
  <si>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</si>
  <si>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</si>
  <si>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</si>
  <si>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</si>
  <si>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</si>
  <si>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</si>
  <si>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</si>
  <si>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</si>
  <si>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</si>
  <si>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</si>
  <si>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</si>
  <si>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</si>
  <si>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</si>
  <si>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</si>
  <si>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</si>
  <si>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</si>
  <si>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</si>
  <si>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</si>
  <si>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</si>
  <si>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</si>
  <si>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</si>
  <si>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</si>
  <si>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</si>
  <si>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</si>
  <si>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</si>
  <si>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</si>
  <si>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</si>
  <si>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</si>
  <si>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</si>
  <si>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</si>
  <si>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</si>
  <si>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</si>
  <si>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</si>
  <si>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</si>
  <si>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</si>
  <si>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</si>
  <si>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</si>
  <si>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</si>
  <si>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</si>
  <si>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</si>
  <si>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</si>
  <si>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</si>
  <si>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</si>
  <si>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</si>
  <si>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</si>
  <si>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</si>
  <si>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</si>
  <si>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</si>
  <si>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</si>
  <si>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</si>
  <si>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</si>
  <si>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</si>
  <si>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</si>
  <si>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</si>
  <si>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</si>
  <si>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</si>
  <si>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</si>
  <si>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</si>
  <si>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</si>
  <si>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</si>
  <si>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</si>
  <si>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</si>
  <si>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</si>
  <si>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</si>
  <si>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</si>
  <si>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</si>
  <si>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</si>
  <si>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</si>
  <si>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</si>
  <si>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</si>
  <si>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</si>
  <si>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</si>
  <si>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</si>
  <si>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</si>
  <si>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</si>
  <si>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</si>
  <si>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</si>
  <si>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</si>
  <si>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</si>
  <si>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</si>
  <si>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</si>
  <si>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</si>
  <si>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</si>
  <si>
    <t>7/27-7/28</t>
  </si>
  <si>
    <t>M-A071613</t>
  </si>
  <si>
    <t>M-B071113</t>
  </si>
  <si>
    <t>6:02PM</t>
  </si>
  <si>
    <t>7:18AM</t>
  </si>
  <si>
    <t>MarkeTrak not responding</t>
  </si>
  <si>
    <t>Restarted GUI IIS</t>
  </si>
  <si>
    <t>10/28-10/30</t>
  </si>
  <si>
    <t>R-B102913</t>
  </si>
  <si>
    <t>R-A101513</t>
  </si>
  <si>
    <t>3:40PM</t>
  </si>
  <si>
    <t>MarkeTrak API began experiencing issues at approximately 3:40 pm</t>
  </si>
  <si>
    <t>Retail system performance degradations primarily impacting processing of 867 (meter read) transactions</t>
  </si>
  <si>
    <t>11:13PM</t>
  </si>
  <si>
    <t>Configuration change to security application</t>
  </si>
  <si>
    <t>See report</t>
  </si>
  <si>
    <t xml:space="preserve">Configuration change </t>
  </si>
  <si>
    <t>M-A082913</t>
  </si>
  <si>
    <t>9/28-9/29</t>
  </si>
  <si>
    <t>7:10PM</t>
  </si>
  <si>
    <t>2014 Retail Transaction Processing Service Availability</t>
  </si>
  <si>
    <t>January 1, 2014 - December 31, 2014 Incidents</t>
  </si>
  <si>
    <t>M-A012214</t>
  </si>
  <si>
    <t>6:26PM</t>
  </si>
  <si>
    <t>M-A031114</t>
  </si>
  <si>
    <t>Systems were restored to the alternate data center</t>
  </si>
  <si>
    <t>Storage failure</t>
  </si>
  <si>
    <t>An outage occurred during maintenance activities by ERCOT’s storage vendor to replace several drives in the storage array</t>
  </si>
  <si>
    <t>2014 MarkeTrak Service Availability</t>
  </si>
  <si>
    <t>Application Availability (%)</t>
  </si>
  <si>
    <t>Application Response Time (seconds)</t>
  </si>
  <si>
    <t>CIs</t>
  </si>
  <si>
    <t>Business Hours</t>
  </si>
  <si>
    <t>SLO</t>
  </si>
  <si>
    <t>API QueryDetail</t>
  </si>
  <si>
    <t>API QueryList</t>
  </si>
  <si>
    <t>API Update</t>
  </si>
  <si>
    <t>GUI</t>
  </si>
  <si>
    <t xml:space="preserve">R-A032714 </t>
  </si>
  <si>
    <t xml:space="preserve">ERCOT was unable to accept or process retail transactions created via the Market Information System </t>
  </si>
  <si>
    <t>Configuration issue</t>
  </si>
  <si>
    <t>154 transaction affected</t>
  </si>
  <si>
    <t>Configuration changes implemented</t>
  </si>
  <si>
    <t xml:space="preserve">Retail - 2:10PM (3/12)    MPIM - 9:28AM (3/12)           REC - 4:01PM (3/11)   MarkeTrak - 6:00AM (3/13)             S&amp;B 4:36PM (3/11)          Siebel - 1:15PM (3/12)    ERCOT.com- 5:20PM (3/11)   eService - 5:30PM (3/14)  </t>
  </si>
  <si>
    <t>M-B032714</t>
  </si>
  <si>
    <t>M-A040314</t>
  </si>
  <si>
    <t>MarkeTrak, FindESIID, FindTransaction</t>
  </si>
  <si>
    <t>4:11PM</t>
  </si>
  <si>
    <t>M-A041814</t>
  </si>
  <si>
    <t>R-A042814</t>
  </si>
  <si>
    <t>FindESIID</t>
  </si>
  <si>
    <t>Jan - Dec 2014</t>
  </si>
  <si>
    <t>M-A061214-01</t>
  </si>
  <si>
    <t>Retail Processing, MarkeTrak, FindESIID, FindTransaction</t>
  </si>
  <si>
    <t>M-A070314-01</t>
  </si>
  <si>
    <t>M-A062614-01</t>
  </si>
  <si>
    <t>Retail Processing, MarkeTrak, Retail MIS &amp; API, MPIM</t>
  </si>
  <si>
    <t>MarkeTrak Enhancements Release</t>
  </si>
  <si>
    <t>M-A081814-01</t>
  </si>
  <si>
    <t>Unplanned outage due to 08/17/14 planned site failover</t>
  </si>
  <si>
    <t>Site Failover</t>
  </si>
  <si>
    <t>Cross impact of a dependent system outage</t>
  </si>
  <si>
    <t>Dependent sytem issue resolved</t>
  </si>
  <si>
    <t>R-A081314-01</t>
  </si>
  <si>
    <t>MarkeTrak GUI</t>
  </si>
  <si>
    <t>Unplanned outage due to server hardware failure</t>
  </si>
  <si>
    <t>Server Hardware Failure</t>
  </si>
  <si>
    <t>Failed hardware replaced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</si>
</sst>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0.000"/>
    <numFmt numFmtId="169" formatCode="[$-409]h:mm\ AM/PM;@"/>
  </numFmts>
  <fonts count="8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b/>
      <i/>
      <sz val="8"/>
      <name val="Arial"/>
      <family val="2"/>
    </font>
    <font>
      <b/>
      <sz val="11"/>
      <color indexed="8"/>
      <name val="Calibri"/>
      <family val="2"/>
    </font>
    <font>
      <i/>
      <sz val="8"/>
      <color indexed="8"/>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i/>
      <sz val="8"/>
      <color theme="1"/>
      <name val="Calibri"/>
      <family val="2"/>
    </font>
    <font>
      <sz val="10"/>
      <color rgb="FF00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
      <patternFill patternType="solid">
        <fgColor rgb="FF00FF00"/>
        <bgColor indexed="64"/>
      </patternFill>
    </fill>
    <fill>
      <patternFill patternType="solid">
        <fgColor rgb="FFFF0000"/>
        <bgColor indexed="64"/>
      </patternFill>
    </fill>
    <fill>
      <patternFill patternType="solid">
        <fgColor theme="0" tint="-0.24997000396251678"/>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bottom style="medium"/>
    </border>
    <border>
      <left style="medium"/>
      <right/>
      <top style="medium"/>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2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7"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7"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7"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7"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7"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7"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7" fillId="0" borderId="0" xfId="0" applyFont="1" applyAlignment="1">
      <alignment horizontal="left" vertical="center" wrapText="1" readingOrder="1"/>
    </xf>
    <xf numFmtId="0" fontId="0" fillId="0" borderId="34" xfId="0" applyFont="1" applyFill="1" applyBorder="1" applyAlignment="1">
      <alignment horizontal="left"/>
    </xf>
    <xf numFmtId="0" fontId="77"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8" fillId="0" borderId="0" xfId="0" applyFont="1" applyAlignment="1">
      <alignment wrapText="1"/>
    </xf>
    <xf numFmtId="0" fontId="78" fillId="0" borderId="10" xfId="0" applyFont="1" applyBorder="1" applyAlignment="1">
      <alignment wrapText="1"/>
    </xf>
    <xf numFmtId="16" fontId="0" fillId="0" borderId="10" xfId="0" applyNumberFormat="1" applyFont="1" applyBorder="1" applyAlignment="1">
      <alignment horizontal="center"/>
    </xf>
    <xf numFmtId="22" fontId="0" fillId="0" borderId="10" xfId="0" applyNumberFormat="1" applyFont="1" applyBorder="1" applyAlignment="1">
      <alignment horizontal="center"/>
    </xf>
    <xf numFmtId="0" fontId="31" fillId="0" borderId="10" xfId="0" applyFont="1" applyBorder="1" applyAlignment="1">
      <alignment wrapText="1"/>
    </xf>
    <xf numFmtId="0" fontId="0" fillId="34" borderId="16" xfId="0" applyFill="1" applyBorder="1" applyAlignment="1">
      <alignment/>
    </xf>
    <xf numFmtId="0" fontId="7" fillId="0" borderId="19" xfId="0" applyFont="1" applyFill="1" applyBorder="1" applyAlignment="1">
      <alignment/>
    </xf>
    <xf numFmtId="0" fontId="0" fillId="34" borderId="96" xfId="0" applyFill="1" applyBorder="1" applyAlignment="1">
      <alignment/>
    </xf>
    <xf numFmtId="0" fontId="0" fillId="34" borderId="24" xfId="0" applyFill="1" applyBorder="1" applyAlignment="1">
      <alignment/>
    </xf>
    <xf numFmtId="0" fontId="0" fillId="34" borderId="46" xfId="0" applyFont="1" applyFill="1" applyBorder="1" applyAlignment="1">
      <alignment horizontal="center" wrapText="1"/>
    </xf>
    <xf numFmtId="0" fontId="0" fillId="34" borderId="95" xfId="0" applyFill="1" applyBorder="1" applyAlignment="1">
      <alignment/>
    </xf>
    <xf numFmtId="0" fontId="0" fillId="0" borderId="37" xfId="0" applyFill="1" applyBorder="1" applyAlignment="1">
      <alignment horizontal="center"/>
    </xf>
    <xf numFmtId="0" fontId="75" fillId="0" borderId="0" xfId="0" applyFont="1" applyAlignment="1">
      <alignment/>
    </xf>
    <xf numFmtId="0" fontId="2" fillId="0" borderId="42" xfId="0" applyNumberFormat="1" applyFont="1" applyFill="1" applyBorder="1" applyAlignment="1" applyProtection="1">
      <alignment horizontal="center"/>
      <protection/>
    </xf>
    <xf numFmtId="0" fontId="2" fillId="0" borderId="33"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54" xfId="0" applyNumberFormat="1" applyFont="1" applyFill="1" applyBorder="1" applyAlignment="1" applyProtection="1">
      <alignment/>
      <protection/>
    </xf>
    <xf numFmtId="0" fontId="4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vertical="top" wrapText="1"/>
      <protection/>
    </xf>
    <xf numFmtId="168" fontId="0" fillId="48" borderId="54" xfId="0" applyNumberFormat="1" applyFont="1" applyFill="1" applyBorder="1" applyAlignment="1" applyProtection="1">
      <alignment horizontal="center" vertical="top" wrapText="1"/>
      <protection/>
    </xf>
    <xf numFmtId="168"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8" borderId="10" xfId="0" applyNumberFormat="1" applyFont="1" applyFill="1" applyBorder="1" applyAlignment="1" applyProtection="1">
      <alignment horizontal="center" vertical="top" wrapText="1"/>
      <protection/>
    </xf>
    <xf numFmtId="168" fontId="0" fillId="45" borderId="10" xfId="0" applyNumberFormat="1" applyFont="1" applyFill="1" applyBorder="1" applyAlignment="1" applyProtection="1">
      <alignment horizontal="center" vertical="top" wrapText="1"/>
      <protection/>
    </xf>
    <xf numFmtId="0" fontId="0" fillId="0" borderId="42" xfId="0" applyFont="1" applyBorder="1" applyAlignment="1">
      <alignment/>
    </xf>
    <xf numFmtId="0" fontId="0" fillId="0" borderId="42" xfId="0" applyFont="1" applyBorder="1" applyAlignment="1">
      <alignment wrapText="1"/>
    </xf>
    <xf numFmtId="0" fontId="0" fillId="0" borderId="42" xfId="0" applyFont="1" applyBorder="1" applyAlignment="1">
      <alignment horizontal="center"/>
    </xf>
    <xf numFmtId="0" fontId="0" fillId="0" borderId="42" xfId="0" applyBorder="1" applyAlignment="1">
      <alignment/>
    </xf>
    <xf numFmtId="14" fontId="0" fillId="0" borderId="10" xfId="0" applyNumberFormat="1" applyFont="1" applyFill="1" applyBorder="1" applyAlignment="1">
      <alignment horizontal="center"/>
    </xf>
    <xf numFmtId="168" fontId="0" fillId="48" borderId="54" xfId="0" applyNumberFormat="1" applyFont="1" applyFill="1" applyBorder="1" applyAlignment="1" applyProtection="1">
      <alignment horizontal="center" vertical="top" wrapText="1"/>
      <protection/>
    </xf>
    <xf numFmtId="168"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8" borderId="10" xfId="0" applyNumberFormat="1" applyFont="1" applyFill="1" applyBorder="1" applyAlignment="1" applyProtection="1">
      <alignment horizontal="center" vertical="top" wrapText="1"/>
      <protection/>
    </xf>
    <xf numFmtId="168" fontId="0" fillId="48"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5" borderId="54" xfId="0" applyNumberFormat="1" applyFont="1" applyFill="1" applyBorder="1" applyAlignment="1" applyProtection="1">
      <alignment horizontal="center" vertical="top" wrapText="1"/>
      <protection/>
    </xf>
    <xf numFmtId="168" fontId="0" fillId="48" borderId="10" xfId="0" applyNumberFormat="1" applyFont="1" applyFill="1" applyBorder="1" applyAlignment="1" applyProtection="1">
      <alignment horizontal="center" vertical="top" wrapText="1"/>
      <protection/>
    </xf>
    <xf numFmtId="168" fontId="0" fillId="48"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68" fontId="0" fillId="49" borderId="54" xfId="0" applyNumberFormat="1" applyFont="1" applyFill="1" applyBorder="1" applyAlignment="1" applyProtection="1">
      <alignment horizontal="center" vertical="top" wrapText="1"/>
      <protection/>
    </xf>
    <xf numFmtId="168" fontId="0" fillId="48" borderId="10" xfId="0" applyNumberFormat="1" applyFont="1" applyFill="1" applyBorder="1" applyAlignment="1" applyProtection="1">
      <alignment horizontal="center" vertical="top" wrapText="1"/>
      <protection/>
    </xf>
    <xf numFmtId="0" fontId="0" fillId="35" borderId="42" xfId="0" applyFont="1" applyFill="1" applyBorder="1" applyAlignment="1">
      <alignment horizontal="center" wrapText="1"/>
    </xf>
    <xf numFmtId="169" fontId="0" fillId="37" borderId="42" xfId="0" applyNumberFormat="1" applyFont="1" applyFill="1" applyBorder="1" applyAlignment="1">
      <alignment horizontal="center" wrapText="1"/>
    </xf>
    <xf numFmtId="0" fontId="0" fillId="0" borderId="42" xfId="0" applyFont="1" applyFill="1" applyBorder="1" applyAlignment="1">
      <alignment horizontal="center"/>
    </xf>
    <xf numFmtId="164" fontId="0" fillId="0" borderId="42" xfId="0" applyNumberFormat="1" applyFont="1" applyFill="1" applyBorder="1" applyAlignment="1">
      <alignment horizontal="center" wrapText="1"/>
    </xf>
    <xf numFmtId="169" fontId="0" fillId="0" borderId="42" xfId="0" applyNumberFormat="1" applyFont="1" applyFill="1" applyBorder="1" applyAlignment="1">
      <alignment horizontal="center" wrapText="1"/>
    </xf>
    <xf numFmtId="18" fontId="0" fillId="0" borderId="42" xfId="0" applyNumberFormat="1" applyFont="1" applyFill="1" applyBorder="1" applyAlignment="1">
      <alignment horizontal="center" wrapText="1"/>
    </xf>
    <xf numFmtId="0" fontId="0" fillId="0" borderId="42" xfId="0" applyFont="1" applyFill="1" applyBorder="1" applyAlignment="1">
      <alignment horizontal="center" wrapText="1"/>
    </xf>
    <xf numFmtId="0" fontId="0" fillId="0" borderId="42" xfId="0" applyFont="1" applyFill="1" applyBorder="1" applyAlignment="1">
      <alignment horizontal="left" wrapText="1"/>
    </xf>
    <xf numFmtId="168" fontId="0" fillId="0" borderId="0" xfId="0" applyNumberFormat="1" applyAlignment="1">
      <alignment/>
    </xf>
    <xf numFmtId="0" fontId="0" fillId="35" borderId="42" xfId="0"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7"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6"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168" fontId="0" fillId="50" borderId="10" xfId="0" applyNumberFormat="1" applyFill="1" applyBorder="1" applyAlignment="1">
      <alignment horizontal="center"/>
    </xf>
    <xf numFmtId="0" fontId="0" fillId="50" borderId="10" xfId="0" applyFill="1" applyBorder="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M262"/>
  <sheetViews>
    <sheetView zoomScalePageLayoutView="0" workbookViewId="0" topLeftCell="A1">
      <selection activeCell="F18" sqref="F1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2014</v>
      </c>
      <c r="C3" s="65"/>
      <c r="D3" s="65"/>
      <c r="E3" s="528"/>
      <c r="F3" s="65"/>
      <c r="G3" s="65"/>
      <c r="H3" s="528"/>
      <c r="I3" s="65"/>
      <c r="J3" s="65"/>
      <c r="K3" s="66"/>
    </row>
    <row r="4" spans="2:11" ht="12.75">
      <c r="B4" s="68" t="s">
        <v>923</v>
      </c>
      <c r="C4" s="55"/>
      <c r="D4" s="55"/>
      <c r="E4" s="103"/>
      <c r="F4" s="69" t="s">
        <v>923</v>
      </c>
      <c r="G4" s="63"/>
      <c r="H4" s="103"/>
      <c r="I4" s="69" t="s">
        <v>923</v>
      </c>
      <c r="J4" s="55"/>
      <c r="K4" s="67"/>
    </row>
    <row r="5" spans="2:11" ht="23.25">
      <c r="B5" s="529" t="s">
        <v>686</v>
      </c>
      <c r="C5" s="55"/>
      <c r="D5" s="55"/>
      <c r="E5" s="103"/>
      <c r="F5" s="92" t="s">
        <v>687</v>
      </c>
      <c r="G5" s="63"/>
      <c r="H5" s="103"/>
      <c r="I5" s="92" t="s">
        <v>688</v>
      </c>
      <c r="J5" s="55"/>
      <c r="K5" s="67"/>
    </row>
    <row r="6" spans="2:11" ht="25.5">
      <c r="B6" s="70" t="s">
        <v>1195</v>
      </c>
      <c r="C6" s="53" t="s">
        <v>838</v>
      </c>
      <c r="D6" s="54" t="s">
        <v>380</v>
      </c>
      <c r="E6" s="103"/>
      <c r="F6" s="50" t="s">
        <v>1195</v>
      </c>
      <c r="G6" s="53" t="s">
        <v>838</v>
      </c>
      <c r="H6" s="103"/>
      <c r="I6" s="50" t="s">
        <v>668</v>
      </c>
      <c r="J6" s="53" t="s">
        <v>838</v>
      </c>
      <c r="K6" s="71" t="s">
        <v>377</v>
      </c>
    </row>
    <row r="7" spans="2:11" ht="12.75">
      <c r="B7" s="99" t="s">
        <v>1751</v>
      </c>
      <c r="C7" s="96"/>
      <c r="D7" s="172"/>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I16" s="63"/>
      <c r="J16" s="97"/>
      <c r="K16" s="67"/>
    </row>
    <row r="17" spans="2:11" ht="12.75">
      <c r="B17" s="72" t="s">
        <v>674</v>
      </c>
      <c r="C17" s="127"/>
      <c r="D17" s="172"/>
      <c r="E17" s="103"/>
      <c r="F17" s="51" t="s">
        <v>674</v>
      </c>
      <c r="G17" s="107"/>
      <c r="H17" s="103"/>
      <c r="I17" s="63"/>
      <c r="J17" s="97"/>
      <c r="K17" s="67"/>
    </row>
    <row r="18" spans="2:11" ht="12.75">
      <c r="B18" s="72"/>
      <c r="C18" s="127"/>
      <c r="D18" s="172"/>
      <c r="E18" s="103"/>
      <c r="F18" s="51"/>
      <c r="G18" s="107"/>
      <c r="H18" s="103"/>
      <c r="I18" s="63"/>
      <c r="J18" s="97"/>
      <c r="K18" s="67"/>
    </row>
    <row r="19" spans="2:11" ht="12.75">
      <c r="B19" s="72" t="s">
        <v>675</v>
      </c>
      <c r="C19" s="127">
        <v>1</v>
      </c>
      <c r="D19" s="172">
        <v>1693</v>
      </c>
      <c r="E19" s="103"/>
      <c r="F19" s="51" t="s">
        <v>675</v>
      </c>
      <c r="G19" s="107"/>
      <c r="H19" s="103"/>
      <c r="I19" s="63"/>
      <c r="J19" s="97"/>
      <c r="K19" s="146"/>
    </row>
    <row r="20" spans="2:11" ht="12.75">
      <c r="B20" s="72"/>
      <c r="C20" s="127"/>
      <c r="D20" s="360"/>
      <c r="E20" s="103"/>
      <c r="F20" s="51"/>
      <c r="G20" s="107"/>
      <c r="H20" s="103"/>
      <c r="I20" s="6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55"/>
      <c r="H23" s="103"/>
      <c r="I23" s="51"/>
      <c r="J23" s="97"/>
      <c r="K23" s="67"/>
    </row>
    <row r="24" spans="2:11" ht="12.75">
      <c r="B24" s="72"/>
      <c r="C24" s="127"/>
      <c r="D24" s="172"/>
      <c r="E24" s="103"/>
      <c r="F24" s="63"/>
      <c r="G24" s="534"/>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3.5" thickBot="1">
      <c r="B28" s="530"/>
      <c r="C28" s="530"/>
      <c r="D28" s="530"/>
      <c r="E28" s="530"/>
      <c r="F28" s="530"/>
      <c r="G28" s="530"/>
      <c r="H28" s="531"/>
      <c r="I28" s="532"/>
      <c r="J28" s="530"/>
      <c r="K28" s="533"/>
    </row>
    <row r="29" spans="2:11" ht="23.25">
      <c r="B29" s="94">
        <v>2013</v>
      </c>
      <c r="C29" s="65"/>
      <c r="D29" s="65"/>
      <c r="E29" s="528"/>
      <c r="F29" s="65"/>
      <c r="G29" s="65"/>
      <c r="H29" s="528"/>
      <c r="I29" s="65"/>
      <c r="J29" s="65"/>
      <c r="K29" s="66"/>
    </row>
    <row r="30" spans="2:11" ht="12.75">
      <c r="B30" s="68" t="s">
        <v>923</v>
      </c>
      <c r="C30" s="55"/>
      <c r="D30" s="55"/>
      <c r="E30" s="103"/>
      <c r="F30" s="69" t="s">
        <v>923</v>
      </c>
      <c r="G30" s="63"/>
      <c r="H30" s="103"/>
      <c r="I30" s="69" t="s">
        <v>923</v>
      </c>
      <c r="J30" s="55"/>
      <c r="K30" s="67"/>
    </row>
    <row r="31" spans="2:11" ht="23.25">
      <c r="B31" s="529" t="s">
        <v>686</v>
      </c>
      <c r="C31" s="55"/>
      <c r="D31" s="55"/>
      <c r="E31" s="103"/>
      <c r="F31" s="92" t="s">
        <v>687</v>
      </c>
      <c r="G31" s="63"/>
      <c r="H31" s="103"/>
      <c r="I31" s="92" t="s">
        <v>688</v>
      </c>
      <c r="J31" s="55"/>
      <c r="K31" s="67"/>
    </row>
    <row r="32" spans="2:11" ht="25.5">
      <c r="B32" s="70" t="s">
        <v>1195</v>
      </c>
      <c r="C32" s="53" t="s">
        <v>838</v>
      </c>
      <c r="D32" s="54" t="s">
        <v>380</v>
      </c>
      <c r="E32" s="103"/>
      <c r="F32" s="50" t="s">
        <v>1195</v>
      </c>
      <c r="G32" s="53" t="s">
        <v>838</v>
      </c>
      <c r="H32" s="103"/>
      <c r="I32" s="50" t="s">
        <v>668</v>
      </c>
      <c r="J32" s="53" t="s">
        <v>838</v>
      </c>
      <c r="K32" s="71" t="s">
        <v>377</v>
      </c>
    </row>
    <row r="33" spans="1:11" ht="12.75">
      <c r="A33" s="63"/>
      <c r="B33" s="99" t="s">
        <v>1751</v>
      </c>
      <c r="C33" s="96">
        <v>1</v>
      </c>
      <c r="D33" s="172">
        <v>130</v>
      </c>
      <c r="E33" s="103"/>
      <c r="F33" s="51" t="s">
        <v>1751</v>
      </c>
      <c r="G33" s="55"/>
      <c r="H33" s="103"/>
      <c r="I33" s="95" t="s">
        <v>1700</v>
      </c>
      <c r="J33" s="96"/>
      <c r="K33" s="216"/>
    </row>
    <row r="34" spans="2:11" ht="12.75">
      <c r="B34" s="72"/>
      <c r="C34" s="127"/>
      <c r="D34" s="172"/>
      <c r="E34" s="103"/>
      <c r="F34" s="51"/>
      <c r="G34" s="55"/>
      <c r="H34" s="103"/>
      <c r="I34" s="51"/>
      <c r="J34" s="97"/>
      <c r="K34" s="67"/>
    </row>
    <row r="35" spans="2:11" ht="12.75">
      <c r="B35" s="72" t="s">
        <v>1752</v>
      </c>
      <c r="C35" s="127"/>
      <c r="D35" s="172"/>
      <c r="E35" s="103"/>
      <c r="F35" s="51" t="s">
        <v>1753</v>
      </c>
      <c r="G35" s="107"/>
      <c r="H35" s="103"/>
      <c r="I35" s="51" t="s">
        <v>646</v>
      </c>
      <c r="J35" s="97"/>
      <c r="K35" s="67"/>
    </row>
    <row r="36" spans="2:11" ht="12.75">
      <c r="B36" s="72"/>
      <c r="C36" s="127"/>
      <c r="D36" s="172"/>
      <c r="E36" s="103"/>
      <c r="F36" s="51"/>
      <c r="G36" s="107"/>
      <c r="H36" s="103"/>
      <c r="I36" s="51"/>
      <c r="J36" s="97"/>
      <c r="K36" s="67"/>
    </row>
    <row r="37" spans="2:11" ht="12.75">
      <c r="B37" s="72" t="s">
        <v>672</v>
      </c>
      <c r="C37" s="127"/>
      <c r="D37" s="172"/>
      <c r="E37" s="103"/>
      <c r="F37" s="51" t="s">
        <v>669</v>
      </c>
      <c r="G37" s="107"/>
      <c r="H37" s="103"/>
      <c r="I37" s="51" t="s">
        <v>382</v>
      </c>
      <c r="J37" s="97">
        <v>1</v>
      </c>
      <c r="K37" s="67"/>
    </row>
    <row r="38" spans="2:11" ht="12.75">
      <c r="B38" s="72"/>
      <c r="C38" s="127"/>
      <c r="D38" s="172"/>
      <c r="E38" s="103"/>
      <c r="F38" s="51"/>
      <c r="G38" s="107"/>
      <c r="H38" s="103"/>
      <c r="I38" s="51"/>
      <c r="J38" s="97"/>
      <c r="K38" s="67"/>
    </row>
    <row r="39" spans="2:11" ht="12.75">
      <c r="B39" s="72" t="s">
        <v>1755</v>
      </c>
      <c r="C39" s="127"/>
      <c r="D39" s="172"/>
      <c r="E39" s="103"/>
      <c r="F39" s="51" t="s">
        <v>1745</v>
      </c>
      <c r="G39" s="107"/>
      <c r="H39" s="103"/>
      <c r="I39" s="51" t="s">
        <v>383</v>
      </c>
      <c r="J39" s="491">
        <v>1</v>
      </c>
      <c r="K39" s="67"/>
    </row>
    <row r="40" spans="2:11" ht="12.75">
      <c r="B40" s="72"/>
      <c r="C40" s="127"/>
      <c r="D40" s="172"/>
      <c r="E40" s="103"/>
      <c r="F40" s="51"/>
      <c r="G40" s="107"/>
      <c r="H40" s="103"/>
      <c r="I40" s="51"/>
      <c r="J40" s="97"/>
      <c r="K40" s="67"/>
    </row>
    <row r="41" spans="2:11" ht="12.75">
      <c r="B41" s="72" t="s">
        <v>378</v>
      </c>
      <c r="C41" s="127"/>
      <c r="D41" s="172"/>
      <c r="E41" s="103"/>
      <c r="F41" s="51" t="s">
        <v>378</v>
      </c>
      <c r="G41" s="107"/>
      <c r="H41" s="103"/>
      <c r="I41" s="51" t="s">
        <v>389</v>
      </c>
      <c r="J41" s="97"/>
      <c r="K41" s="67"/>
    </row>
    <row r="42" spans="2:11" ht="12.75">
      <c r="B42" s="72"/>
      <c r="C42" s="127"/>
      <c r="D42" s="172"/>
      <c r="E42" s="103"/>
      <c r="F42" s="51"/>
      <c r="G42" s="107"/>
      <c r="H42" s="103"/>
      <c r="I42" s="63"/>
      <c r="J42" s="97"/>
      <c r="K42" s="67"/>
    </row>
    <row r="43" spans="2:11" ht="12.75">
      <c r="B43" s="72" t="s">
        <v>674</v>
      </c>
      <c r="C43" s="127">
        <v>1</v>
      </c>
      <c r="D43" s="172">
        <v>40</v>
      </c>
      <c r="E43" s="103"/>
      <c r="F43" s="51" t="s">
        <v>674</v>
      </c>
      <c r="G43" s="107"/>
      <c r="H43" s="103"/>
      <c r="I43" s="63"/>
      <c r="J43" s="97"/>
      <c r="K43" s="67"/>
    </row>
    <row r="44" spans="2:11" ht="12.75">
      <c r="B44" s="72"/>
      <c r="C44" s="127"/>
      <c r="D44" s="172"/>
      <c r="E44" s="103"/>
      <c r="F44" s="51"/>
      <c r="G44" s="107"/>
      <c r="H44" s="103"/>
      <c r="I44" s="63"/>
      <c r="J44" s="97"/>
      <c r="K44" s="67"/>
    </row>
    <row r="45" spans="2:11" ht="12.75">
      <c r="B45" s="72" t="s">
        <v>675</v>
      </c>
      <c r="C45" s="127"/>
      <c r="D45" s="172"/>
      <c r="E45" s="103"/>
      <c r="F45" s="51" t="s">
        <v>675</v>
      </c>
      <c r="G45" s="107"/>
      <c r="H45" s="103"/>
      <c r="I45" s="63"/>
      <c r="J45" s="97"/>
      <c r="K45" s="146"/>
    </row>
    <row r="46" spans="2:13" ht="12.75">
      <c r="B46" s="72"/>
      <c r="C46" s="127"/>
      <c r="D46" s="360"/>
      <c r="E46" s="103"/>
      <c r="F46" s="51"/>
      <c r="G46" s="107"/>
      <c r="H46" s="103"/>
      <c r="I46" s="63"/>
      <c r="J46" s="97"/>
      <c r="K46" s="67"/>
      <c r="M46" s="63"/>
    </row>
    <row r="47" spans="2:11" ht="12.75">
      <c r="B47" s="72" t="s">
        <v>676</v>
      </c>
      <c r="C47" s="127">
        <v>4</v>
      </c>
      <c r="D47" s="172">
        <v>103</v>
      </c>
      <c r="E47" s="103"/>
      <c r="F47" s="51" t="s">
        <v>676</v>
      </c>
      <c r="G47" s="107">
        <v>1</v>
      </c>
      <c r="H47" s="103"/>
      <c r="I47" s="51"/>
      <c r="J47" s="97"/>
      <c r="K47" s="67"/>
    </row>
    <row r="48" spans="2:11" ht="12.75">
      <c r="B48" s="72"/>
      <c r="C48" s="127"/>
      <c r="D48" s="315"/>
      <c r="E48" s="103"/>
      <c r="F48" s="51"/>
      <c r="G48" s="107"/>
      <c r="H48" s="103"/>
      <c r="I48" s="51"/>
      <c r="J48" s="97"/>
      <c r="K48" s="67"/>
    </row>
    <row r="49" spans="2:11" ht="12.75">
      <c r="B49" s="72" t="s">
        <v>303</v>
      </c>
      <c r="C49" s="127"/>
      <c r="D49" s="172"/>
      <c r="E49" s="103"/>
      <c r="F49" s="51" t="s">
        <v>389</v>
      </c>
      <c r="G49" s="55">
        <v>1</v>
      </c>
      <c r="H49" s="103"/>
      <c r="I49" s="51"/>
      <c r="J49" s="97"/>
      <c r="K49" s="67"/>
    </row>
    <row r="50" spans="2:11" ht="12.75">
      <c r="B50" s="72"/>
      <c r="C50" s="127"/>
      <c r="D50" s="172"/>
      <c r="E50" s="103"/>
      <c r="F50" s="63"/>
      <c r="G50" s="107"/>
      <c r="H50" s="103"/>
      <c r="I50" s="51"/>
      <c r="J50" s="97"/>
      <c r="K50" s="67"/>
    </row>
    <row r="51" spans="2:11" ht="12.75">
      <c r="B51" s="72" t="s">
        <v>1733</v>
      </c>
      <c r="C51" s="127">
        <v>1</v>
      </c>
      <c r="D51" s="172">
        <v>240</v>
      </c>
      <c r="E51" s="103"/>
      <c r="F51" s="51"/>
      <c r="G51" s="63"/>
      <c r="H51" s="103"/>
      <c r="I51" s="51"/>
      <c r="J51" s="97"/>
      <c r="K51" s="67"/>
    </row>
    <row r="52" spans="2:11" ht="12.75">
      <c r="B52" s="72"/>
      <c r="C52" s="97"/>
      <c r="D52" s="55"/>
      <c r="E52" s="103"/>
      <c r="F52" s="51"/>
      <c r="G52" s="55"/>
      <c r="H52" s="103"/>
      <c r="I52" s="51"/>
      <c r="J52" s="97"/>
      <c r="K52" s="67"/>
    </row>
    <row r="53" spans="2:11" ht="12.75">
      <c r="B53" s="72" t="s">
        <v>389</v>
      </c>
      <c r="C53" s="97"/>
      <c r="D53" s="55"/>
      <c r="E53" s="103"/>
      <c r="F53" s="51"/>
      <c r="G53" s="63"/>
      <c r="H53" s="103"/>
      <c r="I53" s="51"/>
      <c r="J53" s="97"/>
      <c r="K53" s="67"/>
    </row>
    <row r="54" spans="2:11" ht="13.5" thickBot="1">
      <c r="B54" s="530"/>
      <c r="C54" s="530"/>
      <c r="D54" s="530"/>
      <c r="E54" s="530"/>
      <c r="F54" s="530"/>
      <c r="G54" s="530"/>
      <c r="H54" s="531"/>
      <c r="I54" s="532"/>
      <c r="J54" s="530"/>
      <c r="K54" s="533"/>
    </row>
    <row r="55" spans="2:8" ht="24" thickBot="1">
      <c r="B55" s="6"/>
      <c r="E55" s="56"/>
      <c r="H55" s="103"/>
    </row>
    <row r="56" spans="2:11" ht="23.25">
      <c r="B56" s="94">
        <v>2012</v>
      </c>
      <c r="C56" s="65"/>
      <c r="D56" s="65"/>
      <c r="E56" s="103"/>
      <c r="F56" s="65"/>
      <c r="G56" s="65"/>
      <c r="H56" s="103"/>
      <c r="I56" s="65"/>
      <c r="J56" s="65"/>
      <c r="K56" s="66"/>
    </row>
    <row r="57" spans="2:11" ht="12.75">
      <c r="B57" s="489" t="s">
        <v>923</v>
      </c>
      <c r="C57" s="55"/>
      <c r="D57" s="55"/>
      <c r="E57" s="103"/>
      <c r="F57" s="69" t="s">
        <v>923</v>
      </c>
      <c r="G57" s="63"/>
      <c r="H57" s="103"/>
      <c r="I57" s="69" t="s">
        <v>923</v>
      </c>
      <c r="J57" s="55"/>
      <c r="K57" s="67"/>
    </row>
    <row r="58" spans="2:11" ht="23.25">
      <c r="B58" s="490" t="s">
        <v>686</v>
      </c>
      <c r="C58" s="55"/>
      <c r="D58" s="55"/>
      <c r="E58" s="103"/>
      <c r="F58" s="92" t="s">
        <v>687</v>
      </c>
      <c r="G58" s="63"/>
      <c r="I58" s="92" t="s">
        <v>688</v>
      </c>
      <c r="J58" s="55"/>
      <c r="K58" s="67"/>
    </row>
    <row r="59" spans="2:11" ht="25.5">
      <c r="B59" s="70" t="s">
        <v>1195</v>
      </c>
      <c r="C59" s="53" t="s">
        <v>838</v>
      </c>
      <c r="D59" s="54" t="s">
        <v>380</v>
      </c>
      <c r="E59" s="103"/>
      <c r="F59" s="50" t="s">
        <v>1195</v>
      </c>
      <c r="G59" s="53" t="s">
        <v>838</v>
      </c>
      <c r="H59" s="103"/>
      <c r="I59" s="50" t="s">
        <v>668</v>
      </c>
      <c r="J59" s="53" t="s">
        <v>838</v>
      </c>
      <c r="K59" s="71" t="s">
        <v>377</v>
      </c>
    </row>
    <row r="60" spans="2:11" ht="12.75">
      <c r="B60" s="99" t="s">
        <v>1751</v>
      </c>
      <c r="C60" s="96"/>
      <c r="D60" s="172"/>
      <c r="E60" s="103"/>
      <c r="F60" s="51" t="s">
        <v>1751</v>
      </c>
      <c r="G60" s="55"/>
      <c r="H60" s="103"/>
      <c r="I60" s="95" t="s">
        <v>1700</v>
      </c>
      <c r="J60" s="96"/>
      <c r="K60" s="216"/>
    </row>
    <row r="61" spans="2:11" ht="12.75">
      <c r="B61" s="72"/>
      <c r="C61" s="127"/>
      <c r="D61" s="172"/>
      <c r="E61" s="103"/>
      <c r="F61" s="51"/>
      <c r="G61" s="55"/>
      <c r="H61" s="103"/>
      <c r="I61" s="51"/>
      <c r="J61" s="97"/>
      <c r="K61" s="67"/>
    </row>
    <row r="62" spans="1:11" ht="12.75">
      <c r="A62" s="93"/>
      <c r="B62" s="72" t="s">
        <v>1752</v>
      </c>
      <c r="C62" s="127"/>
      <c r="D62" s="172"/>
      <c r="E62" s="103"/>
      <c r="F62" s="51" t="s">
        <v>1753</v>
      </c>
      <c r="G62" s="107"/>
      <c r="H62" s="103"/>
      <c r="I62" s="51" t="s">
        <v>645</v>
      </c>
      <c r="J62" s="97"/>
      <c r="K62" s="67"/>
    </row>
    <row r="63" spans="2:11" ht="12.75">
      <c r="B63" s="72"/>
      <c r="C63" s="127"/>
      <c r="D63" s="172"/>
      <c r="E63" s="103"/>
      <c r="F63" s="51"/>
      <c r="G63" s="107"/>
      <c r="H63" s="103"/>
      <c r="I63" s="51"/>
      <c r="J63" s="97"/>
      <c r="K63" s="67"/>
    </row>
    <row r="64" spans="2:11" ht="12.75">
      <c r="B64" s="72" t="s">
        <v>672</v>
      </c>
      <c r="C64" s="127"/>
      <c r="D64" s="172"/>
      <c r="E64" s="103"/>
      <c r="F64" s="51" t="s">
        <v>669</v>
      </c>
      <c r="G64" s="107"/>
      <c r="H64" s="103"/>
      <c r="I64" s="51" t="s">
        <v>390</v>
      </c>
      <c r="J64" s="97"/>
      <c r="K64" s="67"/>
    </row>
    <row r="65" spans="2:11" ht="12.75">
      <c r="B65" s="72"/>
      <c r="C65" s="127"/>
      <c r="D65" s="172"/>
      <c r="E65" s="103"/>
      <c r="F65" s="51"/>
      <c r="G65" s="107"/>
      <c r="H65" s="103"/>
      <c r="I65" s="51"/>
      <c r="J65" s="97"/>
      <c r="K65" s="67"/>
    </row>
    <row r="66" spans="2:11" ht="12.75">
      <c r="B66" s="72" t="s">
        <v>1755</v>
      </c>
      <c r="C66" s="127"/>
      <c r="D66" s="172"/>
      <c r="E66" s="103"/>
      <c r="F66" s="51" t="s">
        <v>1745</v>
      </c>
      <c r="G66" s="107"/>
      <c r="H66" s="103"/>
      <c r="I66" s="51" t="s">
        <v>646</v>
      </c>
      <c r="J66" s="491">
        <v>1</v>
      </c>
      <c r="K66" s="67"/>
    </row>
    <row r="67" spans="2:11" ht="12.75">
      <c r="B67" s="72"/>
      <c r="C67" s="127"/>
      <c r="D67" s="172"/>
      <c r="E67" s="103"/>
      <c r="F67" s="51"/>
      <c r="G67" s="107"/>
      <c r="H67" s="103"/>
      <c r="I67" s="51"/>
      <c r="J67" s="97"/>
      <c r="K67" s="67"/>
    </row>
    <row r="68" spans="2:11" ht="12.75">
      <c r="B68" s="72" t="s">
        <v>378</v>
      </c>
      <c r="C68" s="127"/>
      <c r="D68" s="172"/>
      <c r="E68" s="103"/>
      <c r="F68" s="51" t="s">
        <v>378</v>
      </c>
      <c r="G68" s="107"/>
      <c r="H68" s="103"/>
      <c r="I68" s="51" t="s">
        <v>382</v>
      </c>
      <c r="J68" s="97"/>
      <c r="K68" s="67"/>
    </row>
    <row r="69" spans="2:11" ht="12.75">
      <c r="B69" s="72"/>
      <c r="C69" s="127"/>
      <c r="D69" s="172"/>
      <c r="E69" s="103"/>
      <c r="F69" s="51"/>
      <c r="G69" s="107"/>
      <c r="H69" s="103"/>
      <c r="I69" s="51"/>
      <c r="J69" s="97"/>
      <c r="K69" s="67"/>
    </row>
    <row r="70" spans="2:11" ht="12.75">
      <c r="B70" s="72" t="s">
        <v>673</v>
      </c>
      <c r="C70" s="127"/>
      <c r="D70" s="172"/>
      <c r="E70" s="103"/>
      <c r="F70" s="51" t="s">
        <v>670</v>
      </c>
      <c r="G70" s="107"/>
      <c r="H70" s="103"/>
      <c r="I70" s="51" t="s">
        <v>383</v>
      </c>
      <c r="J70" s="97">
        <v>1</v>
      </c>
      <c r="K70" s="67">
        <v>15</v>
      </c>
    </row>
    <row r="71" spans="2:11" ht="12.75">
      <c r="B71" s="72"/>
      <c r="C71" s="127"/>
      <c r="D71" s="172"/>
      <c r="E71" s="103"/>
      <c r="F71" s="51"/>
      <c r="G71" s="107"/>
      <c r="H71" s="103"/>
      <c r="I71" s="51"/>
      <c r="J71" s="97"/>
      <c r="K71" s="67"/>
    </row>
    <row r="72" spans="2:11" ht="12.75">
      <c r="B72" s="72" t="s">
        <v>682</v>
      </c>
      <c r="C72" s="127"/>
      <c r="D72" s="172"/>
      <c r="E72" s="103"/>
      <c r="F72" s="51" t="s">
        <v>682</v>
      </c>
      <c r="G72" s="107"/>
      <c r="H72" s="103"/>
      <c r="I72" s="51" t="s">
        <v>389</v>
      </c>
      <c r="J72" s="97"/>
      <c r="K72" s="146"/>
    </row>
    <row r="73" spans="2:11" ht="12.75">
      <c r="B73" s="72"/>
      <c r="C73" s="127"/>
      <c r="D73" s="172"/>
      <c r="E73" s="103"/>
      <c r="F73" s="51"/>
      <c r="G73" s="107"/>
      <c r="H73" s="103"/>
      <c r="J73" s="97"/>
      <c r="K73" s="67"/>
    </row>
    <row r="74" spans="2:11" ht="12.75">
      <c r="B74" s="72" t="s">
        <v>674</v>
      </c>
      <c r="C74" s="127">
        <v>3</v>
      </c>
      <c r="D74" s="172">
        <v>490</v>
      </c>
      <c r="E74" s="103"/>
      <c r="F74" s="51" t="s">
        <v>674</v>
      </c>
      <c r="G74" s="107">
        <v>1</v>
      </c>
      <c r="H74" s="103"/>
      <c r="J74" s="97"/>
      <c r="K74" s="146"/>
    </row>
    <row r="75" spans="2:13" ht="12.75">
      <c r="B75" s="72"/>
      <c r="C75" s="127"/>
      <c r="D75" s="172"/>
      <c r="E75" s="103"/>
      <c r="F75" s="51"/>
      <c r="G75" s="107"/>
      <c r="H75" s="103"/>
      <c r="I75" s="51"/>
      <c r="J75" s="97"/>
      <c r="K75" s="67"/>
      <c r="M75" s="63"/>
    </row>
    <row r="76" spans="2:11" ht="12.75">
      <c r="B76" s="72" t="s">
        <v>675</v>
      </c>
      <c r="C76" s="127">
        <v>1</v>
      </c>
      <c r="D76" s="360">
        <v>1361</v>
      </c>
      <c r="E76" s="103"/>
      <c r="F76" s="51" t="s">
        <v>675</v>
      </c>
      <c r="G76" s="107"/>
      <c r="H76" s="103"/>
      <c r="I76" s="51"/>
      <c r="J76" s="97"/>
      <c r="K76" s="67"/>
    </row>
    <row r="77" spans="2:11" ht="12.75">
      <c r="B77" s="72"/>
      <c r="C77" s="127"/>
      <c r="D77" s="172"/>
      <c r="E77" s="103"/>
      <c r="F77" s="51"/>
      <c r="G77" s="107"/>
      <c r="H77" s="103"/>
      <c r="I77" s="51"/>
      <c r="J77" s="97"/>
      <c r="K77" s="67"/>
    </row>
    <row r="78" spans="2:11" ht="12.75">
      <c r="B78" s="72" t="s">
        <v>676</v>
      </c>
      <c r="C78" s="127"/>
      <c r="D78" s="315"/>
      <c r="E78" s="103"/>
      <c r="F78" s="51" t="s">
        <v>676</v>
      </c>
      <c r="G78" s="107"/>
      <c r="H78" s="103"/>
      <c r="I78" s="51"/>
      <c r="J78" s="97"/>
      <c r="K78" s="67"/>
    </row>
    <row r="79" spans="2:11" ht="12.75">
      <c r="B79" s="72"/>
      <c r="C79" s="127"/>
      <c r="D79" s="172"/>
      <c r="E79" s="103"/>
      <c r="F79" s="51"/>
      <c r="G79" s="63"/>
      <c r="H79" s="103"/>
      <c r="I79" s="51"/>
      <c r="J79" s="97"/>
      <c r="K79" s="67"/>
    </row>
    <row r="80" spans="2:11" ht="12.75">
      <c r="B80" s="72" t="s">
        <v>303</v>
      </c>
      <c r="C80" s="127"/>
      <c r="D80" s="172"/>
      <c r="E80" s="103"/>
      <c r="F80" s="51" t="s">
        <v>389</v>
      </c>
      <c r="G80" s="107">
        <v>1</v>
      </c>
      <c r="H80" s="103"/>
      <c r="I80" s="51"/>
      <c r="J80" s="97"/>
      <c r="K80" s="67"/>
    </row>
    <row r="81" spans="2:11" ht="12.75">
      <c r="B81" s="72"/>
      <c r="C81" s="127"/>
      <c r="D81" s="172"/>
      <c r="E81" s="103"/>
      <c r="F81" s="51"/>
      <c r="G81" s="63"/>
      <c r="H81" s="103"/>
      <c r="I81" s="51"/>
      <c r="J81" s="97"/>
      <c r="K81" s="67"/>
    </row>
    <row r="82" spans="2:11" ht="12.75">
      <c r="B82" s="72" t="s">
        <v>1733</v>
      </c>
      <c r="C82" s="97"/>
      <c r="D82" s="55"/>
      <c r="E82" s="103"/>
      <c r="F82" s="51"/>
      <c r="G82" s="55"/>
      <c r="H82" s="103"/>
      <c r="I82" s="51"/>
      <c r="J82" s="97"/>
      <c r="K82" s="67"/>
    </row>
    <row r="83" spans="2:11" ht="12.75">
      <c r="B83" s="72"/>
      <c r="C83" s="97"/>
      <c r="D83" s="55"/>
      <c r="E83" s="103"/>
      <c r="F83" s="51"/>
      <c r="G83" s="63"/>
      <c r="H83" s="103"/>
      <c r="I83" s="51"/>
      <c r="J83" s="97"/>
      <c r="K83" s="67"/>
    </row>
    <row r="84" spans="2:11" ht="12.75">
      <c r="B84" s="72" t="s">
        <v>389</v>
      </c>
      <c r="C84" s="97">
        <v>1</v>
      </c>
      <c r="D84" s="55">
        <v>420</v>
      </c>
      <c r="E84" s="103"/>
      <c r="F84" s="105"/>
      <c r="G84" s="104"/>
      <c r="H84" s="103"/>
      <c r="I84" s="51"/>
      <c r="J84" s="97"/>
      <c r="K84" s="67"/>
    </row>
    <row r="85" spans="2:11" ht="12.75">
      <c r="B85" s="101"/>
      <c r="C85" s="101"/>
      <c r="D85" s="101"/>
      <c r="E85" s="101"/>
      <c r="F85" s="101"/>
      <c r="G85" s="101"/>
      <c r="H85" s="103"/>
      <c r="I85" s="26"/>
      <c r="J85" s="101"/>
      <c r="K85" s="101"/>
    </row>
    <row r="86" spans="2:11" ht="12.75">
      <c r="B86" s="101"/>
      <c r="C86" s="101"/>
      <c r="D86" s="101"/>
      <c r="E86" s="101"/>
      <c r="F86" s="101"/>
      <c r="G86" s="101"/>
      <c r="H86" s="103"/>
      <c r="I86" s="26"/>
      <c r="J86" s="101"/>
      <c r="K86" s="101"/>
    </row>
    <row r="87" spans="2:8" ht="24" thickBot="1">
      <c r="B87" s="6"/>
      <c r="E87" s="56"/>
      <c r="H87" s="103"/>
    </row>
    <row r="88" spans="2:11" ht="23.25">
      <c r="B88" s="94">
        <v>2011</v>
      </c>
      <c r="C88" s="65"/>
      <c r="D88" s="65"/>
      <c r="E88" s="103"/>
      <c r="F88" s="65"/>
      <c r="G88" s="65"/>
      <c r="H88" s="103"/>
      <c r="I88" s="65"/>
      <c r="J88" s="65"/>
      <c r="K88" s="66"/>
    </row>
    <row r="89" spans="2:11" ht="12.75">
      <c r="B89" s="68" t="s">
        <v>923</v>
      </c>
      <c r="C89" s="55"/>
      <c r="D89" s="55"/>
      <c r="E89" s="103"/>
      <c r="F89" s="69" t="s">
        <v>923</v>
      </c>
      <c r="G89" s="63"/>
      <c r="H89" s="103"/>
      <c r="I89" s="69" t="s">
        <v>923</v>
      </c>
      <c r="J89" s="55"/>
      <c r="K89" s="67"/>
    </row>
    <row r="90" spans="2:11" ht="6.75" customHeight="1">
      <c r="B90" s="92" t="s">
        <v>686</v>
      </c>
      <c r="C90" s="55"/>
      <c r="D90" s="55"/>
      <c r="E90" s="103"/>
      <c r="F90" s="92" t="s">
        <v>687</v>
      </c>
      <c r="G90" s="63"/>
      <c r="H90" s="101"/>
      <c r="I90" s="92" t="s">
        <v>688</v>
      </c>
      <c r="J90" s="55"/>
      <c r="K90" s="67"/>
    </row>
    <row r="91" spans="2:11" ht="25.5">
      <c r="B91" s="70" t="s">
        <v>1195</v>
      </c>
      <c r="C91" s="53" t="s">
        <v>838</v>
      </c>
      <c r="D91" s="54" t="s">
        <v>380</v>
      </c>
      <c r="E91" s="103"/>
      <c r="F91" s="50" t="s">
        <v>1195</v>
      </c>
      <c r="G91" s="53" t="s">
        <v>838</v>
      </c>
      <c r="H91" s="103"/>
      <c r="I91" s="50" t="s">
        <v>668</v>
      </c>
      <c r="J91" s="53" t="s">
        <v>838</v>
      </c>
      <c r="K91" s="71" t="s">
        <v>377</v>
      </c>
    </row>
    <row r="92" spans="2:11" ht="12.75">
      <c r="B92" s="99" t="s">
        <v>1751</v>
      </c>
      <c r="C92" s="96">
        <v>1</v>
      </c>
      <c r="D92" s="172">
        <v>28</v>
      </c>
      <c r="E92" s="103"/>
      <c r="F92" s="51" t="s">
        <v>1751</v>
      </c>
      <c r="G92" s="55"/>
      <c r="H92" s="103"/>
      <c r="I92" s="95" t="s">
        <v>1700</v>
      </c>
      <c r="J92" s="96"/>
      <c r="K92" s="216"/>
    </row>
    <row r="93" spans="1:11" ht="12.75">
      <c r="A93" s="93"/>
      <c r="B93" s="72"/>
      <c r="C93" s="127"/>
      <c r="D93" s="172"/>
      <c r="E93" s="103"/>
      <c r="F93" s="51"/>
      <c r="G93" s="55"/>
      <c r="H93" s="103"/>
      <c r="I93" s="51"/>
      <c r="J93" s="97"/>
      <c r="K93" s="67"/>
    </row>
    <row r="94" spans="2:11" ht="12.75">
      <c r="B94" s="72" t="s">
        <v>1752</v>
      </c>
      <c r="C94" s="127"/>
      <c r="D94" s="172"/>
      <c r="E94" s="103"/>
      <c r="F94" s="51" t="s">
        <v>1753</v>
      </c>
      <c r="G94" s="107"/>
      <c r="H94" s="103"/>
      <c r="I94" s="51" t="s">
        <v>645</v>
      </c>
      <c r="J94" s="97"/>
      <c r="K94" s="67"/>
    </row>
    <row r="95" spans="2:11" ht="12.75">
      <c r="B95" s="72"/>
      <c r="C95" s="127"/>
      <c r="D95" s="172"/>
      <c r="E95" s="103"/>
      <c r="F95" s="51"/>
      <c r="G95" s="107"/>
      <c r="H95" s="103"/>
      <c r="I95" s="51"/>
      <c r="J95" s="97"/>
      <c r="K95" s="67"/>
    </row>
    <row r="96" spans="2:11" ht="12.75">
      <c r="B96" s="72" t="s">
        <v>672</v>
      </c>
      <c r="C96" s="127"/>
      <c r="D96" s="172"/>
      <c r="E96" s="103"/>
      <c r="F96" s="51" t="s">
        <v>669</v>
      </c>
      <c r="G96" s="107"/>
      <c r="H96" s="103"/>
      <c r="I96" s="51" t="s">
        <v>390</v>
      </c>
      <c r="J96" s="97"/>
      <c r="K96" s="67"/>
    </row>
    <row r="97" spans="2:11" ht="12.75">
      <c r="B97" s="72"/>
      <c r="C97" s="127"/>
      <c r="D97" s="172"/>
      <c r="E97" s="103"/>
      <c r="F97" s="51"/>
      <c r="G97" s="107"/>
      <c r="H97" s="103"/>
      <c r="I97" s="51"/>
      <c r="J97" s="97"/>
      <c r="K97" s="67"/>
    </row>
    <row r="98" spans="2:11" ht="12.75">
      <c r="B98" s="72" t="s">
        <v>1755</v>
      </c>
      <c r="C98" s="127"/>
      <c r="D98" s="172"/>
      <c r="E98" s="103"/>
      <c r="F98" s="51" t="s">
        <v>1745</v>
      </c>
      <c r="G98" s="107">
        <v>1</v>
      </c>
      <c r="H98" s="103"/>
      <c r="I98" s="51" t="s">
        <v>646</v>
      </c>
      <c r="J98" s="97"/>
      <c r="K98" s="67"/>
    </row>
    <row r="99" spans="2:11" ht="12.75">
      <c r="B99" s="72"/>
      <c r="C99" s="127"/>
      <c r="D99" s="172"/>
      <c r="E99" s="103"/>
      <c r="F99" s="51"/>
      <c r="G99" s="107"/>
      <c r="H99" s="103"/>
      <c r="I99" s="51"/>
      <c r="J99" s="97"/>
      <c r="K99" s="67"/>
    </row>
    <row r="100" spans="2:11" ht="12.75">
      <c r="B100" s="72" t="s">
        <v>378</v>
      </c>
      <c r="C100" s="127">
        <v>1</v>
      </c>
      <c r="D100" s="172">
        <v>60</v>
      </c>
      <c r="E100" s="103"/>
      <c r="F100" s="51" t="s">
        <v>378</v>
      </c>
      <c r="G100" s="107">
        <v>1</v>
      </c>
      <c r="H100" s="103"/>
      <c r="I100" s="51" t="s">
        <v>382</v>
      </c>
      <c r="J100" s="97">
        <v>2</v>
      </c>
      <c r="K100" s="67"/>
    </row>
    <row r="101" spans="2:11" ht="12.75">
      <c r="B101" s="72"/>
      <c r="C101" s="127"/>
      <c r="D101" s="172"/>
      <c r="E101" s="103"/>
      <c r="F101" s="51"/>
      <c r="G101" s="107"/>
      <c r="H101" s="103"/>
      <c r="I101" s="51"/>
      <c r="J101" s="97"/>
      <c r="K101" s="67"/>
    </row>
    <row r="102" spans="2:11" ht="12.75">
      <c r="B102" s="72" t="s">
        <v>673</v>
      </c>
      <c r="C102" s="127"/>
      <c r="D102" s="172"/>
      <c r="E102" s="103"/>
      <c r="F102" s="51" t="s">
        <v>670</v>
      </c>
      <c r="G102" s="107"/>
      <c r="H102" s="103"/>
      <c r="I102" s="51" t="s">
        <v>383</v>
      </c>
      <c r="J102" s="97">
        <v>1</v>
      </c>
      <c r="K102" s="67"/>
    </row>
    <row r="103" spans="2:11" ht="12.75">
      <c r="B103" s="72"/>
      <c r="C103" s="127"/>
      <c r="D103" s="172"/>
      <c r="E103" s="103"/>
      <c r="F103" s="51"/>
      <c r="G103" s="107"/>
      <c r="H103" s="103"/>
      <c r="I103" s="51"/>
      <c r="J103" s="97"/>
      <c r="K103" s="67"/>
    </row>
    <row r="104" spans="2:11" ht="12.75">
      <c r="B104" s="72" t="s">
        <v>682</v>
      </c>
      <c r="C104" s="127"/>
      <c r="D104" s="172"/>
      <c r="E104" s="103"/>
      <c r="F104" s="51" t="s">
        <v>682</v>
      </c>
      <c r="G104" s="107"/>
      <c r="H104" s="103"/>
      <c r="I104" s="51" t="s">
        <v>389</v>
      </c>
      <c r="J104" s="97"/>
      <c r="K104" s="146"/>
    </row>
    <row r="105" spans="2:11" ht="12.75">
      <c r="B105" s="72"/>
      <c r="C105" s="127"/>
      <c r="D105" s="172"/>
      <c r="E105" s="103"/>
      <c r="F105" s="51"/>
      <c r="G105" s="107"/>
      <c r="H105" s="103"/>
      <c r="J105" s="97"/>
      <c r="K105" s="67"/>
    </row>
    <row r="106" spans="2:13" ht="12.75">
      <c r="B106" s="72" t="s">
        <v>674</v>
      </c>
      <c r="C106" s="127">
        <v>1</v>
      </c>
      <c r="D106" s="172">
        <v>29</v>
      </c>
      <c r="E106" s="103"/>
      <c r="F106" s="51" t="s">
        <v>674</v>
      </c>
      <c r="G106" s="107"/>
      <c r="H106" s="103"/>
      <c r="J106" s="97"/>
      <c r="K106" s="146"/>
      <c r="M106" s="63"/>
    </row>
    <row r="107" spans="2:11" ht="12.75">
      <c r="B107" s="72"/>
      <c r="C107" s="127"/>
      <c r="D107" s="172"/>
      <c r="E107" s="103"/>
      <c r="F107" s="51"/>
      <c r="G107" s="107"/>
      <c r="H107" s="103"/>
      <c r="I107" s="51"/>
      <c r="J107" s="97"/>
      <c r="K107" s="67"/>
    </row>
    <row r="108" spans="2:11" ht="12.75">
      <c r="B108" s="72" t="s">
        <v>675</v>
      </c>
      <c r="C108" s="127">
        <v>1</v>
      </c>
      <c r="D108" s="360">
        <v>66</v>
      </c>
      <c r="E108" s="103"/>
      <c r="F108" s="51" t="s">
        <v>675</v>
      </c>
      <c r="G108" s="107"/>
      <c r="H108" s="103"/>
      <c r="I108" s="51"/>
      <c r="J108" s="97"/>
      <c r="K108" s="67"/>
    </row>
    <row r="109" spans="2:11" ht="12.75">
      <c r="B109" s="72"/>
      <c r="C109" s="127"/>
      <c r="D109" s="172"/>
      <c r="E109" s="103"/>
      <c r="F109" s="51"/>
      <c r="G109" s="107"/>
      <c r="H109" s="103"/>
      <c r="I109" s="51"/>
      <c r="J109" s="97"/>
      <c r="K109" s="67"/>
    </row>
    <row r="110" spans="2:11" ht="12.75">
      <c r="B110" s="72" t="s">
        <v>676</v>
      </c>
      <c r="C110" s="127">
        <v>1</v>
      </c>
      <c r="D110" s="315">
        <v>46</v>
      </c>
      <c r="E110" s="103"/>
      <c r="F110" s="51" t="s">
        <v>676</v>
      </c>
      <c r="G110" s="107"/>
      <c r="H110" s="103"/>
      <c r="I110" s="51"/>
      <c r="J110" s="97"/>
      <c r="K110" s="67"/>
    </row>
    <row r="111" spans="2:11" ht="12.75">
      <c r="B111" s="72"/>
      <c r="C111" s="127"/>
      <c r="D111" s="172"/>
      <c r="E111" s="103"/>
      <c r="F111" s="51"/>
      <c r="G111" s="63"/>
      <c r="H111" s="103"/>
      <c r="I111" s="51"/>
      <c r="J111" s="97"/>
      <c r="K111" s="67"/>
    </row>
    <row r="112" spans="2:11" ht="12.75">
      <c r="B112" s="72" t="s">
        <v>303</v>
      </c>
      <c r="C112" s="127">
        <v>1</v>
      </c>
      <c r="D112" s="172"/>
      <c r="E112" s="103"/>
      <c r="F112" s="51" t="s">
        <v>389</v>
      </c>
      <c r="G112" s="107">
        <v>1</v>
      </c>
      <c r="H112" s="103"/>
      <c r="I112" s="51"/>
      <c r="J112" s="97"/>
      <c r="K112" s="67"/>
    </row>
    <row r="113" spans="2:11" ht="12.75">
      <c r="B113" s="72"/>
      <c r="C113" s="127"/>
      <c r="D113" s="172"/>
      <c r="E113" s="103"/>
      <c r="F113" s="51"/>
      <c r="G113" s="63"/>
      <c r="H113" s="103"/>
      <c r="I113" s="51"/>
      <c r="J113" s="97"/>
      <c r="K113" s="67"/>
    </row>
    <row r="114" spans="2:11" ht="12.75">
      <c r="B114" s="72" t="s">
        <v>1733</v>
      </c>
      <c r="C114" s="97">
        <v>1</v>
      </c>
      <c r="D114" s="55">
        <v>120</v>
      </c>
      <c r="E114" s="103"/>
      <c r="F114" s="51"/>
      <c r="G114" s="55"/>
      <c r="H114" s="103"/>
      <c r="I114" s="51"/>
      <c r="J114" s="97"/>
      <c r="K114" s="67"/>
    </row>
    <row r="115" spans="2:11" ht="12.75">
      <c r="B115" s="72"/>
      <c r="C115" s="97"/>
      <c r="D115" s="55"/>
      <c r="E115" s="103"/>
      <c r="F115" s="51"/>
      <c r="G115" s="63"/>
      <c r="H115" s="103"/>
      <c r="I115" s="51"/>
      <c r="J115" s="97"/>
      <c r="K115" s="67"/>
    </row>
    <row r="116" spans="2:11" ht="12.75">
      <c r="B116" s="72" t="s">
        <v>389</v>
      </c>
      <c r="C116" s="97">
        <v>1</v>
      </c>
      <c r="D116" s="55"/>
      <c r="E116" s="103"/>
      <c r="F116" s="105"/>
      <c r="G116" s="104"/>
      <c r="H116" s="103"/>
      <c r="I116" s="51"/>
      <c r="J116" s="97"/>
      <c r="K116" s="67"/>
    </row>
    <row r="117" spans="2:11" ht="13.5" thickBot="1">
      <c r="B117" s="101"/>
      <c r="C117" s="101"/>
      <c r="D117" s="101"/>
      <c r="E117" s="101"/>
      <c r="F117" s="101"/>
      <c r="G117" s="101"/>
      <c r="H117" s="103"/>
      <c r="I117" s="26"/>
      <c r="J117" s="101"/>
      <c r="K117" s="101"/>
    </row>
    <row r="118" spans="2:11" ht="23.25">
      <c r="B118" s="94">
        <v>2010</v>
      </c>
      <c r="C118" s="65"/>
      <c r="D118" s="65"/>
      <c r="E118" s="103"/>
      <c r="F118" s="65"/>
      <c r="G118" s="65"/>
      <c r="H118" s="103"/>
      <c r="I118" s="65"/>
      <c r="J118" s="65"/>
      <c r="K118" s="66"/>
    </row>
    <row r="119" spans="2:11" ht="12.75">
      <c r="B119" s="68" t="s">
        <v>923</v>
      </c>
      <c r="C119" s="55"/>
      <c r="D119" s="55"/>
      <c r="E119" s="103"/>
      <c r="F119" s="69" t="s">
        <v>923</v>
      </c>
      <c r="G119" s="63"/>
      <c r="H119" s="103"/>
      <c r="I119" s="69" t="s">
        <v>923</v>
      </c>
      <c r="J119" s="55"/>
      <c r="K119" s="67"/>
    </row>
    <row r="120" spans="2:11" ht="6.75" customHeight="1">
      <c r="B120" s="92" t="s">
        <v>686</v>
      </c>
      <c r="C120" s="55"/>
      <c r="D120" s="55"/>
      <c r="E120" s="103"/>
      <c r="F120" s="92" t="s">
        <v>687</v>
      </c>
      <c r="G120" s="63"/>
      <c r="H120" s="101"/>
      <c r="I120" s="92" t="s">
        <v>688</v>
      </c>
      <c r="J120" s="55"/>
      <c r="K120" s="67"/>
    </row>
    <row r="121" spans="2:11" ht="25.5">
      <c r="B121" s="70" t="s">
        <v>1195</v>
      </c>
      <c r="C121" s="53" t="s">
        <v>838</v>
      </c>
      <c r="D121" s="54" t="s">
        <v>380</v>
      </c>
      <c r="E121" s="103"/>
      <c r="F121" s="50" t="s">
        <v>1195</v>
      </c>
      <c r="G121" s="53" t="s">
        <v>838</v>
      </c>
      <c r="H121" s="103"/>
      <c r="I121" s="50" t="s">
        <v>668</v>
      </c>
      <c r="J121" s="53" t="s">
        <v>838</v>
      </c>
      <c r="K121" s="71" t="s">
        <v>377</v>
      </c>
    </row>
    <row r="122" spans="2:11" ht="12.75">
      <c r="B122" s="99" t="s">
        <v>1751</v>
      </c>
      <c r="C122" s="96">
        <v>3</v>
      </c>
      <c r="D122" s="172">
        <v>120</v>
      </c>
      <c r="E122" s="103"/>
      <c r="F122" s="51" t="s">
        <v>1751</v>
      </c>
      <c r="G122" s="55"/>
      <c r="H122" s="103"/>
      <c r="I122" s="95" t="s">
        <v>1700</v>
      </c>
      <c r="J122" s="96"/>
      <c r="K122" s="216"/>
    </row>
    <row r="123" spans="1:11" ht="12.75">
      <c r="A123" s="93"/>
      <c r="B123" s="72"/>
      <c r="C123" s="127"/>
      <c r="D123" s="172"/>
      <c r="E123" s="103"/>
      <c r="F123" s="51"/>
      <c r="G123" s="55"/>
      <c r="H123" s="103"/>
      <c r="I123" s="51"/>
      <c r="J123" s="97"/>
      <c r="K123" s="67"/>
    </row>
    <row r="124" spans="2:11" ht="12.75">
      <c r="B124" s="72" t="s">
        <v>1752</v>
      </c>
      <c r="C124" s="127">
        <v>0</v>
      </c>
      <c r="D124" s="172"/>
      <c r="E124" s="103"/>
      <c r="F124" s="51" t="s">
        <v>1753</v>
      </c>
      <c r="G124" s="107">
        <v>1</v>
      </c>
      <c r="H124" s="103"/>
      <c r="I124" s="51" t="s">
        <v>645</v>
      </c>
      <c r="J124" s="97"/>
      <c r="K124" s="67"/>
    </row>
    <row r="125" spans="2:11" ht="12.75">
      <c r="B125" s="72"/>
      <c r="C125" s="127"/>
      <c r="D125" s="172"/>
      <c r="E125" s="103"/>
      <c r="F125" s="51"/>
      <c r="G125" s="107"/>
      <c r="H125" s="103"/>
      <c r="I125" s="51"/>
      <c r="J125" s="97"/>
      <c r="K125" s="67"/>
    </row>
    <row r="126" spans="2:11" ht="12.75">
      <c r="B126" s="72" t="s">
        <v>672</v>
      </c>
      <c r="C126" s="127">
        <v>1</v>
      </c>
      <c r="D126" s="172">
        <v>58</v>
      </c>
      <c r="E126" s="103"/>
      <c r="F126" s="51" t="s">
        <v>669</v>
      </c>
      <c r="G126" s="107">
        <v>1</v>
      </c>
      <c r="H126" s="103"/>
      <c r="I126" s="51" t="s">
        <v>390</v>
      </c>
      <c r="J126" s="97">
        <v>1</v>
      </c>
      <c r="K126" s="67"/>
    </row>
    <row r="127" spans="2:11" ht="12.75">
      <c r="B127" s="72"/>
      <c r="C127" s="127"/>
      <c r="D127" s="172"/>
      <c r="E127" s="103"/>
      <c r="F127" s="51"/>
      <c r="G127" s="107"/>
      <c r="H127" s="103"/>
      <c r="I127" s="51"/>
      <c r="J127" s="97"/>
      <c r="K127" s="67"/>
    </row>
    <row r="128" spans="2:11" ht="12.75">
      <c r="B128" s="72" t="s">
        <v>1755</v>
      </c>
      <c r="C128" s="127">
        <v>1</v>
      </c>
      <c r="D128" s="172">
        <v>36</v>
      </c>
      <c r="E128" s="103"/>
      <c r="F128" s="51" t="s">
        <v>1745</v>
      </c>
      <c r="G128" s="107">
        <v>1</v>
      </c>
      <c r="H128" s="103"/>
      <c r="I128" s="51" t="s">
        <v>646</v>
      </c>
      <c r="J128" s="97">
        <v>1</v>
      </c>
      <c r="K128" s="67"/>
    </row>
    <row r="129" spans="2:11" ht="12.75">
      <c r="B129" s="72"/>
      <c r="C129" s="127"/>
      <c r="D129" s="172"/>
      <c r="E129" s="103"/>
      <c r="F129" s="51"/>
      <c r="G129" s="107"/>
      <c r="H129" s="103"/>
      <c r="I129" s="51"/>
      <c r="J129" s="97"/>
      <c r="K129" s="67"/>
    </row>
    <row r="130" spans="2:11" ht="12.75">
      <c r="B130" s="72" t="s">
        <v>378</v>
      </c>
      <c r="C130" s="127">
        <v>4</v>
      </c>
      <c r="D130" s="172">
        <v>750</v>
      </c>
      <c r="E130" s="103"/>
      <c r="F130" s="51" t="s">
        <v>378</v>
      </c>
      <c r="G130" s="107">
        <v>1</v>
      </c>
      <c r="H130" s="103"/>
      <c r="I130" s="51" t="s">
        <v>382</v>
      </c>
      <c r="J130" s="97"/>
      <c r="K130" s="67"/>
    </row>
    <row r="131" spans="2:11" ht="12.75">
      <c r="B131" s="72"/>
      <c r="C131" s="127"/>
      <c r="D131" s="172"/>
      <c r="E131" s="103"/>
      <c r="F131" s="51"/>
      <c r="G131" s="107"/>
      <c r="H131" s="103"/>
      <c r="I131" s="51"/>
      <c r="J131" s="97"/>
      <c r="K131" s="67"/>
    </row>
    <row r="132" spans="2:11" ht="12.75">
      <c r="B132" s="72" t="s">
        <v>673</v>
      </c>
      <c r="C132" s="127">
        <v>2</v>
      </c>
      <c r="D132" s="172">
        <v>90</v>
      </c>
      <c r="E132" s="103"/>
      <c r="F132" s="51" t="s">
        <v>670</v>
      </c>
      <c r="G132" s="107">
        <v>1</v>
      </c>
      <c r="H132" s="103"/>
      <c r="I132" s="51" t="s">
        <v>383</v>
      </c>
      <c r="J132" s="97"/>
      <c r="K132" s="67"/>
    </row>
    <row r="133" spans="2:11" ht="12.75">
      <c r="B133" s="72"/>
      <c r="C133" s="127"/>
      <c r="D133" s="172"/>
      <c r="E133" s="103"/>
      <c r="F133" s="51"/>
      <c r="G133" s="107"/>
      <c r="H133" s="103"/>
      <c r="I133" s="51"/>
      <c r="J133" s="97"/>
      <c r="K133" s="67"/>
    </row>
    <row r="134" spans="2:11" ht="12.75">
      <c r="B134" s="72" t="s">
        <v>682</v>
      </c>
      <c r="C134" s="127">
        <v>0</v>
      </c>
      <c r="D134" s="172"/>
      <c r="E134" s="103"/>
      <c r="F134" s="51" t="s">
        <v>682</v>
      </c>
      <c r="G134" s="107"/>
      <c r="H134" s="103"/>
      <c r="I134" s="51" t="s">
        <v>389</v>
      </c>
      <c r="J134" s="97">
        <v>7</v>
      </c>
      <c r="K134" s="146"/>
    </row>
    <row r="135" spans="2:11" ht="12.75">
      <c r="B135" s="72"/>
      <c r="C135" s="127"/>
      <c r="D135" s="172"/>
      <c r="E135" s="103"/>
      <c r="F135" s="51"/>
      <c r="G135" s="107"/>
      <c r="H135" s="103"/>
      <c r="J135" s="97"/>
      <c r="K135" s="67"/>
    </row>
    <row r="136" spans="2:13" ht="12.75">
      <c r="B136" s="72" t="s">
        <v>674</v>
      </c>
      <c r="C136" s="127">
        <v>3</v>
      </c>
      <c r="D136" s="172">
        <v>282</v>
      </c>
      <c r="E136" s="103"/>
      <c r="F136" s="51" t="s">
        <v>674</v>
      </c>
      <c r="G136" s="107">
        <v>1</v>
      </c>
      <c r="H136" s="103"/>
      <c r="J136" s="97"/>
      <c r="K136" s="146"/>
      <c r="M136" s="63"/>
    </row>
    <row r="137" spans="2:11" ht="12.75">
      <c r="B137" s="72"/>
      <c r="C137" s="127"/>
      <c r="D137" s="172"/>
      <c r="E137" s="103"/>
      <c r="F137" s="51"/>
      <c r="G137" s="107"/>
      <c r="H137" s="103"/>
      <c r="I137" s="51"/>
      <c r="J137" s="97"/>
      <c r="K137" s="67"/>
    </row>
    <row r="138" spans="2:11" ht="12.75">
      <c r="B138" s="72" t="s">
        <v>675</v>
      </c>
      <c r="C138" s="127">
        <v>7</v>
      </c>
      <c r="D138" s="360">
        <v>3067</v>
      </c>
      <c r="E138" s="103"/>
      <c r="F138" s="51" t="s">
        <v>675</v>
      </c>
      <c r="G138" s="107">
        <f>1+2</f>
        <v>3</v>
      </c>
      <c r="H138" s="103"/>
      <c r="I138" s="51"/>
      <c r="J138" s="97"/>
      <c r="K138" s="67"/>
    </row>
    <row r="139" spans="2:11" ht="12.75">
      <c r="B139" s="72"/>
      <c r="C139" s="127"/>
      <c r="D139" s="172"/>
      <c r="E139" s="103"/>
      <c r="F139" s="51"/>
      <c r="G139" s="107"/>
      <c r="H139" s="103"/>
      <c r="I139" s="51"/>
      <c r="J139" s="97"/>
      <c r="K139" s="67"/>
    </row>
    <row r="140" spans="2:11" ht="12.75">
      <c r="B140" s="72" t="s">
        <v>676</v>
      </c>
      <c r="C140" s="127">
        <v>1</v>
      </c>
      <c r="D140" s="315">
        <v>100</v>
      </c>
      <c r="E140" s="103"/>
      <c r="F140" s="51" t="s">
        <v>676</v>
      </c>
      <c r="G140" s="107"/>
      <c r="H140" s="103"/>
      <c r="I140" s="51"/>
      <c r="J140" s="97"/>
      <c r="K140" s="67"/>
    </row>
    <row r="141" spans="2:11" ht="12.75">
      <c r="B141" s="72"/>
      <c r="C141" s="127"/>
      <c r="D141" s="172"/>
      <c r="E141" s="103"/>
      <c r="F141" s="51"/>
      <c r="G141" s="63"/>
      <c r="H141" s="103"/>
      <c r="I141" s="51"/>
      <c r="J141" s="97"/>
      <c r="K141" s="67"/>
    </row>
    <row r="142" spans="2:11" ht="12.75">
      <c r="B142" s="72" t="s">
        <v>303</v>
      </c>
      <c r="C142" s="127">
        <v>0</v>
      </c>
      <c r="D142" s="172"/>
      <c r="E142" s="103"/>
      <c r="F142" s="51" t="s">
        <v>389</v>
      </c>
      <c r="G142" s="107">
        <v>1</v>
      </c>
      <c r="H142" s="103"/>
      <c r="I142" s="51"/>
      <c r="J142" s="97"/>
      <c r="K142" s="67"/>
    </row>
    <row r="143" spans="2:11" ht="12.75">
      <c r="B143" s="72"/>
      <c r="C143" s="127"/>
      <c r="D143" s="172"/>
      <c r="E143" s="103"/>
      <c r="F143" s="51"/>
      <c r="G143" s="63"/>
      <c r="H143" s="103"/>
      <c r="I143" s="51"/>
      <c r="J143" s="97"/>
      <c r="K143" s="67"/>
    </row>
    <row r="144" spans="2:11" ht="12.75">
      <c r="B144" s="72" t="s">
        <v>1733</v>
      </c>
      <c r="C144" s="97">
        <v>4</v>
      </c>
      <c r="D144" s="55">
        <v>297</v>
      </c>
      <c r="E144" s="103"/>
      <c r="F144" s="51"/>
      <c r="G144" s="55"/>
      <c r="H144" s="103"/>
      <c r="I144" s="51"/>
      <c r="J144" s="97"/>
      <c r="K144" s="67"/>
    </row>
    <row r="145" spans="2:11" ht="12.75">
      <c r="B145" s="72"/>
      <c r="C145" s="97"/>
      <c r="D145" s="55"/>
      <c r="E145" s="103"/>
      <c r="F145" s="51"/>
      <c r="G145" s="63"/>
      <c r="H145" s="103"/>
      <c r="I145" s="51"/>
      <c r="J145" s="97"/>
      <c r="K145" s="67"/>
    </row>
    <row r="146" spans="2:11" ht="12.75">
      <c r="B146" s="72" t="s">
        <v>389</v>
      </c>
      <c r="C146" s="97">
        <v>0</v>
      </c>
      <c r="D146" s="55"/>
      <c r="E146" s="103"/>
      <c r="F146" s="105"/>
      <c r="G146" s="104"/>
      <c r="H146" s="103"/>
      <c r="I146" s="51"/>
      <c r="J146" s="97"/>
      <c r="K146" s="67"/>
    </row>
    <row r="147" spans="2:11" ht="13.5" thickBot="1">
      <c r="B147" s="101"/>
      <c r="C147" s="101"/>
      <c r="D147" s="101"/>
      <c r="E147" s="101"/>
      <c r="F147" s="101"/>
      <c r="G147" s="101"/>
      <c r="H147" s="103"/>
      <c r="I147" s="26"/>
      <c r="J147" s="101"/>
      <c r="K147" s="101"/>
    </row>
    <row r="148" spans="2:11" ht="23.25">
      <c r="B148" s="94">
        <v>2009</v>
      </c>
      <c r="C148" s="65"/>
      <c r="D148" s="65"/>
      <c r="E148" s="103"/>
      <c r="F148" s="65"/>
      <c r="G148" s="65"/>
      <c r="H148" s="103"/>
      <c r="I148" s="65"/>
      <c r="J148" s="65"/>
      <c r="K148" s="66"/>
    </row>
    <row r="149" spans="2:11" ht="12.75">
      <c r="B149" s="68" t="s">
        <v>923</v>
      </c>
      <c r="C149" s="55"/>
      <c r="D149" s="55"/>
      <c r="E149" s="103"/>
      <c r="F149" s="69" t="s">
        <v>923</v>
      </c>
      <c r="G149" s="63"/>
      <c r="H149" s="103"/>
      <c r="I149" s="69" t="s">
        <v>923</v>
      </c>
      <c r="J149" s="55"/>
      <c r="K149" s="67"/>
    </row>
    <row r="150" spans="2:11" ht="6.75" customHeight="1">
      <c r="B150" s="92" t="s">
        <v>686</v>
      </c>
      <c r="C150" s="55"/>
      <c r="D150" s="55"/>
      <c r="E150" s="103"/>
      <c r="F150" s="92" t="s">
        <v>687</v>
      </c>
      <c r="G150" s="63"/>
      <c r="H150" s="101"/>
      <c r="I150" s="92" t="s">
        <v>688</v>
      </c>
      <c r="J150" s="55"/>
      <c r="K150" s="67"/>
    </row>
    <row r="151" spans="2:11" ht="25.5">
      <c r="B151" s="70" t="s">
        <v>1195</v>
      </c>
      <c r="C151" s="53" t="s">
        <v>838</v>
      </c>
      <c r="D151" s="54" t="s">
        <v>380</v>
      </c>
      <c r="E151" s="103"/>
      <c r="F151" s="50" t="s">
        <v>1195</v>
      </c>
      <c r="G151" s="53" t="s">
        <v>838</v>
      </c>
      <c r="H151" s="103"/>
      <c r="I151" s="50" t="s">
        <v>668</v>
      </c>
      <c r="J151" s="53" t="s">
        <v>838</v>
      </c>
      <c r="K151" s="71" t="s">
        <v>377</v>
      </c>
    </row>
    <row r="152" spans="2:11" ht="12.75">
      <c r="B152" s="99" t="s">
        <v>1751</v>
      </c>
      <c r="C152" s="96">
        <v>0</v>
      </c>
      <c r="D152" s="172"/>
      <c r="E152" s="103"/>
      <c r="F152" s="51" t="s">
        <v>1751</v>
      </c>
      <c r="G152" s="55">
        <v>3</v>
      </c>
      <c r="H152" s="103"/>
      <c r="I152" s="95" t="s">
        <v>1700</v>
      </c>
      <c r="J152" s="96"/>
      <c r="K152" s="216"/>
    </row>
    <row r="153" spans="1:11" ht="12.75">
      <c r="A153" s="93"/>
      <c r="B153" s="72"/>
      <c r="C153" s="127"/>
      <c r="D153" s="172"/>
      <c r="E153" s="103"/>
      <c r="F153" s="51"/>
      <c r="G153" s="55"/>
      <c r="H153" s="103"/>
      <c r="I153" s="51"/>
      <c r="J153" s="97"/>
      <c r="K153" s="67"/>
    </row>
    <row r="154" spans="2:11" ht="12.75">
      <c r="B154" s="72" t="s">
        <v>1752</v>
      </c>
      <c r="C154" s="127">
        <v>0</v>
      </c>
      <c r="D154" s="172"/>
      <c r="E154" s="103"/>
      <c r="F154" s="51" t="s">
        <v>1753</v>
      </c>
      <c r="G154" s="107">
        <v>1</v>
      </c>
      <c r="H154" s="103"/>
      <c r="I154" s="51" t="s">
        <v>645</v>
      </c>
      <c r="J154" s="97"/>
      <c r="K154" s="67"/>
    </row>
    <row r="155" spans="2:11" ht="12.75">
      <c r="B155" s="72"/>
      <c r="C155" s="127"/>
      <c r="D155" s="172"/>
      <c r="E155" s="103"/>
      <c r="F155" s="51"/>
      <c r="G155" s="107"/>
      <c r="H155" s="103"/>
      <c r="I155" s="51"/>
      <c r="J155" s="97"/>
      <c r="K155" s="67"/>
    </row>
    <row r="156" spans="2:11" ht="12.75">
      <c r="B156" s="72" t="s">
        <v>672</v>
      </c>
      <c r="C156" s="127">
        <v>1</v>
      </c>
      <c r="D156" s="172">
        <v>372</v>
      </c>
      <c r="E156" s="103"/>
      <c r="F156" s="51" t="s">
        <v>669</v>
      </c>
      <c r="G156" s="107">
        <v>0</v>
      </c>
      <c r="H156" s="103"/>
      <c r="I156" s="51" t="s">
        <v>390</v>
      </c>
      <c r="J156" s="97"/>
      <c r="K156" s="67"/>
    </row>
    <row r="157" spans="2:11" ht="12.75">
      <c r="B157" s="72"/>
      <c r="C157" s="127"/>
      <c r="D157" s="172"/>
      <c r="E157" s="103"/>
      <c r="F157" s="51"/>
      <c r="G157" s="107"/>
      <c r="H157" s="103"/>
      <c r="I157" s="51"/>
      <c r="J157" s="97"/>
      <c r="K157" s="67"/>
    </row>
    <row r="158" spans="2:11" ht="12.75">
      <c r="B158" s="72" t="s">
        <v>1755</v>
      </c>
      <c r="C158" s="127">
        <v>3</v>
      </c>
      <c r="D158" s="172">
        <v>214</v>
      </c>
      <c r="E158" s="103"/>
      <c r="F158" s="51" t="s">
        <v>1745</v>
      </c>
      <c r="G158" s="107">
        <v>0</v>
      </c>
      <c r="H158" s="103"/>
      <c r="I158" s="51" t="s">
        <v>646</v>
      </c>
      <c r="J158" s="97"/>
      <c r="K158" s="67"/>
    </row>
    <row r="159" spans="2:11" ht="12.75">
      <c r="B159" s="72"/>
      <c r="C159" s="127"/>
      <c r="D159" s="172"/>
      <c r="E159" s="103"/>
      <c r="F159" s="51"/>
      <c r="G159" s="107"/>
      <c r="H159" s="103"/>
      <c r="I159" s="51"/>
      <c r="J159" s="97"/>
      <c r="K159" s="67"/>
    </row>
    <row r="160" spans="2:11" ht="12.75">
      <c r="B160" s="72" t="s">
        <v>378</v>
      </c>
      <c r="C160" s="127">
        <v>0</v>
      </c>
      <c r="D160" s="172"/>
      <c r="E160" s="103"/>
      <c r="F160" s="51" t="s">
        <v>378</v>
      </c>
      <c r="G160" s="107">
        <v>1</v>
      </c>
      <c r="H160" s="103"/>
      <c r="I160" s="51" t="s">
        <v>382</v>
      </c>
      <c r="J160" s="97"/>
      <c r="K160" s="67"/>
    </row>
    <row r="161" spans="2:11" ht="12.75">
      <c r="B161" s="72"/>
      <c r="C161" s="127"/>
      <c r="D161" s="172"/>
      <c r="E161" s="103"/>
      <c r="F161" s="51"/>
      <c r="G161" s="107"/>
      <c r="H161" s="103"/>
      <c r="I161" s="51"/>
      <c r="J161" s="97"/>
      <c r="K161" s="67"/>
    </row>
    <row r="162" spans="2:11" ht="12.75">
      <c r="B162" s="72" t="s">
        <v>673</v>
      </c>
      <c r="C162" s="127">
        <v>1</v>
      </c>
      <c r="D162" s="172">
        <v>311</v>
      </c>
      <c r="E162" s="103"/>
      <c r="F162" s="51" t="s">
        <v>670</v>
      </c>
      <c r="G162" s="107">
        <v>0</v>
      </c>
      <c r="H162" s="103"/>
      <c r="I162" s="51" t="s">
        <v>383</v>
      </c>
      <c r="J162" s="97"/>
      <c r="K162" s="67"/>
    </row>
    <row r="163" spans="2:11" ht="12.75">
      <c r="B163" s="72"/>
      <c r="C163" s="127"/>
      <c r="D163" s="172"/>
      <c r="E163" s="103"/>
      <c r="F163" s="51"/>
      <c r="G163" s="107"/>
      <c r="H163" s="103"/>
      <c r="I163" s="51"/>
      <c r="J163" s="97"/>
      <c r="K163" s="67"/>
    </row>
    <row r="164" spans="2:11" ht="12.75">
      <c r="B164" s="72" t="s">
        <v>682</v>
      </c>
      <c r="C164" s="127">
        <v>0</v>
      </c>
      <c r="D164" s="172"/>
      <c r="E164" s="103"/>
      <c r="F164" s="51" t="s">
        <v>682</v>
      </c>
      <c r="G164" s="107">
        <v>0</v>
      </c>
      <c r="H164" s="103"/>
      <c r="I164" s="51" t="s">
        <v>389</v>
      </c>
      <c r="J164" s="97">
        <v>4</v>
      </c>
      <c r="K164" s="146">
        <v>24423</v>
      </c>
    </row>
    <row r="165" spans="2:11" ht="12.75">
      <c r="B165" s="72"/>
      <c r="C165" s="127"/>
      <c r="D165" s="172"/>
      <c r="E165" s="103"/>
      <c r="F165" s="51"/>
      <c r="G165" s="107"/>
      <c r="H165" s="103"/>
      <c r="J165" s="97"/>
      <c r="K165" s="67"/>
    </row>
    <row r="166" spans="2:13" ht="12.75">
      <c r="B166" s="72" t="s">
        <v>674</v>
      </c>
      <c r="C166" s="127">
        <v>2</v>
      </c>
      <c r="D166" s="172">
        <v>435</v>
      </c>
      <c r="E166" s="103"/>
      <c r="F166" s="51" t="s">
        <v>674</v>
      </c>
      <c r="G166" s="107">
        <v>5</v>
      </c>
      <c r="H166" s="103"/>
      <c r="J166" s="97"/>
      <c r="K166" s="146"/>
      <c r="M166" s="63"/>
    </row>
    <row r="167" spans="2:11" ht="12.75">
      <c r="B167" s="72"/>
      <c r="C167" s="127"/>
      <c r="D167" s="172"/>
      <c r="E167" s="103"/>
      <c r="F167" s="51"/>
      <c r="G167" s="107"/>
      <c r="H167" s="103"/>
      <c r="I167" s="51"/>
      <c r="J167" s="97"/>
      <c r="K167" s="67"/>
    </row>
    <row r="168" spans="2:11" ht="12.75">
      <c r="B168" s="72" t="s">
        <v>675</v>
      </c>
      <c r="C168" s="127">
        <v>13</v>
      </c>
      <c r="D168" s="360">
        <v>1386</v>
      </c>
      <c r="E168" s="103"/>
      <c r="F168" s="51" t="s">
        <v>675</v>
      </c>
      <c r="G168" s="107">
        <v>3</v>
      </c>
      <c r="H168" s="103"/>
      <c r="I168" s="51"/>
      <c r="J168" s="97"/>
      <c r="K168" s="67"/>
    </row>
    <row r="169" spans="2:11" ht="12.75">
      <c r="B169" s="72"/>
      <c r="C169" s="127"/>
      <c r="D169" s="172"/>
      <c r="E169" s="103"/>
      <c r="F169" s="51"/>
      <c r="G169" s="107"/>
      <c r="H169" s="103"/>
      <c r="I169" s="51"/>
      <c r="J169" s="97"/>
      <c r="K169" s="67"/>
    </row>
    <row r="170" spans="2:11" ht="12.75">
      <c r="B170" s="72" t="s">
        <v>676</v>
      </c>
      <c r="C170" s="127">
        <v>1</v>
      </c>
      <c r="D170" s="315">
        <v>47</v>
      </c>
      <c r="E170" s="103"/>
      <c r="F170" s="51" t="s">
        <v>676</v>
      </c>
      <c r="G170" s="107">
        <v>0</v>
      </c>
      <c r="H170" s="103"/>
      <c r="I170" s="51"/>
      <c r="J170" s="97"/>
      <c r="K170" s="67"/>
    </row>
    <row r="171" spans="2:11" ht="12.75">
      <c r="B171" s="72"/>
      <c r="C171" s="127"/>
      <c r="D171" s="172"/>
      <c r="E171" s="103"/>
      <c r="F171" s="51"/>
      <c r="G171" s="63"/>
      <c r="H171" s="103"/>
      <c r="I171" s="51"/>
      <c r="J171" s="97"/>
      <c r="K171" s="67"/>
    </row>
    <row r="172" spans="2:11" ht="12.75">
      <c r="B172" s="72" t="s">
        <v>303</v>
      </c>
      <c r="C172" s="127">
        <v>0</v>
      </c>
      <c r="D172" s="172"/>
      <c r="E172" s="103"/>
      <c r="F172" s="51" t="s">
        <v>389</v>
      </c>
      <c r="G172" s="107">
        <v>2</v>
      </c>
      <c r="H172" s="103"/>
      <c r="I172" s="51"/>
      <c r="J172" s="97"/>
      <c r="K172" s="67"/>
    </row>
    <row r="173" spans="2:11" ht="12.75">
      <c r="B173" s="72"/>
      <c r="C173" s="127"/>
      <c r="D173" s="172"/>
      <c r="E173" s="103"/>
      <c r="F173" s="51"/>
      <c r="G173" s="63"/>
      <c r="H173" s="103"/>
      <c r="I173" s="51"/>
      <c r="J173" s="97"/>
      <c r="K173" s="67"/>
    </row>
    <row r="174" spans="2:11" ht="12.75">
      <c r="B174" s="72" t="s">
        <v>389</v>
      </c>
      <c r="C174" s="97">
        <v>5</v>
      </c>
      <c r="D174" s="55">
        <v>345</v>
      </c>
      <c r="E174" s="103"/>
      <c r="F174" s="51"/>
      <c r="G174" s="55"/>
      <c r="H174" s="103"/>
      <c r="I174" s="51"/>
      <c r="J174" s="97"/>
      <c r="K174" s="67"/>
    </row>
    <row r="175" spans="2:11" ht="12.75">
      <c r="B175" s="72"/>
      <c r="C175" s="97"/>
      <c r="D175" s="55"/>
      <c r="E175" s="103"/>
      <c r="F175" s="51"/>
      <c r="G175" s="63"/>
      <c r="H175" s="103"/>
      <c r="I175" s="51"/>
      <c r="J175" s="97"/>
      <c r="K175" s="67"/>
    </row>
    <row r="176" spans="2:11" ht="12.75">
      <c r="B176" s="72"/>
      <c r="C176" s="97"/>
      <c r="D176" s="55"/>
      <c r="E176" s="103"/>
      <c r="F176" s="105"/>
      <c r="G176" s="104"/>
      <c r="H176" s="103"/>
      <c r="I176" s="51"/>
      <c r="J176" s="97"/>
      <c r="K176" s="67"/>
    </row>
    <row r="177" spans="2:11" ht="13.5" thickBot="1">
      <c r="B177" s="101"/>
      <c r="C177" s="101"/>
      <c r="D177" s="101"/>
      <c r="E177" s="101"/>
      <c r="F177" s="101"/>
      <c r="G177" s="101"/>
      <c r="H177" s="103"/>
      <c r="I177" s="26"/>
      <c r="J177" s="101"/>
      <c r="K177" s="101"/>
    </row>
    <row r="178" spans="2:11" ht="23.25">
      <c r="B178" s="94">
        <v>2008</v>
      </c>
      <c r="C178" s="65"/>
      <c r="D178" s="65"/>
      <c r="E178" s="103"/>
      <c r="F178" s="65"/>
      <c r="G178" s="65"/>
      <c r="H178" s="103"/>
      <c r="I178" s="65"/>
      <c r="J178" s="65"/>
      <c r="K178" s="66"/>
    </row>
    <row r="179" spans="2:11" ht="12.75">
      <c r="B179" s="68" t="s">
        <v>923</v>
      </c>
      <c r="C179" s="55"/>
      <c r="D179" s="55"/>
      <c r="E179" s="103"/>
      <c r="F179" s="69" t="s">
        <v>923</v>
      </c>
      <c r="G179" s="63"/>
      <c r="H179" s="103"/>
      <c r="I179" s="69" t="s">
        <v>923</v>
      </c>
      <c r="J179" s="55"/>
      <c r="K179" s="67"/>
    </row>
    <row r="180" spans="2:11" ht="6.75" customHeight="1">
      <c r="B180" s="92" t="s">
        <v>686</v>
      </c>
      <c r="C180" s="55"/>
      <c r="D180" s="55"/>
      <c r="E180" s="103"/>
      <c r="F180" s="92" t="s">
        <v>687</v>
      </c>
      <c r="G180" s="63"/>
      <c r="H180" s="101"/>
      <c r="I180" s="92" t="s">
        <v>688</v>
      </c>
      <c r="J180" s="55"/>
      <c r="K180" s="67"/>
    </row>
    <row r="181" spans="2:11" ht="25.5">
      <c r="B181" s="70" t="s">
        <v>1195</v>
      </c>
      <c r="C181" s="53" t="s">
        <v>838</v>
      </c>
      <c r="D181" s="54" t="s">
        <v>380</v>
      </c>
      <c r="E181" s="103"/>
      <c r="F181" s="50" t="s">
        <v>1195</v>
      </c>
      <c r="G181" s="53" t="s">
        <v>838</v>
      </c>
      <c r="H181" s="103"/>
      <c r="I181" s="50" t="s">
        <v>668</v>
      </c>
      <c r="J181" s="53" t="s">
        <v>838</v>
      </c>
      <c r="K181" s="71" t="s">
        <v>377</v>
      </c>
    </row>
    <row r="182" spans="2:11" ht="12.75">
      <c r="B182" s="99" t="s">
        <v>1751</v>
      </c>
      <c r="C182" s="96">
        <v>4</v>
      </c>
      <c r="D182" s="172">
        <v>453</v>
      </c>
      <c r="E182" s="103"/>
      <c r="F182" s="51" t="s">
        <v>1751</v>
      </c>
      <c r="G182" s="55">
        <v>3</v>
      </c>
      <c r="H182" s="103"/>
      <c r="I182" s="95" t="s">
        <v>1700</v>
      </c>
      <c r="J182" s="96">
        <v>1</v>
      </c>
      <c r="K182" s="216">
        <v>2036</v>
      </c>
    </row>
    <row r="183" spans="1:11" ht="12.75">
      <c r="A183" s="93"/>
      <c r="B183" s="72"/>
      <c r="C183" s="127"/>
      <c r="D183" s="172"/>
      <c r="E183" s="103"/>
      <c r="F183" s="51"/>
      <c r="G183" s="55"/>
      <c r="H183" s="103"/>
      <c r="I183" s="51"/>
      <c r="J183" s="97"/>
      <c r="K183" s="67"/>
    </row>
    <row r="184" spans="2:11" ht="12.75">
      <c r="B184" s="72" t="s">
        <v>1752</v>
      </c>
      <c r="C184" s="127">
        <v>2</v>
      </c>
      <c r="D184" s="172">
        <v>138</v>
      </c>
      <c r="E184" s="103"/>
      <c r="F184" s="51" t="s">
        <v>1753</v>
      </c>
      <c r="G184" s="107"/>
      <c r="H184" s="103"/>
      <c r="I184" s="51" t="s">
        <v>645</v>
      </c>
      <c r="J184" s="97"/>
      <c r="K184" s="67"/>
    </row>
    <row r="185" spans="2:11" ht="12.75">
      <c r="B185" s="72"/>
      <c r="C185" s="127"/>
      <c r="D185" s="172"/>
      <c r="E185" s="103"/>
      <c r="F185" s="51"/>
      <c r="G185" s="107"/>
      <c r="H185" s="103"/>
      <c r="I185" s="51"/>
      <c r="J185" s="97"/>
      <c r="K185" s="67"/>
    </row>
    <row r="186" spans="2:11" ht="12.75">
      <c r="B186" s="72" t="s">
        <v>672</v>
      </c>
      <c r="C186" s="127">
        <v>1</v>
      </c>
      <c r="D186" s="172">
        <v>78</v>
      </c>
      <c r="E186" s="103"/>
      <c r="F186" s="51" t="s">
        <v>669</v>
      </c>
      <c r="G186" s="107">
        <v>1</v>
      </c>
      <c r="H186" s="103"/>
      <c r="I186" s="51" t="s">
        <v>390</v>
      </c>
      <c r="J186" s="97">
        <v>2</v>
      </c>
      <c r="K186" s="67"/>
    </row>
    <row r="187" spans="2:11" ht="12.75">
      <c r="B187" s="72"/>
      <c r="C187" s="127"/>
      <c r="D187" s="172"/>
      <c r="E187" s="103"/>
      <c r="F187" s="51"/>
      <c r="G187" s="107"/>
      <c r="H187" s="103"/>
      <c r="I187" s="51"/>
      <c r="J187" s="97"/>
      <c r="K187" s="67"/>
    </row>
    <row r="188" spans="2:11" ht="12.75">
      <c r="B188" s="72" t="s">
        <v>1755</v>
      </c>
      <c r="C188" s="127">
        <v>2</v>
      </c>
      <c r="D188" s="172">
        <v>100</v>
      </c>
      <c r="E188" s="103"/>
      <c r="F188" s="51" t="s">
        <v>1745</v>
      </c>
      <c r="G188" s="107">
        <v>1</v>
      </c>
      <c r="H188" s="103"/>
      <c r="I188" s="51" t="s">
        <v>646</v>
      </c>
      <c r="J188" s="97"/>
      <c r="K188" s="67"/>
    </row>
    <row r="189" spans="2:11" ht="12.75">
      <c r="B189" s="72"/>
      <c r="C189" s="127"/>
      <c r="D189" s="172"/>
      <c r="E189" s="103"/>
      <c r="F189" s="51"/>
      <c r="G189" s="107"/>
      <c r="H189" s="103"/>
      <c r="I189" s="51"/>
      <c r="J189" s="97"/>
      <c r="K189" s="67"/>
    </row>
    <row r="190" spans="2:11" ht="12.75">
      <c r="B190" s="72" t="s">
        <v>378</v>
      </c>
      <c r="C190" s="127">
        <v>3</v>
      </c>
      <c r="D190" s="172">
        <v>820</v>
      </c>
      <c r="E190" s="103"/>
      <c r="F190" s="51" t="s">
        <v>378</v>
      </c>
      <c r="G190" s="109">
        <v>2</v>
      </c>
      <c r="H190" s="103"/>
      <c r="I190" s="51" t="s">
        <v>382</v>
      </c>
      <c r="J190" s="97"/>
      <c r="K190" s="67"/>
    </row>
    <row r="191" spans="2:11" ht="12.75">
      <c r="B191" s="72"/>
      <c r="C191" s="127"/>
      <c r="D191" s="172"/>
      <c r="E191" s="103"/>
      <c r="F191" s="51"/>
      <c r="G191" s="107"/>
      <c r="H191" s="103"/>
      <c r="I191" s="51"/>
      <c r="J191" s="97"/>
      <c r="K191" s="67"/>
    </row>
    <row r="192" spans="2:11" ht="12.75">
      <c r="B192" s="72" t="s">
        <v>673</v>
      </c>
      <c r="C192" s="127">
        <v>2</v>
      </c>
      <c r="D192" s="172">
        <v>100</v>
      </c>
      <c r="E192" s="103"/>
      <c r="F192" s="51" t="s">
        <v>670</v>
      </c>
      <c r="G192" s="107">
        <v>1</v>
      </c>
      <c r="H192" s="103"/>
      <c r="I192" s="51" t="s">
        <v>383</v>
      </c>
      <c r="J192" s="97">
        <v>5</v>
      </c>
      <c r="K192" s="67"/>
    </row>
    <row r="193" spans="2:11" ht="12.75">
      <c r="B193" s="72"/>
      <c r="C193" s="127"/>
      <c r="D193" s="172"/>
      <c r="E193" s="103"/>
      <c r="F193" s="51"/>
      <c r="G193" s="107"/>
      <c r="H193" s="103"/>
      <c r="I193" s="51"/>
      <c r="J193" s="97"/>
      <c r="K193" s="67"/>
    </row>
    <row r="194" spans="2:11" ht="12.75">
      <c r="B194" s="72" t="s">
        <v>682</v>
      </c>
      <c r="C194" s="127"/>
      <c r="D194" s="172"/>
      <c r="E194" s="103"/>
      <c r="F194" s="51" t="s">
        <v>682</v>
      </c>
      <c r="G194" s="107"/>
      <c r="H194" s="103"/>
      <c r="I194" s="51" t="s">
        <v>389</v>
      </c>
      <c r="J194" s="97">
        <v>7</v>
      </c>
      <c r="K194" s="67"/>
    </row>
    <row r="195" spans="2:11" ht="12.75">
      <c r="B195" s="72"/>
      <c r="C195" s="127"/>
      <c r="D195" s="172"/>
      <c r="E195" s="103"/>
      <c r="F195" s="51"/>
      <c r="G195" s="107"/>
      <c r="H195" s="103"/>
      <c r="J195" s="97"/>
      <c r="K195" s="67"/>
    </row>
    <row r="196" spans="2:13" ht="12.75">
      <c r="B196" s="72" t="s">
        <v>674</v>
      </c>
      <c r="C196" s="127">
        <v>1</v>
      </c>
      <c r="D196" s="172">
        <v>33</v>
      </c>
      <c r="E196" s="103"/>
      <c r="F196" s="51" t="s">
        <v>674</v>
      </c>
      <c r="G196" s="107">
        <v>3</v>
      </c>
      <c r="H196" s="103"/>
      <c r="J196" s="97">
        <v>3</v>
      </c>
      <c r="K196" s="146">
        <v>1033762</v>
      </c>
      <c r="M196" s="63"/>
    </row>
    <row r="197" spans="2:11" ht="12.75">
      <c r="B197" s="72"/>
      <c r="C197" s="127"/>
      <c r="D197" s="172"/>
      <c r="E197" s="103"/>
      <c r="F197" s="51"/>
      <c r="G197" s="107"/>
      <c r="H197" s="103"/>
      <c r="I197" s="51"/>
      <c r="J197" s="97"/>
      <c r="K197" s="67"/>
    </row>
    <row r="198" spans="2:11" ht="12.75">
      <c r="B198" s="72" t="s">
        <v>675</v>
      </c>
      <c r="C198" s="127">
        <v>16</v>
      </c>
      <c r="D198" s="172">
        <v>2120</v>
      </c>
      <c r="E198" s="103"/>
      <c r="F198" s="51" t="s">
        <v>675</v>
      </c>
      <c r="G198" s="107">
        <v>2</v>
      </c>
      <c r="H198" s="103"/>
      <c r="I198" s="51"/>
      <c r="J198" s="97"/>
      <c r="K198" s="67"/>
    </row>
    <row r="199" spans="2:11" ht="12.75">
      <c r="B199" s="72"/>
      <c r="C199" s="127"/>
      <c r="D199" s="172"/>
      <c r="E199" s="103"/>
      <c r="F199" s="51"/>
      <c r="G199" s="107"/>
      <c r="H199" s="103"/>
      <c r="I199" s="51"/>
      <c r="J199" s="97"/>
      <c r="K199" s="67"/>
    </row>
    <row r="200" spans="2:11" ht="12.75">
      <c r="B200" s="72" t="s">
        <v>676</v>
      </c>
      <c r="C200" s="127">
        <v>12</v>
      </c>
      <c r="D200" s="172">
        <v>1214</v>
      </c>
      <c r="E200" s="103"/>
      <c r="F200" s="51" t="s">
        <v>676</v>
      </c>
      <c r="G200" s="107">
        <v>2</v>
      </c>
      <c r="H200" s="103"/>
      <c r="I200" s="51"/>
      <c r="J200" s="97"/>
      <c r="K200" s="67"/>
    </row>
    <row r="201" spans="2:11" ht="12.75">
      <c r="B201" s="72"/>
      <c r="C201" s="127"/>
      <c r="D201" s="172"/>
      <c r="E201" s="103"/>
      <c r="F201" s="51"/>
      <c r="G201" s="63"/>
      <c r="H201" s="103"/>
      <c r="I201" s="51"/>
      <c r="J201" s="97"/>
      <c r="K201" s="67"/>
    </row>
    <row r="202" spans="2:11" ht="12.75">
      <c r="B202" s="72" t="s">
        <v>303</v>
      </c>
      <c r="C202" s="127">
        <v>1</v>
      </c>
      <c r="D202" s="172">
        <v>146</v>
      </c>
      <c r="E202" s="103"/>
      <c r="F202" s="51" t="s">
        <v>389</v>
      </c>
      <c r="G202" s="107">
        <v>3</v>
      </c>
      <c r="H202" s="103"/>
      <c r="I202" s="51"/>
      <c r="J202" s="97"/>
      <c r="K202" s="67"/>
    </row>
    <row r="203" spans="2:11" ht="12.75">
      <c r="B203" s="72"/>
      <c r="C203" s="127"/>
      <c r="D203" s="172"/>
      <c r="E203" s="103"/>
      <c r="F203" s="51"/>
      <c r="G203" s="63"/>
      <c r="H203" s="103"/>
      <c r="I203" s="51"/>
      <c r="J203" s="97"/>
      <c r="K203" s="67"/>
    </row>
    <row r="204" spans="2:11" ht="12.75">
      <c r="B204" s="72" t="s">
        <v>389</v>
      </c>
      <c r="C204" s="97"/>
      <c r="D204" s="55"/>
      <c r="E204" s="103"/>
      <c r="F204" s="51"/>
      <c r="G204" s="55"/>
      <c r="H204" s="103"/>
      <c r="I204" s="51"/>
      <c r="J204" s="97"/>
      <c r="K204" s="67"/>
    </row>
    <row r="205" spans="2:11" ht="12.75">
      <c r="B205" s="72"/>
      <c r="C205" s="97"/>
      <c r="D205" s="55"/>
      <c r="E205" s="103"/>
      <c r="F205" s="51"/>
      <c r="G205" s="63"/>
      <c r="H205" s="103"/>
      <c r="I205" s="51"/>
      <c r="J205" s="97"/>
      <c r="K205" s="67"/>
    </row>
    <row r="206" spans="2:11" ht="12.75">
      <c r="B206" s="72"/>
      <c r="C206" s="97"/>
      <c r="D206" s="55"/>
      <c r="E206" s="103"/>
      <c r="F206" s="105"/>
      <c r="G206" s="104"/>
      <c r="H206" s="103"/>
      <c r="I206" s="51"/>
      <c r="J206" s="97"/>
      <c r="K206" s="67"/>
    </row>
    <row r="207" spans="2:11" ht="13.5" thickBot="1">
      <c r="B207" s="101"/>
      <c r="C207" s="101"/>
      <c r="D207" s="101"/>
      <c r="E207" s="101"/>
      <c r="F207" s="101"/>
      <c r="G207" s="101"/>
      <c r="H207" s="103"/>
      <c r="I207" s="26"/>
      <c r="J207" s="101"/>
      <c r="K207" s="101"/>
    </row>
    <row r="208" spans="2:11" ht="6.75" customHeight="1">
      <c r="B208" s="94">
        <v>2007</v>
      </c>
      <c r="C208" s="65"/>
      <c r="D208" s="65"/>
      <c r="E208" s="103"/>
      <c r="F208" s="65"/>
      <c r="G208" s="65"/>
      <c r="H208" s="101"/>
      <c r="I208" s="65"/>
      <c r="J208" s="65"/>
      <c r="K208" s="66"/>
    </row>
    <row r="209" spans="2:11" ht="12.75">
      <c r="B209" s="68" t="s">
        <v>923</v>
      </c>
      <c r="C209" s="55"/>
      <c r="D209" s="55"/>
      <c r="E209" s="103"/>
      <c r="F209" s="69" t="s">
        <v>923</v>
      </c>
      <c r="G209" s="63"/>
      <c r="H209" s="103"/>
      <c r="I209" s="69" t="s">
        <v>923</v>
      </c>
      <c r="J209" s="55"/>
      <c r="K209" s="67"/>
    </row>
    <row r="210" spans="2:11" ht="23.25">
      <c r="B210" s="92" t="s">
        <v>686</v>
      </c>
      <c r="C210" s="55"/>
      <c r="D210" s="55"/>
      <c r="E210" s="103"/>
      <c r="F210" s="92" t="s">
        <v>687</v>
      </c>
      <c r="G210" s="63"/>
      <c r="H210" s="103"/>
      <c r="I210" s="92" t="s">
        <v>688</v>
      </c>
      <c r="J210" s="55"/>
      <c r="K210" s="67"/>
    </row>
    <row r="211" spans="2:11" ht="25.5">
      <c r="B211" s="70" t="s">
        <v>1195</v>
      </c>
      <c r="C211" s="53" t="s">
        <v>838</v>
      </c>
      <c r="D211" s="54" t="s">
        <v>380</v>
      </c>
      <c r="E211" s="103"/>
      <c r="F211" s="50" t="s">
        <v>1195</v>
      </c>
      <c r="G211" s="53" t="s">
        <v>838</v>
      </c>
      <c r="H211" s="103"/>
      <c r="I211" s="50" t="s">
        <v>668</v>
      </c>
      <c r="J211" s="53" t="s">
        <v>838</v>
      </c>
      <c r="K211" s="71" t="s">
        <v>377</v>
      </c>
    </row>
    <row r="212" spans="1:11" ht="12.75">
      <c r="A212" s="93"/>
      <c r="B212" s="99" t="s">
        <v>1751</v>
      </c>
      <c r="C212" s="96"/>
      <c r="D212" s="172"/>
      <c r="E212" s="103"/>
      <c r="F212" s="51" t="s">
        <v>1751</v>
      </c>
      <c r="G212" s="55">
        <v>8</v>
      </c>
      <c r="H212" s="103"/>
      <c r="I212" s="95" t="s">
        <v>1700</v>
      </c>
      <c r="J212" s="96">
        <v>4</v>
      </c>
      <c r="K212" s="146">
        <v>3966</v>
      </c>
    </row>
    <row r="213" spans="2:11" ht="12.75">
      <c r="B213" s="72"/>
      <c r="C213" s="127"/>
      <c r="D213" s="172"/>
      <c r="E213" s="103"/>
      <c r="F213" s="51"/>
      <c r="G213" s="55"/>
      <c r="H213" s="103"/>
      <c r="I213" s="51"/>
      <c r="J213" s="97"/>
      <c r="K213" s="67"/>
    </row>
    <row r="214" spans="2:11" ht="12.75">
      <c r="B214" s="72" t="s">
        <v>1752</v>
      </c>
      <c r="C214" s="127">
        <v>1</v>
      </c>
      <c r="D214" s="172">
        <v>210</v>
      </c>
      <c r="E214" s="103"/>
      <c r="F214" s="51" t="s">
        <v>1753</v>
      </c>
      <c r="G214" s="107">
        <v>3</v>
      </c>
      <c r="H214" s="103"/>
      <c r="I214" s="51" t="s">
        <v>1754</v>
      </c>
      <c r="J214" s="97">
        <v>1</v>
      </c>
      <c r="K214" s="67">
        <v>790</v>
      </c>
    </row>
    <row r="215" spans="2:11" ht="12.75">
      <c r="B215" s="72"/>
      <c r="C215" s="127"/>
      <c r="D215" s="172"/>
      <c r="E215" s="103"/>
      <c r="F215" s="51"/>
      <c r="G215" s="107"/>
      <c r="H215" s="103"/>
      <c r="I215" s="51"/>
      <c r="J215" s="97"/>
      <c r="K215" s="67"/>
    </row>
    <row r="216" spans="2:11" ht="12.75">
      <c r="B216" s="72" t="s">
        <v>672</v>
      </c>
      <c r="C216" s="127">
        <v>2</v>
      </c>
      <c r="D216" s="172">
        <v>292</v>
      </c>
      <c r="E216" s="103"/>
      <c r="F216" s="51" t="s">
        <v>669</v>
      </c>
      <c r="G216" s="107"/>
      <c r="H216" s="103"/>
      <c r="I216" s="51" t="s">
        <v>645</v>
      </c>
      <c r="J216" s="97">
        <v>5</v>
      </c>
      <c r="K216" s="67"/>
    </row>
    <row r="217" spans="2:11" ht="12.75">
      <c r="B217" s="72"/>
      <c r="C217" s="127"/>
      <c r="D217" s="172"/>
      <c r="E217" s="103"/>
      <c r="F217" s="51"/>
      <c r="G217" s="107"/>
      <c r="H217" s="103"/>
      <c r="I217" s="51"/>
      <c r="J217" s="97"/>
      <c r="K217" s="67"/>
    </row>
    <row r="218" spans="2:11" ht="12.75">
      <c r="B218" s="72" t="s">
        <v>1755</v>
      </c>
      <c r="C218" s="127">
        <v>6</v>
      </c>
      <c r="D218" s="172">
        <v>563</v>
      </c>
      <c r="E218" s="103"/>
      <c r="F218" s="51" t="s">
        <v>1745</v>
      </c>
      <c r="G218" s="107">
        <v>2</v>
      </c>
      <c r="H218" s="103"/>
      <c r="I218" s="51" t="s">
        <v>390</v>
      </c>
      <c r="J218" s="97">
        <v>1</v>
      </c>
      <c r="K218" s="67"/>
    </row>
    <row r="219" spans="2:11" ht="12.75">
      <c r="B219" s="72"/>
      <c r="C219" s="127"/>
      <c r="D219" s="172"/>
      <c r="E219" s="103"/>
      <c r="F219" s="51"/>
      <c r="G219" s="107"/>
      <c r="H219" s="103"/>
      <c r="I219" s="51"/>
      <c r="J219" s="97"/>
      <c r="K219" s="67"/>
    </row>
    <row r="220" spans="2:11" ht="12.75">
      <c r="B220" s="72" t="s">
        <v>378</v>
      </c>
      <c r="C220" s="127">
        <v>4</v>
      </c>
      <c r="D220" s="172">
        <v>955</v>
      </c>
      <c r="E220" s="103"/>
      <c r="F220" s="51" t="s">
        <v>378</v>
      </c>
      <c r="G220" s="109">
        <v>2</v>
      </c>
      <c r="H220" s="103"/>
      <c r="I220" s="51" t="s">
        <v>646</v>
      </c>
      <c r="J220" s="97">
        <v>2</v>
      </c>
      <c r="K220" s="67"/>
    </row>
    <row r="221" spans="2:11" ht="12.75">
      <c r="B221" s="72"/>
      <c r="C221" s="127"/>
      <c r="D221" s="172"/>
      <c r="E221" s="103"/>
      <c r="F221" s="51"/>
      <c r="G221" s="107"/>
      <c r="H221" s="103"/>
      <c r="I221" s="51"/>
      <c r="J221" s="97"/>
      <c r="K221" s="67"/>
    </row>
    <row r="222" spans="2:11" ht="12.75">
      <c r="B222" s="72" t="s">
        <v>673</v>
      </c>
      <c r="C222" s="127"/>
      <c r="D222" s="172"/>
      <c r="E222" s="103"/>
      <c r="F222" s="51" t="s">
        <v>670</v>
      </c>
      <c r="G222" s="107">
        <v>4</v>
      </c>
      <c r="H222" s="103"/>
      <c r="I222" s="51" t="s">
        <v>382</v>
      </c>
      <c r="J222" s="97">
        <v>1</v>
      </c>
      <c r="K222" s="67"/>
    </row>
    <row r="223" spans="2:11" ht="12.75">
      <c r="B223" s="72"/>
      <c r="C223" s="127"/>
      <c r="D223" s="172"/>
      <c r="E223" s="103"/>
      <c r="F223" s="51"/>
      <c r="G223" s="107"/>
      <c r="H223" s="103"/>
      <c r="I223" s="51"/>
      <c r="J223" s="97"/>
      <c r="K223" s="67"/>
    </row>
    <row r="224" spans="2:11" ht="12.75">
      <c r="B224" s="72" t="s">
        <v>682</v>
      </c>
      <c r="C224" s="127">
        <v>2</v>
      </c>
      <c r="D224" s="172">
        <v>135</v>
      </c>
      <c r="E224" s="103"/>
      <c r="F224" s="51" t="s">
        <v>682</v>
      </c>
      <c r="G224" s="107"/>
      <c r="H224" s="103"/>
      <c r="I224" s="51" t="s">
        <v>383</v>
      </c>
      <c r="J224" s="97">
        <v>12</v>
      </c>
      <c r="K224" s="67"/>
    </row>
    <row r="225" spans="2:11" ht="12.75">
      <c r="B225" s="72"/>
      <c r="C225" s="127"/>
      <c r="D225" s="172"/>
      <c r="E225" s="103"/>
      <c r="F225" s="51"/>
      <c r="G225" s="107"/>
      <c r="H225" s="103"/>
      <c r="I225" s="51"/>
      <c r="J225" s="97"/>
      <c r="K225" s="67"/>
    </row>
    <row r="226" spans="2:11" ht="12.75">
      <c r="B226" s="72" t="s">
        <v>674</v>
      </c>
      <c r="C226" s="127">
        <v>4</v>
      </c>
      <c r="D226" s="172">
        <v>1078</v>
      </c>
      <c r="E226" s="103"/>
      <c r="F226" s="51" t="s">
        <v>674</v>
      </c>
      <c r="G226" s="107">
        <v>2</v>
      </c>
      <c r="H226" s="103"/>
      <c r="I226" s="51" t="s">
        <v>389</v>
      </c>
      <c r="J226" s="97">
        <v>1</v>
      </c>
      <c r="K226" s="67"/>
    </row>
    <row r="227" spans="2:11" ht="12.75">
      <c r="B227" s="72"/>
      <c r="C227" s="127"/>
      <c r="D227" s="172"/>
      <c r="E227" s="103"/>
      <c r="F227" s="51"/>
      <c r="G227" s="107"/>
      <c r="H227" s="103"/>
      <c r="I227" s="51"/>
      <c r="J227" s="97"/>
      <c r="K227" s="67"/>
    </row>
    <row r="228" spans="2:11" ht="12.75">
      <c r="B228" s="72" t="s">
        <v>675</v>
      </c>
      <c r="C228" s="127">
        <v>13</v>
      </c>
      <c r="D228" s="172">
        <v>1304</v>
      </c>
      <c r="E228" s="103"/>
      <c r="F228" s="51" t="s">
        <v>675</v>
      </c>
      <c r="G228" s="107">
        <v>4</v>
      </c>
      <c r="H228" s="103"/>
      <c r="I228" s="51"/>
      <c r="J228" s="97"/>
      <c r="K228" s="67"/>
    </row>
    <row r="229" spans="2:11" ht="12.75">
      <c r="B229" s="72"/>
      <c r="C229" s="127"/>
      <c r="D229" s="172"/>
      <c r="E229" s="103"/>
      <c r="F229" s="51"/>
      <c r="G229" s="107"/>
      <c r="H229" s="103"/>
      <c r="I229" s="51"/>
      <c r="J229" s="97"/>
      <c r="K229" s="67"/>
    </row>
    <row r="230" spans="2:11" ht="12.75">
      <c r="B230" s="72" t="s">
        <v>676</v>
      </c>
      <c r="C230" s="127">
        <v>3</v>
      </c>
      <c r="D230" s="172">
        <v>685</v>
      </c>
      <c r="E230" s="103"/>
      <c r="F230" s="51" t="s">
        <v>676</v>
      </c>
      <c r="G230" s="107">
        <v>1</v>
      </c>
      <c r="H230" s="103"/>
      <c r="I230" s="51"/>
      <c r="J230" s="97"/>
      <c r="K230" s="67"/>
    </row>
    <row r="231" spans="2:11" ht="12.75">
      <c r="B231" s="72"/>
      <c r="C231" s="127"/>
      <c r="D231" s="172"/>
      <c r="E231" s="103"/>
      <c r="F231" s="51"/>
      <c r="G231" s="63"/>
      <c r="H231" s="103"/>
      <c r="I231" s="51"/>
      <c r="J231" s="97"/>
      <c r="K231" s="67"/>
    </row>
    <row r="232" spans="2:11" ht="12.75">
      <c r="B232" s="72" t="s">
        <v>389</v>
      </c>
      <c r="C232" s="97"/>
      <c r="D232" s="55"/>
      <c r="E232" s="103"/>
      <c r="F232" s="51" t="s">
        <v>389</v>
      </c>
      <c r="G232" s="55">
        <v>1</v>
      </c>
      <c r="H232" s="103"/>
      <c r="I232" s="51"/>
      <c r="J232" s="97"/>
      <c r="K232" s="67"/>
    </row>
    <row r="233" spans="2:11" ht="12.75">
      <c r="B233" s="72"/>
      <c r="C233" s="97"/>
      <c r="D233" s="55"/>
      <c r="E233" s="103"/>
      <c r="F233" s="51"/>
      <c r="G233" s="63"/>
      <c r="H233" s="103"/>
      <c r="I233" s="51"/>
      <c r="J233" s="97"/>
      <c r="K233" s="67"/>
    </row>
    <row r="234" spans="2:11" ht="12.75">
      <c r="B234" s="72"/>
      <c r="C234" s="97"/>
      <c r="D234" s="55"/>
      <c r="E234" s="103"/>
      <c r="F234" s="105"/>
      <c r="G234" s="104"/>
      <c r="H234" s="103"/>
      <c r="I234" s="51"/>
      <c r="J234" s="97"/>
      <c r="K234" s="67"/>
    </row>
    <row r="235" spans="2:11" ht="12.75">
      <c r="B235" s="101"/>
      <c r="C235" s="101"/>
      <c r="D235" s="101"/>
      <c r="E235" s="101"/>
      <c r="F235" s="101"/>
      <c r="G235" s="101"/>
      <c r="H235" s="103"/>
      <c r="I235" s="26"/>
      <c r="J235" s="101"/>
      <c r="K235" s="101"/>
    </row>
    <row r="236" spans="2:11" ht="23.25">
      <c r="B236" s="106" t="s">
        <v>678</v>
      </c>
      <c r="C236" s="64"/>
      <c r="D236" s="55"/>
      <c r="E236" s="103"/>
      <c r="F236" s="63"/>
      <c r="G236" s="55"/>
      <c r="I236" s="63"/>
      <c r="J236" s="63"/>
      <c r="K236" s="93"/>
    </row>
    <row r="237" spans="2:11" ht="12.75">
      <c r="B237" s="73"/>
      <c r="C237" s="55"/>
      <c r="D237" s="55"/>
      <c r="E237" s="103"/>
      <c r="F237" s="63"/>
      <c r="G237" s="55"/>
      <c r="K237" s="93"/>
    </row>
    <row r="238" spans="2:11" ht="12.75">
      <c r="B238" s="68" t="s">
        <v>923</v>
      </c>
      <c r="C238" s="55"/>
      <c r="D238" s="55"/>
      <c r="E238" s="103"/>
      <c r="F238" s="69" t="s">
        <v>923</v>
      </c>
      <c r="G238" s="63"/>
      <c r="I238" s="69" t="s">
        <v>923</v>
      </c>
      <c r="K238" s="93"/>
    </row>
    <row r="239" spans="2:11" ht="23.25">
      <c r="B239" s="92" t="s">
        <v>686</v>
      </c>
      <c r="C239" s="55"/>
      <c r="D239" s="55"/>
      <c r="E239" s="103"/>
      <c r="F239" s="92" t="s">
        <v>687</v>
      </c>
      <c r="G239" s="63"/>
      <c r="I239" s="92" t="s">
        <v>688</v>
      </c>
      <c r="K239" s="93"/>
    </row>
    <row r="240" spans="2:11" ht="25.5">
      <c r="B240" s="70" t="s">
        <v>1195</v>
      </c>
      <c r="C240" s="53" t="s">
        <v>838</v>
      </c>
      <c r="D240" s="54" t="s">
        <v>380</v>
      </c>
      <c r="E240" s="103"/>
      <c r="F240" s="50" t="s">
        <v>1195</v>
      </c>
      <c r="G240" s="53" t="s">
        <v>838</v>
      </c>
      <c r="I240" s="50" t="s">
        <v>668</v>
      </c>
      <c r="J240" s="53" t="s">
        <v>838</v>
      </c>
      <c r="K240" s="71" t="s">
        <v>377</v>
      </c>
    </row>
    <row r="241" spans="2:11" ht="12.75">
      <c r="B241" s="99" t="s">
        <v>1751</v>
      </c>
      <c r="C241" s="96"/>
      <c r="D241" s="55"/>
      <c r="E241" s="103"/>
      <c r="F241" s="95" t="s">
        <v>1751</v>
      </c>
      <c r="G241" s="128">
        <v>7</v>
      </c>
      <c r="I241" s="51" t="s">
        <v>1700</v>
      </c>
      <c r="J241" s="96">
        <v>2</v>
      </c>
      <c r="K241" s="90">
        <v>40544</v>
      </c>
    </row>
    <row r="242" spans="2:11" ht="12.75">
      <c r="B242" s="72"/>
      <c r="C242" s="97"/>
      <c r="D242" s="55"/>
      <c r="E242" s="103"/>
      <c r="F242" s="51"/>
      <c r="G242" s="109"/>
      <c r="I242" s="51"/>
      <c r="J242" s="97"/>
      <c r="K242" s="79"/>
    </row>
    <row r="243" spans="2:11" ht="12.75">
      <c r="B243" s="72" t="s">
        <v>1752</v>
      </c>
      <c r="C243" s="97"/>
      <c r="D243" s="55"/>
      <c r="E243" s="103"/>
      <c r="F243" s="51" t="s">
        <v>1753</v>
      </c>
      <c r="G243" s="109">
        <v>8</v>
      </c>
      <c r="I243" s="51" t="s">
        <v>1754</v>
      </c>
      <c r="J243" s="97">
        <v>6</v>
      </c>
      <c r="K243" s="79" t="s">
        <v>1215</v>
      </c>
    </row>
    <row r="244" spans="2:11" ht="12.75">
      <c r="B244" s="72"/>
      <c r="C244" s="97"/>
      <c r="D244" s="55"/>
      <c r="E244" s="103"/>
      <c r="F244" s="51"/>
      <c r="G244" s="109"/>
      <c r="I244" s="51"/>
      <c r="J244" s="97"/>
      <c r="K244" s="67"/>
    </row>
    <row r="245" spans="2:11" ht="12.75">
      <c r="B245" s="72" t="s">
        <v>672</v>
      </c>
      <c r="C245" s="97">
        <v>2</v>
      </c>
      <c r="D245" s="55">
        <v>55</v>
      </c>
      <c r="E245" s="103"/>
      <c r="F245" s="51" t="s">
        <v>669</v>
      </c>
      <c r="G245" s="109"/>
      <c r="I245" s="51" t="s">
        <v>645</v>
      </c>
      <c r="J245" s="97">
        <v>1</v>
      </c>
      <c r="K245" s="67"/>
    </row>
    <row r="246" spans="2:11" ht="12.75">
      <c r="B246" s="72"/>
      <c r="C246" s="97"/>
      <c r="D246" s="55"/>
      <c r="E246" s="103"/>
      <c r="F246" s="51"/>
      <c r="G246" s="109"/>
      <c r="I246" s="51"/>
      <c r="J246" s="97"/>
      <c r="K246" s="67"/>
    </row>
    <row r="247" spans="2:11" ht="12.75">
      <c r="B247" s="72" t="s">
        <v>1755</v>
      </c>
      <c r="C247" s="97"/>
      <c r="D247" s="55"/>
      <c r="E247" s="103"/>
      <c r="F247" s="51" t="s">
        <v>1745</v>
      </c>
      <c r="G247" s="109">
        <v>1</v>
      </c>
      <c r="I247" s="51" t="s">
        <v>390</v>
      </c>
      <c r="J247" s="97">
        <v>2</v>
      </c>
      <c r="K247" s="67"/>
    </row>
    <row r="248" spans="2:11" ht="12.75">
      <c r="B248" s="72"/>
      <c r="C248" s="97"/>
      <c r="D248" s="55"/>
      <c r="E248" s="103"/>
      <c r="F248" s="51"/>
      <c r="G248" s="109"/>
      <c r="I248" s="51"/>
      <c r="J248" s="97"/>
      <c r="K248" s="67"/>
    </row>
    <row r="249" spans="2:11" ht="12.75">
      <c r="B249" s="72" t="s">
        <v>378</v>
      </c>
      <c r="C249" s="97">
        <v>1</v>
      </c>
      <c r="D249" s="55">
        <v>540</v>
      </c>
      <c r="E249" s="103"/>
      <c r="F249" s="51" t="s">
        <v>378</v>
      </c>
      <c r="G249" s="109"/>
      <c r="I249" s="51" t="s">
        <v>646</v>
      </c>
      <c r="J249" s="97">
        <v>2</v>
      </c>
      <c r="K249" s="67"/>
    </row>
    <row r="250" spans="2:11" ht="12.75">
      <c r="B250" s="72"/>
      <c r="C250" s="97"/>
      <c r="D250" s="55"/>
      <c r="E250" s="103"/>
      <c r="F250" s="51"/>
      <c r="G250" s="109"/>
      <c r="I250" s="51"/>
      <c r="J250" s="97"/>
      <c r="K250" s="67"/>
    </row>
    <row r="251" spans="2:11" ht="12.75">
      <c r="B251" s="72" t="s">
        <v>673</v>
      </c>
      <c r="C251" s="97"/>
      <c r="D251" s="55"/>
      <c r="E251" s="103"/>
      <c r="F251" s="51" t="s">
        <v>670</v>
      </c>
      <c r="G251" s="109">
        <v>3</v>
      </c>
      <c r="I251" s="51" t="s">
        <v>382</v>
      </c>
      <c r="J251" s="97">
        <v>2</v>
      </c>
      <c r="K251" s="67"/>
    </row>
    <row r="252" spans="2:11" ht="12.75">
      <c r="B252" s="72"/>
      <c r="C252" s="97"/>
      <c r="D252" s="55"/>
      <c r="E252" s="103"/>
      <c r="F252" s="51"/>
      <c r="G252" s="109"/>
      <c r="I252" s="51"/>
      <c r="J252" s="97"/>
      <c r="K252" s="67"/>
    </row>
    <row r="253" spans="2:11" ht="12.75">
      <c r="B253" s="72" t="s">
        <v>682</v>
      </c>
      <c r="C253" s="97"/>
      <c r="D253" s="55"/>
      <c r="E253" s="103"/>
      <c r="F253" s="51" t="s">
        <v>682</v>
      </c>
      <c r="G253" s="109"/>
      <c r="I253" s="51" t="s">
        <v>383</v>
      </c>
      <c r="J253" s="97">
        <v>5</v>
      </c>
      <c r="K253" s="67"/>
    </row>
    <row r="254" spans="2:11" ht="12.75">
      <c r="B254" s="72"/>
      <c r="C254" s="97"/>
      <c r="D254" s="55"/>
      <c r="E254" s="103"/>
      <c r="F254" s="51"/>
      <c r="G254" s="109"/>
      <c r="I254" s="51"/>
      <c r="J254" s="97"/>
      <c r="K254" s="67"/>
    </row>
    <row r="255" spans="2:11" ht="12.75">
      <c r="B255" s="72" t="s">
        <v>674</v>
      </c>
      <c r="C255" s="97">
        <v>1</v>
      </c>
      <c r="D255" s="55">
        <v>502</v>
      </c>
      <c r="E255" s="103"/>
      <c r="F255" s="51" t="s">
        <v>674</v>
      </c>
      <c r="G255" s="109"/>
      <c r="I255" s="51" t="s">
        <v>389</v>
      </c>
      <c r="J255" s="97"/>
      <c r="K255" s="67"/>
    </row>
    <row r="256" spans="2:11" ht="12.75">
      <c r="B256" s="72"/>
      <c r="C256" s="97"/>
      <c r="D256" s="55"/>
      <c r="E256" s="103"/>
      <c r="F256" s="51"/>
      <c r="G256" s="109"/>
      <c r="I256" s="51"/>
      <c r="J256" s="97"/>
      <c r="K256" s="67"/>
    </row>
    <row r="257" spans="2:11" ht="12.75">
      <c r="B257" s="72" t="s">
        <v>675</v>
      </c>
      <c r="C257" s="97">
        <v>3</v>
      </c>
      <c r="D257" s="55">
        <v>909</v>
      </c>
      <c r="E257" s="103"/>
      <c r="F257" s="51" t="s">
        <v>675</v>
      </c>
      <c r="G257" s="109"/>
      <c r="I257" s="51"/>
      <c r="J257" s="97"/>
      <c r="K257" s="67"/>
    </row>
    <row r="258" spans="2:11" ht="12.75">
      <c r="B258" s="72"/>
      <c r="C258" s="97"/>
      <c r="D258" s="55"/>
      <c r="E258" s="103"/>
      <c r="F258" s="51"/>
      <c r="G258" s="109"/>
      <c r="I258" s="51"/>
      <c r="J258" s="97"/>
      <c r="K258" s="67"/>
    </row>
    <row r="259" spans="2:11" ht="12.75">
      <c r="B259" s="72" t="s">
        <v>676</v>
      </c>
      <c r="C259" s="97"/>
      <c r="D259" s="55"/>
      <c r="E259" s="103"/>
      <c r="F259" s="51" t="s">
        <v>676</v>
      </c>
      <c r="G259" s="109">
        <v>1</v>
      </c>
      <c r="I259" s="51"/>
      <c r="J259" s="97"/>
      <c r="K259" s="67"/>
    </row>
    <row r="260" spans="2:11" ht="12.75">
      <c r="B260" s="72"/>
      <c r="C260" s="97"/>
      <c r="D260" s="55"/>
      <c r="E260" s="103"/>
      <c r="F260" s="51"/>
      <c r="G260" s="129"/>
      <c r="I260" s="51"/>
      <c r="J260" s="97"/>
      <c r="K260" s="67"/>
    </row>
    <row r="261" spans="2:11" ht="12.75">
      <c r="B261" s="72" t="s">
        <v>389</v>
      </c>
      <c r="C261" s="97"/>
      <c r="D261" s="55"/>
      <c r="E261" s="103"/>
      <c r="F261" s="51" t="s">
        <v>389</v>
      </c>
      <c r="G261" s="63"/>
      <c r="I261" s="51"/>
      <c r="J261" s="97"/>
      <c r="K261" s="67"/>
    </row>
    <row r="262" spans="2:11" ht="13.5" thickBot="1">
      <c r="B262" s="74"/>
      <c r="C262" s="98"/>
      <c r="D262" s="75"/>
      <c r="E262" s="103"/>
      <c r="F262" s="100"/>
      <c r="G262" s="75"/>
      <c r="I262" s="77"/>
      <c r="J262" s="98"/>
      <c r="K262" s="78"/>
    </row>
    <row r="263" ht="12.75"/>
    <row r="264" ht="12.75"/>
    <row r="265" ht="12.75"/>
    <row r="266" ht="12.75"/>
    <row r="267" ht="12.75"/>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row r="359" ht="12.75"/>
    <row r="360" ht="12.75"/>
  </sheetData>
  <sheetProtection/>
  <printOptions/>
  <pageMargins left="0.75" right="0.75" top="1" bottom="1" header="0.5" footer="0.5"/>
  <pageSetup fitToHeight="1" fitToWidth="1" horizontalDpi="600" verticalDpi="600" orientation="portrait" scale="30" r:id="rId1"/>
</worksheet>
</file>

<file path=xl/worksheets/sheet10.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E14" sqref="E14"/>
    </sheetView>
  </sheetViews>
  <sheetFormatPr defaultColWidth="9.140625" defaultRowHeight="12.75"/>
  <cols>
    <col min="1" max="1" width="17.28125" style="0" customWidth="1"/>
    <col min="2" max="2" width="29.140625" style="0" bestFit="1" customWidth="1"/>
  </cols>
  <sheetData>
    <row r="1" spans="1:10" ht="23.25">
      <c r="A1" s="581" t="s">
        <v>1990</v>
      </c>
      <c r="B1" s="581"/>
      <c r="C1" s="581"/>
      <c r="D1" s="581"/>
      <c r="E1" s="581"/>
      <c r="F1" s="581"/>
      <c r="G1" s="581"/>
      <c r="H1" s="581"/>
      <c r="I1" s="581"/>
      <c r="J1" s="581"/>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2462</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1570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82" t="s">
        <v>1991</v>
      </c>
      <c r="B16" s="582" t="s">
        <v>1301</v>
      </c>
      <c r="C16" s="40">
        <f>SUM(C4:C15)</f>
        <v>181440</v>
      </c>
      <c r="D16" s="584">
        <f>SUM(D4:D15)</f>
        <v>7165</v>
      </c>
      <c r="E16" s="586">
        <f>C16-D16</f>
        <v>174275</v>
      </c>
      <c r="F16" s="588">
        <f>SUM(F4:F15)</f>
        <v>40</v>
      </c>
      <c r="G16" s="590">
        <f>(C16-F16)/C16</f>
        <v>0.9997795414462081</v>
      </c>
      <c r="H16" s="592">
        <f>SUM(H4:H15)</f>
        <v>0</v>
      </c>
      <c r="I16" s="593">
        <f>SUM(I4:I15)</f>
        <v>0</v>
      </c>
      <c r="J16" s="593"/>
    </row>
    <row r="17" spans="1:10" ht="22.5"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C24" sqref="C24"/>
    </sheetView>
  </sheetViews>
  <sheetFormatPr defaultColWidth="9.140625" defaultRowHeight="12.75"/>
  <cols>
    <col min="1" max="1" width="13.7109375" style="0" customWidth="1"/>
    <col min="2" max="2" width="30.421875" style="0" bestFit="1" customWidth="1"/>
  </cols>
  <sheetData>
    <row r="1" spans="1:10" ht="23.25">
      <c r="A1" s="581" t="s">
        <v>1992</v>
      </c>
      <c r="B1" s="581"/>
      <c r="C1" s="581"/>
      <c r="D1" s="581"/>
      <c r="E1" s="581"/>
      <c r="F1" s="581"/>
      <c r="G1" s="581"/>
      <c r="H1" s="581"/>
      <c r="I1" s="581"/>
      <c r="J1" s="581"/>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v>2462</v>
      </c>
      <c r="E10" s="35">
        <f t="shared" si="0"/>
        <v>13138</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18</v>
      </c>
      <c r="G11" s="302">
        <f t="shared" si="1"/>
        <v>0.998972602739726</v>
      </c>
      <c r="H11" s="224"/>
      <c r="I11" s="259"/>
      <c r="J11" s="302">
        <f t="shared" si="2"/>
        <v>0.998972602739726</v>
      </c>
    </row>
    <row r="12" spans="1:10" ht="13.5" thickBot="1">
      <c r="A12" s="34" t="s">
        <v>1309</v>
      </c>
      <c r="B12" s="34" t="s">
        <v>846</v>
      </c>
      <c r="C12" s="35">
        <f>(22*12*60)+(4*4*60)</f>
        <v>16800</v>
      </c>
      <c r="D12" s="35">
        <v>1570</v>
      </c>
      <c r="E12" s="35">
        <f t="shared" si="0"/>
        <v>15230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35</v>
      </c>
      <c r="G13" s="302">
        <f t="shared" si="1"/>
        <v>0.9978553921568627</v>
      </c>
      <c r="H13" s="224"/>
      <c r="I13" s="259"/>
      <c r="J13" s="302">
        <f t="shared" si="2"/>
        <v>0.9978553921568627</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82" t="s">
        <v>1991</v>
      </c>
      <c r="B16" s="582" t="s">
        <v>846</v>
      </c>
      <c r="C16" s="40">
        <f>SUM(C4:C15)</f>
        <v>195360</v>
      </c>
      <c r="D16" s="584">
        <f>SUM(D4:D15)</f>
        <v>7165</v>
      </c>
      <c r="E16" s="584">
        <f>C16-D16</f>
        <v>188195</v>
      </c>
      <c r="F16" s="596">
        <f>SUM(F4:F15)</f>
        <v>207</v>
      </c>
      <c r="G16" s="590">
        <f>(E16-F16)/E16</f>
        <v>0.9989000770477431</v>
      </c>
      <c r="H16" s="592">
        <f>SUM(H4:H15)</f>
        <v>0</v>
      </c>
      <c r="I16" s="592">
        <f>SUM(I4:I15)</f>
        <v>0</v>
      </c>
      <c r="J16" s="592"/>
    </row>
    <row r="17" spans="1:10" ht="22.5" thickBot="1">
      <c r="A17" s="583"/>
      <c r="B17" s="583"/>
      <c r="C17" s="41" t="s">
        <v>1481</v>
      </c>
      <c r="D17" s="585"/>
      <c r="E17" s="585"/>
      <c r="F17" s="597"/>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M26" sqref="M26"/>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I16" sqref="I16:I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81" t="s">
        <v>1907</v>
      </c>
      <c r="B1" s="581"/>
      <c r="C1" s="581"/>
      <c r="D1" s="581"/>
      <c r="E1" s="581"/>
      <c r="F1" s="581"/>
      <c r="G1" s="581"/>
      <c r="H1" s="581"/>
      <c r="I1" s="581"/>
      <c r="J1" s="581"/>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82" t="s">
        <v>1480</v>
      </c>
      <c r="B16" s="582" t="s">
        <v>1301</v>
      </c>
      <c r="C16" s="40">
        <f>SUM(C4:C15)</f>
        <v>181440</v>
      </c>
      <c r="D16" s="584">
        <f>SUM(D4:D15)</f>
        <v>0</v>
      </c>
      <c r="E16" s="586">
        <f>C16-D16</f>
        <v>181440</v>
      </c>
      <c r="F16" s="588">
        <f>SUM(F4:F15)</f>
        <v>830</v>
      </c>
      <c r="G16" s="590">
        <f>(C16-F16)/C16</f>
        <v>0.9954254850088183</v>
      </c>
      <c r="H16" s="592">
        <f>SUM(H4:H15)</f>
        <v>0</v>
      </c>
      <c r="I16" s="593">
        <f>SUM(I4:I15)</f>
        <v>0</v>
      </c>
      <c r="J16" s="593"/>
    </row>
    <row r="17" spans="1:10" ht="23.25" customHeight="1"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1" t="s">
        <v>1907</v>
      </c>
      <c r="B1" s="581"/>
      <c r="C1" s="581"/>
      <c r="D1" s="581"/>
      <c r="E1" s="581"/>
      <c r="F1" s="581"/>
      <c r="G1" s="581"/>
      <c r="H1" s="581"/>
      <c r="I1" s="581"/>
      <c r="J1" s="581"/>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82" t="s">
        <v>1480</v>
      </c>
      <c r="B16" s="582" t="s">
        <v>1301</v>
      </c>
      <c r="C16" s="40">
        <f>SUM(C4:C15)</f>
        <v>344160</v>
      </c>
      <c r="D16" s="584">
        <f>SUM(D4:D15)</f>
        <v>14470</v>
      </c>
      <c r="E16" s="598">
        <f>C16-D16</f>
        <v>329690</v>
      </c>
      <c r="F16" s="588">
        <f>SUM(F4:F15)</f>
        <v>1176</v>
      </c>
      <c r="G16" s="590">
        <f>(E16-F16)/E16</f>
        <v>0.9964330128302344</v>
      </c>
      <c r="H16" s="592">
        <f>SUM(H4:H15)</f>
        <v>0</v>
      </c>
      <c r="I16" s="593">
        <f>SUM(I4:I15)</f>
        <v>0</v>
      </c>
      <c r="J16" s="593"/>
    </row>
    <row r="17" spans="1:10" ht="23.25" customHeight="1" thickBot="1">
      <c r="A17" s="583"/>
      <c r="B17" s="583"/>
      <c r="C17" s="41" t="s">
        <v>1481</v>
      </c>
      <c r="D17" s="585"/>
      <c r="E17" s="599"/>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1" t="s">
        <v>1909</v>
      </c>
      <c r="B1" s="581"/>
      <c r="C1" s="581"/>
      <c r="D1" s="581"/>
      <c r="E1" s="581"/>
      <c r="F1" s="581"/>
      <c r="G1" s="581"/>
      <c r="H1" s="581"/>
      <c r="I1" s="581"/>
      <c r="J1" s="581"/>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82" t="s">
        <v>1480</v>
      </c>
      <c r="B16" s="582" t="s">
        <v>846</v>
      </c>
      <c r="C16" s="40">
        <f>SUM(C4:C15)</f>
        <v>195360</v>
      </c>
      <c r="D16" s="584">
        <f>SUM(D4:D15)</f>
        <v>14470</v>
      </c>
      <c r="E16" s="584">
        <f>C16-D16</f>
        <v>180890</v>
      </c>
      <c r="F16" s="596">
        <f>SUM(F4:F15)</f>
        <v>797</v>
      </c>
      <c r="G16" s="590">
        <f>(E16-F16)/E16</f>
        <v>0.9955940074078169</v>
      </c>
      <c r="H16" s="592">
        <f>SUM(H4:H15)</f>
        <v>0</v>
      </c>
      <c r="I16" s="592">
        <f>SUM(I4:I15)</f>
        <v>0</v>
      </c>
      <c r="J16" s="592"/>
    </row>
    <row r="17" spans="1:10" ht="23.25" customHeight="1" thickBot="1">
      <c r="A17" s="583"/>
      <c r="B17" s="583"/>
      <c r="C17" s="41" t="s">
        <v>1481</v>
      </c>
      <c r="D17" s="585"/>
      <c r="E17" s="585"/>
      <c r="F17" s="597"/>
      <c r="G17" s="591"/>
      <c r="H17" s="589"/>
      <c r="I17" s="589"/>
      <c r="J17" s="58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65536"/>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81" t="s">
        <v>1737</v>
      </c>
      <c r="B1" s="581"/>
      <c r="C1" s="581"/>
      <c r="D1" s="581"/>
      <c r="E1" s="581"/>
      <c r="F1" s="581"/>
      <c r="G1" s="581"/>
      <c r="H1" s="581"/>
      <c r="I1" s="581"/>
      <c r="J1" s="581"/>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82" t="s">
        <v>1480</v>
      </c>
      <c r="B16" s="582" t="s">
        <v>1301</v>
      </c>
      <c r="C16" s="40">
        <f>SUM(C4:C15)</f>
        <v>181440</v>
      </c>
      <c r="D16" s="584">
        <f>SUM(D4:D15)</f>
        <v>0</v>
      </c>
      <c r="E16" s="586">
        <f>C16-D16</f>
        <v>181440</v>
      </c>
      <c r="F16" s="588">
        <f>SUM(F4:F15)</f>
        <v>157</v>
      </c>
      <c r="G16" s="590">
        <f>(C16-F16)/C16</f>
        <v>0.9991347001763669</v>
      </c>
      <c r="H16" s="592">
        <f>SUM(H4:H15)</f>
        <v>0</v>
      </c>
      <c r="I16" s="593">
        <f>SUM(I4:I15)</f>
        <v>0</v>
      </c>
      <c r="J16" s="593"/>
    </row>
    <row r="17" spans="1:10" ht="23.25" customHeight="1"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65536"/>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1" t="s">
        <v>1737</v>
      </c>
      <c r="B1" s="581"/>
      <c r="C1" s="581"/>
      <c r="D1" s="581"/>
      <c r="E1" s="581"/>
      <c r="F1" s="581"/>
      <c r="G1" s="581"/>
      <c r="H1" s="581"/>
      <c r="I1" s="581"/>
      <c r="J1" s="581"/>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82" t="s">
        <v>1480</v>
      </c>
      <c r="B16" s="582" t="s">
        <v>1301</v>
      </c>
      <c r="C16" s="40">
        <f>SUM(C4:C15)</f>
        <v>344160</v>
      </c>
      <c r="D16" s="584">
        <f>SUM(D4:D15)</f>
        <v>20654</v>
      </c>
      <c r="E16" s="598">
        <f>C16-D16</f>
        <v>323506</v>
      </c>
      <c r="F16" s="588">
        <f>SUM(F4:F15)</f>
        <v>127</v>
      </c>
      <c r="G16" s="590">
        <f>(E16-F16)/E16</f>
        <v>0.9996074261373823</v>
      </c>
      <c r="H16" s="592">
        <f>SUM(H4:H15)</f>
        <v>0</v>
      </c>
      <c r="I16" s="593">
        <f>SUM(I4:I15)</f>
        <v>0</v>
      </c>
      <c r="J16" s="593"/>
    </row>
    <row r="17" spans="1:10" ht="23.25" customHeight="1" thickBot="1">
      <c r="A17" s="583"/>
      <c r="B17" s="583"/>
      <c r="C17" s="41" t="s">
        <v>1481</v>
      </c>
      <c r="D17" s="585"/>
      <c r="E17" s="599"/>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1" t="s">
        <v>1736</v>
      </c>
      <c r="B1" s="581"/>
      <c r="C1" s="581"/>
      <c r="D1" s="581"/>
      <c r="E1" s="581"/>
      <c r="F1" s="581"/>
      <c r="G1" s="581"/>
      <c r="H1" s="581"/>
      <c r="I1" s="581"/>
      <c r="J1" s="581"/>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82" t="s">
        <v>1480</v>
      </c>
      <c r="B16" s="582" t="s">
        <v>847</v>
      </c>
      <c r="C16" s="40">
        <f>SUM(C4:C15)</f>
        <v>525600</v>
      </c>
      <c r="D16" s="40">
        <f>SUM(D4:D15)</f>
        <v>20654</v>
      </c>
      <c r="E16" s="467">
        <f>C16-D16</f>
        <v>504946</v>
      </c>
      <c r="F16" s="471">
        <f>SUM(F4:F15)</f>
        <v>287</v>
      </c>
      <c r="G16" s="302">
        <f>(E16+H16-F16)/(E16+H16)</f>
        <v>0.9994316223913052</v>
      </c>
      <c r="H16" s="588"/>
      <c r="I16" s="592"/>
      <c r="J16" s="588"/>
    </row>
    <row r="17" spans="1:10" ht="23.25" customHeight="1" thickBot="1">
      <c r="A17" s="583"/>
      <c r="B17" s="583"/>
      <c r="C17" s="41" t="s">
        <v>1481</v>
      </c>
      <c r="D17" s="466"/>
      <c r="E17" s="468"/>
      <c r="F17" s="472"/>
      <c r="G17" s="473"/>
      <c r="H17" s="589"/>
      <c r="I17" s="589"/>
      <c r="J17" s="589"/>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2"/>
    <pageSetUpPr fitToPage="1"/>
  </sheetPr>
  <dimension ref="B1:AM245"/>
  <sheetViews>
    <sheetView zoomScale="75" zoomScaleNormal="75" zoomScalePageLayoutView="0" workbookViewId="0" topLeftCell="A1">
      <selection activeCell="AH12" sqref="AH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74" t="s">
        <v>686</v>
      </c>
      <c r="D4" s="575"/>
      <c r="E4" s="575"/>
      <c r="F4" s="575"/>
      <c r="G4" s="575"/>
      <c r="H4" s="575"/>
      <c r="I4" s="575"/>
      <c r="J4" s="575"/>
      <c r="K4" s="575"/>
      <c r="L4" s="575"/>
      <c r="M4" s="575"/>
      <c r="N4" s="576"/>
      <c r="O4" s="117"/>
      <c r="P4" s="577" t="s">
        <v>687</v>
      </c>
      <c r="Q4" s="578"/>
      <c r="R4" s="578"/>
      <c r="S4" s="578"/>
      <c r="T4" s="578"/>
      <c r="U4" s="578"/>
      <c r="V4" s="578"/>
      <c r="W4" s="578"/>
      <c r="X4" s="578"/>
      <c r="Y4" s="578"/>
      <c r="Z4" s="579"/>
      <c r="AA4" s="117"/>
      <c r="AB4" s="577" t="s">
        <v>688</v>
      </c>
      <c r="AC4" s="578"/>
      <c r="AD4" s="578"/>
      <c r="AE4" s="578"/>
      <c r="AF4" s="578"/>
      <c r="AG4" s="578"/>
      <c r="AH4" s="578"/>
      <c r="AI4" s="579"/>
    </row>
    <row r="5" spans="2:35" ht="197.25" thickBot="1">
      <c r="B5" s="113">
        <v>2014</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c r="D6" s="131"/>
      <c r="E6" s="131"/>
      <c r="F6" s="131"/>
      <c r="G6" s="131"/>
      <c r="H6" s="488"/>
      <c r="I6" s="131"/>
      <c r="J6" s="131"/>
      <c r="K6" s="131">
        <v>1</v>
      </c>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v>1</v>
      </c>
      <c r="L10" s="134"/>
      <c r="M10" s="134"/>
      <c r="N10" s="134"/>
      <c r="O10" s="135"/>
      <c r="P10" s="134"/>
      <c r="Q10" s="134"/>
      <c r="R10" s="134"/>
      <c r="S10" s="134"/>
      <c r="T10" s="134"/>
      <c r="U10" s="486"/>
      <c r="V10" s="134">
        <v>1</v>
      </c>
      <c r="W10" s="134"/>
      <c r="X10" s="134"/>
      <c r="Y10" s="134"/>
      <c r="Z10" s="134"/>
      <c r="AA10" s="183"/>
      <c r="AB10" s="191"/>
      <c r="AC10" s="134"/>
      <c r="AD10" s="486"/>
      <c r="AE10" s="486"/>
      <c r="AF10" s="134"/>
      <c r="AG10" s="134"/>
      <c r="AH10" s="134">
        <v>1</v>
      </c>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486"/>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8.75">
      <c r="B29" s="166"/>
    </row>
    <row r="30" ht="19.5" thickBot="1">
      <c r="B30" s="166"/>
    </row>
    <row r="31" spans="2:35" ht="24" thickBot="1">
      <c r="B31" s="6"/>
      <c r="C31" s="574" t="s">
        <v>686</v>
      </c>
      <c r="D31" s="575"/>
      <c r="E31" s="575"/>
      <c r="F31" s="575"/>
      <c r="G31" s="575"/>
      <c r="H31" s="575"/>
      <c r="I31" s="575"/>
      <c r="J31" s="575"/>
      <c r="K31" s="575"/>
      <c r="L31" s="575"/>
      <c r="M31" s="575"/>
      <c r="N31" s="576"/>
      <c r="O31" s="117"/>
      <c r="P31" s="577" t="s">
        <v>687</v>
      </c>
      <c r="Q31" s="578"/>
      <c r="R31" s="578"/>
      <c r="S31" s="578"/>
      <c r="T31" s="578"/>
      <c r="U31" s="578"/>
      <c r="V31" s="578"/>
      <c r="W31" s="578"/>
      <c r="X31" s="578"/>
      <c r="Y31" s="578"/>
      <c r="Z31" s="579"/>
      <c r="AA31" s="117"/>
      <c r="AB31" s="577" t="s">
        <v>688</v>
      </c>
      <c r="AC31" s="578"/>
      <c r="AD31" s="578"/>
      <c r="AE31" s="578"/>
      <c r="AF31" s="578"/>
      <c r="AG31" s="578"/>
      <c r="AH31" s="578"/>
      <c r="AI31" s="579"/>
    </row>
    <row r="32" spans="2:35" ht="197.25" thickBot="1">
      <c r="B32" s="113">
        <v>2013</v>
      </c>
      <c r="C32" s="114" t="s">
        <v>1698</v>
      </c>
      <c r="D32" s="114" t="s">
        <v>1697</v>
      </c>
      <c r="E32" s="114" t="s">
        <v>672</v>
      </c>
      <c r="F32" s="114" t="s">
        <v>1699</v>
      </c>
      <c r="G32" s="114" t="s">
        <v>378</v>
      </c>
      <c r="H32" s="484" t="s">
        <v>673</v>
      </c>
      <c r="I32" s="114" t="s">
        <v>1733</v>
      </c>
      <c r="J32" s="114" t="s">
        <v>674</v>
      </c>
      <c r="K32" s="114" t="s">
        <v>675</v>
      </c>
      <c r="L32" s="114" t="s">
        <v>685</v>
      </c>
      <c r="M32" s="114" t="s">
        <v>389</v>
      </c>
      <c r="N32" s="114" t="s">
        <v>303</v>
      </c>
      <c r="O32" s="115"/>
      <c r="P32" s="114" t="s">
        <v>1698</v>
      </c>
      <c r="Q32" s="114" t="s">
        <v>1697</v>
      </c>
      <c r="R32" s="114" t="s">
        <v>672</v>
      </c>
      <c r="S32" s="114" t="s">
        <v>1699</v>
      </c>
      <c r="T32" s="114" t="s">
        <v>378</v>
      </c>
      <c r="U32" s="484" t="s">
        <v>673</v>
      </c>
      <c r="V32" s="114" t="s">
        <v>1733</v>
      </c>
      <c r="W32" s="114" t="s">
        <v>674</v>
      </c>
      <c r="X32" s="114" t="s">
        <v>675</v>
      </c>
      <c r="Y32" s="114" t="s">
        <v>685</v>
      </c>
      <c r="Z32" s="114" t="s">
        <v>389</v>
      </c>
      <c r="AA32" s="115"/>
      <c r="AB32" s="114" t="s">
        <v>1700</v>
      </c>
      <c r="AC32" s="114" t="s">
        <v>1701</v>
      </c>
      <c r="AD32" s="484" t="s">
        <v>379</v>
      </c>
      <c r="AE32" s="484" t="s">
        <v>390</v>
      </c>
      <c r="AF32" s="114" t="s">
        <v>381</v>
      </c>
      <c r="AG32" s="114" t="s">
        <v>382</v>
      </c>
      <c r="AH32" s="114" t="s">
        <v>383</v>
      </c>
      <c r="AI32" s="116" t="s">
        <v>389</v>
      </c>
    </row>
    <row r="33" spans="2:35" ht="14.25">
      <c r="B33" s="130" t="s">
        <v>1300</v>
      </c>
      <c r="C33" s="131">
        <v>1</v>
      </c>
      <c r="D33" s="131"/>
      <c r="E33" s="131"/>
      <c r="F33" s="131"/>
      <c r="G33" s="131"/>
      <c r="H33" s="488"/>
      <c r="I33" s="131"/>
      <c r="J33" s="131"/>
      <c r="K33" s="131"/>
      <c r="L33" s="131"/>
      <c r="M33" s="131"/>
      <c r="N33" s="131"/>
      <c r="O33" s="132"/>
      <c r="P33" s="131"/>
      <c r="Q33" s="131"/>
      <c r="R33" s="131"/>
      <c r="S33" s="131"/>
      <c r="T33" s="131"/>
      <c r="U33" s="488"/>
      <c r="V33" s="131"/>
      <c r="W33" s="131"/>
      <c r="X33" s="131"/>
      <c r="Y33" s="131"/>
      <c r="Z33" s="131"/>
      <c r="AA33" s="182"/>
      <c r="AB33" s="188"/>
      <c r="AC33" s="189"/>
      <c r="AD33" s="485"/>
      <c r="AE33" s="485"/>
      <c r="AF33" s="189"/>
      <c r="AG33" s="189"/>
      <c r="AH33" s="189"/>
      <c r="AI33" s="190"/>
    </row>
    <row r="34" spans="2:35" ht="14.25">
      <c r="B34" s="133"/>
      <c r="C34" s="134"/>
      <c r="D34" s="134"/>
      <c r="E34" s="134"/>
      <c r="F34" s="134"/>
      <c r="G34" s="134"/>
      <c r="H34" s="486"/>
      <c r="I34" s="134"/>
      <c r="J34" s="134"/>
      <c r="K34" s="134"/>
      <c r="L34" s="134"/>
      <c r="M34" s="134"/>
      <c r="N34" s="134"/>
      <c r="O34" s="135"/>
      <c r="P34" s="134"/>
      <c r="Q34" s="134"/>
      <c r="R34" s="134"/>
      <c r="S34" s="134"/>
      <c r="T34" s="134"/>
      <c r="U34" s="486"/>
      <c r="V34" s="134"/>
      <c r="W34" s="134"/>
      <c r="X34" s="134"/>
      <c r="Y34" s="134"/>
      <c r="Z34" s="134"/>
      <c r="AA34" s="183"/>
      <c r="AB34" s="191"/>
      <c r="AC34" s="134"/>
      <c r="AD34" s="486"/>
      <c r="AE34" s="486"/>
      <c r="AF34" s="134"/>
      <c r="AG34" s="134"/>
      <c r="AH34" s="134"/>
      <c r="AI34" s="192"/>
    </row>
    <row r="35" spans="2:35" ht="14.25">
      <c r="B35" s="133" t="s">
        <v>1302</v>
      </c>
      <c r="C35" s="134"/>
      <c r="D35" s="134"/>
      <c r="E35" s="134"/>
      <c r="F35" s="134"/>
      <c r="G35" s="134"/>
      <c r="H35" s="486"/>
      <c r="I35" s="134"/>
      <c r="J35" s="134"/>
      <c r="K35" s="134"/>
      <c r="L35" s="134"/>
      <c r="M35" s="134"/>
      <c r="N35" s="134"/>
      <c r="O35" s="135"/>
      <c r="P35" s="134"/>
      <c r="Q35" s="134"/>
      <c r="R35" s="134"/>
      <c r="S35" s="134"/>
      <c r="T35" s="134"/>
      <c r="U35" s="486"/>
      <c r="V35" s="134"/>
      <c r="W35" s="134"/>
      <c r="X35" s="134"/>
      <c r="Y35" s="134"/>
      <c r="Z35" s="134"/>
      <c r="AA35" s="183"/>
      <c r="AB35" s="191"/>
      <c r="AC35" s="134"/>
      <c r="AD35" s="486"/>
      <c r="AE35" s="486"/>
      <c r="AF35" s="134"/>
      <c r="AG35" s="134"/>
      <c r="AH35" s="134"/>
      <c r="AI35" s="192"/>
    </row>
    <row r="36" spans="2:35" ht="14.25">
      <c r="B36" s="133"/>
      <c r="C36" s="134"/>
      <c r="D36" s="134"/>
      <c r="E36" s="134"/>
      <c r="F36" s="134"/>
      <c r="G36" s="134"/>
      <c r="H36" s="486"/>
      <c r="I36" s="134"/>
      <c r="J36" s="134"/>
      <c r="K36" s="134"/>
      <c r="L36" s="134"/>
      <c r="M36" s="134"/>
      <c r="N36" s="134"/>
      <c r="O36" s="135"/>
      <c r="P36" s="134"/>
      <c r="Q36" s="134"/>
      <c r="R36" s="134"/>
      <c r="S36" s="134"/>
      <c r="T36" s="134"/>
      <c r="U36" s="486"/>
      <c r="V36" s="134"/>
      <c r="W36" s="134"/>
      <c r="X36" s="134"/>
      <c r="Y36" s="134"/>
      <c r="Z36" s="134"/>
      <c r="AA36" s="183"/>
      <c r="AB36" s="191"/>
      <c r="AC36" s="134"/>
      <c r="AD36" s="486"/>
      <c r="AE36" s="486"/>
      <c r="AF36" s="134"/>
      <c r="AG36" s="134"/>
      <c r="AH36" s="134"/>
      <c r="AI36" s="192"/>
    </row>
    <row r="37" spans="2:35" ht="14.25">
      <c r="B37" s="133" t="s">
        <v>1303</v>
      </c>
      <c r="C37" s="134"/>
      <c r="D37" s="134"/>
      <c r="E37" s="134"/>
      <c r="F37" s="134"/>
      <c r="G37" s="134"/>
      <c r="H37" s="486"/>
      <c r="I37" s="134"/>
      <c r="J37" s="134">
        <v>1</v>
      </c>
      <c r="K37" s="134"/>
      <c r="L37" s="134"/>
      <c r="M37" s="134"/>
      <c r="N37" s="134"/>
      <c r="O37" s="135"/>
      <c r="P37" s="134"/>
      <c r="Q37" s="134"/>
      <c r="R37" s="134"/>
      <c r="S37" s="134"/>
      <c r="T37" s="134"/>
      <c r="U37" s="486"/>
      <c r="V37" s="134"/>
      <c r="W37" s="134"/>
      <c r="X37" s="134"/>
      <c r="Y37" s="134"/>
      <c r="Z37" s="134"/>
      <c r="AA37" s="183"/>
      <c r="AB37" s="191"/>
      <c r="AC37" s="134"/>
      <c r="AD37" s="486"/>
      <c r="AE37" s="486"/>
      <c r="AF37" s="134"/>
      <c r="AG37" s="134"/>
      <c r="AH37" s="134"/>
      <c r="AI37" s="192"/>
    </row>
    <row r="38" spans="2:35" ht="14.25">
      <c r="B38" s="133"/>
      <c r="C38" s="134"/>
      <c r="D38" s="134"/>
      <c r="E38" s="134"/>
      <c r="F38" s="134"/>
      <c r="G38" s="134"/>
      <c r="H38" s="486"/>
      <c r="I38" s="134"/>
      <c r="J38" s="134"/>
      <c r="K38" s="134"/>
      <c r="L38" s="134"/>
      <c r="M38" s="134"/>
      <c r="N38" s="134"/>
      <c r="O38" s="135"/>
      <c r="P38" s="134"/>
      <c r="Q38" s="134"/>
      <c r="R38" s="134"/>
      <c r="S38" s="134"/>
      <c r="T38" s="134"/>
      <c r="U38" s="486"/>
      <c r="V38" s="134"/>
      <c r="W38" s="134"/>
      <c r="X38" s="134"/>
      <c r="Y38" s="134"/>
      <c r="Z38" s="134"/>
      <c r="AA38" s="183"/>
      <c r="AB38" s="191"/>
      <c r="AC38" s="134"/>
      <c r="AD38" s="486"/>
      <c r="AE38" s="486"/>
      <c r="AF38" s="134"/>
      <c r="AG38" s="134"/>
      <c r="AH38" s="134"/>
      <c r="AI38" s="192"/>
    </row>
    <row r="39" spans="2:35" ht="14.25">
      <c r="B39" s="133" t="s">
        <v>1304</v>
      </c>
      <c r="C39" s="134"/>
      <c r="D39" s="134"/>
      <c r="E39" s="134"/>
      <c r="F39" s="134"/>
      <c r="G39" s="134"/>
      <c r="H39" s="486"/>
      <c r="I39" s="134">
        <v>1</v>
      </c>
      <c r="J39" s="134"/>
      <c r="K39" s="134"/>
      <c r="L39" s="134">
        <v>1</v>
      </c>
      <c r="M39" s="134"/>
      <c r="N39" s="134"/>
      <c r="O39" s="135"/>
      <c r="P39" s="134"/>
      <c r="Q39" s="134"/>
      <c r="R39" s="134"/>
      <c r="S39" s="134"/>
      <c r="T39" s="134"/>
      <c r="U39" s="486"/>
      <c r="V39" s="134"/>
      <c r="W39" s="134"/>
      <c r="X39" s="134"/>
      <c r="Y39" s="134"/>
      <c r="Z39" s="134"/>
      <c r="AA39" s="183"/>
      <c r="AB39" s="191"/>
      <c r="AC39" s="134"/>
      <c r="AD39" s="486"/>
      <c r="AE39" s="486"/>
      <c r="AF39" s="134"/>
      <c r="AG39" s="134"/>
      <c r="AH39" s="134"/>
      <c r="AI39" s="192"/>
    </row>
    <row r="40" spans="2:35" ht="14.25">
      <c r="B40" s="133"/>
      <c r="C40" s="134"/>
      <c r="D40" s="134"/>
      <c r="E40" s="134"/>
      <c r="F40" s="134"/>
      <c r="G40" s="134"/>
      <c r="H40" s="486"/>
      <c r="I40" s="134"/>
      <c r="J40" s="134"/>
      <c r="K40" s="134"/>
      <c r="L40" s="134"/>
      <c r="M40" s="134"/>
      <c r="N40" s="134"/>
      <c r="O40" s="135"/>
      <c r="P40" s="134"/>
      <c r="Q40" s="134"/>
      <c r="R40" s="134"/>
      <c r="S40" s="134"/>
      <c r="T40" s="134"/>
      <c r="U40" s="486"/>
      <c r="V40" s="134"/>
      <c r="W40" s="134"/>
      <c r="X40" s="134"/>
      <c r="Y40" s="134"/>
      <c r="Z40" s="134"/>
      <c r="AA40" s="183"/>
      <c r="AB40" s="191"/>
      <c r="AC40" s="134"/>
      <c r="AD40" s="486"/>
      <c r="AE40" s="486"/>
      <c r="AF40" s="134"/>
      <c r="AG40" s="134"/>
      <c r="AH40" s="134"/>
      <c r="AI40" s="192"/>
    </row>
    <row r="41" spans="2:35" ht="14.25">
      <c r="B41" s="133" t="s">
        <v>1305</v>
      </c>
      <c r="C41" s="134"/>
      <c r="D41" s="134"/>
      <c r="E41" s="134"/>
      <c r="F41" s="134"/>
      <c r="G41" s="134"/>
      <c r="H41" s="486"/>
      <c r="I41" s="134"/>
      <c r="J41" s="134"/>
      <c r="K41" s="134"/>
      <c r="L41" s="134">
        <v>1</v>
      </c>
      <c r="M41" s="134"/>
      <c r="N41" s="134"/>
      <c r="O41" s="135"/>
      <c r="P41" s="134"/>
      <c r="Q41" s="134"/>
      <c r="R41" s="134"/>
      <c r="S41" s="134"/>
      <c r="T41" s="134"/>
      <c r="U41" s="486"/>
      <c r="V41" s="134"/>
      <c r="W41" s="134"/>
      <c r="X41" s="314"/>
      <c r="Y41" s="134">
        <v>1</v>
      </c>
      <c r="Z41" s="134"/>
      <c r="AA41" s="183"/>
      <c r="AB41" s="191"/>
      <c r="AC41" s="134"/>
      <c r="AD41" s="486"/>
      <c r="AE41" s="486"/>
      <c r="AF41" s="134"/>
      <c r="AG41" s="134">
        <v>1</v>
      </c>
      <c r="AH41" s="134"/>
      <c r="AI41" s="192"/>
    </row>
    <row r="42" spans="2:35" ht="14.25">
      <c r="B42" s="133"/>
      <c r="C42" s="134"/>
      <c r="D42" s="134"/>
      <c r="E42" s="134"/>
      <c r="F42" s="134"/>
      <c r="G42" s="134"/>
      <c r="H42" s="486"/>
      <c r="I42" s="134"/>
      <c r="J42" s="134"/>
      <c r="K42" s="134"/>
      <c r="L42" s="134"/>
      <c r="M42" s="134"/>
      <c r="N42" s="134"/>
      <c r="O42" s="135"/>
      <c r="P42" s="134"/>
      <c r="Q42" s="134"/>
      <c r="R42" s="134"/>
      <c r="S42" s="134"/>
      <c r="T42" s="134"/>
      <c r="U42" s="486"/>
      <c r="V42" s="134"/>
      <c r="W42" s="134"/>
      <c r="X42" s="134"/>
      <c r="Y42" s="134"/>
      <c r="Z42" s="134"/>
      <c r="AA42" s="183"/>
      <c r="AB42" s="191"/>
      <c r="AC42" s="134"/>
      <c r="AD42" s="486"/>
      <c r="AE42" s="486"/>
      <c r="AF42" s="134"/>
      <c r="AG42" s="134"/>
      <c r="AH42" s="134"/>
      <c r="AI42" s="192"/>
    </row>
    <row r="43" spans="2:35" ht="14.25">
      <c r="B43" s="133" t="s">
        <v>1306</v>
      </c>
      <c r="C43" s="134"/>
      <c r="D43" s="134"/>
      <c r="E43" s="134"/>
      <c r="F43" s="134"/>
      <c r="G43" s="134"/>
      <c r="H43" s="486"/>
      <c r="I43" s="134"/>
      <c r="J43" s="134"/>
      <c r="K43" s="134"/>
      <c r="L43" s="134"/>
      <c r="M43" s="134"/>
      <c r="N43" s="134"/>
      <c r="O43" s="135"/>
      <c r="P43" s="134"/>
      <c r="Q43" s="134"/>
      <c r="R43" s="134"/>
      <c r="S43" s="134"/>
      <c r="T43" s="134"/>
      <c r="U43" s="486"/>
      <c r="V43" s="134"/>
      <c r="W43" s="134"/>
      <c r="X43" s="134"/>
      <c r="Y43" s="134"/>
      <c r="Z43" s="134"/>
      <c r="AA43" s="183"/>
      <c r="AB43" s="191"/>
      <c r="AC43" s="134"/>
      <c r="AD43" s="486"/>
      <c r="AE43" s="486"/>
      <c r="AF43" s="134"/>
      <c r="AG43" s="134"/>
      <c r="AH43" s="134"/>
      <c r="AI43" s="192"/>
    </row>
    <row r="44" spans="2:35" ht="14.25">
      <c r="B44" s="133"/>
      <c r="C44" s="134"/>
      <c r="D44" s="134"/>
      <c r="E44" s="134"/>
      <c r="F44" s="134"/>
      <c r="G44" s="134"/>
      <c r="H44" s="486"/>
      <c r="I44" s="134"/>
      <c r="J44" s="134"/>
      <c r="K44" s="134"/>
      <c r="L44" s="134"/>
      <c r="M44" s="134"/>
      <c r="N44" s="134"/>
      <c r="O44" s="135"/>
      <c r="P44" s="134"/>
      <c r="Q44" s="134"/>
      <c r="R44" s="134"/>
      <c r="S44" s="134"/>
      <c r="T44" s="134"/>
      <c r="U44" s="486"/>
      <c r="V44" s="134"/>
      <c r="W44" s="134"/>
      <c r="X44" s="134"/>
      <c r="Y44" s="134"/>
      <c r="Z44" s="134"/>
      <c r="AA44" s="183"/>
      <c r="AB44" s="191"/>
      <c r="AC44" s="134"/>
      <c r="AD44" s="486"/>
      <c r="AE44" s="486"/>
      <c r="AF44" s="134"/>
      <c r="AG44" s="134"/>
      <c r="AH44" s="134"/>
      <c r="AI44" s="192"/>
    </row>
    <row r="45" spans="2:35" ht="14.25">
      <c r="B45" s="133" t="s">
        <v>1307</v>
      </c>
      <c r="C45" s="134"/>
      <c r="D45" s="134"/>
      <c r="E45" s="134"/>
      <c r="F45" s="134"/>
      <c r="G45" s="134"/>
      <c r="H45" s="486"/>
      <c r="I45" s="134"/>
      <c r="J45" s="134"/>
      <c r="K45" s="134"/>
      <c r="L45" s="134"/>
      <c r="M45" s="134"/>
      <c r="N45" s="134"/>
      <c r="O45" s="135"/>
      <c r="P45" s="134"/>
      <c r="Q45" s="134"/>
      <c r="R45" s="134"/>
      <c r="S45" s="134"/>
      <c r="T45" s="134"/>
      <c r="U45" s="486"/>
      <c r="V45" s="134"/>
      <c r="W45" s="134">
        <v>1</v>
      </c>
      <c r="X45" s="134"/>
      <c r="Y45" s="134"/>
      <c r="Z45" s="134"/>
      <c r="AA45" s="183"/>
      <c r="AB45" s="191"/>
      <c r="AC45" s="134"/>
      <c r="AD45" s="486"/>
      <c r="AE45" s="486"/>
      <c r="AF45" s="134"/>
      <c r="AG45" s="134">
        <v>1</v>
      </c>
      <c r="AH45" s="134"/>
      <c r="AI45" s="192"/>
    </row>
    <row r="46" spans="2:35" ht="14.25">
      <c r="B46" s="133"/>
      <c r="C46" s="134"/>
      <c r="D46" s="134"/>
      <c r="E46" s="134"/>
      <c r="F46" s="134"/>
      <c r="G46" s="134"/>
      <c r="H46" s="486"/>
      <c r="I46" s="134"/>
      <c r="J46" s="134"/>
      <c r="K46" s="134"/>
      <c r="L46" s="134"/>
      <c r="M46" s="134"/>
      <c r="N46" s="134"/>
      <c r="O46" s="135"/>
      <c r="P46" s="134"/>
      <c r="Q46" s="134"/>
      <c r="R46" s="134"/>
      <c r="S46" s="134"/>
      <c r="T46" s="134"/>
      <c r="U46" s="486"/>
      <c r="V46" s="134"/>
      <c r="W46" s="134"/>
      <c r="X46" s="134"/>
      <c r="Y46" s="134"/>
      <c r="Z46" s="134"/>
      <c r="AA46" s="183"/>
      <c r="AB46" s="191"/>
      <c r="AC46" s="134"/>
      <c r="AD46" s="486"/>
      <c r="AE46" s="486"/>
      <c r="AF46" s="134"/>
      <c r="AG46" s="134"/>
      <c r="AH46" s="134"/>
      <c r="AI46" s="192"/>
    </row>
    <row r="47" spans="2:35" ht="14.25">
      <c r="B47" s="133" t="s">
        <v>1308</v>
      </c>
      <c r="C47" s="134"/>
      <c r="D47" s="134"/>
      <c r="E47" s="134"/>
      <c r="F47" s="134"/>
      <c r="G47" s="134"/>
      <c r="H47" s="486"/>
      <c r="I47" s="134"/>
      <c r="J47" s="134"/>
      <c r="K47" s="134"/>
      <c r="L47" s="134">
        <v>1</v>
      </c>
      <c r="M47" s="134"/>
      <c r="N47" s="134"/>
      <c r="O47" s="135"/>
      <c r="P47" s="134"/>
      <c r="Q47" s="134"/>
      <c r="R47" s="134"/>
      <c r="S47" s="134"/>
      <c r="T47" s="134"/>
      <c r="U47" s="486"/>
      <c r="V47" s="134"/>
      <c r="W47" s="134"/>
      <c r="X47" s="134"/>
      <c r="Y47" s="134"/>
      <c r="Z47" s="134"/>
      <c r="AA47" s="183"/>
      <c r="AB47" s="191"/>
      <c r="AC47" s="134"/>
      <c r="AD47" s="486"/>
      <c r="AE47" s="486"/>
      <c r="AF47" s="134"/>
      <c r="AG47" s="134"/>
      <c r="AH47" s="134"/>
      <c r="AI47" s="136"/>
    </row>
    <row r="48" spans="2:35" ht="14.25">
      <c r="B48" s="133"/>
      <c r="C48" s="134"/>
      <c r="D48" s="134"/>
      <c r="E48" s="134"/>
      <c r="F48" s="134"/>
      <c r="G48" s="134"/>
      <c r="H48" s="486"/>
      <c r="I48" s="134"/>
      <c r="J48" s="134"/>
      <c r="K48" s="134"/>
      <c r="L48" s="134"/>
      <c r="M48" s="134"/>
      <c r="N48" s="134"/>
      <c r="O48" s="135"/>
      <c r="P48" s="134"/>
      <c r="Q48" s="134"/>
      <c r="R48" s="134"/>
      <c r="S48" s="134"/>
      <c r="T48" s="134"/>
      <c r="U48" s="486"/>
      <c r="V48" s="134"/>
      <c r="W48" s="134"/>
      <c r="X48" s="134"/>
      <c r="Y48" s="134"/>
      <c r="Z48" s="134"/>
      <c r="AA48" s="183"/>
      <c r="AB48" s="191"/>
      <c r="AC48" s="134"/>
      <c r="AD48" s="486"/>
      <c r="AE48" s="486"/>
      <c r="AF48" s="134"/>
      <c r="AG48" s="134"/>
      <c r="AH48" s="134"/>
      <c r="AI48" s="192"/>
    </row>
    <row r="49" spans="2:35" ht="14.25">
      <c r="B49" s="133" t="s">
        <v>1309</v>
      </c>
      <c r="C49" s="134"/>
      <c r="D49" s="134"/>
      <c r="E49" s="134"/>
      <c r="F49" s="134"/>
      <c r="G49" s="134"/>
      <c r="H49" s="486"/>
      <c r="I49" s="134"/>
      <c r="J49" s="134"/>
      <c r="K49" s="134"/>
      <c r="L49" s="134"/>
      <c r="M49" s="134"/>
      <c r="N49" s="134"/>
      <c r="O49" s="135"/>
      <c r="P49" s="134"/>
      <c r="Q49" s="134"/>
      <c r="R49" s="134"/>
      <c r="S49" s="134"/>
      <c r="T49" s="134"/>
      <c r="U49" s="486"/>
      <c r="V49" s="134"/>
      <c r="W49" s="134"/>
      <c r="X49" s="134"/>
      <c r="Y49" s="134"/>
      <c r="Z49" s="134"/>
      <c r="AA49" s="183"/>
      <c r="AB49" s="191"/>
      <c r="AC49" s="134"/>
      <c r="AD49" s="486"/>
      <c r="AE49" s="486"/>
      <c r="AF49" s="134"/>
      <c r="AG49" s="134"/>
      <c r="AH49" s="134"/>
      <c r="AI49" s="192"/>
    </row>
    <row r="50" spans="2:35" ht="14.25">
      <c r="B50" s="133"/>
      <c r="C50" s="134"/>
      <c r="D50" s="134"/>
      <c r="E50" s="134"/>
      <c r="F50" s="134"/>
      <c r="G50" s="134"/>
      <c r="H50" s="486"/>
      <c r="I50" s="134"/>
      <c r="J50" s="134"/>
      <c r="K50" s="134"/>
      <c r="L50" s="134"/>
      <c r="M50" s="134"/>
      <c r="N50" s="134"/>
      <c r="O50" s="135"/>
      <c r="P50" s="134"/>
      <c r="Q50" s="134"/>
      <c r="R50" s="134"/>
      <c r="S50" s="134"/>
      <c r="T50" s="134"/>
      <c r="U50" s="486"/>
      <c r="V50" s="134"/>
      <c r="W50" s="134"/>
      <c r="X50" s="134"/>
      <c r="Y50" s="134"/>
      <c r="Z50" s="134"/>
      <c r="AA50" s="183"/>
      <c r="AB50" s="191"/>
      <c r="AC50" s="134"/>
      <c r="AD50" s="486"/>
      <c r="AE50" s="486"/>
      <c r="AF50" s="134"/>
      <c r="AG50" s="134"/>
      <c r="AH50" s="134"/>
      <c r="AI50" s="192"/>
    </row>
    <row r="51" spans="2:35" ht="14.25">
      <c r="B51" s="133" t="s">
        <v>1310</v>
      </c>
      <c r="C51" s="134"/>
      <c r="D51" s="134"/>
      <c r="E51" s="134"/>
      <c r="F51" s="134"/>
      <c r="G51" s="134"/>
      <c r="H51" s="486"/>
      <c r="I51" s="134"/>
      <c r="J51" s="134"/>
      <c r="K51" s="134"/>
      <c r="L51" s="134">
        <v>1</v>
      </c>
      <c r="M51" s="134"/>
      <c r="N51" s="134"/>
      <c r="O51" s="135"/>
      <c r="P51" s="134"/>
      <c r="Q51" s="134"/>
      <c r="R51" s="134"/>
      <c r="S51" s="134"/>
      <c r="T51" s="134"/>
      <c r="U51" s="486"/>
      <c r="V51" s="134"/>
      <c r="W51" s="134"/>
      <c r="X51" s="134"/>
      <c r="Y51" s="134"/>
      <c r="Z51" s="134">
        <v>1</v>
      </c>
      <c r="AA51" s="183"/>
      <c r="AB51" s="191"/>
      <c r="AC51" s="134"/>
      <c r="AD51" s="486"/>
      <c r="AE51" s="486"/>
      <c r="AF51" s="134"/>
      <c r="AG51" s="134"/>
      <c r="AH51" s="134">
        <v>1</v>
      </c>
      <c r="AI51" s="192"/>
    </row>
    <row r="52" spans="2:35" ht="14.25">
      <c r="B52" s="133"/>
      <c r="C52" s="134"/>
      <c r="D52" s="134"/>
      <c r="E52" s="134"/>
      <c r="F52" s="134"/>
      <c r="G52" s="134"/>
      <c r="H52" s="486"/>
      <c r="I52" s="134"/>
      <c r="J52" s="134"/>
      <c r="K52" s="134"/>
      <c r="L52" s="134"/>
      <c r="M52" s="134"/>
      <c r="N52" s="134"/>
      <c r="O52" s="135"/>
      <c r="P52" s="134"/>
      <c r="Q52" s="134"/>
      <c r="R52" s="134"/>
      <c r="S52" s="134"/>
      <c r="T52" s="134"/>
      <c r="U52" s="486"/>
      <c r="V52" s="134"/>
      <c r="W52" s="134"/>
      <c r="X52" s="134"/>
      <c r="Y52" s="134"/>
      <c r="Z52" s="134"/>
      <c r="AA52" s="183"/>
      <c r="AB52" s="191"/>
      <c r="AC52" s="134"/>
      <c r="AD52" s="486"/>
      <c r="AE52" s="486"/>
      <c r="AF52" s="134"/>
      <c r="AG52" s="134"/>
      <c r="AH52" s="134"/>
      <c r="AI52" s="192"/>
    </row>
    <row r="53" spans="2:35" ht="14.25">
      <c r="B53" s="133" t="s">
        <v>1387</v>
      </c>
      <c r="C53" s="134"/>
      <c r="D53" s="134"/>
      <c r="E53" s="134"/>
      <c r="F53" s="134"/>
      <c r="G53" s="134"/>
      <c r="H53" s="486"/>
      <c r="I53" s="134"/>
      <c r="J53" s="134"/>
      <c r="K53" s="134"/>
      <c r="L53" s="134"/>
      <c r="M53" s="134"/>
      <c r="N53" s="134"/>
      <c r="O53" s="135"/>
      <c r="P53" s="134"/>
      <c r="Q53" s="134"/>
      <c r="R53" s="134"/>
      <c r="S53" s="134"/>
      <c r="T53" s="134"/>
      <c r="U53" s="486"/>
      <c r="V53" s="134"/>
      <c r="W53" s="134"/>
      <c r="X53" s="134"/>
      <c r="Y53" s="134"/>
      <c r="Z53" s="134"/>
      <c r="AA53" s="183"/>
      <c r="AB53" s="191"/>
      <c r="AC53" s="134"/>
      <c r="AD53" s="486"/>
      <c r="AE53" s="486"/>
      <c r="AF53" s="134"/>
      <c r="AG53" s="134"/>
      <c r="AH53" s="134"/>
      <c r="AI53" s="192"/>
    </row>
    <row r="54" spans="2:35" ht="14.25">
      <c r="B54" s="133"/>
      <c r="C54" s="134"/>
      <c r="D54" s="134"/>
      <c r="E54" s="134"/>
      <c r="F54" s="134"/>
      <c r="G54" s="134"/>
      <c r="H54" s="486"/>
      <c r="I54" s="134"/>
      <c r="J54" s="134"/>
      <c r="K54" s="134"/>
      <c r="L54" s="134"/>
      <c r="M54" s="134"/>
      <c r="N54" s="134"/>
      <c r="O54" s="135"/>
      <c r="P54" s="134"/>
      <c r="Q54" s="134"/>
      <c r="R54" s="134"/>
      <c r="S54" s="134"/>
      <c r="T54" s="134"/>
      <c r="U54" s="486"/>
      <c r="V54" s="134"/>
      <c r="W54" s="134"/>
      <c r="X54" s="134"/>
      <c r="Y54" s="134"/>
      <c r="Z54" s="134"/>
      <c r="AA54" s="183"/>
      <c r="AB54" s="191"/>
      <c r="AC54" s="134"/>
      <c r="AD54" s="486"/>
      <c r="AE54" s="486"/>
      <c r="AF54" s="134"/>
      <c r="AG54" s="134"/>
      <c r="AH54" s="134"/>
      <c r="AI54" s="192"/>
    </row>
    <row r="55" spans="2:35" ht="15" thickBot="1">
      <c r="B55" s="137" t="s">
        <v>1388</v>
      </c>
      <c r="C55" s="138"/>
      <c r="D55" s="138"/>
      <c r="E55" s="138"/>
      <c r="F55" s="138"/>
      <c r="G55" s="138"/>
      <c r="H55" s="487"/>
      <c r="I55" s="138"/>
      <c r="J55" s="138"/>
      <c r="K55" s="138"/>
      <c r="L55" s="138"/>
      <c r="M55" s="138"/>
      <c r="N55" s="138"/>
      <c r="O55" s="139"/>
      <c r="P55" s="138"/>
      <c r="Q55" s="138"/>
      <c r="R55" s="138"/>
      <c r="S55" s="138"/>
      <c r="T55" s="138"/>
      <c r="U55" s="487"/>
      <c r="V55" s="138"/>
      <c r="W55" s="138"/>
      <c r="X55" s="138"/>
      <c r="Y55" s="138"/>
      <c r="Z55" s="138"/>
      <c r="AA55" s="275"/>
      <c r="AB55" s="193"/>
      <c r="AC55" s="138"/>
      <c r="AD55" s="487"/>
      <c r="AE55" s="487"/>
      <c r="AF55" s="138"/>
      <c r="AG55" s="138"/>
      <c r="AH55" s="138"/>
      <c r="AI55" s="194"/>
    </row>
    <row r="56" ht="19.5" thickBot="1">
      <c r="B56" s="166"/>
    </row>
    <row r="57" spans="2:35" ht="24" thickBot="1">
      <c r="B57" s="6"/>
      <c r="C57" s="574" t="s">
        <v>686</v>
      </c>
      <c r="D57" s="575"/>
      <c r="E57" s="575"/>
      <c r="F57" s="575"/>
      <c r="G57" s="575"/>
      <c r="H57" s="575"/>
      <c r="I57" s="575"/>
      <c r="J57" s="575"/>
      <c r="K57" s="575"/>
      <c r="L57" s="575"/>
      <c r="M57" s="575"/>
      <c r="N57" s="576"/>
      <c r="O57" s="117"/>
      <c r="P57" s="577" t="s">
        <v>687</v>
      </c>
      <c r="Q57" s="578"/>
      <c r="R57" s="578"/>
      <c r="S57" s="578"/>
      <c r="T57" s="578"/>
      <c r="U57" s="578"/>
      <c r="V57" s="578"/>
      <c r="W57" s="578"/>
      <c r="X57" s="578"/>
      <c r="Y57" s="578"/>
      <c r="Z57" s="579"/>
      <c r="AA57" s="117"/>
      <c r="AB57" s="577" t="s">
        <v>688</v>
      </c>
      <c r="AC57" s="578"/>
      <c r="AD57" s="578"/>
      <c r="AE57" s="578"/>
      <c r="AF57" s="578"/>
      <c r="AG57" s="578"/>
      <c r="AH57" s="578"/>
      <c r="AI57" s="579"/>
    </row>
    <row r="58" spans="2:35" ht="197.25" thickBot="1">
      <c r="B58" s="113">
        <v>2012</v>
      </c>
      <c r="C58" s="114" t="s">
        <v>1698</v>
      </c>
      <c r="D58" s="114" t="s">
        <v>1697</v>
      </c>
      <c r="E58" s="114" t="s">
        <v>672</v>
      </c>
      <c r="F58" s="114" t="s">
        <v>1699</v>
      </c>
      <c r="G58" s="114" t="s">
        <v>378</v>
      </c>
      <c r="H58" s="484" t="s">
        <v>673</v>
      </c>
      <c r="I58" s="114" t="s">
        <v>647</v>
      </c>
      <c r="J58" s="114" t="s">
        <v>674</v>
      </c>
      <c r="K58" s="114" t="s">
        <v>675</v>
      </c>
      <c r="L58" s="114" t="s">
        <v>685</v>
      </c>
      <c r="M58" s="114" t="s">
        <v>389</v>
      </c>
      <c r="N58" s="114" t="s">
        <v>303</v>
      </c>
      <c r="O58" s="115"/>
      <c r="P58" s="114" t="s">
        <v>1698</v>
      </c>
      <c r="Q58" s="114" t="s">
        <v>1697</v>
      </c>
      <c r="R58" s="114" t="s">
        <v>672</v>
      </c>
      <c r="S58" s="114" t="s">
        <v>1699</v>
      </c>
      <c r="T58" s="114" t="s">
        <v>378</v>
      </c>
      <c r="U58" s="114" t="s">
        <v>673</v>
      </c>
      <c r="V58" s="114" t="s">
        <v>647</v>
      </c>
      <c r="W58" s="114" t="s">
        <v>674</v>
      </c>
      <c r="X58" s="114" t="s">
        <v>675</v>
      </c>
      <c r="Y58" s="114" t="s">
        <v>685</v>
      </c>
      <c r="Z58" s="114" t="s">
        <v>389</v>
      </c>
      <c r="AA58" s="115"/>
      <c r="AB58" s="114" t="s">
        <v>1700</v>
      </c>
      <c r="AC58" s="114" t="s">
        <v>1701</v>
      </c>
      <c r="AD58" s="484" t="s">
        <v>379</v>
      </c>
      <c r="AE58" s="484" t="s">
        <v>390</v>
      </c>
      <c r="AF58" s="114" t="s">
        <v>381</v>
      </c>
      <c r="AG58" s="114" t="s">
        <v>382</v>
      </c>
      <c r="AH58" s="114" t="s">
        <v>383</v>
      </c>
      <c r="AI58" s="116" t="s">
        <v>389</v>
      </c>
    </row>
    <row r="59" spans="2:35" ht="14.25">
      <c r="B59" s="130" t="s">
        <v>1300</v>
      </c>
      <c r="C59" s="131"/>
      <c r="D59" s="131"/>
      <c r="E59" s="131"/>
      <c r="F59" s="131"/>
      <c r="G59" s="131"/>
      <c r="H59" s="488"/>
      <c r="I59" s="131"/>
      <c r="J59" s="131"/>
      <c r="K59" s="131"/>
      <c r="L59" s="131"/>
      <c r="M59" s="131"/>
      <c r="N59" s="131"/>
      <c r="O59" s="132"/>
      <c r="P59" s="131"/>
      <c r="Q59" s="131"/>
      <c r="R59" s="131"/>
      <c r="S59" s="131"/>
      <c r="T59" s="131"/>
      <c r="U59" s="131"/>
      <c r="V59" s="131"/>
      <c r="W59" s="131"/>
      <c r="X59" s="131"/>
      <c r="Y59" s="131"/>
      <c r="Z59" s="131"/>
      <c r="AA59" s="182"/>
      <c r="AB59" s="188"/>
      <c r="AC59" s="189"/>
      <c r="AD59" s="485"/>
      <c r="AE59" s="485"/>
      <c r="AF59" s="189"/>
      <c r="AG59" s="189"/>
      <c r="AH59" s="189"/>
      <c r="AI59" s="190"/>
    </row>
    <row r="60" spans="2:35" ht="14.25">
      <c r="B60" s="133"/>
      <c r="C60" s="134"/>
      <c r="D60" s="134"/>
      <c r="E60" s="134"/>
      <c r="F60" s="134"/>
      <c r="G60" s="134"/>
      <c r="H60" s="486"/>
      <c r="I60" s="134"/>
      <c r="J60" s="134"/>
      <c r="K60" s="134"/>
      <c r="L60" s="134"/>
      <c r="M60" s="134"/>
      <c r="N60" s="134"/>
      <c r="O60" s="135"/>
      <c r="P60" s="134"/>
      <c r="Q60" s="134"/>
      <c r="R60" s="134"/>
      <c r="S60" s="134"/>
      <c r="T60" s="134"/>
      <c r="U60" s="134"/>
      <c r="V60" s="134"/>
      <c r="W60" s="134"/>
      <c r="X60" s="134"/>
      <c r="Y60" s="134"/>
      <c r="Z60" s="134"/>
      <c r="AA60" s="183"/>
      <c r="AB60" s="191"/>
      <c r="AC60" s="134"/>
      <c r="AD60" s="486"/>
      <c r="AE60" s="486"/>
      <c r="AF60" s="134"/>
      <c r="AG60" s="134"/>
      <c r="AH60" s="134"/>
      <c r="AI60" s="192"/>
    </row>
    <row r="61" spans="2:35" ht="14.25">
      <c r="B61" s="133" t="s">
        <v>1302</v>
      </c>
      <c r="C61" s="134"/>
      <c r="D61" s="134"/>
      <c r="E61" s="134"/>
      <c r="F61" s="134"/>
      <c r="G61" s="134"/>
      <c r="H61" s="486"/>
      <c r="I61" s="134"/>
      <c r="J61" s="134"/>
      <c r="K61" s="134"/>
      <c r="L61" s="134"/>
      <c r="M61" s="134"/>
      <c r="N61" s="134"/>
      <c r="O61" s="135"/>
      <c r="P61" s="134"/>
      <c r="Q61" s="134"/>
      <c r="R61" s="134"/>
      <c r="S61" s="134"/>
      <c r="T61" s="134"/>
      <c r="U61" s="134"/>
      <c r="V61" s="134"/>
      <c r="W61" s="134"/>
      <c r="X61" s="134"/>
      <c r="Y61" s="134"/>
      <c r="Z61" s="134"/>
      <c r="AA61" s="183"/>
      <c r="AB61" s="191"/>
      <c r="AC61" s="134"/>
      <c r="AD61" s="486"/>
      <c r="AE61" s="486"/>
      <c r="AF61" s="134"/>
      <c r="AG61" s="134"/>
      <c r="AH61" s="134"/>
      <c r="AI61" s="192"/>
    </row>
    <row r="62" spans="2:35" ht="14.25">
      <c r="B62" s="133"/>
      <c r="C62" s="134"/>
      <c r="D62" s="134"/>
      <c r="E62" s="134"/>
      <c r="F62" s="134"/>
      <c r="G62" s="134"/>
      <c r="H62" s="486"/>
      <c r="I62" s="134"/>
      <c r="J62" s="134"/>
      <c r="K62" s="134"/>
      <c r="L62" s="134"/>
      <c r="M62" s="134"/>
      <c r="N62" s="134"/>
      <c r="O62" s="135"/>
      <c r="P62" s="134"/>
      <c r="Q62" s="134"/>
      <c r="R62" s="134"/>
      <c r="S62" s="134"/>
      <c r="T62" s="134"/>
      <c r="U62" s="134"/>
      <c r="V62" s="134"/>
      <c r="W62" s="134"/>
      <c r="X62" s="134"/>
      <c r="Y62" s="134"/>
      <c r="Z62" s="134"/>
      <c r="AA62" s="183"/>
      <c r="AB62" s="191"/>
      <c r="AC62" s="134"/>
      <c r="AD62" s="486"/>
      <c r="AE62" s="486"/>
      <c r="AF62" s="134"/>
      <c r="AG62" s="134"/>
      <c r="AH62" s="134"/>
      <c r="AI62" s="192"/>
    </row>
    <row r="63" spans="2:35" ht="14.25">
      <c r="B63" s="133" t="s">
        <v>1303</v>
      </c>
      <c r="C63" s="134"/>
      <c r="D63" s="134"/>
      <c r="E63" s="134"/>
      <c r="F63" s="134"/>
      <c r="G63" s="134"/>
      <c r="H63" s="486"/>
      <c r="I63" s="134"/>
      <c r="J63" s="134"/>
      <c r="K63" s="134"/>
      <c r="L63" s="134"/>
      <c r="M63" s="134"/>
      <c r="N63" s="134"/>
      <c r="O63" s="135"/>
      <c r="P63" s="134"/>
      <c r="Q63" s="134"/>
      <c r="R63" s="134"/>
      <c r="S63" s="134"/>
      <c r="T63" s="134"/>
      <c r="U63" s="134"/>
      <c r="V63" s="134"/>
      <c r="W63" s="134"/>
      <c r="X63" s="134"/>
      <c r="Y63" s="134"/>
      <c r="Z63" s="134"/>
      <c r="AA63" s="183"/>
      <c r="AB63" s="191"/>
      <c r="AC63" s="134"/>
      <c r="AD63" s="486"/>
      <c r="AE63" s="486"/>
      <c r="AF63" s="134"/>
      <c r="AG63" s="134"/>
      <c r="AH63" s="134"/>
      <c r="AI63" s="192"/>
    </row>
    <row r="64" spans="2:35" ht="14.25">
      <c r="B64" s="133"/>
      <c r="C64" s="134"/>
      <c r="D64" s="134"/>
      <c r="E64" s="134"/>
      <c r="F64" s="134"/>
      <c r="G64" s="134"/>
      <c r="H64" s="486"/>
      <c r="I64" s="134"/>
      <c r="J64" s="134"/>
      <c r="K64" s="134"/>
      <c r="L64" s="134"/>
      <c r="M64" s="134"/>
      <c r="N64" s="134"/>
      <c r="O64" s="135"/>
      <c r="P64" s="134"/>
      <c r="Q64" s="134"/>
      <c r="R64" s="134"/>
      <c r="S64" s="134"/>
      <c r="T64" s="134"/>
      <c r="U64" s="134"/>
      <c r="V64" s="134"/>
      <c r="W64" s="134"/>
      <c r="X64" s="134"/>
      <c r="Y64" s="134"/>
      <c r="Z64" s="134"/>
      <c r="AA64" s="183"/>
      <c r="AB64" s="191"/>
      <c r="AC64" s="134"/>
      <c r="AD64" s="486"/>
      <c r="AE64" s="486"/>
      <c r="AF64" s="134"/>
      <c r="AG64" s="134"/>
      <c r="AH64" s="134"/>
      <c r="AI64" s="192"/>
    </row>
    <row r="65" spans="2:35" ht="14.25">
      <c r="B65" s="133" t="s">
        <v>1304</v>
      </c>
      <c r="C65" s="134"/>
      <c r="D65" s="134"/>
      <c r="E65" s="134"/>
      <c r="F65" s="134"/>
      <c r="G65" s="134"/>
      <c r="H65" s="486"/>
      <c r="I65" s="134"/>
      <c r="J65" s="134"/>
      <c r="K65" s="134"/>
      <c r="L65" s="134"/>
      <c r="M65" s="134"/>
      <c r="N65" s="134"/>
      <c r="O65" s="135"/>
      <c r="P65" s="134"/>
      <c r="Q65" s="134"/>
      <c r="R65" s="134"/>
      <c r="S65" s="134"/>
      <c r="T65" s="134"/>
      <c r="U65" s="134"/>
      <c r="V65" s="134"/>
      <c r="W65" s="134">
        <v>1</v>
      </c>
      <c r="X65" s="134"/>
      <c r="Y65" s="134"/>
      <c r="Z65" s="134">
        <v>1</v>
      </c>
      <c r="AA65" s="183"/>
      <c r="AB65" s="191"/>
      <c r="AC65" s="134"/>
      <c r="AD65" s="486"/>
      <c r="AE65" s="486"/>
      <c r="AF65" s="134">
        <v>1</v>
      </c>
      <c r="AG65" s="134"/>
      <c r="AH65" s="134">
        <v>1</v>
      </c>
      <c r="AI65" s="192"/>
    </row>
    <row r="66" spans="2:35" ht="14.25">
      <c r="B66" s="133"/>
      <c r="C66" s="134"/>
      <c r="D66" s="134"/>
      <c r="E66" s="134"/>
      <c r="F66" s="134"/>
      <c r="G66" s="134"/>
      <c r="H66" s="486"/>
      <c r="I66" s="134"/>
      <c r="J66" s="134"/>
      <c r="K66" s="134"/>
      <c r="L66" s="134"/>
      <c r="M66" s="134"/>
      <c r="N66" s="134"/>
      <c r="O66" s="135"/>
      <c r="P66" s="134"/>
      <c r="Q66" s="134"/>
      <c r="R66" s="134"/>
      <c r="S66" s="134"/>
      <c r="T66" s="134"/>
      <c r="U66" s="134"/>
      <c r="V66" s="134"/>
      <c r="W66" s="134"/>
      <c r="X66" s="134"/>
      <c r="Y66" s="134"/>
      <c r="Z66" s="134"/>
      <c r="AA66" s="183"/>
      <c r="AB66" s="191"/>
      <c r="AC66" s="134"/>
      <c r="AD66" s="486"/>
      <c r="AE66" s="486"/>
      <c r="AF66" s="134"/>
      <c r="AG66" s="134"/>
      <c r="AH66" s="134"/>
      <c r="AI66" s="192"/>
    </row>
    <row r="67" spans="2:35" ht="14.25">
      <c r="B67" s="133" t="s">
        <v>1305</v>
      </c>
      <c r="C67" s="134"/>
      <c r="D67" s="134"/>
      <c r="E67" s="134"/>
      <c r="F67" s="134"/>
      <c r="G67" s="134"/>
      <c r="H67" s="486"/>
      <c r="I67" s="134"/>
      <c r="J67" s="134"/>
      <c r="K67" s="134"/>
      <c r="L67" s="134"/>
      <c r="M67" s="134">
        <v>1</v>
      </c>
      <c r="N67" s="134"/>
      <c r="O67" s="135"/>
      <c r="P67" s="134"/>
      <c r="Q67" s="134"/>
      <c r="R67" s="134"/>
      <c r="S67" s="134"/>
      <c r="T67" s="134"/>
      <c r="U67" s="134"/>
      <c r="V67" s="134"/>
      <c r="W67" s="134"/>
      <c r="X67" s="314"/>
      <c r="Y67" s="134"/>
      <c r="Z67" s="134"/>
      <c r="AA67" s="183"/>
      <c r="AB67" s="191"/>
      <c r="AC67" s="134"/>
      <c r="AD67" s="486"/>
      <c r="AE67" s="486"/>
      <c r="AF67" s="134"/>
      <c r="AG67" s="134"/>
      <c r="AH67" s="134"/>
      <c r="AI67" s="192"/>
    </row>
    <row r="68" spans="2:35" ht="14.25">
      <c r="B68" s="133"/>
      <c r="C68" s="134"/>
      <c r="D68" s="134"/>
      <c r="E68" s="134"/>
      <c r="F68" s="134"/>
      <c r="G68" s="134"/>
      <c r="H68" s="486"/>
      <c r="I68" s="134"/>
      <c r="J68" s="134"/>
      <c r="K68" s="134"/>
      <c r="L68" s="134"/>
      <c r="M68" s="134"/>
      <c r="N68" s="134"/>
      <c r="O68" s="135"/>
      <c r="P68" s="134"/>
      <c r="Q68" s="134"/>
      <c r="R68" s="134"/>
      <c r="S68" s="134"/>
      <c r="T68" s="134"/>
      <c r="U68" s="134"/>
      <c r="V68" s="134"/>
      <c r="W68" s="134"/>
      <c r="X68" s="134"/>
      <c r="Y68" s="134"/>
      <c r="Z68" s="134"/>
      <c r="AA68" s="183"/>
      <c r="AB68" s="191"/>
      <c r="AC68" s="134"/>
      <c r="AD68" s="486"/>
      <c r="AE68" s="486"/>
      <c r="AF68" s="134"/>
      <c r="AG68" s="134"/>
      <c r="AH68" s="134"/>
      <c r="AI68" s="192"/>
    </row>
    <row r="69" spans="2:35" ht="14.25">
      <c r="B69" s="133" t="s">
        <v>1306</v>
      </c>
      <c r="C69" s="134"/>
      <c r="D69" s="134"/>
      <c r="E69" s="134"/>
      <c r="F69" s="134"/>
      <c r="G69" s="134"/>
      <c r="H69" s="486"/>
      <c r="I69" s="134"/>
      <c r="J69" s="134">
        <v>1</v>
      </c>
      <c r="K69" s="134"/>
      <c r="L69" s="134"/>
      <c r="M69" s="134"/>
      <c r="N69" s="134"/>
      <c r="O69" s="135"/>
      <c r="P69" s="134"/>
      <c r="Q69" s="134"/>
      <c r="R69" s="134"/>
      <c r="S69" s="134"/>
      <c r="T69" s="134"/>
      <c r="U69" s="134"/>
      <c r="V69" s="134"/>
      <c r="W69" s="134"/>
      <c r="X69" s="134"/>
      <c r="Y69" s="134"/>
      <c r="Z69" s="134"/>
      <c r="AA69" s="183"/>
      <c r="AB69" s="191"/>
      <c r="AC69" s="134"/>
      <c r="AD69" s="486"/>
      <c r="AE69" s="486"/>
      <c r="AF69" s="134"/>
      <c r="AG69" s="134"/>
      <c r="AH69" s="134"/>
      <c r="AI69" s="192"/>
    </row>
    <row r="70" spans="2:35" ht="14.25">
      <c r="B70" s="133"/>
      <c r="C70" s="134"/>
      <c r="D70" s="134"/>
      <c r="E70" s="134"/>
      <c r="F70" s="134"/>
      <c r="G70" s="134"/>
      <c r="H70" s="486"/>
      <c r="I70" s="134"/>
      <c r="J70" s="134"/>
      <c r="K70" s="134"/>
      <c r="L70" s="134"/>
      <c r="M70" s="134"/>
      <c r="N70" s="134"/>
      <c r="O70" s="135"/>
      <c r="P70" s="134"/>
      <c r="Q70" s="134"/>
      <c r="R70" s="134"/>
      <c r="S70" s="134"/>
      <c r="T70" s="134"/>
      <c r="U70" s="134"/>
      <c r="V70" s="134"/>
      <c r="W70" s="134"/>
      <c r="X70" s="134"/>
      <c r="Y70" s="134"/>
      <c r="Z70" s="134"/>
      <c r="AA70" s="183"/>
      <c r="AB70" s="191"/>
      <c r="AC70" s="134"/>
      <c r="AD70" s="486"/>
      <c r="AE70" s="486"/>
      <c r="AF70" s="134"/>
      <c r="AG70" s="134"/>
      <c r="AH70" s="134"/>
      <c r="AI70" s="192"/>
    </row>
    <row r="71" spans="2:35" ht="14.25">
      <c r="B71" s="133" t="s">
        <v>1307</v>
      </c>
      <c r="C71" s="134"/>
      <c r="D71" s="134"/>
      <c r="E71" s="134"/>
      <c r="F71" s="134"/>
      <c r="G71" s="134"/>
      <c r="H71" s="486"/>
      <c r="I71" s="134"/>
      <c r="J71" s="134"/>
      <c r="K71" s="134"/>
      <c r="L71" s="134"/>
      <c r="M71" s="134"/>
      <c r="N71" s="134"/>
      <c r="O71" s="135"/>
      <c r="P71" s="134"/>
      <c r="Q71" s="134"/>
      <c r="R71" s="134"/>
      <c r="S71" s="134"/>
      <c r="T71" s="134"/>
      <c r="U71" s="134"/>
      <c r="V71" s="134"/>
      <c r="W71" s="134"/>
      <c r="X71" s="134"/>
      <c r="Y71" s="134"/>
      <c r="Z71" s="134">
        <v>1</v>
      </c>
      <c r="AA71" s="183"/>
      <c r="AB71" s="191"/>
      <c r="AC71" s="134"/>
      <c r="AD71" s="486"/>
      <c r="AE71" s="486"/>
      <c r="AF71" s="134"/>
      <c r="AG71" s="134"/>
      <c r="AH71" s="134"/>
      <c r="AI71" s="192">
        <v>1</v>
      </c>
    </row>
    <row r="72" spans="2:35" ht="14.25">
      <c r="B72" s="133"/>
      <c r="C72" s="134"/>
      <c r="D72" s="134"/>
      <c r="E72" s="134"/>
      <c r="F72" s="134"/>
      <c r="G72" s="134"/>
      <c r="H72" s="486"/>
      <c r="I72" s="134"/>
      <c r="J72" s="134"/>
      <c r="K72" s="134"/>
      <c r="L72" s="134"/>
      <c r="M72" s="134"/>
      <c r="N72" s="134"/>
      <c r="O72" s="135"/>
      <c r="P72" s="134"/>
      <c r="Q72" s="134"/>
      <c r="R72" s="134"/>
      <c r="S72" s="134"/>
      <c r="T72" s="134"/>
      <c r="U72" s="134"/>
      <c r="V72" s="134"/>
      <c r="W72" s="134"/>
      <c r="X72" s="134"/>
      <c r="Y72" s="134"/>
      <c r="Z72" s="134"/>
      <c r="AA72" s="183"/>
      <c r="AB72" s="191"/>
      <c r="AC72" s="134"/>
      <c r="AD72" s="486"/>
      <c r="AE72" s="486"/>
      <c r="AF72" s="134"/>
      <c r="AG72" s="134"/>
      <c r="AH72" s="134"/>
      <c r="AI72" s="192"/>
    </row>
    <row r="73" spans="2:35" ht="14.25">
      <c r="B73" s="133" t="s">
        <v>1308</v>
      </c>
      <c r="C73" s="134"/>
      <c r="D73" s="134"/>
      <c r="E73" s="134"/>
      <c r="F73" s="134"/>
      <c r="G73" s="134"/>
      <c r="H73" s="486"/>
      <c r="I73" s="134"/>
      <c r="J73" s="134">
        <v>2</v>
      </c>
      <c r="K73" s="134"/>
      <c r="L73" s="134"/>
      <c r="M73" s="134"/>
      <c r="N73" s="134"/>
      <c r="O73" s="135"/>
      <c r="P73" s="134"/>
      <c r="Q73" s="134"/>
      <c r="R73" s="134"/>
      <c r="S73" s="134"/>
      <c r="T73" s="134"/>
      <c r="U73" s="134"/>
      <c r="V73" s="134"/>
      <c r="W73" s="134"/>
      <c r="X73" s="134"/>
      <c r="Y73" s="134"/>
      <c r="Z73" s="134"/>
      <c r="AA73" s="183"/>
      <c r="AB73" s="191"/>
      <c r="AC73" s="134"/>
      <c r="AD73" s="486"/>
      <c r="AE73" s="486"/>
      <c r="AF73" s="134"/>
      <c r="AG73" s="134"/>
      <c r="AH73" s="134"/>
      <c r="AI73" s="136"/>
    </row>
    <row r="74" spans="2:35" ht="14.25">
      <c r="B74" s="133"/>
      <c r="C74" s="134"/>
      <c r="D74" s="134"/>
      <c r="E74" s="134"/>
      <c r="F74" s="134"/>
      <c r="G74" s="134"/>
      <c r="H74" s="486"/>
      <c r="I74" s="134"/>
      <c r="J74" s="134"/>
      <c r="K74" s="134"/>
      <c r="L74" s="134"/>
      <c r="M74" s="134"/>
      <c r="N74" s="134"/>
      <c r="O74" s="135"/>
      <c r="P74" s="134"/>
      <c r="Q74" s="134"/>
      <c r="R74" s="134"/>
      <c r="S74" s="134"/>
      <c r="T74" s="134"/>
      <c r="U74" s="134"/>
      <c r="V74" s="134"/>
      <c r="W74" s="134"/>
      <c r="X74" s="134"/>
      <c r="Y74" s="134"/>
      <c r="Z74" s="134"/>
      <c r="AA74" s="183"/>
      <c r="AB74" s="191"/>
      <c r="AC74" s="134"/>
      <c r="AD74" s="486"/>
      <c r="AE74" s="486"/>
      <c r="AF74" s="134"/>
      <c r="AG74" s="134"/>
      <c r="AH74" s="134"/>
      <c r="AI74" s="192"/>
    </row>
    <row r="75" spans="2:35" ht="14.25">
      <c r="B75" s="133" t="s">
        <v>1309</v>
      </c>
      <c r="C75" s="134"/>
      <c r="D75" s="134"/>
      <c r="E75" s="134"/>
      <c r="F75" s="134"/>
      <c r="G75" s="134"/>
      <c r="H75" s="486"/>
      <c r="I75" s="134"/>
      <c r="J75" s="134"/>
      <c r="K75" s="134"/>
      <c r="L75" s="134"/>
      <c r="M75" s="134"/>
      <c r="N75" s="134"/>
      <c r="O75" s="135"/>
      <c r="P75" s="134"/>
      <c r="Q75" s="134"/>
      <c r="R75" s="134"/>
      <c r="S75" s="134"/>
      <c r="T75" s="134"/>
      <c r="U75" s="134"/>
      <c r="V75" s="134"/>
      <c r="W75" s="134"/>
      <c r="X75" s="134"/>
      <c r="Y75" s="134"/>
      <c r="Z75" s="134"/>
      <c r="AA75" s="183"/>
      <c r="AB75" s="191"/>
      <c r="AC75" s="134"/>
      <c r="AD75" s="486"/>
      <c r="AE75" s="486"/>
      <c r="AF75" s="134"/>
      <c r="AG75" s="134"/>
      <c r="AH75" s="134">
        <v>1</v>
      </c>
      <c r="AI75" s="192"/>
    </row>
    <row r="76" spans="2:35" ht="14.25">
      <c r="B76" s="133"/>
      <c r="C76" s="134"/>
      <c r="D76" s="134"/>
      <c r="E76" s="134"/>
      <c r="F76" s="134"/>
      <c r="G76" s="134"/>
      <c r="H76" s="486"/>
      <c r="I76" s="134"/>
      <c r="J76" s="134"/>
      <c r="K76" s="134"/>
      <c r="L76" s="134"/>
      <c r="M76" s="134"/>
      <c r="N76" s="134"/>
      <c r="O76" s="135"/>
      <c r="P76" s="134"/>
      <c r="Q76" s="134"/>
      <c r="R76" s="134"/>
      <c r="S76" s="134"/>
      <c r="T76" s="134"/>
      <c r="U76" s="134"/>
      <c r="V76" s="134"/>
      <c r="W76" s="134"/>
      <c r="X76" s="134"/>
      <c r="Y76" s="134"/>
      <c r="Z76" s="134"/>
      <c r="AA76" s="183"/>
      <c r="AB76" s="191"/>
      <c r="AC76" s="134"/>
      <c r="AD76" s="486"/>
      <c r="AE76" s="486"/>
      <c r="AF76" s="134"/>
      <c r="AG76" s="134"/>
      <c r="AH76" s="134"/>
      <c r="AI76" s="192"/>
    </row>
    <row r="77" spans="2:35" ht="14.25">
      <c r="B77" s="133" t="s">
        <v>1310</v>
      </c>
      <c r="C77" s="134"/>
      <c r="D77" s="134"/>
      <c r="E77" s="134"/>
      <c r="F77" s="134"/>
      <c r="G77" s="134"/>
      <c r="H77" s="486"/>
      <c r="I77" s="134"/>
      <c r="J77" s="134"/>
      <c r="K77" s="134"/>
      <c r="L77" s="134"/>
      <c r="M77" s="134"/>
      <c r="N77" s="134"/>
      <c r="O77" s="135"/>
      <c r="P77" s="134"/>
      <c r="Q77" s="134"/>
      <c r="R77" s="134"/>
      <c r="S77" s="134"/>
      <c r="T77" s="134"/>
      <c r="U77" s="134"/>
      <c r="V77" s="134"/>
      <c r="W77" s="134"/>
      <c r="X77" s="134"/>
      <c r="Y77" s="134"/>
      <c r="Z77" s="134"/>
      <c r="AA77" s="183"/>
      <c r="AB77" s="191"/>
      <c r="AC77" s="134"/>
      <c r="AD77" s="486"/>
      <c r="AE77" s="486"/>
      <c r="AF77" s="134"/>
      <c r="AG77" s="134"/>
      <c r="AH77" s="134"/>
      <c r="AI77" s="192"/>
    </row>
    <row r="78" spans="2:35" ht="14.25">
      <c r="B78" s="133"/>
      <c r="C78" s="134"/>
      <c r="D78" s="134"/>
      <c r="E78" s="134"/>
      <c r="F78" s="134"/>
      <c r="G78" s="134"/>
      <c r="H78" s="486"/>
      <c r="I78" s="134"/>
      <c r="J78" s="134"/>
      <c r="K78" s="134"/>
      <c r="L78" s="134"/>
      <c r="M78" s="134"/>
      <c r="N78" s="134"/>
      <c r="O78" s="135"/>
      <c r="P78" s="134"/>
      <c r="Q78" s="134"/>
      <c r="R78" s="134"/>
      <c r="S78" s="134"/>
      <c r="T78" s="134"/>
      <c r="U78" s="134"/>
      <c r="V78" s="134"/>
      <c r="W78" s="134"/>
      <c r="X78" s="134"/>
      <c r="Y78" s="134"/>
      <c r="Z78" s="134"/>
      <c r="AA78" s="183"/>
      <c r="AB78" s="191"/>
      <c r="AC78" s="134"/>
      <c r="AD78" s="486"/>
      <c r="AE78" s="486"/>
      <c r="AF78" s="134"/>
      <c r="AG78" s="134"/>
      <c r="AH78" s="134"/>
      <c r="AI78" s="192"/>
    </row>
    <row r="79" spans="2:35" ht="14.25">
      <c r="B79" s="133" t="s">
        <v>1387</v>
      </c>
      <c r="C79" s="134"/>
      <c r="D79" s="134"/>
      <c r="E79" s="134"/>
      <c r="F79" s="134"/>
      <c r="G79" s="134"/>
      <c r="H79" s="486"/>
      <c r="I79" s="134"/>
      <c r="J79" s="134"/>
      <c r="K79" s="134"/>
      <c r="L79" s="134"/>
      <c r="M79" s="134"/>
      <c r="N79" s="134"/>
      <c r="O79" s="135"/>
      <c r="P79" s="134"/>
      <c r="Q79" s="134"/>
      <c r="R79" s="134"/>
      <c r="S79" s="134"/>
      <c r="T79" s="134"/>
      <c r="U79" s="134"/>
      <c r="V79" s="134"/>
      <c r="W79" s="134"/>
      <c r="X79" s="134"/>
      <c r="Y79" s="134"/>
      <c r="Z79" s="134"/>
      <c r="AA79" s="183"/>
      <c r="AB79" s="191"/>
      <c r="AC79" s="134"/>
      <c r="AD79" s="486"/>
      <c r="AE79" s="486"/>
      <c r="AF79" s="134"/>
      <c r="AG79" s="134"/>
      <c r="AH79" s="134"/>
      <c r="AI79" s="192"/>
    </row>
    <row r="80" spans="2:35" ht="14.25">
      <c r="B80" s="133"/>
      <c r="C80" s="134"/>
      <c r="D80" s="134"/>
      <c r="E80" s="134"/>
      <c r="F80" s="134"/>
      <c r="G80" s="134"/>
      <c r="H80" s="486"/>
      <c r="I80" s="134"/>
      <c r="J80" s="134"/>
      <c r="K80" s="134"/>
      <c r="L80" s="134"/>
      <c r="M80" s="134"/>
      <c r="N80" s="134"/>
      <c r="O80" s="135"/>
      <c r="P80" s="134"/>
      <c r="Q80" s="134"/>
      <c r="R80" s="134"/>
      <c r="S80" s="134"/>
      <c r="T80" s="134"/>
      <c r="U80" s="134"/>
      <c r="V80" s="134"/>
      <c r="W80" s="134"/>
      <c r="X80" s="134"/>
      <c r="Y80" s="134"/>
      <c r="Z80" s="134"/>
      <c r="AA80" s="183"/>
      <c r="AB80" s="191"/>
      <c r="AC80" s="134"/>
      <c r="AD80" s="486"/>
      <c r="AE80" s="486"/>
      <c r="AF80" s="134"/>
      <c r="AG80" s="134"/>
      <c r="AH80" s="134"/>
      <c r="AI80" s="192"/>
    </row>
    <row r="81" spans="2:35" ht="15" thickBot="1">
      <c r="B81" s="137" t="s">
        <v>1388</v>
      </c>
      <c r="C81" s="138"/>
      <c r="D81" s="138"/>
      <c r="E81" s="138"/>
      <c r="F81" s="138"/>
      <c r="G81" s="138"/>
      <c r="H81" s="487"/>
      <c r="I81" s="138"/>
      <c r="J81" s="138"/>
      <c r="K81" s="138">
        <v>1</v>
      </c>
      <c r="L81" s="138"/>
      <c r="M81" s="138"/>
      <c r="N81" s="138"/>
      <c r="O81" s="139"/>
      <c r="P81" s="138"/>
      <c r="Q81" s="138"/>
      <c r="R81" s="138"/>
      <c r="S81" s="138"/>
      <c r="T81" s="138"/>
      <c r="U81" s="138"/>
      <c r="V81" s="138"/>
      <c r="W81" s="138"/>
      <c r="X81" s="138"/>
      <c r="Y81" s="138"/>
      <c r="Z81" s="138"/>
      <c r="AA81" s="275"/>
      <c r="AB81" s="193"/>
      <c r="AC81" s="138"/>
      <c r="AD81" s="487"/>
      <c r="AE81" s="487"/>
      <c r="AF81" s="138"/>
      <c r="AG81" s="138"/>
      <c r="AH81" s="138"/>
      <c r="AI81" s="194"/>
    </row>
    <row r="82" ht="19.5" thickBot="1">
      <c r="B82" s="166"/>
    </row>
    <row r="83" spans="2:35" ht="24" thickBot="1">
      <c r="B83" s="6"/>
      <c r="C83" s="574" t="s">
        <v>686</v>
      </c>
      <c r="D83" s="575"/>
      <c r="E83" s="575"/>
      <c r="F83" s="575"/>
      <c r="G83" s="575"/>
      <c r="H83" s="575"/>
      <c r="I83" s="575"/>
      <c r="J83" s="575"/>
      <c r="K83" s="575"/>
      <c r="L83" s="575"/>
      <c r="M83" s="575"/>
      <c r="N83" s="576"/>
      <c r="O83" s="117"/>
      <c r="P83" s="577" t="s">
        <v>687</v>
      </c>
      <c r="Q83" s="578"/>
      <c r="R83" s="578"/>
      <c r="S83" s="578"/>
      <c r="T83" s="578"/>
      <c r="U83" s="578"/>
      <c r="V83" s="578"/>
      <c r="W83" s="578"/>
      <c r="X83" s="578"/>
      <c r="Y83" s="578"/>
      <c r="Z83" s="579"/>
      <c r="AA83" s="117"/>
      <c r="AB83" s="577" t="s">
        <v>688</v>
      </c>
      <c r="AC83" s="578"/>
      <c r="AD83" s="578"/>
      <c r="AE83" s="578"/>
      <c r="AF83" s="578"/>
      <c r="AG83" s="578"/>
      <c r="AH83" s="578"/>
      <c r="AI83" s="579"/>
    </row>
    <row r="84" spans="2:35" ht="197.25" thickBot="1">
      <c r="B84" s="113">
        <v>2011</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c r="F85" s="131"/>
      <c r="G85" s="131"/>
      <c r="H85" s="131"/>
      <c r="I85" s="131"/>
      <c r="J85" s="131"/>
      <c r="K85" s="131"/>
      <c r="L85" s="131"/>
      <c r="M85" s="131"/>
      <c r="N85" s="131"/>
      <c r="O85" s="132"/>
      <c r="P85" s="131"/>
      <c r="Q85" s="131"/>
      <c r="R85" s="131"/>
      <c r="S85" s="131"/>
      <c r="T85" s="131"/>
      <c r="U85" s="131"/>
      <c r="V85" s="131"/>
      <c r="W85" s="131"/>
      <c r="X85" s="131"/>
      <c r="Y85" s="131"/>
      <c r="Z85" s="131"/>
      <c r="AA85" s="182"/>
      <c r="AB85" s="188"/>
      <c r="AC85" s="189"/>
      <c r="AD85" s="189"/>
      <c r="AE85" s="189"/>
      <c r="AF85" s="189"/>
      <c r="AG85" s="189"/>
      <c r="AH85" s="189"/>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c r="L87" s="134"/>
      <c r="M87" s="134"/>
      <c r="N87" s="134"/>
      <c r="O87" s="135"/>
      <c r="P87" s="134"/>
      <c r="Q87" s="134"/>
      <c r="R87" s="134"/>
      <c r="S87" s="134">
        <v>1</v>
      </c>
      <c r="T87" s="134"/>
      <c r="U87" s="134"/>
      <c r="V87" s="134"/>
      <c r="W87" s="134"/>
      <c r="X87" s="134"/>
      <c r="Y87" s="134"/>
      <c r="Z87" s="134"/>
      <c r="AA87" s="183"/>
      <c r="AB87" s="191"/>
      <c r="AC87" s="134"/>
      <c r="AD87" s="134"/>
      <c r="AE87" s="134"/>
      <c r="AF87" s="134"/>
      <c r="AG87" s="134">
        <v>1</v>
      </c>
      <c r="AH87" s="134"/>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c r="I91" s="134"/>
      <c r="J91" s="134"/>
      <c r="K91" s="134">
        <v>1</v>
      </c>
      <c r="L91" s="134"/>
      <c r="M91" s="134">
        <v>1</v>
      </c>
      <c r="N91" s="134"/>
      <c r="O91" s="135"/>
      <c r="P91" s="134"/>
      <c r="Q91" s="134"/>
      <c r="R91" s="134"/>
      <c r="S91" s="134"/>
      <c r="T91" s="134">
        <v>1</v>
      </c>
      <c r="U91" s="134"/>
      <c r="V91" s="134"/>
      <c r="W91" s="134"/>
      <c r="X91" s="134"/>
      <c r="Y91" s="134"/>
      <c r="Z91" s="134"/>
      <c r="AA91" s="183"/>
      <c r="AB91" s="191"/>
      <c r="AC91" s="134"/>
      <c r="AD91" s="134"/>
      <c r="AE91" s="134"/>
      <c r="AF91" s="134"/>
      <c r="AG91" s="134"/>
      <c r="AH91" s="134">
        <v>1</v>
      </c>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c r="H93" s="134"/>
      <c r="I93" s="134"/>
      <c r="J93" s="134"/>
      <c r="K93" s="134"/>
      <c r="L93" s="134"/>
      <c r="M93" s="134"/>
      <c r="N93" s="134">
        <v>1</v>
      </c>
      <c r="O93" s="135"/>
      <c r="P93" s="134"/>
      <c r="Q93" s="134"/>
      <c r="R93" s="134"/>
      <c r="S93" s="134"/>
      <c r="T93" s="134"/>
      <c r="U93" s="134"/>
      <c r="V93" s="134"/>
      <c r="W93" s="134"/>
      <c r="X93" s="314"/>
      <c r="Y93" s="134"/>
      <c r="Z93" s="134"/>
      <c r="AA93" s="183"/>
      <c r="AB93" s="191"/>
      <c r="AC93" s="134"/>
      <c r="AD93" s="134"/>
      <c r="AE93" s="134"/>
      <c r="AF93" s="134"/>
      <c r="AG93" s="134"/>
      <c r="AH93" s="134"/>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v>1</v>
      </c>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v>1</v>
      </c>
      <c r="AA105" s="183"/>
      <c r="AB105" s="191"/>
      <c r="AC105" s="134"/>
      <c r="AD105" s="134"/>
      <c r="AE105" s="134"/>
      <c r="AF105" s="134"/>
      <c r="AG105" s="134">
        <v>1</v>
      </c>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c r="L107" s="138">
        <v>1</v>
      </c>
      <c r="M107" s="138"/>
      <c r="N107" s="138"/>
      <c r="O107" s="139"/>
      <c r="P107" s="138"/>
      <c r="Q107" s="138"/>
      <c r="R107" s="138"/>
      <c r="S107" s="138"/>
      <c r="T107" s="138"/>
      <c r="U107" s="138"/>
      <c r="V107" s="138"/>
      <c r="W107" s="138"/>
      <c r="X107" s="138"/>
      <c r="Y107" s="138"/>
      <c r="Z107" s="138"/>
      <c r="AA107" s="275"/>
      <c r="AB107" s="193"/>
      <c r="AC107" s="138"/>
      <c r="AD107" s="138"/>
      <c r="AE107" s="138"/>
      <c r="AF107" s="138"/>
      <c r="AG107" s="138"/>
      <c r="AH107" s="138"/>
      <c r="AI107" s="194"/>
    </row>
    <row r="108" ht="23.25">
      <c r="B108" s="6"/>
    </row>
    <row r="109" ht="19.5" thickBot="1">
      <c r="B109" s="166" t="s">
        <v>924</v>
      </c>
    </row>
    <row r="110" spans="2:35" ht="24" thickBot="1">
      <c r="B110" s="6"/>
      <c r="C110" s="574" t="s">
        <v>686</v>
      </c>
      <c r="D110" s="575"/>
      <c r="E110" s="575"/>
      <c r="F110" s="575"/>
      <c r="G110" s="575"/>
      <c r="H110" s="575"/>
      <c r="I110" s="575"/>
      <c r="J110" s="575"/>
      <c r="K110" s="575"/>
      <c r="L110" s="575"/>
      <c r="M110" s="575"/>
      <c r="N110" s="576"/>
      <c r="O110" s="117"/>
      <c r="P110" s="577" t="s">
        <v>687</v>
      </c>
      <c r="Q110" s="578"/>
      <c r="R110" s="578"/>
      <c r="S110" s="578"/>
      <c r="T110" s="578"/>
      <c r="U110" s="578"/>
      <c r="V110" s="578"/>
      <c r="W110" s="578"/>
      <c r="X110" s="578"/>
      <c r="Y110" s="578"/>
      <c r="Z110" s="579"/>
      <c r="AA110" s="117"/>
      <c r="AB110" s="577" t="s">
        <v>688</v>
      </c>
      <c r="AC110" s="578"/>
      <c r="AD110" s="578"/>
      <c r="AE110" s="578"/>
      <c r="AF110" s="578"/>
      <c r="AG110" s="578"/>
      <c r="AH110" s="578"/>
      <c r="AI110" s="579"/>
    </row>
    <row r="111" spans="2:35" ht="197.25" thickBot="1">
      <c r="B111" s="113">
        <v>2010</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14" t="s">
        <v>389</v>
      </c>
      <c r="AA111" s="115"/>
      <c r="AB111" s="114" t="s">
        <v>1700</v>
      </c>
      <c r="AC111" s="114" t="s">
        <v>1701</v>
      </c>
      <c r="AD111" s="114" t="s">
        <v>379</v>
      </c>
      <c r="AE111" s="114" t="s">
        <v>390</v>
      </c>
      <c r="AF111" s="114" t="s">
        <v>381</v>
      </c>
      <c r="AG111" s="114" t="s">
        <v>382</v>
      </c>
      <c r="AH111" s="114" t="s">
        <v>383</v>
      </c>
      <c r="AI111" s="116" t="s">
        <v>389</v>
      </c>
    </row>
    <row r="112" spans="2:35" ht="14.25">
      <c r="B112" s="130" t="s">
        <v>1300</v>
      </c>
      <c r="C112" s="131"/>
      <c r="D112" s="131"/>
      <c r="E112" s="131">
        <v>1</v>
      </c>
      <c r="F112" s="131"/>
      <c r="G112" s="131"/>
      <c r="H112" s="131"/>
      <c r="I112" s="131"/>
      <c r="J112" s="131">
        <v>1</v>
      </c>
      <c r="K112" s="131"/>
      <c r="L112" s="131"/>
      <c r="M112" s="131"/>
      <c r="N112" s="131"/>
      <c r="O112" s="132"/>
      <c r="P112" s="131"/>
      <c r="Q112" s="131"/>
      <c r="R112" s="131">
        <v>1</v>
      </c>
      <c r="S112" s="131"/>
      <c r="T112" s="131"/>
      <c r="U112" s="131"/>
      <c r="V112" s="131"/>
      <c r="W112" s="131"/>
      <c r="X112" s="131">
        <v>1</v>
      </c>
      <c r="Y112" s="131"/>
      <c r="Z112" s="131"/>
      <c r="AA112" s="182"/>
      <c r="AB112" s="188"/>
      <c r="AC112" s="189"/>
      <c r="AD112" s="189"/>
      <c r="AE112" s="189">
        <v>1</v>
      </c>
      <c r="AF112" s="189"/>
      <c r="AG112" s="189"/>
      <c r="AH112" s="189">
        <v>1</v>
      </c>
      <c r="AI112" s="190"/>
    </row>
    <row r="113" spans="2:35"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row>
    <row r="114" spans="2:35" ht="14.25">
      <c r="B114" s="133" t="s">
        <v>1302</v>
      </c>
      <c r="C114" s="134"/>
      <c r="D114" s="134"/>
      <c r="E114" s="134"/>
      <c r="F114" s="134"/>
      <c r="G114" s="134"/>
      <c r="H114" s="134"/>
      <c r="I114" s="134"/>
      <c r="J114" s="134"/>
      <c r="K114" s="134">
        <v>1</v>
      </c>
      <c r="L114" s="134"/>
      <c r="M114" s="134"/>
      <c r="N114" s="134"/>
      <c r="O114" s="135"/>
      <c r="P114" s="134"/>
      <c r="Q114" s="134"/>
      <c r="R114" s="134"/>
      <c r="S114" s="134"/>
      <c r="T114" s="134">
        <v>1</v>
      </c>
      <c r="U114" s="134"/>
      <c r="V114" s="134"/>
      <c r="W114" s="134"/>
      <c r="X114" s="134"/>
      <c r="Y114" s="134"/>
      <c r="Z114" s="134"/>
      <c r="AA114" s="183"/>
      <c r="AB114" s="191"/>
      <c r="AC114" s="134"/>
      <c r="AD114" s="134"/>
      <c r="AE114" s="134"/>
      <c r="AF114" s="134"/>
      <c r="AG114" s="134"/>
      <c r="AH114" s="134">
        <v>1</v>
      </c>
      <c r="AI114" s="192"/>
    </row>
    <row r="115" spans="2:35"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row>
    <row r="116" spans="2:35" ht="14.25">
      <c r="B116" s="133" t="s">
        <v>1303</v>
      </c>
      <c r="C116" s="134"/>
      <c r="D116" s="134"/>
      <c r="E116" s="134"/>
      <c r="F116" s="134"/>
      <c r="G116" s="134"/>
      <c r="H116" s="134"/>
      <c r="I116" s="134"/>
      <c r="J116" s="134"/>
      <c r="K116" s="134">
        <v>2</v>
      </c>
      <c r="L116" s="134"/>
      <c r="M116" s="134"/>
      <c r="N116" s="134"/>
      <c r="O116" s="135"/>
      <c r="P116" s="134"/>
      <c r="Q116" s="134"/>
      <c r="R116" s="134"/>
      <c r="S116" s="134">
        <v>1</v>
      </c>
      <c r="T116" s="134"/>
      <c r="U116" s="134"/>
      <c r="V116" s="134"/>
      <c r="W116" s="134"/>
      <c r="X116" s="134"/>
      <c r="Y116" s="134"/>
      <c r="Z116" s="134"/>
      <c r="AA116" s="183"/>
      <c r="AB116" s="191"/>
      <c r="AC116" s="134"/>
      <c r="AD116" s="134"/>
      <c r="AE116" s="134"/>
      <c r="AF116" s="134"/>
      <c r="AG116" s="134"/>
      <c r="AH116" s="134">
        <v>1</v>
      </c>
      <c r="AI116" s="192"/>
    </row>
    <row r="117" spans="2:35"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row>
    <row r="118" spans="2:35" ht="14.25">
      <c r="B118" s="133" t="s">
        <v>1304</v>
      </c>
      <c r="C118" s="134"/>
      <c r="D118" s="134"/>
      <c r="E118" s="134"/>
      <c r="F118" s="134"/>
      <c r="G118" s="134"/>
      <c r="H118" s="134">
        <v>1</v>
      </c>
      <c r="I118" s="134"/>
      <c r="J118" s="134"/>
      <c r="K118" s="134">
        <v>2</v>
      </c>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row>
    <row r="119" spans="2:35"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row>
    <row r="120" spans="2:35" ht="14.25">
      <c r="B120" s="133" t="s">
        <v>1305</v>
      </c>
      <c r="C120" s="134"/>
      <c r="D120" s="134"/>
      <c r="E120" s="134"/>
      <c r="F120" s="134"/>
      <c r="G120" s="134">
        <v>1</v>
      </c>
      <c r="H120" s="134"/>
      <c r="I120" s="134"/>
      <c r="J120" s="134"/>
      <c r="K120" s="134">
        <v>7</v>
      </c>
      <c r="L120" s="134"/>
      <c r="M120" s="134"/>
      <c r="N120" s="134"/>
      <c r="O120" s="135"/>
      <c r="P120" s="134"/>
      <c r="Q120" s="134"/>
      <c r="R120" s="134"/>
      <c r="S120" s="134"/>
      <c r="T120" s="134"/>
      <c r="U120" s="134"/>
      <c r="V120" s="134"/>
      <c r="W120" s="134"/>
      <c r="X120" s="314">
        <v>2</v>
      </c>
      <c r="Y120" s="134"/>
      <c r="Z120" s="134"/>
      <c r="AA120" s="183"/>
      <c r="AB120" s="191"/>
      <c r="AC120" s="134"/>
      <c r="AD120" s="134">
        <v>1</v>
      </c>
      <c r="AE120" s="134"/>
      <c r="AF120" s="134"/>
      <c r="AG120" s="134"/>
      <c r="AH120" s="134">
        <v>1</v>
      </c>
      <c r="AI120" s="192"/>
    </row>
    <row r="121" spans="2:35"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row>
    <row r="122" spans="2:35" ht="14.25">
      <c r="B122" s="133" t="s">
        <v>1306</v>
      </c>
      <c r="C122" s="134"/>
      <c r="D122" s="134"/>
      <c r="E122" s="134"/>
      <c r="F122" s="134"/>
      <c r="G122" s="134"/>
      <c r="H122" s="134"/>
      <c r="I122" s="134"/>
      <c r="J122" s="134"/>
      <c r="K122" s="134"/>
      <c r="L122" s="134"/>
      <c r="M122" s="134"/>
      <c r="N122" s="134"/>
      <c r="O122" s="135"/>
      <c r="P122" s="134"/>
      <c r="Q122" s="134"/>
      <c r="R122" s="134"/>
      <c r="S122" s="134"/>
      <c r="T122" s="134"/>
      <c r="U122" s="134"/>
      <c r="V122" s="134"/>
      <c r="W122" s="134">
        <v>1</v>
      </c>
      <c r="X122" s="134"/>
      <c r="Y122" s="134"/>
      <c r="Z122" s="134"/>
      <c r="AA122" s="183"/>
      <c r="AB122" s="191"/>
      <c r="AC122" s="134"/>
      <c r="AD122" s="134"/>
      <c r="AE122" s="134"/>
      <c r="AF122" s="134"/>
      <c r="AG122" s="134"/>
      <c r="AH122" s="134">
        <v>1</v>
      </c>
      <c r="AI122" s="192"/>
    </row>
    <row r="123" spans="2:35"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row>
    <row r="124" spans="2:35" ht="14.25">
      <c r="B124" s="133" t="s">
        <v>1307</v>
      </c>
      <c r="C124" s="134"/>
      <c r="D124" s="134"/>
      <c r="E124" s="134"/>
      <c r="F124" s="134"/>
      <c r="G124" s="134"/>
      <c r="H124" s="134"/>
      <c r="I124" s="134"/>
      <c r="J124" s="134">
        <v>2</v>
      </c>
      <c r="K124" s="134"/>
      <c r="L124" s="134"/>
      <c r="M124" s="134"/>
      <c r="N124" s="134"/>
      <c r="O124" s="135"/>
      <c r="P124" s="134"/>
      <c r="Q124" s="134"/>
      <c r="R124" s="134"/>
      <c r="S124" s="134"/>
      <c r="T124" s="134"/>
      <c r="U124" s="134">
        <v>1</v>
      </c>
      <c r="V124" s="134"/>
      <c r="W124" s="134"/>
      <c r="X124" s="134"/>
      <c r="Y124" s="134"/>
      <c r="Z124" s="134"/>
      <c r="AA124" s="183"/>
      <c r="AB124" s="191"/>
      <c r="AC124" s="134"/>
      <c r="AD124" s="134"/>
      <c r="AE124" s="134"/>
      <c r="AF124" s="134"/>
      <c r="AG124" s="134"/>
      <c r="AH124" s="134">
        <v>1</v>
      </c>
      <c r="AI124" s="192"/>
    </row>
    <row r="125" spans="2:35"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row>
    <row r="126" spans="2:35" ht="14.25">
      <c r="B126" s="133" t="s">
        <v>1308</v>
      </c>
      <c r="C126" s="134"/>
      <c r="D126" s="134"/>
      <c r="E126" s="134"/>
      <c r="F126" s="134">
        <v>1</v>
      </c>
      <c r="G126" s="134">
        <v>1</v>
      </c>
      <c r="H126" s="134">
        <v>1</v>
      </c>
      <c r="I126" s="134"/>
      <c r="J126" s="134"/>
      <c r="K126" s="134"/>
      <c r="L126" s="134"/>
      <c r="M126" s="134"/>
      <c r="N126" s="134"/>
      <c r="O126" s="135"/>
      <c r="P126" s="134"/>
      <c r="Q126" s="134"/>
      <c r="R126" s="134"/>
      <c r="S126" s="134"/>
      <c r="T126" s="134">
        <v>1</v>
      </c>
      <c r="U126" s="134"/>
      <c r="V126" s="134"/>
      <c r="W126" s="134"/>
      <c r="X126" s="134"/>
      <c r="Y126" s="134"/>
      <c r="Z126" s="134"/>
      <c r="AA126" s="183"/>
      <c r="AB126" s="191"/>
      <c r="AC126" s="134"/>
      <c r="AD126" s="134"/>
      <c r="AE126" s="134"/>
      <c r="AF126" s="134"/>
      <c r="AG126" s="134"/>
      <c r="AH126" s="134">
        <v>1</v>
      </c>
      <c r="AI126" s="136"/>
    </row>
    <row r="127" spans="2:35"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row>
    <row r="128" spans="2:35" ht="14.25">
      <c r="B128" s="133" t="s">
        <v>1309</v>
      </c>
      <c r="C128" s="134">
        <v>1</v>
      </c>
      <c r="D128" s="134"/>
      <c r="E128" s="134"/>
      <c r="F128" s="134"/>
      <c r="G128" s="134"/>
      <c r="H128" s="134"/>
      <c r="I128" s="134"/>
      <c r="J128" s="134"/>
      <c r="K128" s="134">
        <v>1</v>
      </c>
      <c r="L128" s="134"/>
      <c r="M128" s="134"/>
      <c r="N128" s="134"/>
      <c r="O128" s="135"/>
      <c r="P128" s="134"/>
      <c r="Q128" s="134"/>
      <c r="R128" s="134">
        <v>1</v>
      </c>
      <c r="S128" s="134"/>
      <c r="T128" s="134"/>
      <c r="U128" s="134"/>
      <c r="V128" s="134"/>
      <c r="W128" s="134"/>
      <c r="X128" s="134"/>
      <c r="Y128" s="134"/>
      <c r="Z128" s="134"/>
      <c r="AA128" s="183"/>
      <c r="AB128" s="191"/>
      <c r="AC128" s="134"/>
      <c r="AD128" s="134"/>
      <c r="AE128" s="134"/>
      <c r="AF128" s="134"/>
      <c r="AG128" s="134">
        <v>1</v>
      </c>
      <c r="AH128" s="134"/>
      <c r="AI128" s="192"/>
    </row>
    <row r="129" spans="2:35"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row>
    <row r="130" spans="2:35" ht="14.25">
      <c r="B130" s="133" t="s">
        <v>1310</v>
      </c>
      <c r="C130" s="134">
        <v>2</v>
      </c>
      <c r="D130" s="134"/>
      <c r="E130" s="134"/>
      <c r="F130" s="134"/>
      <c r="G130" s="134">
        <v>1</v>
      </c>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row>
    <row r="131" spans="2:35"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row>
    <row r="132" spans="2:35" ht="14.25">
      <c r="B132" s="133" t="s">
        <v>1387</v>
      </c>
      <c r="C132" s="134">
        <v>1</v>
      </c>
      <c r="D132" s="134"/>
      <c r="E132" s="134"/>
      <c r="F132" s="134"/>
      <c r="G132" s="134"/>
      <c r="H132" s="134"/>
      <c r="I132" s="134"/>
      <c r="J132" s="134"/>
      <c r="K132" s="134"/>
      <c r="L132" s="134"/>
      <c r="M132" s="134"/>
      <c r="N132" s="134"/>
      <c r="O132" s="135"/>
      <c r="P132" s="134"/>
      <c r="Q132" s="134"/>
      <c r="R132" s="134"/>
      <c r="S132" s="134">
        <v>1</v>
      </c>
      <c r="T132" s="134"/>
      <c r="U132" s="134"/>
      <c r="V132" s="134"/>
      <c r="W132" s="134"/>
      <c r="X132" s="134"/>
      <c r="Y132" s="134"/>
      <c r="Z132" s="134"/>
      <c r="AA132" s="183"/>
      <c r="AB132" s="191"/>
      <c r="AC132" s="134"/>
      <c r="AD132" s="134"/>
      <c r="AE132" s="134"/>
      <c r="AF132" s="134"/>
      <c r="AG132" s="134"/>
      <c r="AH132" s="134"/>
      <c r="AI132" s="192"/>
    </row>
    <row r="133" spans="2:35"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row>
    <row r="134" spans="2:35" ht="15" thickBot="1">
      <c r="B134" s="137" t="s">
        <v>1388</v>
      </c>
      <c r="C134" s="138"/>
      <c r="D134" s="138"/>
      <c r="E134" s="138"/>
      <c r="F134" s="138"/>
      <c r="G134" s="138"/>
      <c r="H134" s="138"/>
      <c r="I134" s="138"/>
      <c r="J134" s="138"/>
      <c r="K134" s="138">
        <v>1</v>
      </c>
      <c r="L134" s="138"/>
      <c r="M134" s="138"/>
      <c r="N134" s="138"/>
      <c r="O134" s="139"/>
      <c r="P134" s="138"/>
      <c r="Q134" s="138"/>
      <c r="R134" s="138"/>
      <c r="S134" s="138"/>
      <c r="T134" s="138">
        <v>1</v>
      </c>
      <c r="U134" s="138"/>
      <c r="V134" s="138"/>
      <c r="W134" s="138"/>
      <c r="X134" s="138"/>
      <c r="Y134" s="138"/>
      <c r="Z134" s="138"/>
      <c r="AA134" s="275"/>
      <c r="AB134" s="193"/>
      <c r="AC134" s="138"/>
      <c r="AD134" s="138"/>
      <c r="AE134" s="138"/>
      <c r="AF134" s="138"/>
      <c r="AG134" s="138">
        <v>1</v>
      </c>
      <c r="AH134" s="138"/>
      <c r="AI134" s="194"/>
    </row>
    <row r="135" ht="23.25">
      <c r="B135" s="6"/>
    </row>
    <row r="136" ht="19.5" thickBot="1">
      <c r="B136" s="166" t="s">
        <v>924</v>
      </c>
    </row>
    <row r="137" spans="2:36" ht="24" thickBot="1">
      <c r="B137" s="6"/>
      <c r="C137" s="577" t="s">
        <v>686</v>
      </c>
      <c r="D137" s="578"/>
      <c r="E137" s="578"/>
      <c r="F137" s="578"/>
      <c r="G137" s="578"/>
      <c r="H137" s="578"/>
      <c r="I137" s="578"/>
      <c r="J137" s="578"/>
      <c r="K137" s="578"/>
      <c r="L137" s="578"/>
      <c r="M137" s="578"/>
      <c r="N137" s="579"/>
      <c r="O137" s="117"/>
      <c r="P137" s="577" t="s">
        <v>687</v>
      </c>
      <c r="Q137" s="578"/>
      <c r="R137" s="578"/>
      <c r="S137" s="578"/>
      <c r="T137" s="578"/>
      <c r="U137" s="578"/>
      <c r="V137" s="578"/>
      <c r="W137" s="578"/>
      <c r="X137" s="578"/>
      <c r="Y137" s="578"/>
      <c r="Z137" s="579"/>
      <c r="AA137" s="117"/>
      <c r="AB137" s="577" t="s">
        <v>688</v>
      </c>
      <c r="AC137" s="578"/>
      <c r="AD137" s="578"/>
      <c r="AE137" s="578"/>
      <c r="AF137" s="578"/>
      <c r="AG137" s="578"/>
      <c r="AH137" s="578"/>
      <c r="AI137" s="579"/>
      <c r="AJ137" s="181"/>
    </row>
    <row r="138" spans="2:39" s="62" customFormat="1" ht="196.5" customHeight="1" thickBot="1">
      <c r="B138" s="113">
        <v>2009</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3</v>
      </c>
      <c r="L139" s="131"/>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v>1</v>
      </c>
      <c r="G141" s="134"/>
      <c r="H141" s="134"/>
      <c r="I141" s="134"/>
      <c r="J141" s="134"/>
      <c r="K141" s="134">
        <v>2</v>
      </c>
      <c r="L141" s="134"/>
      <c r="M141" s="134">
        <v>1</v>
      </c>
      <c r="N141" s="134"/>
      <c r="O141" s="135"/>
      <c r="P141" s="134">
        <v>1</v>
      </c>
      <c r="Q141" s="134"/>
      <c r="R141" s="134"/>
      <c r="S141" s="134"/>
      <c r="T141" s="134"/>
      <c r="U141" s="134"/>
      <c r="V141" s="134"/>
      <c r="W141" s="134"/>
      <c r="X141" s="134"/>
      <c r="Y141" s="134"/>
      <c r="Z141" s="134">
        <v>1</v>
      </c>
      <c r="AA141" s="183"/>
      <c r="AB141" s="191"/>
      <c r="AC141" s="134"/>
      <c r="AD141" s="134"/>
      <c r="AE141" s="134"/>
      <c r="AF141" s="134"/>
      <c r="AG141" s="134"/>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c r="D143" s="134"/>
      <c r="E143" s="134"/>
      <c r="F143" s="134">
        <v>1</v>
      </c>
      <c r="G143" s="134"/>
      <c r="H143" s="134"/>
      <c r="I143" s="134"/>
      <c r="J143" s="134"/>
      <c r="K143" s="134"/>
      <c r="L143" s="134"/>
      <c r="M143" s="134"/>
      <c r="N143" s="134"/>
      <c r="O143" s="135"/>
      <c r="P143" s="134">
        <v>2</v>
      </c>
      <c r="Q143" s="134"/>
      <c r="R143" s="134"/>
      <c r="S143" s="134"/>
      <c r="T143" s="134">
        <v>1</v>
      </c>
      <c r="U143" s="134"/>
      <c r="V143" s="134"/>
      <c r="W143" s="134"/>
      <c r="X143" s="134"/>
      <c r="Y143" s="134"/>
      <c r="Z143" s="134"/>
      <c r="AA143" s="183"/>
      <c r="AB143" s="191"/>
      <c r="AC143" s="134"/>
      <c r="AD143" s="134"/>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c r="I145" s="134"/>
      <c r="J145" s="134"/>
      <c r="K145" s="134"/>
      <c r="L145" s="134"/>
      <c r="M145" s="134">
        <v>1</v>
      </c>
      <c r="N145" s="134"/>
      <c r="O145" s="135"/>
      <c r="P145" s="134"/>
      <c r="Q145" s="134"/>
      <c r="R145" s="134"/>
      <c r="S145" s="134"/>
      <c r="T145" s="134"/>
      <c r="U145" s="134"/>
      <c r="V145" s="134"/>
      <c r="W145" s="134"/>
      <c r="X145" s="134"/>
      <c r="Y145" s="134"/>
      <c r="Z145" s="134"/>
      <c r="AA145" s="183"/>
      <c r="AB145" s="191"/>
      <c r="AC145" s="134"/>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c r="L147" s="134"/>
      <c r="M147" s="134"/>
      <c r="N147" s="134">
        <v>1</v>
      </c>
      <c r="O147" s="135"/>
      <c r="P147" s="134"/>
      <c r="Q147" s="134"/>
      <c r="R147" s="134"/>
      <c r="S147" s="134"/>
      <c r="T147" s="134"/>
      <c r="U147" s="134"/>
      <c r="V147" s="134"/>
      <c r="W147" s="134"/>
      <c r="X147" s="314">
        <v>1</v>
      </c>
      <c r="Y147" s="134"/>
      <c r="Z147" s="134">
        <v>1</v>
      </c>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c r="E149" s="134"/>
      <c r="F149" s="134"/>
      <c r="G149" s="134"/>
      <c r="H149" s="134"/>
      <c r="I149" s="134"/>
      <c r="J149" s="134"/>
      <c r="K149" s="134">
        <v>1</v>
      </c>
      <c r="L149" s="134"/>
      <c r="M149" s="134">
        <v>1</v>
      </c>
      <c r="N149" s="134">
        <v>2</v>
      </c>
      <c r="O149" s="135"/>
      <c r="P149" s="134"/>
      <c r="Q149" s="134"/>
      <c r="R149" s="134"/>
      <c r="S149" s="134"/>
      <c r="T149" s="134"/>
      <c r="U149" s="134"/>
      <c r="V149" s="134"/>
      <c r="W149" s="134">
        <v>3</v>
      </c>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c r="F151" s="134"/>
      <c r="G151" s="134"/>
      <c r="H151" s="134"/>
      <c r="I151" s="134"/>
      <c r="J151" s="134"/>
      <c r="K151" s="134">
        <v>1</v>
      </c>
      <c r="L151" s="134"/>
      <c r="M151" s="134"/>
      <c r="N151" s="134"/>
      <c r="O151" s="135"/>
      <c r="P151" s="134"/>
      <c r="Q151" s="134"/>
      <c r="R151" s="134"/>
      <c r="S151" s="134"/>
      <c r="T151" s="134"/>
      <c r="U151" s="134"/>
      <c r="V151" s="134"/>
      <c r="W151" s="134"/>
      <c r="X151" s="134"/>
      <c r="Y151" s="134"/>
      <c r="Z151" s="134"/>
      <c r="AA151" s="183"/>
      <c r="AB151" s="191"/>
      <c r="AC151" s="134"/>
      <c r="AD151" s="134"/>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c r="D153" s="134"/>
      <c r="E153" s="134"/>
      <c r="F153" s="134"/>
      <c r="G153" s="134"/>
      <c r="H153" s="134"/>
      <c r="I153" s="134"/>
      <c r="J153" s="134">
        <v>1</v>
      </c>
      <c r="K153" s="134">
        <v>2</v>
      </c>
      <c r="L153" s="134"/>
      <c r="M153" s="134">
        <v>1</v>
      </c>
      <c r="N153" s="134"/>
      <c r="O153" s="135"/>
      <c r="P153" s="134"/>
      <c r="Q153" s="134"/>
      <c r="R153" s="134"/>
      <c r="S153" s="134"/>
      <c r="T153" s="134"/>
      <c r="U153" s="134"/>
      <c r="V153" s="134"/>
      <c r="W153" s="134"/>
      <c r="X153" s="134"/>
      <c r="Y153" s="134"/>
      <c r="Z153" s="134"/>
      <c r="AA153" s="183"/>
      <c r="AB153" s="191"/>
      <c r="AC153" s="134"/>
      <c r="AD153" s="134"/>
      <c r="AE153" s="134"/>
      <c r="AF153" s="134"/>
      <c r="AG153" s="134"/>
      <c r="AH153" s="134"/>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v>1</v>
      </c>
      <c r="F155" s="134"/>
      <c r="G155" s="134"/>
      <c r="H155" s="134"/>
      <c r="I155" s="134"/>
      <c r="J155" s="134">
        <v>1</v>
      </c>
      <c r="K155" s="134">
        <v>3</v>
      </c>
      <c r="L155" s="134"/>
      <c r="M155" s="134"/>
      <c r="N155" s="134"/>
      <c r="O155" s="135"/>
      <c r="P155" s="134"/>
      <c r="Q155" s="134">
        <v>1</v>
      </c>
      <c r="R155" s="134"/>
      <c r="S155" s="134"/>
      <c r="T155" s="134"/>
      <c r="U155" s="134"/>
      <c r="V155" s="134"/>
      <c r="W155" s="134">
        <v>1</v>
      </c>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c r="M157" s="134"/>
      <c r="N157" s="134"/>
      <c r="O157" s="135"/>
      <c r="P157" s="134"/>
      <c r="Q157" s="134"/>
      <c r="R157" s="134"/>
      <c r="S157" s="134"/>
      <c r="T157" s="134"/>
      <c r="U157" s="134"/>
      <c r="V157" s="134"/>
      <c r="W157" s="134">
        <v>1</v>
      </c>
      <c r="X157" s="134"/>
      <c r="Y157" s="134"/>
      <c r="Z157" s="134"/>
      <c r="AA157" s="183"/>
      <c r="AB157" s="191"/>
      <c r="AC157" s="134"/>
      <c r="AD157" s="134"/>
      <c r="AE157" s="134"/>
      <c r="AF157" s="134"/>
      <c r="AG157" s="134"/>
      <c r="AH157" s="134"/>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c r="H159" s="134"/>
      <c r="I159" s="134"/>
      <c r="J159" s="134"/>
      <c r="K159" s="134"/>
      <c r="L159" s="134">
        <v>1</v>
      </c>
      <c r="M159" s="134"/>
      <c r="N159" s="134"/>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c r="H161" s="138">
        <v>1</v>
      </c>
      <c r="I161" s="138"/>
      <c r="J161" s="138"/>
      <c r="K161" s="138">
        <v>1</v>
      </c>
      <c r="L161" s="138"/>
      <c r="M161" s="138">
        <v>1</v>
      </c>
      <c r="N161" s="138"/>
      <c r="O161" s="139"/>
      <c r="P161" s="138"/>
      <c r="Q161" s="138"/>
      <c r="R161" s="138"/>
      <c r="S161" s="138"/>
      <c r="T161" s="138"/>
      <c r="U161" s="138"/>
      <c r="V161" s="138"/>
      <c r="W161" s="138"/>
      <c r="X161" s="138">
        <v>2</v>
      </c>
      <c r="Y161" s="138"/>
      <c r="Z161" s="138"/>
      <c r="AA161" s="275"/>
      <c r="AB161" s="193"/>
      <c r="AC161" s="138"/>
      <c r="AD161" s="138"/>
      <c r="AE161" s="138"/>
      <c r="AF161" s="138"/>
      <c r="AG161" s="138"/>
      <c r="AH161" s="138"/>
      <c r="AI161" s="194"/>
      <c r="AJ161" s="187"/>
    </row>
    <row r="162" spans="2:36" ht="14.25">
      <c r="B162" s="298"/>
      <c r="C162" s="299"/>
      <c r="D162" s="299"/>
      <c r="E162" s="299"/>
      <c r="F162" s="299"/>
      <c r="G162" s="299"/>
      <c r="H162" s="299"/>
      <c r="I162" s="299"/>
      <c r="J162" s="299"/>
      <c r="K162" s="299"/>
      <c r="L162" s="299"/>
      <c r="M162" s="299"/>
      <c r="N162" s="299"/>
      <c r="O162" s="300"/>
      <c r="P162" s="299"/>
      <c r="Q162" s="299"/>
      <c r="R162" s="299"/>
      <c r="S162" s="299"/>
      <c r="T162" s="299"/>
      <c r="U162" s="299"/>
      <c r="V162" s="299"/>
      <c r="W162" s="299"/>
      <c r="X162" s="299"/>
      <c r="Y162" s="299"/>
      <c r="Z162" s="299"/>
      <c r="AA162" s="300"/>
      <c r="AB162" s="299"/>
      <c r="AC162" s="299"/>
      <c r="AD162" s="299"/>
      <c r="AE162" s="299"/>
      <c r="AF162" s="299"/>
      <c r="AG162" s="299"/>
      <c r="AH162" s="299"/>
      <c r="AI162" s="299"/>
      <c r="AJ162" s="298"/>
    </row>
    <row r="163" ht="19.5" thickBot="1">
      <c r="B163" s="166" t="s">
        <v>924</v>
      </c>
    </row>
    <row r="164" spans="2:36" ht="24" thickBot="1">
      <c r="B164" s="6"/>
      <c r="C164" s="574" t="s">
        <v>686</v>
      </c>
      <c r="D164" s="575"/>
      <c r="E164" s="575"/>
      <c r="F164" s="575"/>
      <c r="G164" s="575"/>
      <c r="H164" s="575"/>
      <c r="I164" s="575"/>
      <c r="J164" s="575"/>
      <c r="K164" s="575"/>
      <c r="L164" s="575"/>
      <c r="M164" s="575"/>
      <c r="N164" s="576"/>
      <c r="O164" s="117"/>
      <c r="P164" s="577" t="s">
        <v>687</v>
      </c>
      <c r="Q164" s="578"/>
      <c r="R164" s="578"/>
      <c r="S164" s="578"/>
      <c r="T164" s="578"/>
      <c r="U164" s="578"/>
      <c r="V164" s="578"/>
      <c r="W164" s="578"/>
      <c r="X164" s="578"/>
      <c r="Y164" s="578"/>
      <c r="Z164" s="579"/>
      <c r="AA164" s="117"/>
      <c r="AB164" s="577" t="s">
        <v>688</v>
      </c>
      <c r="AC164" s="578"/>
      <c r="AD164" s="578"/>
      <c r="AE164" s="578"/>
      <c r="AF164" s="578"/>
      <c r="AG164" s="578"/>
      <c r="AH164" s="578"/>
      <c r="AI164" s="579"/>
      <c r="AJ164" s="181"/>
    </row>
    <row r="165" spans="2:39" s="62" customFormat="1" ht="196.5" customHeight="1" thickBot="1">
      <c r="B165" s="113">
        <v>2008</v>
      </c>
      <c r="C165" s="114" t="s">
        <v>1698</v>
      </c>
      <c r="D165" s="114" t="s">
        <v>1697</v>
      </c>
      <c r="E165" s="114" t="s">
        <v>672</v>
      </c>
      <c r="F165" s="114" t="s">
        <v>1699</v>
      </c>
      <c r="G165" s="114" t="s">
        <v>378</v>
      </c>
      <c r="H165" s="114" t="s">
        <v>673</v>
      </c>
      <c r="I165" s="114" t="s">
        <v>647</v>
      </c>
      <c r="J165" s="114" t="s">
        <v>674</v>
      </c>
      <c r="K165" s="114" t="s">
        <v>675</v>
      </c>
      <c r="L165" s="114" t="s">
        <v>685</v>
      </c>
      <c r="M165" s="114" t="s">
        <v>389</v>
      </c>
      <c r="N165" s="114" t="s">
        <v>303</v>
      </c>
      <c r="O165" s="115"/>
      <c r="P165" s="114" t="s">
        <v>1698</v>
      </c>
      <c r="Q165" s="114" t="s">
        <v>1697</v>
      </c>
      <c r="R165" s="114" t="s">
        <v>672</v>
      </c>
      <c r="S165" s="114" t="s">
        <v>1699</v>
      </c>
      <c r="T165" s="114" t="s">
        <v>378</v>
      </c>
      <c r="U165" s="114" t="s">
        <v>673</v>
      </c>
      <c r="V165" s="114" t="s">
        <v>647</v>
      </c>
      <c r="W165" s="114" t="s">
        <v>674</v>
      </c>
      <c r="X165" s="114" t="s">
        <v>675</v>
      </c>
      <c r="Y165" s="114" t="s">
        <v>685</v>
      </c>
      <c r="Z165" s="173" t="s">
        <v>389</v>
      </c>
      <c r="AA165" s="115"/>
      <c r="AB165" s="114" t="s">
        <v>1700</v>
      </c>
      <c r="AC165" s="114" t="s">
        <v>376</v>
      </c>
      <c r="AD165" s="114" t="s">
        <v>379</v>
      </c>
      <c r="AE165" s="114" t="s">
        <v>390</v>
      </c>
      <c r="AF165" s="114" t="s">
        <v>381</v>
      </c>
      <c r="AG165" s="114" t="s">
        <v>382</v>
      </c>
      <c r="AH165" s="114" t="s">
        <v>383</v>
      </c>
      <c r="AI165" s="116" t="s">
        <v>389</v>
      </c>
      <c r="AJ165" s="116"/>
      <c r="AK165" s="112"/>
      <c r="AL165" s="112"/>
      <c r="AM165" s="112"/>
    </row>
    <row r="166" spans="2:36" ht="14.25">
      <c r="B166" s="130" t="s">
        <v>1300</v>
      </c>
      <c r="C166" s="131"/>
      <c r="D166" s="131"/>
      <c r="E166" s="131"/>
      <c r="F166" s="131"/>
      <c r="G166" s="131"/>
      <c r="H166" s="131"/>
      <c r="I166" s="131"/>
      <c r="J166" s="131"/>
      <c r="K166" s="131">
        <v>1</v>
      </c>
      <c r="L166" s="131">
        <v>1</v>
      </c>
      <c r="M166" s="131"/>
      <c r="N166" s="131"/>
      <c r="O166" s="132"/>
      <c r="P166" s="131"/>
      <c r="Q166" s="131"/>
      <c r="R166" s="131"/>
      <c r="S166" s="131"/>
      <c r="T166" s="131"/>
      <c r="U166" s="131"/>
      <c r="V166" s="131"/>
      <c r="W166" s="131"/>
      <c r="X166" s="131"/>
      <c r="Y166" s="131"/>
      <c r="Z166" s="131"/>
      <c r="AA166" s="182"/>
      <c r="AB166" s="188"/>
      <c r="AC166" s="189"/>
      <c r="AD166" s="189"/>
      <c r="AE166" s="189"/>
      <c r="AF166" s="189"/>
      <c r="AG166" s="189"/>
      <c r="AH166" s="189"/>
      <c r="AI166" s="190"/>
      <c r="AJ166" s="185"/>
    </row>
    <row r="167" spans="2:36" ht="14.25">
      <c r="B167" s="133"/>
      <c r="C167" s="134"/>
      <c r="D167" s="134"/>
      <c r="E167" s="134"/>
      <c r="F167" s="134"/>
      <c r="G167" s="134"/>
      <c r="H167" s="134"/>
      <c r="I167" s="134"/>
      <c r="J167" s="134"/>
      <c r="K167" s="134"/>
      <c r="L167" s="134"/>
      <c r="M167" s="134"/>
      <c r="N167" s="134"/>
      <c r="O167" s="135"/>
      <c r="P167" s="134"/>
      <c r="Q167" s="134"/>
      <c r="R167" s="134"/>
      <c r="S167" s="134"/>
      <c r="T167" s="134"/>
      <c r="U167" s="134"/>
      <c r="V167" s="134"/>
      <c r="W167" s="134"/>
      <c r="X167" s="134"/>
      <c r="Y167" s="134"/>
      <c r="Z167" s="134"/>
      <c r="AA167" s="183"/>
      <c r="AB167" s="191"/>
      <c r="AC167" s="134"/>
      <c r="AD167" s="134"/>
      <c r="AE167" s="134"/>
      <c r="AF167" s="134"/>
      <c r="AG167" s="134"/>
      <c r="AH167" s="134"/>
      <c r="AI167" s="192"/>
      <c r="AJ167" s="186"/>
    </row>
    <row r="168" spans="2:36" ht="14.25">
      <c r="B168" s="133" t="s">
        <v>1302</v>
      </c>
      <c r="C168" s="134"/>
      <c r="D168" s="134"/>
      <c r="E168" s="134"/>
      <c r="F168" s="134"/>
      <c r="G168" s="134"/>
      <c r="H168" s="134"/>
      <c r="I168" s="134"/>
      <c r="J168" s="134"/>
      <c r="K168" s="134">
        <v>1</v>
      </c>
      <c r="L168" s="134">
        <v>2</v>
      </c>
      <c r="M168" s="134"/>
      <c r="N168" s="134"/>
      <c r="O168" s="135"/>
      <c r="P168" s="134"/>
      <c r="Q168" s="134"/>
      <c r="R168" s="134"/>
      <c r="S168" s="134">
        <v>1</v>
      </c>
      <c r="T168" s="134"/>
      <c r="U168" s="134"/>
      <c r="V168" s="134"/>
      <c r="W168" s="134"/>
      <c r="X168" s="134"/>
      <c r="Y168" s="134">
        <v>2</v>
      </c>
      <c r="Z168" s="134"/>
      <c r="AA168" s="183"/>
      <c r="AB168" s="191"/>
      <c r="AC168" s="134"/>
      <c r="AD168" s="134"/>
      <c r="AE168" s="134"/>
      <c r="AF168" s="134"/>
      <c r="AG168" s="134">
        <v>3</v>
      </c>
      <c r="AH168" s="134"/>
      <c r="AI168" s="192"/>
      <c r="AJ168" s="186"/>
    </row>
    <row r="169" spans="2:36" ht="14.25">
      <c r="B169" s="133"/>
      <c r="C169" s="134"/>
      <c r="D169" s="134"/>
      <c r="E169" s="134"/>
      <c r="F169" s="134"/>
      <c r="G169" s="134"/>
      <c r="H169" s="134"/>
      <c r="I169" s="134"/>
      <c r="J169" s="134"/>
      <c r="K169" s="134"/>
      <c r="L169" s="134"/>
      <c r="M169" s="134"/>
      <c r="N169" s="134"/>
      <c r="O169" s="135"/>
      <c r="P169" s="134"/>
      <c r="Q169" s="134"/>
      <c r="R169" s="134"/>
      <c r="S169" s="134"/>
      <c r="T169" s="134"/>
      <c r="U169" s="134"/>
      <c r="V169" s="134"/>
      <c r="W169" s="134"/>
      <c r="X169" s="134"/>
      <c r="Y169" s="134"/>
      <c r="Z169" s="134"/>
      <c r="AA169" s="183"/>
      <c r="AB169" s="191"/>
      <c r="AC169" s="134"/>
      <c r="AD169" s="134"/>
      <c r="AE169" s="134"/>
      <c r="AF169" s="134"/>
      <c r="AG169" s="134"/>
      <c r="AH169" s="134"/>
      <c r="AI169" s="192"/>
      <c r="AJ169" s="186"/>
    </row>
    <row r="170" spans="2:36" ht="14.25">
      <c r="B170" s="133" t="s">
        <v>1303</v>
      </c>
      <c r="C170" s="134">
        <v>2</v>
      </c>
      <c r="D170" s="134"/>
      <c r="E170" s="134"/>
      <c r="F170" s="134"/>
      <c r="G170" s="134"/>
      <c r="H170" s="134"/>
      <c r="I170" s="134"/>
      <c r="J170" s="134"/>
      <c r="K170" s="134">
        <v>8</v>
      </c>
      <c r="L170" s="134">
        <v>3</v>
      </c>
      <c r="M170" s="134"/>
      <c r="N170" s="134"/>
      <c r="O170" s="135"/>
      <c r="P170" s="134"/>
      <c r="Q170" s="134"/>
      <c r="R170" s="134"/>
      <c r="S170" s="134"/>
      <c r="T170" s="134"/>
      <c r="U170" s="134"/>
      <c r="V170" s="134"/>
      <c r="W170" s="134"/>
      <c r="X170" s="134"/>
      <c r="Y170" s="134"/>
      <c r="Z170" s="134">
        <v>1</v>
      </c>
      <c r="AA170" s="183"/>
      <c r="AB170" s="191"/>
      <c r="AC170" s="134"/>
      <c r="AD170" s="134"/>
      <c r="AE170" s="134"/>
      <c r="AF170" s="134"/>
      <c r="AG170" s="134"/>
      <c r="AH170" s="134"/>
      <c r="AI170" s="192">
        <v>1</v>
      </c>
      <c r="AJ170" s="186"/>
    </row>
    <row r="171" spans="2:36" ht="14.25">
      <c r="B171" s="133"/>
      <c r="C171" s="134"/>
      <c r="D171" s="134"/>
      <c r="E171" s="134"/>
      <c r="F171" s="134"/>
      <c r="G171" s="134"/>
      <c r="H171" s="134"/>
      <c r="I171" s="134"/>
      <c r="J171" s="134"/>
      <c r="K171" s="134"/>
      <c r="L171" s="134"/>
      <c r="M171" s="134"/>
      <c r="N171" s="134"/>
      <c r="O171" s="135"/>
      <c r="P171" s="134"/>
      <c r="Q171" s="134"/>
      <c r="R171" s="134"/>
      <c r="S171" s="134"/>
      <c r="T171" s="134"/>
      <c r="U171" s="134"/>
      <c r="V171" s="134"/>
      <c r="W171" s="134"/>
      <c r="X171" s="134"/>
      <c r="Y171" s="134"/>
      <c r="Z171" s="134"/>
      <c r="AA171" s="183"/>
      <c r="AB171" s="191"/>
      <c r="AC171" s="134"/>
      <c r="AD171" s="134"/>
      <c r="AE171" s="134"/>
      <c r="AF171" s="134"/>
      <c r="AG171" s="134"/>
      <c r="AH171" s="134"/>
      <c r="AI171" s="192"/>
      <c r="AJ171" s="186"/>
    </row>
    <row r="172" spans="2:36" ht="14.25">
      <c r="B172" s="133" t="s">
        <v>1304</v>
      </c>
      <c r="C172" s="134"/>
      <c r="D172" s="134"/>
      <c r="E172" s="134"/>
      <c r="F172" s="134">
        <v>1</v>
      </c>
      <c r="G172" s="134"/>
      <c r="H172" s="134">
        <v>2</v>
      </c>
      <c r="I172" s="134"/>
      <c r="J172" s="134"/>
      <c r="K172" s="134">
        <v>3</v>
      </c>
      <c r="L172" s="134">
        <v>1</v>
      </c>
      <c r="M172" s="134"/>
      <c r="N172" s="134"/>
      <c r="O172" s="135"/>
      <c r="P172" s="134"/>
      <c r="Q172" s="134"/>
      <c r="R172" s="134"/>
      <c r="S172" s="134"/>
      <c r="T172" s="134"/>
      <c r="U172" s="134">
        <v>1</v>
      </c>
      <c r="V172" s="134"/>
      <c r="W172" s="134"/>
      <c r="X172" s="134">
        <v>1</v>
      </c>
      <c r="Y172" s="134"/>
      <c r="Z172" s="134"/>
      <c r="AA172" s="183"/>
      <c r="AB172" s="191"/>
      <c r="AC172" s="134"/>
      <c r="AD172" s="134">
        <v>2</v>
      </c>
      <c r="AE172" s="134"/>
      <c r="AF172" s="134"/>
      <c r="AG172" s="134"/>
      <c r="AH172" s="134"/>
      <c r="AI172" s="192"/>
      <c r="AJ172" s="186"/>
    </row>
    <row r="173" spans="2:36" ht="14.25">
      <c r="B173" s="133"/>
      <c r="C173" s="134"/>
      <c r="D173" s="134"/>
      <c r="E173" s="134"/>
      <c r="F173" s="134"/>
      <c r="G173" s="134"/>
      <c r="H173" s="134"/>
      <c r="I173" s="134"/>
      <c r="J173" s="134"/>
      <c r="K173" s="134"/>
      <c r="L173" s="134"/>
      <c r="M173" s="134"/>
      <c r="N173" s="134"/>
      <c r="O173" s="135"/>
      <c r="P173" s="134"/>
      <c r="Q173" s="134"/>
      <c r="R173" s="134"/>
      <c r="S173" s="134"/>
      <c r="T173" s="134"/>
      <c r="U173" s="134"/>
      <c r="V173" s="134"/>
      <c r="W173" s="134"/>
      <c r="X173" s="134"/>
      <c r="Y173" s="134"/>
      <c r="Z173" s="134"/>
      <c r="AA173" s="183"/>
      <c r="AB173" s="191"/>
      <c r="AC173" s="134"/>
      <c r="AD173" s="134"/>
      <c r="AE173" s="134"/>
      <c r="AF173" s="134"/>
      <c r="AG173" s="134"/>
      <c r="AH173" s="134"/>
      <c r="AI173" s="192"/>
      <c r="AJ173" s="186"/>
    </row>
    <row r="174" spans="2:36" ht="14.25">
      <c r="B174" s="133" t="s">
        <v>1305</v>
      </c>
      <c r="C174" s="134"/>
      <c r="D174" s="134"/>
      <c r="E174" s="134"/>
      <c r="F174" s="134"/>
      <c r="G174" s="134"/>
      <c r="H174" s="134"/>
      <c r="I174" s="134"/>
      <c r="J174" s="134"/>
      <c r="K174" s="134">
        <v>1</v>
      </c>
      <c r="L174" s="134">
        <v>1</v>
      </c>
      <c r="M174" s="134"/>
      <c r="N174" s="134"/>
      <c r="O174" s="135"/>
      <c r="P174" s="134"/>
      <c r="Q174" s="134"/>
      <c r="R174" s="134"/>
      <c r="S174" s="134"/>
      <c r="T174" s="134"/>
      <c r="U174" s="134"/>
      <c r="V174" s="134"/>
      <c r="W174" s="134"/>
      <c r="X174" s="134">
        <v>1</v>
      </c>
      <c r="Y174" s="134"/>
      <c r="Z174" s="134"/>
      <c r="AA174" s="183"/>
      <c r="AB174" s="191"/>
      <c r="AC174" s="134"/>
      <c r="AD174" s="134"/>
      <c r="AE174" s="134"/>
      <c r="AF174" s="134"/>
      <c r="AG174" s="134">
        <v>1</v>
      </c>
      <c r="AH174" s="134"/>
      <c r="AI174" s="192"/>
      <c r="AJ174" s="186"/>
    </row>
    <row r="175" spans="2:36" ht="14.25">
      <c r="B175" s="133"/>
      <c r="C175" s="134"/>
      <c r="D175" s="134"/>
      <c r="E175" s="134"/>
      <c r="F175" s="134"/>
      <c r="G175" s="134"/>
      <c r="H175" s="134"/>
      <c r="I175" s="134"/>
      <c r="J175" s="134"/>
      <c r="K175" s="134"/>
      <c r="L175" s="134"/>
      <c r="M175" s="134"/>
      <c r="N175" s="134"/>
      <c r="O175" s="135"/>
      <c r="P175" s="134"/>
      <c r="Q175" s="134"/>
      <c r="R175" s="134"/>
      <c r="S175" s="134"/>
      <c r="T175" s="134"/>
      <c r="U175" s="134"/>
      <c r="V175" s="134"/>
      <c r="W175" s="134"/>
      <c r="X175" s="134"/>
      <c r="Y175" s="134"/>
      <c r="Z175" s="134"/>
      <c r="AA175" s="183"/>
      <c r="AB175" s="191"/>
      <c r="AC175" s="134"/>
      <c r="AD175" s="134"/>
      <c r="AE175" s="134"/>
      <c r="AF175" s="134"/>
      <c r="AG175" s="134"/>
      <c r="AH175" s="134"/>
      <c r="AI175" s="192"/>
      <c r="AJ175" s="186"/>
    </row>
    <row r="176" spans="2:36" ht="14.25">
      <c r="B176" s="133" t="s">
        <v>1306</v>
      </c>
      <c r="C176" s="134"/>
      <c r="D176" s="134">
        <v>2</v>
      </c>
      <c r="E176" s="134"/>
      <c r="F176" s="134">
        <v>1</v>
      </c>
      <c r="G176" s="134">
        <v>1</v>
      </c>
      <c r="H176" s="134"/>
      <c r="I176" s="134"/>
      <c r="J176" s="134"/>
      <c r="K176" s="134">
        <v>1</v>
      </c>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c r="C177" s="134"/>
      <c r="D177" s="134"/>
      <c r="E177" s="134"/>
      <c r="F177" s="134"/>
      <c r="G177" s="134"/>
      <c r="H177" s="134"/>
      <c r="I177" s="134"/>
      <c r="J177" s="134"/>
      <c r="K177" s="134"/>
      <c r="L177" s="134"/>
      <c r="M177" s="134"/>
      <c r="N177" s="134"/>
      <c r="O177" s="135"/>
      <c r="P177" s="134"/>
      <c r="Q177" s="134"/>
      <c r="R177" s="134"/>
      <c r="S177" s="134"/>
      <c r="T177" s="134"/>
      <c r="U177" s="134"/>
      <c r="V177" s="134"/>
      <c r="W177" s="134"/>
      <c r="X177" s="134"/>
      <c r="Y177" s="134"/>
      <c r="Z177" s="134"/>
      <c r="AA177" s="183"/>
      <c r="AB177" s="191"/>
      <c r="AC177" s="134"/>
      <c r="AD177" s="134"/>
      <c r="AE177" s="134"/>
      <c r="AF177" s="134"/>
      <c r="AG177" s="134"/>
      <c r="AH177" s="134"/>
      <c r="AI177" s="192"/>
      <c r="AJ177" s="186"/>
    </row>
    <row r="178" spans="2:36" ht="14.25">
      <c r="B178" s="133" t="s">
        <v>1307</v>
      </c>
      <c r="C178" s="134"/>
      <c r="D178" s="134"/>
      <c r="E178" s="134">
        <v>1</v>
      </c>
      <c r="F178" s="134"/>
      <c r="G178" s="134"/>
      <c r="H178" s="134"/>
      <c r="I178" s="134"/>
      <c r="J178" s="134"/>
      <c r="K178" s="134"/>
      <c r="L178" s="134"/>
      <c r="M178" s="134"/>
      <c r="N178" s="134"/>
      <c r="O178" s="135"/>
      <c r="P178" s="134"/>
      <c r="Q178" s="134"/>
      <c r="R178" s="134">
        <v>1</v>
      </c>
      <c r="S178" s="134">
        <v>1</v>
      </c>
      <c r="T178" s="134"/>
      <c r="U178" s="134"/>
      <c r="V178" s="134"/>
      <c r="W178" s="134"/>
      <c r="X178" s="134"/>
      <c r="Y178" s="134"/>
      <c r="Z178" s="134"/>
      <c r="AA178" s="183"/>
      <c r="AB178" s="191"/>
      <c r="AC178" s="134"/>
      <c r="AD178" s="134"/>
      <c r="AE178" s="134"/>
      <c r="AF178" s="134"/>
      <c r="AG178" s="134"/>
      <c r="AH178" s="134">
        <v>2</v>
      </c>
      <c r="AI178" s="192"/>
      <c r="AJ178" s="186"/>
    </row>
    <row r="179" spans="2:36" ht="14.25">
      <c r="B179" s="133"/>
      <c r="C179" s="134"/>
      <c r="D179" s="134"/>
      <c r="E179" s="134"/>
      <c r="F179" s="134"/>
      <c r="G179" s="134"/>
      <c r="H179" s="134"/>
      <c r="I179" s="134"/>
      <c r="J179" s="134"/>
      <c r="K179" s="134"/>
      <c r="L179" s="134"/>
      <c r="M179" s="134"/>
      <c r="N179" s="134"/>
      <c r="O179" s="135"/>
      <c r="P179" s="134"/>
      <c r="Q179" s="134"/>
      <c r="R179" s="134"/>
      <c r="S179" s="134"/>
      <c r="T179" s="134"/>
      <c r="U179" s="134"/>
      <c r="V179" s="134"/>
      <c r="W179" s="134"/>
      <c r="X179" s="134"/>
      <c r="Y179" s="134"/>
      <c r="Z179" s="134"/>
      <c r="AA179" s="183"/>
      <c r="AB179" s="191"/>
      <c r="AC179" s="134"/>
      <c r="AD179" s="134"/>
      <c r="AE179" s="134"/>
      <c r="AF179" s="134"/>
      <c r="AG179" s="134"/>
      <c r="AH179" s="134"/>
      <c r="AI179" s="192"/>
      <c r="AJ179" s="186"/>
    </row>
    <row r="180" spans="2:36" ht="14.25">
      <c r="B180" s="133" t="s">
        <v>1308</v>
      </c>
      <c r="C180" s="134">
        <v>2</v>
      </c>
      <c r="D180" s="134"/>
      <c r="E180" s="134"/>
      <c r="F180" s="134"/>
      <c r="G180" s="134"/>
      <c r="H180" s="134"/>
      <c r="I180" s="134"/>
      <c r="J180" s="134"/>
      <c r="K180" s="134"/>
      <c r="L180" s="134">
        <v>2</v>
      </c>
      <c r="M180" s="134"/>
      <c r="N180" s="134"/>
      <c r="O180" s="135"/>
      <c r="P180" s="134">
        <v>1</v>
      </c>
      <c r="Q180" s="134"/>
      <c r="R180" s="134"/>
      <c r="S180" s="134"/>
      <c r="T180" s="134">
        <v>1</v>
      </c>
      <c r="U180" s="134"/>
      <c r="V180" s="134"/>
      <c r="W180" s="134"/>
      <c r="X180" s="134"/>
      <c r="Y180" s="134">
        <v>1</v>
      </c>
      <c r="Z180" s="134"/>
      <c r="AA180" s="183"/>
      <c r="AB180" s="191">
        <v>1</v>
      </c>
      <c r="AC180" s="134"/>
      <c r="AD180" s="134"/>
      <c r="AE180" s="134"/>
      <c r="AF180" s="134"/>
      <c r="AG180" s="134">
        <v>1</v>
      </c>
      <c r="AH180" s="134">
        <v>1</v>
      </c>
      <c r="AI180" s="136"/>
      <c r="AJ180" s="186"/>
    </row>
    <row r="181" spans="2:36" ht="14.25">
      <c r="B181" s="133"/>
      <c r="C181" s="134"/>
      <c r="D181" s="134"/>
      <c r="E181" s="134"/>
      <c r="F181" s="134"/>
      <c r="G181" s="134"/>
      <c r="H181" s="134"/>
      <c r="I181" s="134"/>
      <c r="J181" s="134"/>
      <c r="K181" s="134"/>
      <c r="L181" s="134"/>
      <c r="M181" s="134"/>
      <c r="N181" s="134"/>
      <c r="O181" s="135"/>
      <c r="P181" s="134"/>
      <c r="Q181" s="134"/>
      <c r="R181" s="134"/>
      <c r="S181" s="134"/>
      <c r="T181" s="134"/>
      <c r="U181" s="134"/>
      <c r="V181" s="134"/>
      <c r="W181" s="134"/>
      <c r="X181" s="134"/>
      <c r="Y181" s="134"/>
      <c r="Z181" s="134"/>
      <c r="AA181" s="183"/>
      <c r="AB181" s="191"/>
      <c r="AC181" s="134"/>
      <c r="AD181" s="134"/>
      <c r="AE181" s="134"/>
      <c r="AF181" s="134"/>
      <c r="AG181" s="134"/>
      <c r="AH181" s="134"/>
      <c r="AI181" s="192"/>
      <c r="AJ181" s="186"/>
    </row>
    <row r="182" spans="2:36" ht="14.25">
      <c r="B182" s="133" t="s">
        <v>1309</v>
      </c>
      <c r="C182" s="134"/>
      <c r="D182" s="134"/>
      <c r="E182" s="134"/>
      <c r="F182" s="134"/>
      <c r="G182" s="134"/>
      <c r="H182" s="134"/>
      <c r="I182" s="134"/>
      <c r="J182" s="134">
        <v>1</v>
      </c>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c r="C183" s="134"/>
      <c r="D183" s="134"/>
      <c r="E183" s="134"/>
      <c r="F183" s="134"/>
      <c r="G183" s="134"/>
      <c r="H183" s="134"/>
      <c r="I183" s="134"/>
      <c r="J183" s="134"/>
      <c r="K183" s="134"/>
      <c r="L183" s="134"/>
      <c r="M183" s="134"/>
      <c r="N183" s="134"/>
      <c r="O183" s="135"/>
      <c r="P183" s="134"/>
      <c r="Q183" s="134"/>
      <c r="R183" s="134"/>
      <c r="S183" s="134"/>
      <c r="T183" s="134"/>
      <c r="U183" s="134"/>
      <c r="V183" s="134"/>
      <c r="W183" s="134"/>
      <c r="X183" s="134"/>
      <c r="Y183" s="134"/>
      <c r="Z183" s="134"/>
      <c r="AA183" s="183"/>
      <c r="AB183" s="191"/>
      <c r="AC183" s="134"/>
      <c r="AD183" s="134"/>
      <c r="AE183" s="134"/>
      <c r="AF183" s="134"/>
      <c r="AG183" s="134"/>
      <c r="AH183" s="134"/>
      <c r="AI183" s="192"/>
      <c r="AJ183" s="186"/>
    </row>
    <row r="184" spans="2:36" ht="14.25">
      <c r="B184" s="133" t="s">
        <v>1310</v>
      </c>
      <c r="C184" s="134"/>
      <c r="D184" s="134"/>
      <c r="E184" s="134"/>
      <c r="F184" s="134"/>
      <c r="G184" s="134"/>
      <c r="H184" s="134"/>
      <c r="I184" s="134"/>
      <c r="J184" s="134"/>
      <c r="K184" s="134"/>
      <c r="L184" s="134">
        <v>1</v>
      </c>
      <c r="M184" s="134"/>
      <c r="N184" s="134"/>
      <c r="O184" s="135"/>
      <c r="P184" s="134">
        <v>2</v>
      </c>
      <c r="Q184" s="134"/>
      <c r="R184" s="134"/>
      <c r="S184" s="134"/>
      <c r="T184" s="134"/>
      <c r="U184" s="134"/>
      <c r="V184" s="134"/>
      <c r="W184" s="134">
        <v>1</v>
      </c>
      <c r="X184" s="134"/>
      <c r="Y184" s="134"/>
      <c r="Z184" s="134">
        <v>2</v>
      </c>
      <c r="AA184" s="183"/>
      <c r="AB184" s="191"/>
      <c r="AC184" s="134"/>
      <c r="AD184" s="134"/>
      <c r="AE184" s="134"/>
      <c r="AF184" s="134"/>
      <c r="AG184" s="134"/>
      <c r="AH184" s="134">
        <v>3</v>
      </c>
      <c r="AI184" s="192">
        <v>2</v>
      </c>
      <c r="AJ184" s="186"/>
    </row>
    <row r="185" spans="2:36" ht="14.25">
      <c r="B185" s="133"/>
      <c r="C185" s="134"/>
      <c r="D185" s="134"/>
      <c r="E185" s="134"/>
      <c r="F185" s="134"/>
      <c r="G185" s="134"/>
      <c r="H185" s="134"/>
      <c r="I185" s="134"/>
      <c r="J185" s="134"/>
      <c r="K185" s="134"/>
      <c r="L185" s="134"/>
      <c r="M185" s="134"/>
      <c r="N185" s="134"/>
      <c r="O185" s="135"/>
      <c r="P185" s="134"/>
      <c r="Q185" s="134"/>
      <c r="R185" s="134"/>
      <c r="S185" s="134"/>
      <c r="T185" s="134"/>
      <c r="U185" s="134"/>
      <c r="V185" s="134"/>
      <c r="W185" s="134"/>
      <c r="X185" s="134"/>
      <c r="Y185" s="134"/>
      <c r="Z185" s="134"/>
      <c r="AA185" s="183"/>
      <c r="AB185" s="191"/>
      <c r="AC185" s="134"/>
      <c r="AD185" s="134"/>
      <c r="AE185" s="134"/>
      <c r="AF185" s="134"/>
      <c r="AG185" s="134"/>
      <c r="AH185" s="134"/>
      <c r="AI185" s="192"/>
      <c r="AJ185" s="186"/>
    </row>
    <row r="186" spans="2:36" ht="14.25">
      <c r="B186" s="133" t="s">
        <v>1387</v>
      </c>
      <c r="C186" s="134"/>
      <c r="D186" s="134"/>
      <c r="E186" s="134"/>
      <c r="F186" s="134"/>
      <c r="G186" s="134">
        <v>1</v>
      </c>
      <c r="H186" s="134"/>
      <c r="I186" s="134"/>
      <c r="J186" s="134"/>
      <c r="K186" s="134">
        <v>1</v>
      </c>
      <c r="L186" s="134"/>
      <c r="M186" s="134"/>
      <c r="N186" s="134">
        <v>1</v>
      </c>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c r="C187" s="134"/>
      <c r="D187" s="134"/>
      <c r="E187" s="134"/>
      <c r="F187" s="134"/>
      <c r="G187" s="134"/>
      <c r="H187" s="134"/>
      <c r="I187" s="134"/>
      <c r="J187" s="134"/>
      <c r="K187" s="134"/>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5" thickBot="1">
      <c r="B188" s="137" t="s">
        <v>1388</v>
      </c>
      <c r="C188" s="138"/>
      <c r="D188" s="138"/>
      <c r="E188" s="138"/>
      <c r="F188" s="138"/>
      <c r="G188" s="138">
        <v>1</v>
      </c>
      <c r="H188" s="138"/>
      <c r="I188" s="138"/>
      <c r="J188" s="138"/>
      <c r="K188" s="138"/>
      <c r="L188" s="138">
        <v>1</v>
      </c>
      <c r="M188" s="138"/>
      <c r="N188" s="138"/>
      <c r="O188" s="139"/>
      <c r="P188" s="138"/>
      <c r="Q188" s="138"/>
      <c r="R188" s="138"/>
      <c r="S188" s="138"/>
      <c r="T188" s="138">
        <v>1</v>
      </c>
      <c r="U188" s="138"/>
      <c r="V188" s="138"/>
      <c r="W188" s="138"/>
      <c r="X188" s="138"/>
      <c r="Y188" s="138"/>
      <c r="Z188" s="138"/>
      <c r="AA188" s="275"/>
      <c r="AB188" s="193"/>
      <c r="AC188" s="138"/>
      <c r="AD188" s="138"/>
      <c r="AE188" s="138"/>
      <c r="AF188" s="138"/>
      <c r="AG188" s="138"/>
      <c r="AH188" s="138">
        <v>1</v>
      </c>
      <c r="AI188" s="194"/>
      <c r="AJ188" s="187"/>
    </row>
    <row r="189" spans="15:35" ht="12.75">
      <c r="O189" s="274"/>
      <c r="P189" s="52"/>
      <c r="Q189" s="52"/>
      <c r="R189" s="52"/>
      <c r="S189" s="52"/>
      <c r="T189" s="52"/>
      <c r="U189" s="52"/>
      <c r="V189" s="52"/>
      <c r="W189" s="52"/>
      <c r="X189" s="52"/>
      <c r="Y189" s="52"/>
      <c r="Z189" s="52"/>
      <c r="AA189" s="276"/>
      <c r="AB189" s="52"/>
      <c r="AC189" s="52"/>
      <c r="AD189" s="52"/>
      <c r="AE189" s="52"/>
      <c r="AF189" s="52"/>
      <c r="AG189" s="52"/>
      <c r="AH189" s="52"/>
      <c r="AI189" s="52"/>
    </row>
    <row r="190" spans="2:27" ht="18.75">
      <c r="B190" s="166" t="s">
        <v>924</v>
      </c>
      <c r="O190" s="274"/>
      <c r="AA190" s="274"/>
    </row>
    <row r="191" spans="2:28" ht="9.75" customHeight="1" thickBot="1">
      <c r="B191" s="6"/>
      <c r="N191" s="63"/>
      <c r="O191" s="277"/>
      <c r="P191" s="76"/>
      <c r="Z191" s="76"/>
      <c r="AA191" s="277"/>
      <c r="AB191" s="76"/>
    </row>
    <row r="192" spans="2:36" ht="24" thickBot="1">
      <c r="B192" s="6"/>
      <c r="C192" s="577" t="s">
        <v>686</v>
      </c>
      <c r="D192" s="578"/>
      <c r="E192" s="578"/>
      <c r="F192" s="578"/>
      <c r="G192" s="578"/>
      <c r="H192" s="578"/>
      <c r="I192" s="578"/>
      <c r="J192" s="578"/>
      <c r="K192" s="578"/>
      <c r="L192" s="578"/>
      <c r="M192" s="578"/>
      <c r="N192" s="579"/>
      <c r="O192" s="117"/>
      <c r="P192" s="580" t="s">
        <v>687</v>
      </c>
      <c r="Q192" s="578"/>
      <c r="R192" s="578"/>
      <c r="S192" s="578"/>
      <c r="T192" s="578"/>
      <c r="U192" s="578"/>
      <c r="V192" s="578"/>
      <c r="W192" s="578"/>
      <c r="X192" s="578"/>
      <c r="Y192" s="578"/>
      <c r="Z192" s="579"/>
      <c r="AA192" s="117"/>
      <c r="AB192" s="577" t="s">
        <v>688</v>
      </c>
      <c r="AC192" s="578"/>
      <c r="AD192" s="578"/>
      <c r="AE192" s="578"/>
      <c r="AF192" s="578"/>
      <c r="AG192" s="578"/>
      <c r="AH192" s="578"/>
      <c r="AI192" s="579"/>
      <c r="AJ192" s="181"/>
    </row>
    <row r="193" spans="2:39" s="62" customFormat="1" ht="196.5" customHeight="1" thickBot="1">
      <c r="B193" s="113">
        <v>2007</v>
      </c>
      <c r="C193" s="114" t="s">
        <v>1698</v>
      </c>
      <c r="D193" s="114" t="s">
        <v>1697</v>
      </c>
      <c r="E193" s="114" t="s">
        <v>672</v>
      </c>
      <c r="F193" s="114" t="s">
        <v>1699</v>
      </c>
      <c r="G193" s="114" t="s">
        <v>378</v>
      </c>
      <c r="H193" s="114" t="s">
        <v>673</v>
      </c>
      <c r="I193" s="114" t="s">
        <v>647</v>
      </c>
      <c r="J193" s="114" t="s">
        <v>674</v>
      </c>
      <c r="K193" s="114" t="s">
        <v>675</v>
      </c>
      <c r="L193" s="114" t="s">
        <v>685</v>
      </c>
      <c r="M193" s="114" t="s">
        <v>389</v>
      </c>
      <c r="N193" s="114" t="s">
        <v>303</v>
      </c>
      <c r="O193" s="115"/>
      <c r="P193" s="114" t="s">
        <v>1698</v>
      </c>
      <c r="Q193" s="114" t="s">
        <v>1697</v>
      </c>
      <c r="R193" s="114" t="s">
        <v>672</v>
      </c>
      <c r="S193" s="114" t="s">
        <v>1699</v>
      </c>
      <c r="T193" s="114" t="s">
        <v>378</v>
      </c>
      <c r="U193" s="114" t="s">
        <v>673</v>
      </c>
      <c r="V193" s="114" t="s">
        <v>647</v>
      </c>
      <c r="W193" s="114" t="s">
        <v>674</v>
      </c>
      <c r="X193" s="114" t="s">
        <v>675</v>
      </c>
      <c r="Y193" s="114" t="s">
        <v>685</v>
      </c>
      <c r="Z193" s="173" t="s">
        <v>389</v>
      </c>
      <c r="AA193" s="115"/>
      <c r="AB193" s="114" t="s">
        <v>375</v>
      </c>
      <c r="AC193" s="114" t="s">
        <v>1700</v>
      </c>
      <c r="AD193" s="114" t="s">
        <v>379</v>
      </c>
      <c r="AE193" s="114" t="s">
        <v>390</v>
      </c>
      <c r="AF193" s="114" t="s">
        <v>381</v>
      </c>
      <c r="AG193" s="114" t="s">
        <v>382</v>
      </c>
      <c r="AH193" s="114" t="s">
        <v>383</v>
      </c>
      <c r="AI193" s="116" t="s">
        <v>389</v>
      </c>
      <c r="AJ193" s="116"/>
      <c r="AK193" s="112"/>
      <c r="AL193" s="112"/>
      <c r="AM193" s="112"/>
    </row>
    <row r="194" spans="2:36" ht="14.25">
      <c r="B194" s="130" t="s">
        <v>1300</v>
      </c>
      <c r="C194" s="131"/>
      <c r="D194" s="131"/>
      <c r="E194" s="131">
        <v>2</v>
      </c>
      <c r="F194" s="131"/>
      <c r="G194" s="131">
        <v>1</v>
      </c>
      <c r="H194" s="131"/>
      <c r="I194" s="131"/>
      <c r="J194" s="131"/>
      <c r="K194" s="131">
        <v>5</v>
      </c>
      <c r="L194" s="131"/>
      <c r="M194" s="131"/>
      <c r="N194" s="131"/>
      <c r="O194" s="132"/>
      <c r="P194" s="131">
        <v>3</v>
      </c>
      <c r="Q194" s="131"/>
      <c r="R194" s="131"/>
      <c r="S194" s="131"/>
      <c r="T194" s="131">
        <v>1</v>
      </c>
      <c r="U194" s="131">
        <v>2</v>
      </c>
      <c r="V194" s="131"/>
      <c r="W194" s="131">
        <v>1</v>
      </c>
      <c r="X194" s="131"/>
      <c r="Y194" s="131"/>
      <c r="Z194" s="131"/>
      <c r="AA194" s="182"/>
      <c r="AB194" s="188">
        <v>2</v>
      </c>
      <c r="AC194" s="189"/>
      <c r="AD194" s="189">
        <v>1</v>
      </c>
      <c r="AE194" s="189">
        <v>1</v>
      </c>
      <c r="AF194" s="189"/>
      <c r="AG194" s="189"/>
      <c r="AH194" s="189">
        <v>3</v>
      </c>
      <c r="AI194" s="190"/>
      <c r="AJ194" s="185"/>
    </row>
    <row r="195" spans="2:36" ht="14.25">
      <c r="B195" s="133"/>
      <c r="C195" s="134"/>
      <c r="D195" s="134"/>
      <c r="E195" s="134"/>
      <c r="F195" s="134"/>
      <c r="G195" s="134"/>
      <c r="H195" s="134"/>
      <c r="I195" s="134"/>
      <c r="J195" s="134"/>
      <c r="K195" s="134"/>
      <c r="L195" s="134"/>
      <c r="M195" s="134"/>
      <c r="N195" s="134"/>
      <c r="O195" s="135"/>
      <c r="P195" s="134"/>
      <c r="Q195" s="134"/>
      <c r="R195" s="134"/>
      <c r="S195" s="134"/>
      <c r="T195" s="134"/>
      <c r="U195" s="134"/>
      <c r="V195" s="134"/>
      <c r="W195" s="134"/>
      <c r="X195" s="134"/>
      <c r="Y195" s="134"/>
      <c r="Z195" s="134"/>
      <c r="AA195" s="183"/>
      <c r="AB195" s="191"/>
      <c r="AC195" s="134"/>
      <c r="AD195" s="134"/>
      <c r="AE195" s="134"/>
      <c r="AF195" s="134"/>
      <c r="AG195" s="134"/>
      <c r="AH195" s="134"/>
      <c r="AI195" s="192"/>
      <c r="AJ195" s="186"/>
    </row>
    <row r="196" spans="2:36" ht="14.25">
      <c r="B196" s="133" t="s">
        <v>1302</v>
      </c>
      <c r="C196" s="134"/>
      <c r="D196" s="134">
        <v>1</v>
      </c>
      <c r="E196" s="134"/>
      <c r="F196" s="134"/>
      <c r="G196" s="134"/>
      <c r="H196" s="134"/>
      <c r="I196" s="134">
        <v>1</v>
      </c>
      <c r="J196" s="134">
        <v>1</v>
      </c>
      <c r="K196" s="134">
        <v>1</v>
      </c>
      <c r="L196" s="134"/>
      <c r="M196" s="134"/>
      <c r="N196" s="134"/>
      <c r="O196" s="135"/>
      <c r="P196" s="134">
        <v>1</v>
      </c>
      <c r="Q196" s="134">
        <v>1</v>
      </c>
      <c r="R196" s="134"/>
      <c r="S196" s="134"/>
      <c r="T196" s="134"/>
      <c r="U196" s="134"/>
      <c r="V196" s="134"/>
      <c r="W196" s="134"/>
      <c r="X196" s="134">
        <v>1</v>
      </c>
      <c r="Y196" s="134"/>
      <c r="Z196" s="134"/>
      <c r="AA196" s="183"/>
      <c r="AB196" s="191">
        <v>1</v>
      </c>
      <c r="AC196" s="134">
        <v>1</v>
      </c>
      <c r="AD196" s="134">
        <v>1</v>
      </c>
      <c r="AE196" s="134"/>
      <c r="AF196" s="134"/>
      <c r="AG196" s="134"/>
      <c r="AH196" s="134"/>
      <c r="AI196" s="192"/>
      <c r="AJ196" s="186"/>
    </row>
    <row r="197" spans="2:36" ht="14.25">
      <c r="B197" s="133"/>
      <c r="C197" s="134"/>
      <c r="D197" s="134"/>
      <c r="E197" s="134"/>
      <c r="F197" s="134"/>
      <c r="G197" s="134"/>
      <c r="H197" s="134"/>
      <c r="I197" s="134"/>
      <c r="J197" s="134"/>
      <c r="K197" s="134"/>
      <c r="L197" s="134"/>
      <c r="M197" s="134"/>
      <c r="N197" s="134"/>
      <c r="O197" s="135"/>
      <c r="P197" s="134"/>
      <c r="Q197" s="134"/>
      <c r="R197" s="134"/>
      <c r="S197" s="134"/>
      <c r="T197" s="134"/>
      <c r="U197" s="134"/>
      <c r="V197" s="134"/>
      <c r="W197" s="134"/>
      <c r="X197" s="134"/>
      <c r="Y197" s="134"/>
      <c r="Z197" s="134"/>
      <c r="AA197" s="183"/>
      <c r="AB197" s="191"/>
      <c r="AC197" s="134"/>
      <c r="AD197" s="134"/>
      <c r="AE197" s="134"/>
      <c r="AF197" s="134"/>
      <c r="AG197" s="134"/>
      <c r="AH197" s="134"/>
      <c r="AI197" s="192"/>
      <c r="AJ197" s="186"/>
    </row>
    <row r="198" spans="2:36" ht="14.25">
      <c r="B198" s="133" t="s">
        <v>1303</v>
      </c>
      <c r="C198" s="134"/>
      <c r="D198" s="134"/>
      <c r="E198" s="134"/>
      <c r="F198" s="134">
        <v>2</v>
      </c>
      <c r="G198" s="134"/>
      <c r="H198" s="134"/>
      <c r="I198" s="134"/>
      <c r="J198" s="134"/>
      <c r="K198" s="134"/>
      <c r="L198" s="134">
        <v>1</v>
      </c>
      <c r="M198" s="134"/>
      <c r="N198" s="134"/>
      <c r="O198" s="135"/>
      <c r="P198" s="134">
        <v>1</v>
      </c>
      <c r="Q198" s="134">
        <v>1</v>
      </c>
      <c r="R198" s="134"/>
      <c r="S198" s="134">
        <v>1</v>
      </c>
      <c r="T198" s="134"/>
      <c r="U198" s="134"/>
      <c r="V198" s="134"/>
      <c r="W198" s="134"/>
      <c r="X198" s="134">
        <v>1</v>
      </c>
      <c r="Y198" s="134"/>
      <c r="Z198" s="134"/>
      <c r="AA198" s="183"/>
      <c r="AB198" s="191"/>
      <c r="AC198" s="134"/>
      <c r="AD198" s="134">
        <v>1</v>
      </c>
      <c r="AE198" s="134"/>
      <c r="AF198" s="134"/>
      <c r="AG198" s="134"/>
      <c r="AH198" s="134">
        <v>3</v>
      </c>
      <c r="AI198" s="192"/>
      <c r="AJ198" s="186"/>
    </row>
    <row r="199" spans="2:36" ht="14.25">
      <c r="B199" s="133"/>
      <c r="C199" s="134"/>
      <c r="D199" s="134"/>
      <c r="E199" s="134"/>
      <c r="F199" s="134"/>
      <c r="G199" s="134"/>
      <c r="H199" s="134"/>
      <c r="I199" s="134"/>
      <c r="J199" s="134"/>
      <c r="K199" s="134"/>
      <c r="L199" s="134"/>
      <c r="M199" s="134"/>
      <c r="N199" s="134"/>
      <c r="O199" s="135"/>
      <c r="P199" s="134"/>
      <c r="Q199" s="134"/>
      <c r="R199" s="134"/>
      <c r="S199" s="134"/>
      <c r="T199" s="134"/>
      <c r="U199" s="134"/>
      <c r="V199" s="134"/>
      <c r="W199" s="134"/>
      <c r="X199" s="134"/>
      <c r="Y199" s="134"/>
      <c r="Z199" s="134"/>
      <c r="AA199" s="183"/>
      <c r="AB199" s="191"/>
      <c r="AC199" s="134"/>
      <c r="AD199" s="134"/>
      <c r="AE199" s="134"/>
      <c r="AF199" s="134"/>
      <c r="AG199" s="134"/>
      <c r="AH199" s="134"/>
      <c r="AI199" s="192"/>
      <c r="AJ199" s="186"/>
    </row>
    <row r="200" spans="2:36" ht="14.25">
      <c r="B200" s="133" t="s">
        <v>1304</v>
      </c>
      <c r="C200" s="134"/>
      <c r="D200" s="134"/>
      <c r="E200" s="134"/>
      <c r="F200" s="134"/>
      <c r="G200" s="134">
        <v>1</v>
      </c>
      <c r="H200" s="134"/>
      <c r="I200" s="134"/>
      <c r="J200" s="134"/>
      <c r="K200" s="134"/>
      <c r="L200" s="134"/>
      <c r="M200" s="134"/>
      <c r="N200" s="134"/>
      <c r="O200" s="135"/>
      <c r="P200" s="134"/>
      <c r="Q200" s="134"/>
      <c r="R200" s="134"/>
      <c r="S200" s="134"/>
      <c r="T200" s="134">
        <v>1</v>
      </c>
      <c r="U200" s="134"/>
      <c r="V200" s="134"/>
      <c r="W200" s="134"/>
      <c r="X200" s="134"/>
      <c r="Y200" s="134"/>
      <c r="Z200" s="134"/>
      <c r="AA200" s="183"/>
      <c r="AB200" s="191"/>
      <c r="AC200" s="134"/>
      <c r="AD200" s="134"/>
      <c r="AE200" s="134"/>
      <c r="AF200" s="134"/>
      <c r="AG200" s="134"/>
      <c r="AH200" s="134">
        <v>1</v>
      </c>
      <c r="AI200" s="192"/>
      <c r="AJ200" s="186"/>
    </row>
    <row r="201" spans="2:36" ht="14.25">
      <c r="B201" s="133"/>
      <c r="C201" s="134"/>
      <c r="D201" s="134"/>
      <c r="E201" s="134"/>
      <c r="F201" s="134"/>
      <c r="G201" s="134"/>
      <c r="H201" s="134"/>
      <c r="I201" s="134"/>
      <c r="J201" s="134"/>
      <c r="K201" s="134"/>
      <c r="L201" s="134"/>
      <c r="M201" s="134"/>
      <c r="N201" s="134"/>
      <c r="O201" s="135"/>
      <c r="P201" s="134"/>
      <c r="Q201" s="134"/>
      <c r="R201" s="134"/>
      <c r="S201" s="134"/>
      <c r="T201" s="134"/>
      <c r="U201" s="134"/>
      <c r="V201" s="134"/>
      <c r="W201" s="134"/>
      <c r="X201" s="134"/>
      <c r="Y201" s="134"/>
      <c r="Z201" s="134"/>
      <c r="AA201" s="183"/>
      <c r="AB201" s="191"/>
      <c r="AC201" s="134"/>
      <c r="AD201" s="134"/>
      <c r="AE201" s="134"/>
      <c r="AF201" s="134"/>
      <c r="AG201" s="134"/>
      <c r="AH201" s="134"/>
      <c r="AI201" s="192"/>
      <c r="AJ201" s="186"/>
    </row>
    <row r="202" spans="2:36" ht="14.25">
      <c r="B202" s="133" t="s">
        <v>1305</v>
      </c>
      <c r="C202" s="134"/>
      <c r="D202" s="134"/>
      <c r="E202" s="134"/>
      <c r="F202" s="134"/>
      <c r="G202" s="134"/>
      <c r="H202" s="134"/>
      <c r="I202" s="134"/>
      <c r="J202" s="134"/>
      <c r="K202" s="134"/>
      <c r="L202" s="134"/>
      <c r="M202" s="134"/>
      <c r="N202" s="134"/>
      <c r="O202" s="135"/>
      <c r="P202" s="134"/>
      <c r="Q202" s="134"/>
      <c r="R202" s="134"/>
      <c r="S202" s="134">
        <v>1</v>
      </c>
      <c r="T202" s="134"/>
      <c r="U202" s="134"/>
      <c r="V202" s="134"/>
      <c r="W202" s="134"/>
      <c r="X202" s="134"/>
      <c r="Y202" s="134"/>
      <c r="Z202" s="134"/>
      <c r="AA202" s="183"/>
      <c r="AB202" s="191"/>
      <c r="AC202" s="134"/>
      <c r="AD202" s="134"/>
      <c r="AE202" s="134"/>
      <c r="AF202" s="134"/>
      <c r="AG202" s="134"/>
      <c r="AH202" s="134">
        <v>1</v>
      </c>
      <c r="AI202" s="192"/>
      <c r="AJ202" s="186"/>
    </row>
    <row r="203" spans="2:36" ht="14.25">
      <c r="B203" s="133"/>
      <c r="C203" s="134"/>
      <c r="D203" s="134"/>
      <c r="E203" s="134"/>
      <c r="F203" s="134"/>
      <c r="G203" s="134"/>
      <c r="H203" s="134"/>
      <c r="I203" s="134"/>
      <c r="J203" s="134"/>
      <c r="K203" s="134"/>
      <c r="L203" s="134"/>
      <c r="M203" s="134"/>
      <c r="N203" s="134"/>
      <c r="O203" s="135"/>
      <c r="P203" s="134"/>
      <c r="Q203" s="134"/>
      <c r="R203" s="134"/>
      <c r="S203" s="134"/>
      <c r="T203" s="134"/>
      <c r="U203" s="134"/>
      <c r="V203" s="134"/>
      <c r="W203" s="134"/>
      <c r="X203" s="134"/>
      <c r="Y203" s="134"/>
      <c r="Z203" s="134"/>
      <c r="AA203" s="183"/>
      <c r="AB203" s="191"/>
      <c r="AC203" s="134"/>
      <c r="AD203" s="134"/>
      <c r="AE203" s="134"/>
      <c r="AF203" s="134"/>
      <c r="AG203" s="134"/>
      <c r="AH203" s="134"/>
      <c r="AI203" s="192"/>
      <c r="AJ203" s="186"/>
    </row>
    <row r="204" spans="2:36" ht="14.25">
      <c r="B204" s="133" t="s">
        <v>1306</v>
      </c>
      <c r="C204" s="134"/>
      <c r="D204" s="134"/>
      <c r="E204" s="134"/>
      <c r="F204" s="134">
        <v>1</v>
      </c>
      <c r="G204" s="134"/>
      <c r="H204" s="134"/>
      <c r="I204" s="134"/>
      <c r="J204" s="134">
        <v>1</v>
      </c>
      <c r="K204" s="134"/>
      <c r="L204" s="134"/>
      <c r="M204" s="134"/>
      <c r="N204" s="134"/>
      <c r="O204" s="135"/>
      <c r="P204" s="134">
        <v>1</v>
      </c>
      <c r="Q204" s="134"/>
      <c r="R204" s="134"/>
      <c r="S204" s="134"/>
      <c r="T204" s="134"/>
      <c r="U204" s="134">
        <v>1</v>
      </c>
      <c r="V204" s="134"/>
      <c r="W204" s="134"/>
      <c r="X204" s="134"/>
      <c r="Y204" s="134"/>
      <c r="Z204" s="134"/>
      <c r="AA204" s="183"/>
      <c r="AB204" s="191">
        <v>1</v>
      </c>
      <c r="AC204" s="134"/>
      <c r="AD204" s="134">
        <v>1</v>
      </c>
      <c r="AE204" s="134"/>
      <c r="AF204" s="134"/>
      <c r="AG204" s="134"/>
      <c r="AH204" s="134"/>
      <c r="AI204" s="192"/>
      <c r="AJ204" s="186"/>
    </row>
    <row r="205" spans="2:36" ht="14.25">
      <c r="B205" s="133"/>
      <c r="C205" s="134"/>
      <c r="D205" s="134"/>
      <c r="E205" s="134"/>
      <c r="F205" s="134"/>
      <c r="G205" s="134"/>
      <c r="H205" s="134"/>
      <c r="I205" s="134"/>
      <c r="J205" s="134"/>
      <c r="K205" s="134"/>
      <c r="L205" s="134"/>
      <c r="M205" s="134"/>
      <c r="N205" s="134"/>
      <c r="O205" s="135"/>
      <c r="P205" s="134"/>
      <c r="Q205" s="134"/>
      <c r="R205" s="134"/>
      <c r="S205" s="134"/>
      <c r="T205" s="134"/>
      <c r="U205" s="134"/>
      <c r="V205" s="134"/>
      <c r="W205" s="134"/>
      <c r="X205" s="134"/>
      <c r="Y205" s="134"/>
      <c r="Z205" s="134"/>
      <c r="AA205" s="183"/>
      <c r="AB205" s="191"/>
      <c r="AC205" s="134"/>
      <c r="AD205" s="134"/>
      <c r="AE205" s="134"/>
      <c r="AF205" s="134"/>
      <c r="AG205" s="134"/>
      <c r="AH205" s="134"/>
      <c r="AI205" s="192"/>
      <c r="AJ205" s="186"/>
    </row>
    <row r="206" spans="2:36" ht="14.25">
      <c r="B206" s="133" t="s">
        <v>1307</v>
      </c>
      <c r="C206" s="134"/>
      <c r="D206" s="134"/>
      <c r="E206" s="134"/>
      <c r="F206" s="134">
        <v>1</v>
      </c>
      <c r="G206" s="134">
        <v>1</v>
      </c>
      <c r="H206" s="134"/>
      <c r="I206" s="134"/>
      <c r="J206" s="134"/>
      <c r="K206" s="134">
        <v>2</v>
      </c>
      <c r="L206" s="134"/>
      <c r="M206" s="134"/>
      <c r="N206" s="134"/>
      <c r="O206" s="135"/>
      <c r="P206" s="134">
        <v>1</v>
      </c>
      <c r="Q206" s="134"/>
      <c r="R206" s="134"/>
      <c r="S206" s="134"/>
      <c r="T206" s="134"/>
      <c r="U206" s="134"/>
      <c r="V206" s="134"/>
      <c r="W206" s="134"/>
      <c r="X206" s="134"/>
      <c r="Y206" s="134"/>
      <c r="Z206" s="134"/>
      <c r="AA206" s="183"/>
      <c r="AB206" s="191"/>
      <c r="AC206" s="134"/>
      <c r="AD206" s="134"/>
      <c r="AE206" s="134"/>
      <c r="AF206" s="134"/>
      <c r="AG206" s="134"/>
      <c r="AH206" s="134">
        <v>1</v>
      </c>
      <c r="AI206" s="192"/>
      <c r="AJ206" s="186"/>
    </row>
    <row r="207" spans="2:36" ht="14.25">
      <c r="B207" s="133"/>
      <c r="C207" s="134"/>
      <c r="D207" s="134"/>
      <c r="E207" s="134"/>
      <c r="F207" s="134"/>
      <c r="G207" s="134"/>
      <c r="H207" s="134"/>
      <c r="I207" s="134"/>
      <c r="J207" s="134"/>
      <c r="K207" s="134"/>
      <c r="L207" s="134"/>
      <c r="M207" s="134"/>
      <c r="N207" s="134"/>
      <c r="O207" s="135"/>
      <c r="P207" s="134"/>
      <c r="Q207" s="134"/>
      <c r="R207" s="134"/>
      <c r="S207" s="134"/>
      <c r="T207" s="134"/>
      <c r="U207" s="134"/>
      <c r="V207" s="134"/>
      <c r="W207" s="134"/>
      <c r="X207" s="134"/>
      <c r="Y207" s="134"/>
      <c r="Z207" s="134"/>
      <c r="AA207" s="183"/>
      <c r="AB207" s="191"/>
      <c r="AC207" s="134"/>
      <c r="AD207" s="134"/>
      <c r="AE207" s="134"/>
      <c r="AF207" s="134"/>
      <c r="AG207" s="134"/>
      <c r="AH207" s="134"/>
      <c r="AI207" s="192"/>
      <c r="AJ207" s="186"/>
    </row>
    <row r="208" spans="2:36" ht="14.25">
      <c r="B208" s="133" t="s">
        <v>1308</v>
      </c>
      <c r="C208" s="134"/>
      <c r="D208" s="134"/>
      <c r="E208" s="134"/>
      <c r="F208" s="134"/>
      <c r="G208" s="134"/>
      <c r="H208" s="134"/>
      <c r="I208" s="134"/>
      <c r="J208" s="134"/>
      <c r="K208" s="134">
        <v>1</v>
      </c>
      <c r="L208" s="134"/>
      <c r="M208" s="134"/>
      <c r="N208" s="134"/>
      <c r="O208" s="135"/>
      <c r="P208" s="134"/>
      <c r="Q208" s="134">
        <v>1</v>
      </c>
      <c r="R208" s="134"/>
      <c r="S208" s="134"/>
      <c r="T208" s="134"/>
      <c r="U208" s="134"/>
      <c r="V208" s="134"/>
      <c r="W208" s="134">
        <v>1</v>
      </c>
      <c r="X208" s="134">
        <v>1</v>
      </c>
      <c r="Y208" s="134"/>
      <c r="Z208" s="134">
        <v>1</v>
      </c>
      <c r="AA208" s="183"/>
      <c r="AB208" s="191"/>
      <c r="AC208" s="134"/>
      <c r="AD208" s="134"/>
      <c r="AE208" s="134"/>
      <c r="AF208" s="134">
        <v>1</v>
      </c>
      <c r="AG208" s="134">
        <v>1</v>
      </c>
      <c r="AH208" s="134">
        <v>1</v>
      </c>
      <c r="AI208" s="136">
        <v>1</v>
      </c>
      <c r="AJ208" s="186"/>
    </row>
    <row r="209" spans="2:36" ht="14.25">
      <c r="B209" s="133"/>
      <c r="C209" s="134"/>
      <c r="D209" s="134"/>
      <c r="E209" s="134"/>
      <c r="F209" s="134"/>
      <c r="G209" s="134"/>
      <c r="H209" s="134"/>
      <c r="I209" s="134"/>
      <c r="J209" s="134"/>
      <c r="K209" s="134"/>
      <c r="L209" s="134"/>
      <c r="M209" s="134"/>
      <c r="N209" s="134"/>
      <c r="O209" s="135"/>
      <c r="P209" s="134"/>
      <c r="Q209" s="134"/>
      <c r="R209" s="134"/>
      <c r="S209" s="134"/>
      <c r="T209" s="134"/>
      <c r="U209" s="134"/>
      <c r="V209" s="134"/>
      <c r="W209" s="134"/>
      <c r="X209" s="134"/>
      <c r="Y209" s="134"/>
      <c r="Z209" s="134"/>
      <c r="AA209" s="183"/>
      <c r="AB209" s="191"/>
      <c r="AC209" s="134"/>
      <c r="AD209" s="134"/>
      <c r="AE209" s="134"/>
      <c r="AF209" s="134"/>
      <c r="AG209" s="134"/>
      <c r="AH209" s="134"/>
      <c r="AI209" s="192"/>
      <c r="AJ209" s="186"/>
    </row>
    <row r="210" spans="2:36" ht="14.25">
      <c r="B210" s="133" t="s">
        <v>1309</v>
      </c>
      <c r="C210" s="134"/>
      <c r="D210" s="134"/>
      <c r="E210" s="134"/>
      <c r="F210" s="134"/>
      <c r="G210" s="134"/>
      <c r="H210" s="134"/>
      <c r="I210" s="134"/>
      <c r="J210" s="134"/>
      <c r="K210" s="134"/>
      <c r="L210" s="134">
        <v>1</v>
      </c>
      <c r="M210" s="134"/>
      <c r="N210" s="134"/>
      <c r="O210" s="135"/>
      <c r="P210" s="134"/>
      <c r="Q210" s="134"/>
      <c r="R210" s="134"/>
      <c r="S210" s="134"/>
      <c r="T210" s="134"/>
      <c r="U210" s="134"/>
      <c r="V210" s="134"/>
      <c r="W210" s="134"/>
      <c r="X210" s="134">
        <v>1</v>
      </c>
      <c r="Y210" s="134"/>
      <c r="Z210" s="134"/>
      <c r="AA210" s="183"/>
      <c r="AB210" s="191"/>
      <c r="AC210" s="134"/>
      <c r="AD210" s="134"/>
      <c r="AE210" s="134"/>
      <c r="AF210" s="134"/>
      <c r="AG210" s="134"/>
      <c r="AH210" s="134">
        <v>1</v>
      </c>
      <c r="AI210" s="192"/>
      <c r="AJ210" s="186"/>
    </row>
    <row r="211" spans="2:36" ht="14.25">
      <c r="B211" s="133"/>
      <c r="C211" s="134"/>
      <c r="D211" s="134"/>
      <c r="E211" s="134"/>
      <c r="F211" s="134"/>
      <c r="G211" s="134"/>
      <c r="H211" s="134"/>
      <c r="I211" s="134"/>
      <c r="J211" s="134"/>
      <c r="K211" s="134"/>
      <c r="L211" s="134"/>
      <c r="M211" s="134"/>
      <c r="N211" s="134"/>
      <c r="O211" s="135"/>
      <c r="P211" s="134"/>
      <c r="Q211" s="134"/>
      <c r="R211" s="134"/>
      <c r="S211" s="134"/>
      <c r="T211" s="134"/>
      <c r="U211" s="134"/>
      <c r="V211" s="134"/>
      <c r="W211" s="134"/>
      <c r="X211" s="134"/>
      <c r="Y211" s="134"/>
      <c r="Z211" s="134"/>
      <c r="AA211" s="183"/>
      <c r="AB211" s="191"/>
      <c r="AC211" s="134"/>
      <c r="AD211" s="134"/>
      <c r="AE211" s="134"/>
      <c r="AF211" s="134"/>
      <c r="AG211" s="134"/>
      <c r="AH211" s="134"/>
      <c r="AI211" s="192"/>
      <c r="AJ211" s="186"/>
    </row>
    <row r="212" spans="2:36" ht="14.25">
      <c r="B212" s="133" t="s">
        <v>1310</v>
      </c>
      <c r="C212" s="134"/>
      <c r="D212" s="134"/>
      <c r="E212" s="134"/>
      <c r="F212" s="134">
        <v>2</v>
      </c>
      <c r="G212" s="134"/>
      <c r="H212" s="134"/>
      <c r="I212" s="134"/>
      <c r="J212" s="134"/>
      <c r="K212" s="134">
        <v>2</v>
      </c>
      <c r="L212" s="134">
        <v>1</v>
      </c>
      <c r="M212" s="134"/>
      <c r="N212" s="134"/>
      <c r="O212" s="135"/>
      <c r="P212" s="134">
        <v>1</v>
      </c>
      <c r="Q212" s="134"/>
      <c r="R212" s="134"/>
      <c r="S212" s="134"/>
      <c r="T212" s="134"/>
      <c r="U212" s="134">
        <v>1</v>
      </c>
      <c r="V212" s="134"/>
      <c r="W212" s="134"/>
      <c r="X212" s="134"/>
      <c r="Y212" s="134">
        <v>1</v>
      </c>
      <c r="Z212" s="134"/>
      <c r="AA212" s="183"/>
      <c r="AB212" s="191"/>
      <c r="AC212" s="134"/>
      <c r="AD212" s="134">
        <v>1</v>
      </c>
      <c r="AE212" s="134"/>
      <c r="AF212" s="134">
        <v>1</v>
      </c>
      <c r="AG212" s="134"/>
      <c r="AH212" s="134">
        <v>1</v>
      </c>
      <c r="AI212" s="192"/>
      <c r="AJ212" s="186"/>
    </row>
    <row r="213" spans="2:36" ht="14.25">
      <c r="B213" s="133"/>
      <c r="C213" s="134"/>
      <c r="D213" s="134"/>
      <c r="E213" s="134"/>
      <c r="F213" s="134"/>
      <c r="G213" s="134"/>
      <c r="H213" s="134"/>
      <c r="I213" s="134"/>
      <c r="J213" s="134"/>
      <c r="K213" s="134"/>
      <c r="L213" s="134"/>
      <c r="M213" s="134"/>
      <c r="N213" s="134"/>
      <c r="O213" s="135"/>
      <c r="P213" s="134"/>
      <c r="Q213" s="134"/>
      <c r="R213" s="134"/>
      <c r="S213" s="134"/>
      <c r="T213" s="134"/>
      <c r="U213" s="134"/>
      <c r="V213" s="134"/>
      <c r="W213" s="134"/>
      <c r="X213" s="134"/>
      <c r="Y213" s="134"/>
      <c r="Z213" s="134"/>
      <c r="AA213" s="183"/>
      <c r="AB213" s="191"/>
      <c r="AC213" s="134"/>
      <c r="AD213" s="134"/>
      <c r="AE213" s="134"/>
      <c r="AF213" s="134"/>
      <c r="AG213" s="134"/>
      <c r="AH213" s="134"/>
      <c r="AI213" s="192"/>
      <c r="AJ213" s="186"/>
    </row>
    <row r="214" spans="2:36" ht="14.25">
      <c r="B214" s="133" t="s">
        <v>1387</v>
      </c>
      <c r="C214" s="134"/>
      <c r="D214" s="134"/>
      <c r="E214" s="134"/>
      <c r="F214" s="134"/>
      <c r="G214" s="134">
        <v>1</v>
      </c>
      <c r="H214" s="134"/>
      <c r="I214" s="134">
        <v>1</v>
      </c>
      <c r="J214" s="134">
        <v>2</v>
      </c>
      <c r="K214" s="134">
        <v>1</v>
      </c>
      <c r="L214" s="134"/>
      <c r="M214" s="134"/>
      <c r="N214" s="134"/>
      <c r="O214" s="135"/>
      <c r="P214" s="134"/>
      <c r="Q214" s="134"/>
      <c r="R214" s="134"/>
      <c r="S214" s="134"/>
      <c r="T214" s="134"/>
      <c r="U214" s="134"/>
      <c r="V214" s="134"/>
      <c r="W214" s="134"/>
      <c r="X214" s="134"/>
      <c r="Y214" s="134"/>
      <c r="Z214" s="134"/>
      <c r="AA214" s="183"/>
      <c r="AB214" s="191"/>
      <c r="AC214" s="134"/>
      <c r="AD214" s="134"/>
      <c r="AE214" s="134"/>
      <c r="AF214" s="134"/>
      <c r="AG214" s="134"/>
      <c r="AH214" s="134"/>
      <c r="AI214" s="192"/>
      <c r="AJ214" s="186"/>
    </row>
    <row r="215" spans="2:36" ht="14.25">
      <c r="B215" s="133"/>
      <c r="C215" s="134"/>
      <c r="D215" s="134"/>
      <c r="E215" s="134"/>
      <c r="F215" s="134"/>
      <c r="G215" s="134"/>
      <c r="H215" s="134"/>
      <c r="I215" s="134"/>
      <c r="J215" s="134"/>
      <c r="K215" s="134"/>
      <c r="L215" s="134"/>
      <c r="M215" s="134"/>
      <c r="N215" s="134"/>
      <c r="O215" s="135"/>
      <c r="P215" s="134"/>
      <c r="Q215" s="134"/>
      <c r="R215" s="134"/>
      <c r="S215" s="134"/>
      <c r="T215" s="134"/>
      <c r="U215" s="134"/>
      <c r="V215" s="134"/>
      <c r="W215" s="134"/>
      <c r="X215" s="134"/>
      <c r="Y215" s="134"/>
      <c r="Z215" s="134"/>
      <c r="AA215" s="183"/>
      <c r="AB215" s="191"/>
      <c r="AC215" s="134"/>
      <c r="AD215" s="134"/>
      <c r="AE215" s="134"/>
      <c r="AF215" s="134"/>
      <c r="AG215" s="134"/>
      <c r="AH215" s="134"/>
      <c r="AI215" s="192"/>
      <c r="AJ215" s="186"/>
    </row>
    <row r="216" spans="2:36" ht="15" thickBot="1">
      <c r="B216" s="137" t="s">
        <v>1388</v>
      </c>
      <c r="C216" s="138"/>
      <c r="D216" s="138"/>
      <c r="E216" s="138"/>
      <c r="F216" s="138"/>
      <c r="G216" s="138"/>
      <c r="H216" s="138"/>
      <c r="I216" s="138"/>
      <c r="J216" s="138"/>
      <c r="K216" s="138"/>
      <c r="L216" s="138"/>
      <c r="M216" s="138"/>
      <c r="N216" s="138"/>
      <c r="O216" s="139"/>
      <c r="P216" s="138"/>
      <c r="Q216" s="138"/>
      <c r="R216" s="138"/>
      <c r="S216" s="138"/>
      <c r="T216" s="138"/>
      <c r="U216" s="138"/>
      <c r="V216" s="138"/>
      <c r="W216" s="138"/>
      <c r="X216" s="138"/>
      <c r="Y216" s="138"/>
      <c r="Z216" s="138"/>
      <c r="AA216" s="184"/>
      <c r="AB216" s="193"/>
      <c r="AC216" s="138"/>
      <c r="AD216" s="138"/>
      <c r="AE216" s="138"/>
      <c r="AF216" s="138"/>
      <c r="AG216" s="138"/>
      <c r="AH216" s="138"/>
      <c r="AI216" s="194"/>
      <c r="AJ216" s="187"/>
    </row>
    <row r="217" spans="15:35" ht="12.75">
      <c r="O217" s="274"/>
      <c r="P217" s="52"/>
      <c r="Q217" s="52"/>
      <c r="R217" s="52"/>
      <c r="S217" s="52"/>
      <c r="T217" s="52"/>
      <c r="U217" s="52"/>
      <c r="V217" s="52"/>
      <c r="W217" s="52"/>
      <c r="X217" s="52"/>
      <c r="Y217" s="52"/>
      <c r="Z217" s="52"/>
      <c r="AA217" s="274"/>
      <c r="AB217" s="52"/>
      <c r="AC217" s="52"/>
      <c r="AD217" s="52"/>
      <c r="AE217" s="52"/>
      <c r="AF217" s="52"/>
      <c r="AG217" s="52"/>
      <c r="AH217" s="52"/>
      <c r="AI217" s="52"/>
    </row>
    <row r="218" spans="2:27" ht="24" customHeight="1">
      <c r="B218" s="166" t="s">
        <v>924</v>
      </c>
      <c r="C218" s="63"/>
      <c r="D218" s="63"/>
      <c r="E218" s="63"/>
      <c r="F218" s="63"/>
      <c r="G218" s="63"/>
      <c r="H218" s="63"/>
      <c r="I218" s="63"/>
      <c r="J218" s="63"/>
      <c r="K218" s="63"/>
      <c r="L218" s="63"/>
      <c r="M218" s="63"/>
      <c r="N218" s="63"/>
      <c r="O218" s="276"/>
      <c r="AA218" s="276"/>
    </row>
    <row r="219" spans="2:28" ht="9.75" customHeight="1" thickBot="1">
      <c r="B219" s="6"/>
      <c r="C219" s="63"/>
      <c r="D219" s="63"/>
      <c r="E219" s="63"/>
      <c r="F219" s="63"/>
      <c r="G219" s="63"/>
      <c r="H219" s="63"/>
      <c r="I219" s="63"/>
      <c r="J219" s="63"/>
      <c r="K219" s="63"/>
      <c r="L219" s="63"/>
      <c r="M219" s="63"/>
      <c r="N219" s="63"/>
      <c r="O219" s="277"/>
      <c r="P219" s="76"/>
      <c r="Z219" s="76"/>
      <c r="AA219" s="277"/>
      <c r="AB219" s="76"/>
    </row>
    <row r="220" spans="3:36" ht="23.25" customHeight="1" thickBot="1">
      <c r="C220" s="577" t="s">
        <v>686</v>
      </c>
      <c r="D220" s="578"/>
      <c r="E220" s="578"/>
      <c r="F220" s="578"/>
      <c r="G220" s="578"/>
      <c r="H220" s="578"/>
      <c r="I220" s="578"/>
      <c r="J220" s="578"/>
      <c r="K220" s="578"/>
      <c r="L220" s="578"/>
      <c r="M220" s="578"/>
      <c r="N220" s="579"/>
      <c r="O220" s="117"/>
      <c r="P220" s="580" t="s">
        <v>687</v>
      </c>
      <c r="Q220" s="578"/>
      <c r="R220" s="578"/>
      <c r="S220" s="578"/>
      <c r="T220" s="578"/>
      <c r="U220" s="578"/>
      <c r="V220" s="578"/>
      <c r="W220" s="578"/>
      <c r="X220" s="578"/>
      <c r="Y220" s="578"/>
      <c r="Z220" s="579"/>
      <c r="AA220" s="117"/>
      <c r="AB220" s="577" t="s">
        <v>688</v>
      </c>
      <c r="AC220" s="578"/>
      <c r="AD220" s="578"/>
      <c r="AE220" s="578"/>
      <c r="AF220" s="578"/>
      <c r="AG220" s="578"/>
      <c r="AH220" s="578"/>
      <c r="AI220" s="579"/>
      <c r="AJ220" s="181"/>
    </row>
    <row r="221" spans="2:38" s="62" customFormat="1" ht="191.25" thickBot="1">
      <c r="B221" s="113">
        <v>2006</v>
      </c>
      <c r="C221" s="114" t="s">
        <v>1698</v>
      </c>
      <c r="D221" s="114" t="s">
        <v>1697</v>
      </c>
      <c r="E221" s="114" t="s">
        <v>672</v>
      </c>
      <c r="F221" s="114" t="s">
        <v>1699</v>
      </c>
      <c r="G221" s="114" t="s">
        <v>378</v>
      </c>
      <c r="H221" s="114" t="s">
        <v>673</v>
      </c>
      <c r="I221" s="114" t="s">
        <v>647</v>
      </c>
      <c r="J221" s="114" t="s">
        <v>674</v>
      </c>
      <c r="K221" s="114" t="s">
        <v>675</v>
      </c>
      <c r="L221" s="114" t="s">
        <v>685</v>
      </c>
      <c r="M221" s="114" t="s">
        <v>389</v>
      </c>
      <c r="N221" s="114" t="s">
        <v>303</v>
      </c>
      <c r="O221" s="115"/>
      <c r="P221" s="114" t="s">
        <v>1698</v>
      </c>
      <c r="Q221" s="114" t="s">
        <v>1697</v>
      </c>
      <c r="R221" s="114" t="s">
        <v>672</v>
      </c>
      <c r="S221" s="114" t="s">
        <v>1699</v>
      </c>
      <c r="T221" s="114" t="s">
        <v>378</v>
      </c>
      <c r="U221" s="114" t="s">
        <v>673</v>
      </c>
      <c r="V221" s="114" t="s">
        <v>647</v>
      </c>
      <c r="W221" s="114" t="s">
        <v>674</v>
      </c>
      <c r="X221" s="114" t="s">
        <v>675</v>
      </c>
      <c r="Y221" s="114" t="s">
        <v>685</v>
      </c>
      <c r="Z221" s="114" t="s">
        <v>389</v>
      </c>
      <c r="AA221" s="115"/>
      <c r="AB221" s="114" t="s">
        <v>375</v>
      </c>
      <c r="AC221" s="114" t="s">
        <v>1700</v>
      </c>
      <c r="AD221" s="114" t="s">
        <v>379</v>
      </c>
      <c r="AE221" s="114" t="s">
        <v>390</v>
      </c>
      <c r="AF221" s="114" t="s">
        <v>381</v>
      </c>
      <c r="AG221" s="114" t="s">
        <v>382</v>
      </c>
      <c r="AH221" s="114" t="s">
        <v>383</v>
      </c>
      <c r="AI221" s="116" t="s">
        <v>389</v>
      </c>
      <c r="AJ221" s="116"/>
      <c r="AK221" s="112"/>
      <c r="AL221" s="112"/>
    </row>
    <row r="222" spans="2:36" ht="14.25">
      <c r="B222" s="130" t="s">
        <v>1307</v>
      </c>
      <c r="C222" s="131"/>
      <c r="D222" s="131"/>
      <c r="E222" s="131"/>
      <c r="F222" s="131"/>
      <c r="G222" s="131"/>
      <c r="H222" s="131"/>
      <c r="I222" s="131"/>
      <c r="J222" s="131"/>
      <c r="K222" s="131"/>
      <c r="L222" s="131"/>
      <c r="M222" s="131"/>
      <c r="N222" s="131"/>
      <c r="O222" s="132"/>
      <c r="P222" s="131">
        <v>1</v>
      </c>
      <c r="Q222" s="131"/>
      <c r="R222" s="131"/>
      <c r="S222" s="131"/>
      <c r="T222" s="131"/>
      <c r="U222" s="131"/>
      <c r="V222" s="131"/>
      <c r="W222" s="131"/>
      <c r="X222" s="131"/>
      <c r="Y222" s="131"/>
      <c r="Z222" s="131"/>
      <c r="AA222" s="182"/>
      <c r="AB222" s="188">
        <v>1</v>
      </c>
      <c r="AC222" s="189"/>
      <c r="AD222" s="189"/>
      <c r="AE222" s="189"/>
      <c r="AF222" s="189"/>
      <c r="AG222" s="189"/>
      <c r="AH222" s="189"/>
      <c r="AI222" s="190"/>
      <c r="AJ222" s="185"/>
    </row>
    <row r="223" spans="2:36" ht="14.25">
      <c r="B223" s="133"/>
      <c r="C223" s="134"/>
      <c r="D223" s="134"/>
      <c r="E223" s="134"/>
      <c r="F223" s="134"/>
      <c r="G223" s="134"/>
      <c r="H223" s="134"/>
      <c r="I223" s="134"/>
      <c r="J223" s="134"/>
      <c r="K223" s="134"/>
      <c r="L223" s="134"/>
      <c r="M223" s="134"/>
      <c r="N223" s="134"/>
      <c r="O223" s="135"/>
      <c r="P223" s="134"/>
      <c r="Q223" s="134"/>
      <c r="R223" s="134"/>
      <c r="S223" s="134"/>
      <c r="T223" s="134"/>
      <c r="U223" s="134"/>
      <c r="V223" s="134"/>
      <c r="W223" s="134"/>
      <c r="X223" s="134"/>
      <c r="Y223" s="134"/>
      <c r="Z223" s="134"/>
      <c r="AA223" s="183"/>
      <c r="AB223" s="191"/>
      <c r="AC223" s="134"/>
      <c r="AD223" s="134"/>
      <c r="AE223" s="134"/>
      <c r="AF223" s="134"/>
      <c r="AG223" s="134"/>
      <c r="AH223" s="134"/>
      <c r="AI223" s="192"/>
      <c r="AJ223" s="186"/>
    </row>
    <row r="224" spans="2:36" ht="14.25">
      <c r="B224" s="133" t="s">
        <v>1308</v>
      </c>
      <c r="C224" s="134"/>
      <c r="D224" s="134"/>
      <c r="E224" s="134"/>
      <c r="F224" s="134"/>
      <c r="G224" s="134"/>
      <c r="H224" s="134"/>
      <c r="I224" s="134"/>
      <c r="J224" s="134"/>
      <c r="K224" s="134"/>
      <c r="L224" s="134"/>
      <c r="M224" s="134"/>
      <c r="N224" s="134"/>
      <c r="O224" s="135"/>
      <c r="P224" s="134"/>
      <c r="Q224" s="134">
        <v>2</v>
      </c>
      <c r="R224" s="134"/>
      <c r="S224" s="134"/>
      <c r="T224" s="134"/>
      <c r="U224" s="134"/>
      <c r="V224" s="134"/>
      <c r="W224" s="134"/>
      <c r="X224" s="134"/>
      <c r="Y224" s="134"/>
      <c r="Z224" s="134"/>
      <c r="AA224" s="183"/>
      <c r="AB224" s="191"/>
      <c r="AC224" s="134">
        <v>2</v>
      </c>
      <c r="AD224" s="134"/>
      <c r="AE224" s="134"/>
      <c r="AF224" s="134"/>
      <c r="AG224" s="134"/>
      <c r="AH224" s="134"/>
      <c r="AI224" s="192"/>
      <c r="AJ224" s="186"/>
    </row>
    <row r="225" spans="2:36" ht="14.25">
      <c r="B225" s="133"/>
      <c r="C225" s="134"/>
      <c r="D225" s="134"/>
      <c r="E225" s="134"/>
      <c r="F225" s="134"/>
      <c r="G225" s="134"/>
      <c r="H225" s="134"/>
      <c r="I225" s="134"/>
      <c r="J225" s="134"/>
      <c r="K225" s="134"/>
      <c r="L225" s="134"/>
      <c r="M225" s="134"/>
      <c r="N225" s="134"/>
      <c r="O225" s="135"/>
      <c r="P225" s="134"/>
      <c r="Q225" s="134"/>
      <c r="R225" s="134"/>
      <c r="S225" s="134"/>
      <c r="T225" s="134"/>
      <c r="U225" s="134"/>
      <c r="V225" s="134"/>
      <c r="W225" s="134"/>
      <c r="X225" s="134"/>
      <c r="Y225" s="134"/>
      <c r="Z225" s="134"/>
      <c r="AA225" s="183"/>
      <c r="AB225" s="191"/>
      <c r="AC225" s="134"/>
      <c r="AD225" s="134"/>
      <c r="AE225" s="134"/>
      <c r="AF225" s="134"/>
      <c r="AG225" s="134"/>
      <c r="AH225" s="134"/>
      <c r="AI225" s="192"/>
      <c r="AJ225" s="186"/>
    </row>
    <row r="226" spans="2:36" ht="14.25">
      <c r="B226" s="133" t="s">
        <v>1309</v>
      </c>
      <c r="C226" s="134"/>
      <c r="D226" s="134"/>
      <c r="E226" s="134"/>
      <c r="F226" s="134"/>
      <c r="G226" s="134"/>
      <c r="H226" s="134"/>
      <c r="I226" s="134"/>
      <c r="J226" s="134"/>
      <c r="K226" s="134">
        <v>1</v>
      </c>
      <c r="L226" s="134"/>
      <c r="M226" s="134"/>
      <c r="N226" s="134"/>
      <c r="O226" s="135"/>
      <c r="P226" s="134">
        <v>4</v>
      </c>
      <c r="Q226" s="134">
        <v>4</v>
      </c>
      <c r="R226" s="134"/>
      <c r="S226" s="134"/>
      <c r="T226" s="134"/>
      <c r="U226" s="134">
        <v>1</v>
      </c>
      <c r="V226" s="134"/>
      <c r="W226" s="134"/>
      <c r="X226" s="134"/>
      <c r="Y226" s="134"/>
      <c r="Z226" s="134"/>
      <c r="AA226" s="183"/>
      <c r="AB226" s="191">
        <v>1</v>
      </c>
      <c r="AC226" s="134">
        <v>2</v>
      </c>
      <c r="AD226" s="134"/>
      <c r="AE226" s="134">
        <v>1</v>
      </c>
      <c r="AF226" s="134"/>
      <c r="AG226" s="134">
        <v>1</v>
      </c>
      <c r="AH226" s="134">
        <v>4</v>
      </c>
      <c r="AI226" s="192"/>
      <c r="AJ226" s="186"/>
    </row>
    <row r="227" spans="2:36" ht="14.25">
      <c r="B227" s="133"/>
      <c r="C227" s="134"/>
      <c r="D227" s="134"/>
      <c r="E227" s="134"/>
      <c r="F227" s="134"/>
      <c r="G227" s="134"/>
      <c r="H227" s="134"/>
      <c r="I227" s="134"/>
      <c r="J227" s="134"/>
      <c r="K227" s="134"/>
      <c r="L227" s="134"/>
      <c r="M227" s="134"/>
      <c r="N227" s="134"/>
      <c r="O227" s="135"/>
      <c r="P227" s="134"/>
      <c r="Q227" s="134"/>
      <c r="R227" s="134"/>
      <c r="S227" s="134"/>
      <c r="T227" s="134"/>
      <c r="U227" s="134"/>
      <c r="V227" s="134"/>
      <c r="W227" s="134"/>
      <c r="X227" s="134"/>
      <c r="Y227" s="134"/>
      <c r="Z227" s="134"/>
      <c r="AA227" s="183"/>
      <c r="AB227" s="191"/>
      <c r="AC227" s="134"/>
      <c r="AD227" s="134"/>
      <c r="AE227" s="134"/>
      <c r="AF227" s="134"/>
      <c r="AG227" s="134"/>
      <c r="AH227" s="134"/>
      <c r="AI227" s="192"/>
      <c r="AJ227" s="186"/>
    </row>
    <row r="228" spans="2:36" ht="14.25">
      <c r="B228" s="133" t="s">
        <v>1310</v>
      </c>
      <c r="C228" s="134"/>
      <c r="D228" s="134"/>
      <c r="E228" s="134">
        <v>1</v>
      </c>
      <c r="F228" s="134"/>
      <c r="G228" s="134"/>
      <c r="H228" s="134"/>
      <c r="I228" s="134"/>
      <c r="J228" s="134"/>
      <c r="K228" s="134">
        <v>2</v>
      </c>
      <c r="L228" s="134"/>
      <c r="M228" s="134"/>
      <c r="N228" s="134"/>
      <c r="O228" s="135"/>
      <c r="P228" s="134">
        <v>1</v>
      </c>
      <c r="Q228" s="134">
        <v>1</v>
      </c>
      <c r="R228" s="134"/>
      <c r="S228" s="134"/>
      <c r="T228" s="134"/>
      <c r="U228" s="134"/>
      <c r="V228" s="134"/>
      <c r="W228" s="134"/>
      <c r="X228" s="134"/>
      <c r="Y228" s="134"/>
      <c r="Z228" s="134"/>
      <c r="AA228" s="183"/>
      <c r="AB228" s="191"/>
      <c r="AC228" s="134">
        <v>1</v>
      </c>
      <c r="AD228" s="134"/>
      <c r="AE228" s="134"/>
      <c r="AF228" s="134"/>
      <c r="AG228" s="134">
        <v>1</v>
      </c>
      <c r="AH228" s="134"/>
      <c r="AI228" s="192"/>
      <c r="AJ228" s="186"/>
    </row>
    <row r="229" spans="2:36" ht="14.25">
      <c r="B229" s="133"/>
      <c r="C229" s="134"/>
      <c r="D229" s="134"/>
      <c r="E229" s="134"/>
      <c r="F229" s="134"/>
      <c r="G229" s="134"/>
      <c r="H229" s="134"/>
      <c r="I229" s="134"/>
      <c r="J229" s="134"/>
      <c r="K229" s="134"/>
      <c r="L229" s="134"/>
      <c r="M229" s="134"/>
      <c r="N229" s="134"/>
      <c r="O229" s="135"/>
      <c r="P229" s="134"/>
      <c r="Q229" s="134"/>
      <c r="R229" s="134"/>
      <c r="S229" s="134"/>
      <c r="T229" s="134"/>
      <c r="U229" s="134"/>
      <c r="V229" s="134"/>
      <c r="W229" s="134"/>
      <c r="X229" s="134"/>
      <c r="Y229" s="134"/>
      <c r="Z229" s="134"/>
      <c r="AA229" s="183"/>
      <c r="AB229" s="191"/>
      <c r="AC229" s="134"/>
      <c r="AD229" s="134"/>
      <c r="AE229" s="134"/>
      <c r="AF229" s="134"/>
      <c r="AG229" s="134"/>
      <c r="AH229" s="134"/>
      <c r="AI229" s="192"/>
      <c r="AJ229" s="186"/>
    </row>
    <row r="230" spans="2:36" ht="14.25">
      <c r="B230" s="133" t="s">
        <v>1387</v>
      </c>
      <c r="C230" s="134"/>
      <c r="D230" s="134"/>
      <c r="E230" s="134"/>
      <c r="F230" s="134"/>
      <c r="G230" s="134"/>
      <c r="H230" s="134"/>
      <c r="I230" s="134"/>
      <c r="J230" s="134"/>
      <c r="K230" s="134"/>
      <c r="L230" s="134"/>
      <c r="M230" s="134"/>
      <c r="N230" s="134"/>
      <c r="O230" s="135"/>
      <c r="P230" s="134"/>
      <c r="Q230" s="134">
        <v>1</v>
      </c>
      <c r="R230" s="134"/>
      <c r="S230" s="134"/>
      <c r="T230" s="134"/>
      <c r="U230" s="134"/>
      <c r="V230" s="134"/>
      <c r="W230" s="134"/>
      <c r="X230" s="134"/>
      <c r="Y230" s="134">
        <v>1</v>
      </c>
      <c r="Z230" s="134"/>
      <c r="AA230" s="183"/>
      <c r="AB230" s="191"/>
      <c r="AC230" s="134">
        <v>1</v>
      </c>
      <c r="AD230" s="134"/>
      <c r="AE230" s="134"/>
      <c r="AF230" s="134">
        <v>1</v>
      </c>
      <c r="AG230" s="134"/>
      <c r="AH230" s="134"/>
      <c r="AI230" s="192"/>
      <c r="AJ230" s="186"/>
    </row>
    <row r="231" spans="2:36" ht="14.25">
      <c r="B231" s="133"/>
      <c r="C231" s="134"/>
      <c r="D231" s="134"/>
      <c r="E231" s="134"/>
      <c r="F231" s="134"/>
      <c r="G231" s="134"/>
      <c r="H231" s="134"/>
      <c r="I231" s="134"/>
      <c r="J231" s="134"/>
      <c r="K231" s="134"/>
      <c r="L231" s="134"/>
      <c r="M231" s="134"/>
      <c r="N231" s="134"/>
      <c r="O231" s="135"/>
      <c r="P231" s="134"/>
      <c r="Q231" s="134"/>
      <c r="R231" s="134"/>
      <c r="S231" s="134"/>
      <c r="T231" s="134"/>
      <c r="U231" s="134"/>
      <c r="V231" s="134"/>
      <c r="W231" s="134"/>
      <c r="X231" s="134"/>
      <c r="Y231" s="134"/>
      <c r="Z231" s="134"/>
      <c r="AA231" s="183"/>
      <c r="AB231" s="191"/>
      <c r="AC231" s="134"/>
      <c r="AD231" s="134"/>
      <c r="AE231" s="134"/>
      <c r="AF231" s="134"/>
      <c r="AG231" s="134"/>
      <c r="AH231" s="134"/>
      <c r="AI231" s="192"/>
      <c r="AJ231" s="186"/>
    </row>
    <row r="232" spans="2:36" ht="15" thickBot="1">
      <c r="B232" s="137" t="s">
        <v>1388</v>
      </c>
      <c r="C232" s="138"/>
      <c r="D232" s="138"/>
      <c r="E232" s="138">
        <v>1</v>
      </c>
      <c r="F232" s="138"/>
      <c r="G232" s="138">
        <v>1</v>
      </c>
      <c r="H232" s="138"/>
      <c r="I232" s="138"/>
      <c r="J232" s="138">
        <v>1</v>
      </c>
      <c r="K232" s="138"/>
      <c r="L232" s="138"/>
      <c r="M232" s="138"/>
      <c r="N232" s="138"/>
      <c r="O232" s="139"/>
      <c r="P232" s="138">
        <v>1</v>
      </c>
      <c r="Q232" s="138"/>
      <c r="R232" s="138"/>
      <c r="S232" s="138">
        <v>1</v>
      </c>
      <c r="T232" s="138"/>
      <c r="U232" s="138">
        <v>2</v>
      </c>
      <c r="V232" s="138"/>
      <c r="W232" s="138"/>
      <c r="X232" s="138"/>
      <c r="Y232" s="138"/>
      <c r="Z232" s="138"/>
      <c r="AA232" s="184"/>
      <c r="AB232" s="193"/>
      <c r="AC232" s="138"/>
      <c r="AD232" s="138">
        <v>1</v>
      </c>
      <c r="AE232" s="138">
        <v>1</v>
      </c>
      <c r="AF232" s="138">
        <v>1</v>
      </c>
      <c r="AG232" s="138"/>
      <c r="AH232" s="138">
        <v>1</v>
      </c>
      <c r="AI232" s="194"/>
      <c r="AJ232" s="187"/>
    </row>
    <row r="233" spans="2:35" ht="12.75" hidden="1">
      <c r="B233" s="63"/>
      <c r="C233" s="63"/>
      <c r="D233" s="63"/>
      <c r="E233" s="63"/>
      <c r="F233" s="63"/>
      <c r="G233" s="63"/>
      <c r="H233" s="63"/>
      <c r="I233" s="63"/>
      <c r="J233" s="63"/>
      <c r="K233" s="63"/>
      <c r="L233" s="63"/>
      <c r="M233" s="63"/>
      <c r="N233" s="63"/>
      <c r="O233" s="63"/>
      <c r="P233" s="52"/>
      <c r="Q233" s="52"/>
      <c r="R233" s="52"/>
      <c r="S233" s="52"/>
      <c r="T233" s="52"/>
      <c r="U233" s="52"/>
      <c r="V233" s="52"/>
      <c r="W233" s="52"/>
      <c r="X233" s="52"/>
      <c r="Y233" s="52"/>
      <c r="Z233" s="52"/>
      <c r="AA233" s="63"/>
      <c r="AB233" s="52"/>
      <c r="AC233" s="52"/>
      <c r="AD233" s="52"/>
      <c r="AE233" s="52"/>
      <c r="AF233" s="52"/>
      <c r="AG233" s="52"/>
      <c r="AH233" s="52"/>
      <c r="AI233" s="52"/>
    </row>
    <row r="234" spans="2:27" ht="12.75" hidden="1">
      <c r="B234" s="63"/>
      <c r="C234" s="63"/>
      <c r="D234" s="63"/>
      <c r="E234" s="63"/>
      <c r="F234" s="63"/>
      <c r="G234" s="63"/>
      <c r="H234" s="63"/>
      <c r="I234" s="63"/>
      <c r="J234" s="63"/>
      <c r="K234" s="63"/>
      <c r="L234" s="63"/>
      <c r="M234" s="63"/>
      <c r="N234" s="63"/>
      <c r="O234" s="63"/>
      <c r="AA234" s="63"/>
    </row>
    <row r="235" spans="2:27" ht="12.75" hidden="1">
      <c r="B235" s="63"/>
      <c r="C235" s="63"/>
      <c r="D235" s="63"/>
      <c r="E235" s="63"/>
      <c r="F235" s="63"/>
      <c r="G235" s="63"/>
      <c r="H235" s="63"/>
      <c r="I235" s="63"/>
      <c r="J235" s="63"/>
      <c r="K235" s="63"/>
      <c r="L235" s="63"/>
      <c r="M235" s="63"/>
      <c r="N235" s="63"/>
      <c r="O235" s="63"/>
      <c r="AA235" s="63"/>
    </row>
    <row r="236" spans="2:27" ht="12.75" hidden="1">
      <c r="B236" s="63"/>
      <c r="C236" s="63"/>
      <c r="D236" s="63"/>
      <c r="E236" s="63"/>
      <c r="F236" s="63"/>
      <c r="G236" s="63"/>
      <c r="H236" s="63"/>
      <c r="I236" s="63"/>
      <c r="J236" s="63"/>
      <c r="K236" s="63"/>
      <c r="L236" s="63"/>
      <c r="M236" s="63"/>
      <c r="N236" s="63"/>
      <c r="O236" s="63"/>
      <c r="AA236" s="63"/>
    </row>
    <row r="237" spans="3:4" ht="12.75" hidden="1">
      <c r="C237" s="63"/>
      <c r="D237" s="63"/>
    </row>
    <row r="238" spans="3:4" ht="12.75" hidden="1">
      <c r="C238" s="63"/>
      <c r="D238" s="63"/>
    </row>
    <row r="239" spans="3:4" ht="12.75" hidden="1">
      <c r="C239" s="63"/>
      <c r="D239" s="63"/>
    </row>
    <row r="240" spans="3:4" ht="12.75" hidden="1">
      <c r="C240" s="63"/>
      <c r="D240" s="63"/>
    </row>
    <row r="241" spans="3:4" ht="12.75" hidden="1">
      <c r="C241" s="63"/>
      <c r="D241" s="63"/>
    </row>
    <row r="242" spans="3:4" ht="12.75" hidden="1">
      <c r="C242" s="63"/>
      <c r="D242" s="63"/>
    </row>
    <row r="243" spans="3:4" ht="12.75" hidden="1">
      <c r="C243" s="63"/>
      <c r="D243" s="63"/>
    </row>
    <row r="244" spans="3:4" ht="12.75" hidden="1">
      <c r="C244" s="63"/>
      <c r="D244" s="63"/>
    </row>
    <row r="245" spans="3:4" ht="12.75" hidden="1">
      <c r="C245" s="63"/>
      <c r="D245" s="63"/>
    </row>
    <row r="246" ht="12.75"/>
    <row r="247" ht="12.75"/>
    <row r="248" ht="12.75"/>
    <row r="249" ht="12.75"/>
    <row r="250" ht="12.75"/>
    <row r="251" ht="12.75"/>
    <row r="252" ht="12.75"/>
    <row r="253" ht="12.75"/>
    <row r="254" ht="12.75"/>
    <row r="255" ht="12.75"/>
    <row r="256" ht="12.75"/>
    <row r="257" ht="12.75"/>
    <row r="258" ht="12.75"/>
    <row r="259" ht="12.75"/>
  </sheetData>
  <sheetProtection/>
  <mergeCells count="27">
    <mergeCell ref="C4:N4"/>
    <mergeCell ref="P4:Z4"/>
    <mergeCell ref="AB4:AI4"/>
    <mergeCell ref="C31:N31"/>
    <mergeCell ref="P31:Z31"/>
    <mergeCell ref="AB31:AI31"/>
    <mergeCell ref="C57:N57"/>
    <mergeCell ref="P57:Z57"/>
    <mergeCell ref="AB57:AI57"/>
    <mergeCell ref="C83:N83"/>
    <mergeCell ref="P83:Z83"/>
    <mergeCell ref="AB83:AI83"/>
    <mergeCell ref="C110:N110"/>
    <mergeCell ref="P110:Z110"/>
    <mergeCell ref="AB110:AI110"/>
    <mergeCell ref="C137:N137"/>
    <mergeCell ref="P137:Z137"/>
    <mergeCell ref="AB137:AI137"/>
    <mergeCell ref="C164:N164"/>
    <mergeCell ref="P164:Z164"/>
    <mergeCell ref="AB164:AI164"/>
    <mergeCell ref="C192:N192"/>
    <mergeCell ref="C220:N220"/>
    <mergeCell ref="AB192:AI192"/>
    <mergeCell ref="AB220:AI220"/>
    <mergeCell ref="P192:Z192"/>
    <mergeCell ref="P220:Z220"/>
  </mergeCells>
  <printOptions/>
  <pageMargins left="0.75" right="0.75" top="1" bottom="1" header="0.5" footer="0.5"/>
  <pageSetup fitToHeight="1" fitToWidth="1" horizontalDpi="600" verticalDpi="600" orientation="portrait" scale="23" r:id="rId1"/>
</worksheet>
</file>

<file path=xl/worksheets/sheet20.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81" t="s">
        <v>1735</v>
      </c>
      <c r="B1" s="581"/>
      <c r="C1" s="581"/>
      <c r="D1" s="581"/>
      <c r="E1" s="581"/>
      <c r="F1" s="581"/>
      <c r="G1" s="581"/>
      <c r="H1" s="581"/>
      <c r="I1" s="581"/>
      <c r="J1" s="581"/>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82" t="s">
        <v>1480</v>
      </c>
      <c r="B16" s="582" t="s">
        <v>846</v>
      </c>
      <c r="C16" s="40">
        <f>SUM(C4:C15)</f>
        <v>195360</v>
      </c>
      <c r="D16" s="584">
        <f>SUM(D4:D15)</f>
        <v>20754</v>
      </c>
      <c r="E16" s="584">
        <f>C16-D16</f>
        <v>174606</v>
      </c>
      <c r="F16" s="596">
        <f>SUM(F4:F15)</f>
        <v>213</v>
      </c>
      <c r="G16" s="590">
        <f>(E16-F16)/E16</f>
        <v>0.9987801106491185</v>
      </c>
      <c r="H16" s="592">
        <f>SUM(H4:H15)</f>
        <v>0</v>
      </c>
      <c r="I16" s="592">
        <f>SUM(I4:I15)</f>
        <v>0</v>
      </c>
      <c r="J16" s="592"/>
    </row>
    <row r="17" spans="1:10" ht="23.25" customHeight="1" thickBot="1">
      <c r="A17" s="583"/>
      <c r="B17" s="583"/>
      <c r="C17" s="41" t="s">
        <v>1481</v>
      </c>
      <c r="D17" s="585"/>
      <c r="E17" s="585"/>
      <c r="F17" s="597"/>
      <c r="G17" s="591"/>
      <c r="H17" s="589"/>
      <c r="I17" s="589"/>
      <c r="J17" s="58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604" t="s">
        <v>1604</v>
      </c>
      <c r="L38" s="430" t="s">
        <v>694</v>
      </c>
      <c r="M38" s="430" t="s">
        <v>692</v>
      </c>
      <c r="N38" s="430" t="s">
        <v>1321</v>
      </c>
      <c r="O38" s="415" t="s">
        <v>1202</v>
      </c>
      <c r="P38" s="600" t="s">
        <v>1603</v>
      </c>
      <c r="Q38" s="602" t="s">
        <v>1605</v>
      </c>
      <c r="S38" s="606">
        <v>40378</v>
      </c>
      <c r="U38" s="608"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605"/>
      <c r="L39" s="430" t="s">
        <v>694</v>
      </c>
      <c r="M39" s="430" t="s">
        <v>692</v>
      </c>
      <c r="N39" s="430" t="s">
        <v>1321</v>
      </c>
      <c r="O39" s="415" t="s">
        <v>1202</v>
      </c>
      <c r="P39" s="601"/>
      <c r="Q39" s="603"/>
      <c r="S39" s="607"/>
      <c r="U39" s="609"/>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81" t="s">
        <v>532</v>
      </c>
      <c r="B1" s="581"/>
      <c r="C1" s="581"/>
      <c r="D1" s="581"/>
      <c r="E1" s="581"/>
      <c r="F1" s="581"/>
      <c r="G1" s="581"/>
      <c r="H1" s="581"/>
      <c r="I1" s="581"/>
      <c r="J1" s="581"/>
      <c r="K1" s="581"/>
      <c r="L1" s="581"/>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82" t="s">
        <v>1480</v>
      </c>
      <c r="B16" s="582" t="s">
        <v>1301</v>
      </c>
      <c r="C16" s="40">
        <f>SUM(C4:C15)</f>
        <v>182880</v>
      </c>
      <c r="D16" s="584">
        <f>SUM(D4:D15)</f>
        <v>0</v>
      </c>
      <c r="E16" s="586">
        <f>C16-D16</f>
        <v>182880</v>
      </c>
      <c r="F16" s="588">
        <f>SUM(F4:F15)</f>
        <v>1235</v>
      </c>
      <c r="G16" s="590">
        <f>(C16-F16)/C16</f>
        <v>0.9932469378827646</v>
      </c>
      <c r="H16" s="592">
        <f>SUM(H4:H15)</f>
        <v>0</v>
      </c>
      <c r="I16" s="593">
        <f>SUM(I4:I15)</f>
        <v>0</v>
      </c>
      <c r="J16" s="593"/>
      <c r="K16" s="610">
        <f>(C16-D16)/C16</f>
        <v>1</v>
      </c>
    </row>
    <row r="17" spans="1:12" ht="23.25" customHeight="1" thickBot="1">
      <c r="A17" s="583"/>
      <c r="B17" s="583"/>
      <c r="C17" s="41" t="s">
        <v>1481</v>
      </c>
      <c r="D17" s="585"/>
      <c r="E17" s="587"/>
      <c r="F17" s="589"/>
      <c r="G17" s="591"/>
      <c r="H17" s="589"/>
      <c r="I17" s="589"/>
      <c r="J17" s="589"/>
      <c r="K17" s="591"/>
      <c r="L17" s="292">
        <f>(C16-D16-F16-I16)/C16</f>
        <v>0.9932469378827646</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76"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1" t="s">
        <v>532</v>
      </c>
      <c r="B1" s="581"/>
      <c r="C1" s="581"/>
      <c r="D1" s="581"/>
      <c r="E1" s="581"/>
      <c r="F1" s="581"/>
      <c r="G1" s="581"/>
      <c r="H1" s="581"/>
      <c r="I1" s="581"/>
      <c r="J1" s="581"/>
      <c r="K1" s="581"/>
      <c r="L1" s="581"/>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82" t="s">
        <v>1480</v>
      </c>
      <c r="B16" s="582" t="s">
        <v>1301</v>
      </c>
      <c r="C16" s="40">
        <f>SUM(C4:C15)</f>
        <v>342720</v>
      </c>
      <c r="D16" s="584">
        <f>SUM(D4:D15)</f>
        <v>19865</v>
      </c>
      <c r="E16" s="598">
        <f>C16-D16</f>
        <v>322855</v>
      </c>
      <c r="F16" s="588">
        <f>SUM(F4:F15)</f>
        <v>2661</v>
      </c>
      <c r="G16" s="590">
        <f>(E16-F16)/E16</f>
        <v>0.991757909897632</v>
      </c>
      <c r="H16" s="592">
        <f>SUM(H4:H15)</f>
        <v>0</v>
      </c>
      <c r="I16" s="593">
        <f>SUM(I4:I15)</f>
        <v>0</v>
      </c>
      <c r="J16" s="593"/>
      <c r="K16" s="610">
        <f>(C16-D16)/C16</f>
        <v>0.9420372315592904</v>
      </c>
    </row>
    <row r="17" spans="1:12" ht="23.25" customHeight="1" thickBot="1">
      <c r="A17" s="583"/>
      <c r="B17" s="583"/>
      <c r="C17" s="41" t="s">
        <v>1481</v>
      </c>
      <c r="D17" s="585"/>
      <c r="E17" s="599"/>
      <c r="F17" s="589"/>
      <c r="G17" s="591"/>
      <c r="H17" s="589"/>
      <c r="I17" s="589"/>
      <c r="J17" s="589"/>
      <c r="K17" s="591"/>
      <c r="L17" s="292">
        <f>(C16-D16-F16-I16)/C16</f>
        <v>0.9342728758169935</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1" t="s">
        <v>553</v>
      </c>
      <c r="B1" s="581"/>
      <c r="C1" s="581"/>
      <c r="D1" s="581"/>
      <c r="E1" s="581"/>
      <c r="F1" s="581"/>
      <c r="G1" s="581"/>
      <c r="H1" s="581"/>
      <c r="I1" s="581"/>
      <c r="J1" s="581"/>
      <c r="K1" s="581"/>
      <c r="L1" s="581"/>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82" t="s">
        <v>1480</v>
      </c>
      <c r="B16" s="582" t="s">
        <v>847</v>
      </c>
      <c r="C16" s="40">
        <f>SUM(C4:C15)</f>
        <v>525600</v>
      </c>
      <c r="D16" s="584">
        <f>SUM(D4:D15)</f>
        <v>19865</v>
      </c>
      <c r="E16" s="598">
        <f>C16-D16</f>
        <v>505735</v>
      </c>
      <c r="F16" s="592">
        <f>SUM(F4:F15)</f>
        <v>1915</v>
      </c>
      <c r="G16" s="590">
        <f>(E16-F16)/E16</f>
        <v>0.9962134319356976</v>
      </c>
      <c r="H16" s="592">
        <f>SUM(H4:H15)</f>
        <v>0</v>
      </c>
      <c r="I16" s="592">
        <f>SUM(I4:I15)</f>
        <v>0</v>
      </c>
      <c r="J16" s="592"/>
      <c r="K16" s="590">
        <f>(C16-D16)/C16</f>
        <v>0.962205098934551</v>
      </c>
    </row>
    <row r="17" spans="1:12" ht="23.25" customHeight="1" thickBot="1">
      <c r="A17" s="583"/>
      <c r="B17" s="583"/>
      <c r="C17" s="41" t="s">
        <v>1481</v>
      </c>
      <c r="D17" s="585"/>
      <c r="E17" s="599"/>
      <c r="F17" s="589"/>
      <c r="G17" s="591"/>
      <c r="H17" s="589"/>
      <c r="I17" s="589"/>
      <c r="J17" s="589"/>
      <c r="K17" s="591"/>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1" t="s">
        <v>552</v>
      </c>
      <c r="B1" s="581"/>
      <c r="C1" s="581"/>
      <c r="D1" s="581"/>
      <c r="E1" s="581"/>
      <c r="F1" s="581"/>
      <c r="G1" s="581"/>
      <c r="H1" s="581"/>
      <c r="I1" s="581"/>
      <c r="J1" s="581"/>
      <c r="K1" s="581"/>
      <c r="L1" s="581"/>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82" t="s">
        <v>1480</v>
      </c>
      <c r="B16" s="582" t="s">
        <v>846</v>
      </c>
      <c r="C16" s="40">
        <f>SUM(C4:C15)</f>
        <v>195360</v>
      </c>
      <c r="D16" s="584">
        <f>SUM(D4:D15)</f>
        <v>20765</v>
      </c>
      <c r="E16" s="584">
        <f>C16-D16</f>
        <v>174595</v>
      </c>
      <c r="F16" s="596">
        <f>SUM(F4:F15)</f>
        <v>276</v>
      </c>
      <c r="G16" s="590">
        <f>(E16-F16)/E16</f>
        <v>0.9984191987170309</v>
      </c>
      <c r="H16" s="592">
        <f>SUM(H4:H15)</f>
        <v>0</v>
      </c>
      <c r="I16" s="592">
        <f>SUM(I4:I15)</f>
        <v>0</v>
      </c>
      <c r="J16" s="592"/>
      <c r="K16" s="611">
        <f>(C16-D16)/C16</f>
        <v>0.89370904995905</v>
      </c>
    </row>
    <row r="17" spans="1:12" ht="23.25" customHeight="1" thickBot="1">
      <c r="A17" s="583"/>
      <c r="B17" s="583"/>
      <c r="C17" s="41" t="s">
        <v>1481</v>
      </c>
      <c r="D17" s="585"/>
      <c r="E17" s="585"/>
      <c r="F17" s="597"/>
      <c r="G17" s="591"/>
      <c r="H17" s="589"/>
      <c r="I17" s="589"/>
      <c r="J17" s="589"/>
      <c r="K17" s="612"/>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615"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616"/>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615"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616"/>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613"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614"/>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7.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1" t="s">
        <v>1477</v>
      </c>
      <c r="B1" s="581"/>
      <c r="C1" s="581"/>
      <c r="D1" s="581"/>
      <c r="E1" s="581"/>
      <c r="F1" s="581"/>
      <c r="G1" s="581"/>
      <c r="H1" s="581"/>
      <c r="I1" s="581"/>
      <c r="J1" s="581"/>
      <c r="K1" s="581"/>
      <c r="L1" s="581"/>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82" t="s">
        <v>1480</v>
      </c>
      <c r="B16" s="582" t="s">
        <v>1301</v>
      </c>
      <c r="C16" s="40">
        <f>SUM(C4:C15)</f>
        <v>525600</v>
      </c>
      <c r="D16" s="584">
        <f>SUM(D4:D15)</f>
        <v>24943</v>
      </c>
      <c r="E16" s="598">
        <f>C16-D16</f>
        <v>500657</v>
      </c>
      <c r="F16" s="588">
        <f>SUM(F4:F15)</f>
        <v>1448</v>
      </c>
      <c r="G16" s="590">
        <f>(E16-F16)/E16</f>
        <v>0.9971078003503396</v>
      </c>
      <c r="H16" s="592">
        <f>SUM(H4:H15)</f>
        <v>0</v>
      </c>
      <c r="I16" s="593">
        <f>SUM(I4:I15)</f>
        <v>0</v>
      </c>
      <c r="J16" s="593"/>
      <c r="K16" s="610">
        <f>(C16-D16)/C16</f>
        <v>0.9525437595129376</v>
      </c>
    </row>
    <row r="17" spans="1:12" ht="23.25" customHeight="1" thickBot="1">
      <c r="A17" s="583"/>
      <c r="B17" s="583"/>
      <c r="C17" s="41" t="s">
        <v>1481</v>
      </c>
      <c r="D17" s="585"/>
      <c r="E17" s="599"/>
      <c r="F17" s="589"/>
      <c r="G17" s="591"/>
      <c r="H17" s="589"/>
      <c r="I17" s="589"/>
      <c r="J17" s="589"/>
      <c r="K17" s="591"/>
      <c r="L17" s="292">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1" t="s">
        <v>1478</v>
      </c>
      <c r="B1" s="581"/>
      <c r="C1" s="581"/>
      <c r="D1" s="581"/>
      <c r="E1" s="581"/>
      <c r="F1" s="581"/>
      <c r="G1" s="581"/>
      <c r="H1" s="581"/>
      <c r="I1" s="581"/>
      <c r="J1" s="581"/>
      <c r="K1" s="581"/>
      <c r="L1" s="581"/>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82" t="s">
        <v>1480</v>
      </c>
      <c r="B16" s="582" t="s">
        <v>847</v>
      </c>
      <c r="C16" s="40">
        <f>SUM(C4:C15)</f>
        <v>525600</v>
      </c>
      <c r="D16" s="584">
        <f>SUM(D4:D15)</f>
        <v>25009</v>
      </c>
      <c r="E16" s="598">
        <f>C16-D16</f>
        <v>500591</v>
      </c>
      <c r="F16" s="592">
        <f>SUM(F4:F15)</f>
        <v>1651</v>
      </c>
      <c r="G16" s="590">
        <f>(E16-F16)/E16</f>
        <v>0.9967018983561431</v>
      </c>
      <c r="H16" s="592">
        <f>SUM(H4:H15)</f>
        <v>0</v>
      </c>
      <c r="I16" s="592">
        <f>SUM(I4:I15)</f>
        <v>0</v>
      </c>
      <c r="J16" s="592"/>
      <c r="K16" s="590">
        <f>(C16-D16)/C16</f>
        <v>0.9524181887366819</v>
      </c>
    </row>
    <row r="17" spans="1:12" ht="23.25" customHeight="1" thickBot="1">
      <c r="A17" s="583"/>
      <c r="B17" s="583"/>
      <c r="C17" s="41" t="s">
        <v>1481</v>
      </c>
      <c r="D17" s="585"/>
      <c r="E17" s="599"/>
      <c r="F17" s="589"/>
      <c r="G17" s="591"/>
      <c r="H17" s="589"/>
      <c r="I17" s="589"/>
      <c r="J17" s="589"/>
      <c r="K17" s="591"/>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17" t="s">
        <v>1479</v>
      </c>
      <c r="B1" s="581"/>
      <c r="C1" s="581"/>
      <c r="D1" s="581"/>
      <c r="E1" s="581"/>
      <c r="F1" s="581"/>
      <c r="G1" s="581"/>
      <c r="H1" s="581"/>
      <c r="I1" s="581"/>
      <c r="J1" s="581"/>
      <c r="K1" s="581"/>
      <c r="L1" s="581"/>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82" t="s">
        <v>1480</v>
      </c>
      <c r="B16" s="582" t="s">
        <v>846</v>
      </c>
      <c r="C16" s="40">
        <f>SUM(C4:C15)</f>
        <v>199920</v>
      </c>
      <c r="D16" s="584">
        <f>SUM(D4:D15)</f>
        <v>16684</v>
      </c>
      <c r="E16" s="584">
        <f>C16-D16</f>
        <v>183236</v>
      </c>
      <c r="F16" s="596">
        <f>SUM(F4:F15)</f>
        <v>325</v>
      </c>
      <c r="G16" s="590">
        <f>(E16-F16)/E16</f>
        <v>0.9982263310703137</v>
      </c>
      <c r="H16" s="592">
        <f>SUM(H4:H15)</f>
        <v>0</v>
      </c>
      <c r="I16" s="592">
        <f>SUM(I4:I15)</f>
        <v>0</v>
      </c>
      <c r="J16" s="592"/>
      <c r="K16" s="611">
        <f>(C16-D16)/C16</f>
        <v>0.916546618647459</v>
      </c>
    </row>
    <row r="17" spans="1:12" ht="23.25" customHeight="1" thickBot="1">
      <c r="A17" s="583"/>
      <c r="B17" s="583"/>
      <c r="C17" s="41" t="s">
        <v>1481</v>
      </c>
      <c r="D17" s="585"/>
      <c r="E17" s="585"/>
      <c r="F17" s="597"/>
      <c r="G17" s="591"/>
      <c r="H17" s="589"/>
      <c r="I17" s="589"/>
      <c r="J17" s="589"/>
      <c r="K17" s="612"/>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T23"/>
  <sheetViews>
    <sheetView tabSelected="1" zoomScalePageLayoutView="0" workbookViewId="0" topLeftCell="A1">
      <selection activeCell="A4" sqref="A4"/>
    </sheetView>
  </sheetViews>
  <sheetFormatPr defaultColWidth="9.140625" defaultRowHeight="12.75"/>
  <cols>
    <col min="2" max="2" width="10.8515625" style="0" bestFit="1" customWidth="1"/>
    <col min="3" max="4" width="14.140625" style="0" customWidth="1"/>
    <col min="6" max="6" width="24.710937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5" max="15" width="15.4218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2054</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566" t="s">
        <v>1308</v>
      </c>
      <c r="B4" s="567">
        <v>41869</v>
      </c>
      <c r="C4" s="567">
        <v>41869</v>
      </c>
      <c r="D4" s="567" t="s">
        <v>2091</v>
      </c>
      <c r="E4" s="568">
        <v>0.375</v>
      </c>
      <c r="F4" s="569">
        <v>0.41111111111111115</v>
      </c>
      <c r="G4" s="570">
        <v>52</v>
      </c>
      <c r="H4" s="570" t="s">
        <v>829</v>
      </c>
      <c r="I4" s="570" t="s">
        <v>1041</v>
      </c>
      <c r="J4" s="571" t="s">
        <v>2092</v>
      </c>
      <c r="K4" s="570" t="s">
        <v>2093</v>
      </c>
      <c r="L4" s="570" t="s">
        <v>955</v>
      </c>
      <c r="M4" s="570" t="s">
        <v>1321</v>
      </c>
      <c r="N4" s="570" t="s">
        <v>1202</v>
      </c>
      <c r="O4" s="570" t="s">
        <v>26</v>
      </c>
      <c r="P4" s="570" t="s">
        <v>2094</v>
      </c>
      <c r="Q4" s="570" t="s">
        <v>2095</v>
      </c>
      <c r="R4" s="567" t="s">
        <v>1215</v>
      </c>
      <c r="S4" s="570"/>
      <c r="T4" s="564" t="s">
        <v>1282</v>
      </c>
    </row>
    <row r="5" spans="1:20" ht="63.75">
      <c r="A5" s="494" t="s">
        <v>1308</v>
      </c>
      <c r="B5" s="423">
        <v>41868</v>
      </c>
      <c r="C5" s="423">
        <v>41816</v>
      </c>
      <c r="D5" s="423" t="s">
        <v>2088</v>
      </c>
      <c r="E5" s="565">
        <v>0.3625</v>
      </c>
      <c r="F5" s="501">
        <v>0.6666666666666666</v>
      </c>
      <c r="G5" s="421">
        <v>438</v>
      </c>
      <c r="H5" s="421" t="s">
        <v>829</v>
      </c>
      <c r="I5" s="421" t="s">
        <v>2089</v>
      </c>
      <c r="J5" s="496" t="s">
        <v>1323</v>
      </c>
      <c r="K5" s="421" t="s">
        <v>2090</v>
      </c>
      <c r="L5" s="421" t="s">
        <v>1215</v>
      </c>
      <c r="M5" s="421" t="s">
        <v>1320</v>
      </c>
      <c r="N5" s="421" t="s">
        <v>1108</v>
      </c>
      <c r="O5" s="421" t="s">
        <v>26</v>
      </c>
      <c r="P5" s="421" t="s">
        <v>1215</v>
      </c>
      <c r="Q5" s="421" t="s">
        <v>1215</v>
      </c>
      <c r="R5" s="423" t="s">
        <v>1215</v>
      </c>
      <c r="S5" s="421"/>
      <c r="T5" s="564" t="s">
        <v>1282</v>
      </c>
    </row>
    <row r="6" spans="1:20" ht="25.5">
      <c r="A6" s="566" t="s">
        <v>1308</v>
      </c>
      <c r="B6" s="567">
        <v>41864</v>
      </c>
      <c r="C6" s="567">
        <v>41864</v>
      </c>
      <c r="D6" s="567" t="s">
        <v>2096</v>
      </c>
      <c r="E6" s="568">
        <v>0.2916666666666667</v>
      </c>
      <c r="F6" s="569">
        <v>0.4166666666666667</v>
      </c>
      <c r="G6" s="570">
        <v>180</v>
      </c>
      <c r="H6" s="570" t="s">
        <v>829</v>
      </c>
      <c r="I6" s="570" t="s">
        <v>2097</v>
      </c>
      <c r="J6" s="571" t="s">
        <v>2098</v>
      </c>
      <c r="K6" s="570" t="s">
        <v>2099</v>
      </c>
      <c r="L6" s="570" t="s">
        <v>955</v>
      </c>
      <c r="M6" s="570" t="s">
        <v>1321</v>
      </c>
      <c r="N6" s="570" t="s">
        <v>1202</v>
      </c>
      <c r="O6" s="570" t="s">
        <v>26</v>
      </c>
      <c r="P6" s="570" t="s">
        <v>2099</v>
      </c>
      <c r="Q6" s="570" t="s">
        <v>2100</v>
      </c>
      <c r="R6" s="567" t="s">
        <v>1215</v>
      </c>
      <c r="S6" s="570"/>
      <c r="T6" s="573" t="s">
        <v>1282</v>
      </c>
    </row>
    <row r="7" spans="1:20" ht="12.75">
      <c r="A7" s="503"/>
      <c r="B7" s="504"/>
      <c r="C7" s="504"/>
      <c r="D7" s="504"/>
      <c r="E7" s="505"/>
      <c r="F7" s="505"/>
      <c r="G7" s="506"/>
      <c r="H7" s="507"/>
      <c r="I7" s="508"/>
      <c r="J7" s="508"/>
      <c r="K7" s="505"/>
      <c r="L7" s="505"/>
      <c r="M7" s="505"/>
      <c r="N7" s="505"/>
      <c r="O7" s="505"/>
      <c r="P7" s="509"/>
      <c r="Q7" s="507"/>
      <c r="R7" s="504"/>
      <c r="S7" s="503"/>
      <c r="T7" s="510"/>
    </row>
    <row r="8" spans="1:20" ht="63.75">
      <c r="A8" s="494" t="s">
        <v>1307</v>
      </c>
      <c r="B8" s="423">
        <v>41833</v>
      </c>
      <c r="C8" s="423">
        <v>41823</v>
      </c>
      <c r="D8" s="423" t="s">
        <v>2087</v>
      </c>
      <c r="E8" s="421" t="s">
        <v>649</v>
      </c>
      <c r="F8" s="501">
        <v>0.7152777777777778</v>
      </c>
      <c r="G8" s="421">
        <v>670</v>
      </c>
      <c r="H8" s="421" t="s">
        <v>829</v>
      </c>
      <c r="I8" s="421" t="s">
        <v>2086</v>
      </c>
      <c r="J8" s="496" t="s">
        <v>1323</v>
      </c>
      <c r="K8" s="421" t="s">
        <v>1215</v>
      </c>
      <c r="L8" s="421" t="s">
        <v>1215</v>
      </c>
      <c r="M8" s="421" t="s">
        <v>1320</v>
      </c>
      <c r="N8" s="421" t="s">
        <v>1108</v>
      </c>
      <c r="O8" s="421" t="s">
        <v>26</v>
      </c>
      <c r="P8" s="421" t="s">
        <v>1215</v>
      </c>
      <c r="Q8" s="421" t="s">
        <v>1215</v>
      </c>
      <c r="R8" s="423" t="s">
        <v>1215</v>
      </c>
      <c r="S8" s="421"/>
      <c r="T8" s="424" t="s">
        <v>1282</v>
      </c>
    </row>
    <row r="9" spans="1:20" ht="12.75">
      <c r="A9" s="503"/>
      <c r="B9" s="504"/>
      <c r="C9" s="504"/>
      <c r="D9" s="504"/>
      <c r="E9" s="505"/>
      <c r="F9" s="505"/>
      <c r="G9" s="506"/>
      <c r="H9" s="507"/>
      <c r="I9" s="508"/>
      <c r="J9" s="508"/>
      <c r="K9" s="505"/>
      <c r="L9" s="505"/>
      <c r="M9" s="505"/>
      <c r="N9" s="505"/>
      <c r="O9" s="505"/>
      <c r="P9" s="509"/>
      <c r="Q9" s="507"/>
      <c r="R9" s="504"/>
      <c r="S9" s="503"/>
      <c r="T9" s="510"/>
    </row>
    <row r="10" spans="1:20" ht="63.75">
      <c r="A10" s="494" t="s">
        <v>1306</v>
      </c>
      <c r="B10" s="423">
        <v>41812</v>
      </c>
      <c r="C10" s="423">
        <v>41802</v>
      </c>
      <c r="D10" s="423" t="s">
        <v>2085</v>
      </c>
      <c r="E10" s="421" t="s">
        <v>649</v>
      </c>
      <c r="F10" s="501">
        <v>0.7493055555555556</v>
      </c>
      <c r="G10" s="421">
        <v>719</v>
      </c>
      <c r="H10" s="421" t="s">
        <v>829</v>
      </c>
      <c r="I10" s="421" t="s">
        <v>2086</v>
      </c>
      <c r="J10" s="496" t="s">
        <v>1323</v>
      </c>
      <c r="K10" s="421" t="s">
        <v>1215</v>
      </c>
      <c r="L10" s="421" t="s">
        <v>1215</v>
      </c>
      <c r="M10" s="421" t="s">
        <v>1320</v>
      </c>
      <c r="N10" s="421" t="s">
        <v>1108</v>
      </c>
      <c r="O10" s="421" t="s">
        <v>26</v>
      </c>
      <c r="P10" s="421" t="s">
        <v>1215</v>
      </c>
      <c r="Q10" s="421" t="s">
        <v>1215</v>
      </c>
      <c r="R10" s="423" t="s">
        <v>1215</v>
      </c>
      <c r="S10" s="421"/>
      <c r="T10" s="424" t="s">
        <v>1282</v>
      </c>
    </row>
    <row r="11" spans="1:20" ht="12.75">
      <c r="A11" s="503"/>
      <c r="B11" s="504"/>
      <c r="C11" s="504"/>
      <c r="D11" s="504"/>
      <c r="E11" s="505"/>
      <c r="F11" s="505"/>
      <c r="G11" s="506"/>
      <c r="H11" s="507"/>
      <c r="I11" s="508"/>
      <c r="J11" s="508"/>
      <c r="K11" s="505"/>
      <c r="L11" s="505"/>
      <c r="M11" s="505"/>
      <c r="N11" s="505"/>
      <c r="O11" s="505"/>
      <c r="P11" s="509"/>
      <c r="Q11" s="507"/>
      <c r="R11" s="504"/>
      <c r="S11" s="503"/>
      <c r="T11" s="510"/>
    </row>
    <row r="12" spans="1:20" ht="38.25">
      <c r="A12" s="494" t="s">
        <v>1305</v>
      </c>
      <c r="B12" s="423">
        <v>41777</v>
      </c>
      <c r="C12" s="423">
        <v>41747</v>
      </c>
      <c r="D12" s="423" t="s">
        <v>2081</v>
      </c>
      <c r="E12" s="421" t="s">
        <v>649</v>
      </c>
      <c r="F12" s="501" t="s">
        <v>2080</v>
      </c>
      <c r="G12" s="421">
        <v>611</v>
      </c>
      <c r="H12" s="421" t="s">
        <v>829</v>
      </c>
      <c r="I12" s="421" t="s">
        <v>2079</v>
      </c>
      <c r="J12" s="496" t="s">
        <v>1323</v>
      </c>
      <c r="K12" s="421" t="s">
        <v>1215</v>
      </c>
      <c r="L12" s="421" t="s">
        <v>1215</v>
      </c>
      <c r="M12" s="421" t="s">
        <v>1320</v>
      </c>
      <c r="N12" s="421" t="s">
        <v>1108</v>
      </c>
      <c r="O12" s="421" t="s">
        <v>26</v>
      </c>
      <c r="P12" s="421" t="s">
        <v>1215</v>
      </c>
      <c r="Q12" s="421" t="s">
        <v>1215</v>
      </c>
      <c r="R12" s="423" t="s">
        <v>1215</v>
      </c>
      <c r="S12" s="421"/>
      <c r="T12" s="424" t="s">
        <v>1282</v>
      </c>
    </row>
    <row r="13" spans="1:20" ht="25.5">
      <c r="A13" s="494" t="s">
        <v>1305</v>
      </c>
      <c r="B13" s="423">
        <v>41767</v>
      </c>
      <c r="C13" s="423">
        <v>41757</v>
      </c>
      <c r="D13" s="423" t="s">
        <v>2082</v>
      </c>
      <c r="E13" s="421" t="s">
        <v>1506</v>
      </c>
      <c r="F13" s="501" t="s">
        <v>1515</v>
      </c>
      <c r="G13" s="421">
        <v>390</v>
      </c>
      <c r="H13" s="421" t="s">
        <v>829</v>
      </c>
      <c r="I13" s="421" t="s">
        <v>2083</v>
      </c>
      <c r="J13" s="496" t="s">
        <v>1323</v>
      </c>
      <c r="K13" s="421" t="s">
        <v>1215</v>
      </c>
      <c r="L13" s="421" t="s">
        <v>1215</v>
      </c>
      <c r="M13" s="421" t="s">
        <v>1320</v>
      </c>
      <c r="N13" s="421" t="s">
        <v>1108</v>
      </c>
      <c r="O13" s="421" t="s">
        <v>26</v>
      </c>
      <c r="P13" s="421" t="s">
        <v>1215</v>
      </c>
      <c r="Q13" s="421" t="s">
        <v>1215</v>
      </c>
      <c r="R13" s="423" t="s">
        <v>1215</v>
      </c>
      <c r="S13" s="421"/>
      <c r="T13" s="424" t="s">
        <v>1282</v>
      </c>
    </row>
    <row r="14" spans="1:20" ht="12.75">
      <c r="A14" s="503"/>
      <c r="B14" s="504"/>
      <c r="C14" s="504"/>
      <c r="D14" s="504"/>
      <c r="E14" s="505"/>
      <c r="F14" s="505"/>
      <c r="G14" s="506"/>
      <c r="H14" s="507"/>
      <c r="I14" s="508"/>
      <c r="J14" s="508"/>
      <c r="K14" s="505"/>
      <c r="L14" s="505"/>
      <c r="M14" s="505"/>
      <c r="N14" s="505"/>
      <c r="O14" s="505"/>
      <c r="P14" s="509"/>
      <c r="Q14" s="507"/>
      <c r="R14" s="504"/>
      <c r="S14" s="503"/>
      <c r="T14" s="510"/>
    </row>
    <row r="15" spans="1:20" ht="25.5">
      <c r="A15" s="494" t="s">
        <v>1304</v>
      </c>
      <c r="B15" s="423">
        <v>41735</v>
      </c>
      <c r="C15" s="423">
        <v>41725</v>
      </c>
      <c r="D15" s="423" t="s">
        <v>2077</v>
      </c>
      <c r="E15" s="421" t="s">
        <v>649</v>
      </c>
      <c r="F15" s="501" t="s">
        <v>1740</v>
      </c>
      <c r="G15" s="421">
        <v>807</v>
      </c>
      <c r="H15" s="421" t="s">
        <v>829</v>
      </c>
      <c r="I15" s="421" t="s">
        <v>829</v>
      </c>
      <c r="J15" s="496" t="s">
        <v>1323</v>
      </c>
      <c r="K15" s="421" t="s">
        <v>1215</v>
      </c>
      <c r="L15" s="421" t="s">
        <v>1215</v>
      </c>
      <c r="M15" s="421" t="s">
        <v>1320</v>
      </c>
      <c r="N15" s="421" t="s">
        <v>1108</v>
      </c>
      <c r="O15" s="421" t="s">
        <v>26</v>
      </c>
      <c r="P15" s="421" t="s">
        <v>1215</v>
      </c>
      <c r="Q15" s="421" t="s">
        <v>1215</v>
      </c>
      <c r="R15" s="423" t="s">
        <v>1215</v>
      </c>
      <c r="S15" s="421"/>
      <c r="T15" s="424" t="s">
        <v>1282</v>
      </c>
    </row>
    <row r="16" spans="1:20" ht="38.25">
      <c r="A16" s="494" t="s">
        <v>1304</v>
      </c>
      <c r="B16" s="423">
        <v>41752</v>
      </c>
      <c r="C16" s="423">
        <v>41732</v>
      </c>
      <c r="D16" s="423" t="s">
        <v>2078</v>
      </c>
      <c r="E16" s="421" t="s">
        <v>262</v>
      </c>
      <c r="F16" s="501" t="s">
        <v>1660</v>
      </c>
      <c r="G16" s="421">
        <v>60</v>
      </c>
      <c r="H16" s="421" t="s">
        <v>829</v>
      </c>
      <c r="I16" s="421" t="s">
        <v>2079</v>
      </c>
      <c r="J16" s="496" t="s">
        <v>1323</v>
      </c>
      <c r="K16" s="421" t="s">
        <v>1215</v>
      </c>
      <c r="L16" s="421" t="s">
        <v>1215</v>
      </c>
      <c r="M16" s="421" t="s">
        <v>1320</v>
      </c>
      <c r="N16" s="421" t="s">
        <v>1108</v>
      </c>
      <c r="O16" s="421" t="s">
        <v>26</v>
      </c>
      <c r="P16" s="421" t="s">
        <v>1215</v>
      </c>
      <c r="Q16" s="421" t="s">
        <v>1215</v>
      </c>
      <c r="R16" s="423" t="s">
        <v>1215</v>
      </c>
      <c r="S16" s="421"/>
      <c r="T16" s="424" t="s">
        <v>1282</v>
      </c>
    </row>
    <row r="17" spans="1:20" ht="12.75">
      <c r="A17" s="503"/>
      <c r="B17" s="504"/>
      <c r="C17" s="504"/>
      <c r="D17" s="504"/>
      <c r="E17" s="505"/>
      <c r="F17" s="505"/>
      <c r="G17" s="506"/>
      <c r="H17" s="507"/>
      <c r="I17" s="508"/>
      <c r="J17" s="508"/>
      <c r="K17" s="505"/>
      <c r="L17" s="505"/>
      <c r="M17" s="505"/>
      <c r="N17" s="505"/>
      <c r="O17" s="505"/>
      <c r="P17" s="509"/>
      <c r="Q17" s="507"/>
      <c r="R17" s="504"/>
      <c r="S17" s="503"/>
      <c r="T17" s="510"/>
    </row>
    <row r="18" spans="1:20" ht="38.25">
      <c r="A18" s="353" t="s">
        <v>1303</v>
      </c>
      <c r="B18" s="354">
        <v>41721</v>
      </c>
      <c r="C18" s="354">
        <v>41725</v>
      </c>
      <c r="D18" s="354" t="s">
        <v>2071</v>
      </c>
      <c r="E18" s="452" t="s">
        <v>649</v>
      </c>
      <c r="F18" s="551" t="s">
        <v>1524</v>
      </c>
      <c r="G18" s="353">
        <v>6090</v>
      </c>
      <c r="H18" s="547" t="s">
        <v>829</v>
      </c>
      <c r="I18" s="548" t="s">
        <v>1448</v>
      </c>
      <c r="J18" s="125" t="s">
        <v>2072</v>
      </c>
      <c r="K18" s="125" t="s">
        <v>2073</v>
      </c>
      <c r="L18" s="16" t="s">
        <v>955</v>
      </c>
      <c r="M18" s="452" t="s">
        <v>1324</v>
      </c>
      <c r="N18" s="375" t="s">
        <v>1549</v>
      </c>
      <c r="O18" s="125" t="s">
        <v>2074</v>
      </c>
      <c r="P18" s="474"/>
      <c r="Q18" s="125" t="s">
        <v>2075</v>
      </c>
      <c r="R18" s="354">
        <v>41725</v>
      </c>
      <c r="S18" s="474"/>
      <c r="T18" s="424" t="s">
        <v>1282</v>
      </c>
    </row>
    <row r="19" spans="1:20" ht="102">
      <c r="A19" s="368" t="s">
        <v>1303</v>
      </c>
      <c r="B19" s="365">
        <v>41709</v>
      </c>
      <c r="C19" s="365">
        <v>41709</v>
      </c>
      <c r="D19" s="365" t="s">
        <v>2057</v>
      </c>
      <c r="E19" s="547" t="s">
        <v>1547</v>
      </c>
      <c r="F19" s="548" t="s">
        <v>2076</v>
      </c>
      <c r="G19" s="368">
        <v>1688</v>
      </c>
      <c r="H19" s="547" t="s">
        <v>829</v>
      </c>
      <c r="I19" s="548" t="s">
        <v>1448</v>
      </c>
      <c r="J19" s="548" t="s">
        <v>2060</v>
      </c>
      <c r="K19" s="549" t="s">
        <v>2059</v>
      </c>
      <c r="L19" s="549" t="s">
        <v>2002</v>
      </c>
      <c r="M19" s="547" t="s">
        <v>1321</v>
      </c>
      <c r="N19" s="549" t="s">
        <v>1202</v>
      </c>
      <c r="O19" s="549" t="s">
        <v>1213</v>
      </c>
      <c r="P19" s="548"/>
      <c r="Q19" s="463" t="s">
        <v>2058</v>
      </c>
      <c r="R19" s="365">
        <v>41712</v>
      </c>
      <c r="S19" s="550"/>
      <c r="T19" s="424" t="s">
        <v>1282</v>
      </c>
    </row>
    <row r="20" spans="1:20" ht="12.75">
      <c r="A20" s="503"/>
      <c r="B20" s="504"/>
      <c r="C20" s="504"/>
      <c r="D20" s="504"/>
      <c r="E20" s="505"/>
      <c r="F20" s="505"/>
      <c r="G20" s="506"/>
      <c r="H20" s="507"/>
      <c r="I20" s="508"/>
      <c r="J20" s="508"/>
      <c r="K20" s="505"/>
      <c r="L20" s="505"/>
      <c r="M20" s="505"/>
      <c r="N20" s="505"/>
      <c r="O20" s="505"/>
      <c r="P20" s="509"/>
      <c r="Q20" s="507"/>
      <c r="R20" s="504"/>
      <c r="S20" s="503"/>
      <c r="T20" s="510"/>
    </row>
    <row r="21" spans="1:20" ht="25.5">
      <c r="A21" s="494" t="s">
        <v>1302</v>
      </c>
      <c r="B21" s="423">
        <v>41692</v>
      </c>
      <c r="C21" s="423">
        <v>41693</v>
      </c>
      <c r="D21" s="423" t="s">
        <v>2055</v>
      </c>
      <c r="E21" s="421" t="s">
        <v>649</v>
      </c>
      <c r="F21" s="501" t="s">
        <v>2056</v>
      </c>
      <c r="G21" s="421">
        <v>746</v>
      </c>
      <c r="H21" s="421" t="s">
        <v>829</v>
      </c>
      <c r="I21" s="421" t="s">
        <v>829</v>
      </c>
      <c r="J21" s="496" t="s">
        <v>1323</v>
      </c>
      <c r="K21" s="421" t="s">
        <v>1215</v>
      </c>
      <c r="L21" s="421" t="s">
        <v>1215</v>
      </c>
      <c r="M21" s="421" t="s">
        <v>1320</v>
      </c>
      <c r="N21" s="421" t="s">
        <v>1108</v>
      </c>
      <c r="O21" s="421" t="s">
        <v>26</v>
      </c>
      <c r="P21" s="421" t="s">
        <v>1215</v>
      </c>
      <c r="Q21" s="421" t="s">
        <v>1215</v>
      </c>
      <c r="R21" s="423" t="s">
        <v>1215</v>
      </c>
      <c r="S21" s="421"/>
      <c r="T21" s="424" t="s">
        <v>1282</v>
      </c>
    </row>
    <row r="22" spans="1:20" ht="12.75">
      <c r="A22" s="503"/>
      <c r="B22" s="504"/>
      <c r="C22" s="504"/>
      <c r="D22" s="504"/>
      <c r="E22" s="505"/>
      <c r="F22" s="505"/>
      <c r="G22" s="506"/>
      <c r="H22" s="507"/>
      <c r="I22" s="508"/>
      <c r="J22" s="508"/>
      <c r="K22" s="505"/>
      <c r="L22" s="505"/>
      <c r="M22" s="505"/>
      <c r="N22" s="505"/>
      <c r="O22" s="505"/>
      <c r="P22" s="509"/>
      <c r="Q22" s="507"/>
      <c r="R22" s="504"/>
      <c r="S22" s="503"/>
      <c r="T22" s="510"/>
    </row>
    <row r="23" spans="1:20" ht="12.75">
      <c r="A23" s="474" t="s">
        <v>1993</v>
      </c>
      <c r="B23" s="354"/>
      <c r="C23" s="354"/>
      <c r="D23" s="354"/>
      <c r="E23" s="375"/>
      <c r="F23" s="375"/>
      <c r="G23" s="353"/>
      <c r="H23" s="452"/>
      <c r="I23" s="125"/>
      <c r="J23" s="125"/>
      <c r="K23" s="375"/>
      <c r="L23" s="375"/>
      <c r="M23" s="375"/>
      <c r="N23" s="375"/>
      <c r="O23" s="375"/>
      <c r="P23" s="20"/>
      <c r="Q23" s="452"/>
      <c r="R23" s="354"/>
      <c r="S23" s="474"/>
      <c r="T23" s="424"/>
    </row>
  </sheetData>
  <sheetProtection/>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618">
        <v>2009</v>
      </c>
      <c r="C4" s="618"/>
      <c r="D4" s="618"/>
      <c r="E4" s="618"/>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618">
        <v>2008</v>
      </c>
      <c r="C7" s="618"/>
      <c r="D7" s="618"/>
      <c r="E7" s="618"/>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618">
        <v>2007</v>
      </c>
      <c r="C11" s="618"/>
      <c r="D11" s="618"/>
      <c r="E11" s="618"/>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81" t="s">
        <v>1187</v>
      </c>
      <c r="B1" s="581"/>
      <c r="C1" s="581"/>
      <c r="D1" s="581"/>
      <c r="E1" s="581"/>
      <c r="F1" s="581"/>
      <c r="G1" s="581"/>
      <c r="H1" s="581"/>
      <c r="I1" s="581"/>
      <c r="J1" s="581"/>
      <c r="K1" s="581"/>
      <c r="L1" s="581"/>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82" t="s">
        <v>1190</v>
      </c>
      <c r="B16" s="582" t="s">
        <v>1301</v>
      </c>
      <c r="C16" s="40">
        <f>SUM(C4:C15)</f>
        <v>527040</v>
      </c>
      <c r="D16" s="584">
        <f>SUM(D4:D15)</f>
        <v>21942</v>
      </c>
      <c r="E16" s="598">
        <f>C16-D16</f>
        <v>505098</v>
      </c>
      <c r="F16" s="588">
        <f>SUM(F4:F15)</f>
        <v>2670</v>
      </c>
      <c r="G16" s="590">
        <f>(E16-F16)/E16</f>
        <v>0.9947138971051163</v>
      </c>
      <c r="H16" s="592">
        <f>SUM(H4:H15)</f>
        <v>4320</v>
      </c>
      <c r="I16" s="593">
        <f>SUM(I4:I15)</f>
        <v>2520</v>
      </c>
      <c r="J16" s="593"/>
      <c r="K16" s="610">
        <f>(C16-D16)/C16</f>
        <v>0.9583674863387979</v>
      </c>
    </row>
    <row r="17" spans="1:12" ht="23.25" customHeight="1" thickBot="1">
      <c r="A17" s="583"/>
      <c r="B17" s="583"/>
      <c r="C17" s="41" t="s">
        <v>293</v>
      </c>
      <c r="D17" s="585"/>
      <c r="E17" s="599"/>
      <c r="F17" s="589"/>
      <c r="G17" s="591"/>
      <c r="H17" s="589"/>
      <c r="I17" s="589"/>
      <c r="J17" s="589"/>
      <c r="K17" s="591"/>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33.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81" t="s">
        <v>1189</v>
      </c>
      <c r="B1" s="581"/>
      <c r="C1" s="581"/>
      <c r="D1" s="581"/>
      <c r="E1" s="581"/>
      <c r="F1" s="581"/>
      <c r="G1" s="581"/>
      <c r="H1" s="581"/>
      <c r="I1" s="581"/>
      <c r="J1" s="581"/>
      <c r="K1" s="581"/>
      <c r="L1" s="581"/>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82" t="s">
        <v>1190</v>
      </c>
      <c r="B16" s="582" t="s">
        <v>847</v>
      </c>
      <c r="C16" s="40">
        <f>SUM(C4:C15)</f>
        <v>527040</v>
      </c>
      <c r="D16" s="584">
        <f>SUM(D4:D15)</f>
        <v>19382</v>
      </c>
      <c r="E16" s="598">
        <f>C16-D16</f>
        <v>507658</v>
      </c>
      <c r="F16" s="592">
        <f>SUM(F4:F15)</f>
        <v>2375</v>
      </c>
      <c r="G16" s="590">
        <f>(E16-F16)/E16</f>
        <v>0.9953216535541645</v>
      </c>
      <c r="H16" s="592">
        <f>SUM(H4:H15)</f>
        <v>4320</v>
      </c>
      <c r="I16" s="592">
        <f>SUM(I4:I15)</f>
        <v>2520</v>
      </c>
      <c r="J16" s="592"/>
      <c r="K16" s="590">
        <f>(C16-D16)/C16</f>
        <v>0.963224802671524</v>
      </c>
    </row>
    <row r="17" spans="1:12" ht="23.25" customHeight="1" thickBot="1">
      <c r="A17" s="583"/>
      <c r="B17" s="583"/>
      <c r="C17" s="41" t="s">
        <v>293</v>
      </c>
      <c r="D17" s="585"/>
      <c r="E17" s="599"/>
      <c r="F17" s="589"/>
      <c r="G17" s="591"/>
      <c r="H17" s="589"/>
      <c r="I17" s="589"/>
      <c r="J17" s="589"/>
      <c r="K17" s="591"/>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34.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17" t="s">
        <v>1188</v>
      </c>
      <c r="B1" s="581"/>
      <c r="C1" s="581"/>
      <c r="D1" s="581"/>
      <c r="E1" s="581"/>
      <c r="F1" s="581"/>
      <c r="G1" s="581"/>
      <c r="H1" s="581"/>
      <c r="I1" s="581"/>
      <c r="J1" s="581"/>
      <c r="K1" s="581"/>
      <c r="L1" s="581"/>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82" t="s">
        <v>1190</v>
      </c>
      <c r="B16" s="582" t="s">
        <v>846</v>
      </c>
      <c r="C16" s="40">
        <f>SUM(C4:C15)</f>
        <v>188640</v>
      </c>
      <c r="D16" s="584">
        <f>SUM(D4:D15)</f>
        <v>0</v>
      </c>
      <c r="E16" s="584">
        <f>C16-D16</f>
        <v>188640</v>
      </c>
      <c r="F16" s="596">
        <f>SUM(F4:F15)</f>
        <v>1602</v>
      </c>
      <c r="G16" s="590">
        <f>(E16-F16)/E16</f>
        <v>0.9915076335877863</v>
      </c>
      <c r="H16" s="592">
        <f>SUM(H4:H15)</f>
        <v>0</v>
      </c>
      <c r="I16" s="592">
        <f>SUM(I4:I15)</f>
        <v>0</v>
      </c>
      <c r="J16" s="592"/>
      <c r="K16" s="611">
        <f>(C16-D16)/C16</f>
        <v>1</v>
      </c>
    </row>
    <row r="17" spans="1:12" ht="23.25" customHeight="1" thickBot="1">
      <c r="A17" s="583"/>
      <c r="B17" s="583"/>
      <c r="C17" s="41" t="s">
        <v>293</v>
      </c>
      <c r="D17" s="585"/>
      <c r="E17" s="585"/>
      <c r="F17" s="597"/>
      <c r="G17" s="591"/>
      <c r="H17" s="589"/>
      <c r="I17" s="589"/>
      <c r="J17" s="589"/>
      <c r="K17" s="612"/>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6.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81" t="s">
        <v>385</v>
      </c>
      <c r="B1" s="581"/>
      <c r="C1" s="581"/>
      <c r="D1" s="581"/>
      <c r="E1" s="581"/>
      <c r="F1" s="581"/>
      <c r="G1" s="581"/>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82" t="s">
        <v>830</v>
      </c>
      <c r="B9" s="582" t="s">
        <v>1301</v>
      </c>
      <c r="C9" s="40">
        <f>SUM(C4:C8)</f>
        <v>217440</v>
      </c>
      <c r="D9" s="584">
        <f>SUM(D4:D8)</f>
        <v>6395</v>
      </c>
      <c r="E9" s="584">
        <f>C9-D9</f>
        <v>211045</v>
      </c>
      <c r="F9" s="596">
        <f>SUM(F4:F8)</f>
        <v>2002</v>
      </c>
      <c r="G9" s="621">
        <f t="shared" si="0"/>
        <v>0.990513871449217</v>
      </c>
    </row>
    <row r="10" spans="1:7" ht="23.25" customHeight="1" thickBot="1">
      <c r="A10" s="583"/>
      <c r="B10" s="583"/>
      <c r="C10" s="41" t="s">
        <v>708</v>
      </c>
      <c r="D10" s="585"/>
      <c r="E10" s="585"/>
      <c r="F10" s="597"/>
      <c r="G10" s="620"/>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82" t="s">
        <v>34</v>
      </c>
      <c r="B21" s="582" t="s">
        <v>1301</v>
      </c>
      <c r="C21" s="40">
        <f>C9+SUM(C14:C20)</f>
        <v>525600</v>
      </c>
      <c r="D21" s="584">
        <f>D9+SUM(D14:D20)</f>
        <v>22140</v>
      </c>
      <c r="E21" s="584">
        <f>C21-D21</f>
        <v>503460</v>
      </c>
      <c r="F21" s="596">
        <f>F9+SUM(F14:F20)</f>
        <v>4486</v>
      </c>
      <c r="G21" s="619">
        <f>(E21-F21)/E21</f>
        <v>0.9910896595558734</v>
      </c>
    </row>
    <row r="22" spans="1:7" ht="23.25" customHeight="1" thickBot="1">
      <c r="A22" s="583"/>
      <c r="B22" s="583"/>
      <c r="C22" s="41" t="s">
        <v>1185</v>
      </c>
      <c r="D22" s="585"/>
      <c r="E22" s="585"/>
      <c r="F22" s="597"/>
      <c r="G22" s="620"/>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37.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81" t="s">
        <v>920</v>
      </c>
      <c r="B1" s="581"/>
      <c r="C1" s="581"/>
      <c r="D1" s="581"/>
      <c r="E1" s="581"/>
      <c r="F1" s="581"/>
      <c r="G1" s="581"/>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82" t="s">
        <v>833</v>
      </c>
      <c r="B16" s="582" t="s">
        <v>846</v>
      </c>
      <c r="C16" s="40">
        <f>SUM(C9:C15)</f>
        <v>105840</v>
      </c>
      <c r="D16" s="584">
        <f>SUM(D4:D15)</f>
        <v>750</v>
      </c>
      <c r="E16" s="584">
        <f>C16-D16</f>
        <v>105090</v>
      </c>
      <c r="F16" s="622">
        <f>SUM(F4:F15)</f>
        <v>2028</v>
      </c>
      <c r="G16" s="624">
        <f>(E16-F16)/E16</f>
        <v>0.9807022552098201</v>
      </c>
    </row>
    <row r="17" spans="1:7" ht="23.25" customHeight="1" thickBot="1">
      <c r="A17" s="583"/>
      <c r="B17" s="583"/>
      <c r="C17" s="41" t="s">
        <v>1183</v>
      </c>
      <c r="D17" s="585"/>
      <c r="E17" s="585"/>
      <c r="F17" s="623"/>
      <c r="G17" s="6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81" t="s">
        <v>921</v>
      </c>
      <c r="B1" s="581"/>
      <c r="C1" s="581"/>
      <c r="D1" s="581"/>
      <c r="E1" s="581"/>
      <c r="F1" s="581"/>
      <c r="G1" s="581"/>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82" t="s">
        <v>833</v>
      </c>
      <c r="B16" s="582" t="s">
        <v>847</v>
      </c>
      <c r="C16" s="40">
        <f>SUM(C9:C15)</f>
        <v>308160</v>
      </c>
      <c r="D16" s="584">
        <f>SUM(D4:D15)</f>
        <v>16405</v>
      </c>
      <c r="E16" s="584">
        <f>C16-D16</f>
        <v>291755</v>
      </c>
      <c r="F16" s="622">
        <f>SUM(F4:F15)</f>
        <v>4989</v>
      </c>
      <c r="G16" s="624">
        <f>(E16-F16)/E16</f>
        <v>0.9829000359891005</v>
      </c>
    </row>
    <row r="17" spans="1:7" ht="23.25" customHeight="1" thickBot="1">
      <c r="A17" s="583"/>
      <c r="B17" s="583"/>
      <c r="C17" s="41" t="s">
        <v>1183</v>
      </c>
      <c r="D17" s="585"/>
      <c r="E17" s="585"/>
      <c r="F17" s="623"/>
      <c r="G17" s="6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9.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81" t="s">
        <v>920</v>
      </c>
      <c r="B1" s="581"/>
      <c r="C1" s="581"/>
      <c r="D1" s="581"/>
      <c r="E1" s="581"/>
      <c r="F1" s="581"/>
      <c r="G1" s="581"/>
    </row>
    <row r="2" spans="1:7" ht="23.25" customHeight="1" thickBot="1">
      <c r="A2" s="626" t="s">
        <v>834</v>
      </c>
      <c r="B2" s="626"/>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82" t="s">
        <v>833</v>
      </c>
      <c r="B16" s="582" t="s">
        <v>846</v>
      </c>
      <c r="C16" s="40">
        <f>SUM(C9:C15)</f>
        <v>105840</v>
      </c>
      <c r="D16" s="584">
        <f>SUM(D4:D15)</f>
        <v>315</v>
      </c>
      <c r="E16" s="584">
        <f>C16-D16</f>
        <v>105525</v>
      </c>
      <c r="F16" s="622">
        <f>SUM(F4:F15)</f>
        <v>1723</v>
      </c>
      <c r="G16" s="624">
        <f>(E16-F16)/E16</f>
        <v>0.9836721156124141</v>
      </c>
    </row>
    <row r="17" spans="1:7" ht="23.25" customHeight="1" thickBot="1">
      <c r="A17" s="583"/>
      <c r="B17" s="583"/>
      <c r="C17" s="41" t="s">
        <v>1183</v>
      </c>
      <c r="D17" s="585"/>
      <c r="E17" s="585"/>
      <c r="F17" s="623"/>
      <c r="G17" s="625"/>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C12" sqref="C12"/>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81" t="s">
        <v>2053</v>
      </c>
      <c r="B1" s="581"/>
      <c r="C1" s="581"/>
      <c r="D1" s="581"/>
      <c r="E1" s="581"/>
      <c r="F1" s="581"/>
      <c r="G1" s="581"/>
      <c r="H1" s="581"/>
      <c r="I1" s="581"/>
      <c r="J1" s="581"/>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973</v>
      </c>
      <c r="G6" s="294">
        <f t="shared" si="0"/>
        <v>0.941243961352657</v>
      </c>
      <c r="H6" s="270">
        <v>0</v>
      </c>
      <c r="I6" s="240">
        <v>0</v>
      </c>
      <c r="J6" s="295">
        <f t="shared" si="1"/>
        <v>0.941243961352657</v>
      </c>
    </row>
    <row r="7" spans="1:10" ht="13.5" thickBot="1">
      <c r="A7" s="34" t="s">
        <v>1304</v>
      </c>
      <c r="B7" s="34" t="s">
        <v>1301</v>
      </c>
      <c r="C7" s="35">
        <f>22*60*12</f>
        <v>15840</v>
      </c>
      <c r="D7" s="35">
        <v>0</v>
      </c>
      <c r="E7" s="175">
        <f>C7</f>
        <v>15840</v>
      </c>
      <c r="F7" s="224">
        <v>0</v>
      </c>
      <c r="G7" s="294">
        <f t="shared" si="0"/>
        <v>1</v>
      </c>
      <c r="H7" s="270">
        <v>0</v>
      </c>
      <c r="I7" s="240">
        <v>0</v>
      </c>
      <c r="J7" s="295">
        <f t="shared" si="1"/>
        <v>1</v>
      </c>
    </row>
    <row r="8" spans="1:10" ht="13.5" thickBot="1">
      <c r="A8" s="34" t="s">
        <v>1305</v>
      </c>
      <c r="B8" s="34" t="s">
        <v>1301</v>
      </c>
      <c r="C8" s="35">
        <f>22*60*12</f>
        <v>15840</v>
      </c>
      <c r="D8" s="35">
        <v>0</v>
      </c>
      <c r="E8" s="175">
        <f t="shared" si="2"/>
        <v>15840</v>
      </c>
      <c r="F8" s="224">
        <v>0</v>
      </c>
      <c r="G8" s="294">
        <f t="shared" si="0"/>
        <v>1</v>
      </c>
      <c r="H8" s="270">
        <v>0</v>
      </c>
      <c r="I8" s="240">
        <v>0</v>
      </c>
      <c r="J8" s="295">
        <f t="shared" si="1"/>
        <v>1</v>
      </c>
    </row>
    <row r="9" spans="1:10" ht="13.5" thickBot="1">
      <c r="A9" s="34" t="s">
        <v>1306</v>
      </c>
      <c r="B9" s="34" t="s">
        <v>1301</v>
      </c>
      <c r="C9" s="35">
        <f>21*60*12</f>
        <v>15120</v>
      </c>
      <c r="D9" s="35">
        <v>0</v>
      </c>
      <c r="E9" s="175">
        <f t="shared" si="2"/>
        <v>15120</v>
      </c>
      <c r="F9" s="224">
        <v>0</v>
      </c>
      <c r="G9" s="294">
        <f t="shared" si="0"/>
        <v>1</v>
      </c>
      <c r="H9" s="270">
        <v>0</v>
      </c>
      <c r="I9" s="240">
        <v>0</v>
      </c>
      <c r="J9" s="295">
        <f t="shared" si="1"/>
        <v>1</v>
      </c>
    </row>
    <row r="10" spans="1:10" ht="13.5" thickBot="1">
      <c r="A10" s="34" t="s">
        <v>1307</v>
      </c>
      <c r="B10" s="34" t="s">
        <v>1301</v>
      </c>
      <c r="C10" s="35">
        <f>23*60*12</f>
        <v>16560</v>
      </c>
      <c r="D10" s="35">
        <v>0</v>
      </c>
      <c r="E10" s="175">
        <f t="shared" si="2"/>
        <v>16560</v>
      </c>
      <c r="F10" s="224">
        <v>0</v>
      </c>
      <c r="G10" s="294">
        <f t="shared" si="0"/>
        <v>1</v>
      </c>
      <c r="H10" s="270">
        <v>0</v>
      </c>
      <c r="I10" s="240">
        <v>0</v>
      </c>
      <c r="J10" s="295">
        <f t="shared" si="1"/>
        <v>1</v>
      </c>
    </row>
    <row r="11" spans="1:10" ht="13.5" thickBot="1">
      <c r="A11" s="34" t="s">
        <v>1308</v>
      </c>
      <c r="B11" s="34" t="s">
        <v>1301</v>
      </c>
      <c r="C11" s="35">
        <f>21*60*12</f>
        <v>15120</v>
      </c>
      <c r="D11" s="35">
        <v>0</v>
      </c>
      <c r="E11" s="175">
        <f t="shared" si="2"/>
        <v>15120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23*60*12</f>
        <v>16560</v>
      </c>
      <c r="D13" s="35">
        <v>0</v>
      </c>
      <c r="E13" s="175">
        <f t="shared" si="2"/>
        <v>16560</v>
      </c>
      <c r="F13" s="224">
        <v>0</v>
      </c>
      <c r="G13" s="294">
        <f t="shared" si="0"/>
        <v>1</v>
      </c>
      <c r="H13" s="270">
        <v>0</v>
      </c>
      <c r="I13" s="240">
        <v>0</v>
      </c>
      <c r="J13" s="295">
        <f t="shared" si="1"/>
        <v>1</v>
      </c>
    </row>
    <row r="14" spans="1:10" ht="13.5" thickBot="1">
      <c r="A14" s="37" t="s">
        <v>1387</v>
      </c>
      <c r="B14" s="37" t="s">
        <v>1301</v>
      </c>
      <c r="C14" s="35">
        <f>20*60*12</f>
        <v>14400</v>
      </c>
      <c r="D14" s="35">
        <v>0</v>
      </c>
      <c r="E14" s="175">
        <f t="shared" si="2"/>
        <v>14400</v>
      </c>
      <c r="F14" s="224">
        <v>0</v>
      </c>
      <c r="G14" s="294">
        <f t="shared" si="0"/>
        <v>1</v>
      </c>
      <c r="H14" s="270">
        <v>0</v>
      </c>
      <c r="I14" s="240">
        <v>0</v>
      </c>
      <c r="J14" s="295">
        <f t="shared" si="1"/>
        <v>1</v>
      </c>
    </row>
    <row r="15" spans="1:10" ht="13.5" thickBot="1">
      <c r="A15" s="37" t="s">
        <v>1388</v>
      </c>
      <c r="B15" s="37" t="s">
        <v>1301</v>
      </c>
      <c r="C15" s="35">
        <f>23*60*12</f>
        <v>16560</v>
      </c>
      <c r="D15" s="35">
        <v>0</v>
      </c>
      <c r="E15" s="175">
        <f t="shared" si="2"/>
        <v>16560</v>
      </c>
      <c r="F15" s="230">
        <v>0</v>
      </c>
      <c r="G15" s="294">
        <f t="shared" si="0"/>
        <v>1</v>
      </c>
      <c r="H15" s="270">
        <v>0</v>
      </c>
      <c r="I15" s="240">
        <v>0</v>
      </c>
      <c r="J15" s="295">
        <f t="shared" si="1"/>
        <v>1</v>
      </c>
    </row>
    <row r="16" spans="1:10" ht="12.75">
      <c r="A16" s="582" t="s">
        <v>2084</v>
      </c>
      <c r="B16" s="582" t="s">
        <v>1301</v>
      </c>
      <c r="C16" s="40">
        <f>SUM(C4:C15)</f>
        <v>187920</v>
      </c>
      <c r="D16" s="584">
        <f>SUM(D4:D15)</f>
        <v>0</v>
      </c>
      <c r="E16" s="586">
        <f>C16-D16</f>
        <v>187920</v>
      </c>
      <c r="F16" s="588">
        <f>SUM(F4:F15)</f>
        <v>973</v>
      </c>
      <c r="G16" s="590">
        <f>(C16-F16)/C16</f>
        <v>0.9948222647935292</v>
      </c>
      <c r="H16" s="592">
        <f>SUM(H4:H15)</f>
        <v>0</v>
      </c>
      <c r="I16" s="593">
        <f>SUM(I4:I15)</f>
        <v>0</v>
      </c>
      <c r="J16" s="593"/>
    </row>
    <row r="17" spans="1:10" ht="22.5"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41.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82" t="s">
        <v>1311</v>
      </c>
      <c r="B15" s="582" t="s">
        <v>1301</v>
      </c>
      <c r="C15" s="40">
        <f>SUM(C3:C14)</f>
        <v>525600</v>
      </c>
      <c r="D15" s="584">
        <f>SUM(D3:D14)</f>
        <v>13894</v>
      </c>
      <c r="E15" s="584">
        <f>C15-D15</f>
        <v>511706</v>
      </c>
      <c r="F15" s="582">
        <f>SUM(F3:F14)</f>
        <v>3700</v>
      </c>
      <c r="G15" s="624">
        <v>0.9927</v>
      </c>
    </row>
    <row r="16" spans="1:7" ht="23.25" customHeight="1" thickBot="1">
      <c r="A16" s="583"/>
      <c r="B16" s="583"/>
      <c r="C16" s="41" t="s">
        <v>1389</v>
      </c>
      <c r="D16" s="585"/>
      <c r="E16" s="585"/>
      <c r="F16" s="583"/>
      <c r="G16" s="625"/>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D11" sqref="D11"/>
    </sheetView>
  </sheetViews>
  <sheetFormatPr defaultColWidth="9.140625" defaultRowHeight="12.75"/>
  <cols>
    <col min="1" max="1" width="17.28125" style="0" customWidth="1"/>
    <col min="2" max="2" width="29.140625" style="0" bestFit="1" customWidth="1"/>
  </cols>
  <sheetData>
    <row r="1" spans="1:10" ht="23.25">
      <c r="A1" s="581" t="s">
        <v>1990</v>
      </c>
      <c r="B1" s="581"/>
      <c r="C1" s="581"/>
      <c r="D1" s="581"/>
      <c r="E1" s="581"/>
      <c r="F1" s="581"/>
      <c r="G1" s="581"/>
      <c r="H1" s="581"/>
      <c r="I1" s="581"/>
      <c r="J1" s="581"/>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846</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c r="E6" s="175">
        <f t="shared" si="2"/>
        <v>16560</v>
      </c>
      <c r="F6" s="224">
        <v>720</v>
      </c>
      <c r="G6" s="294">
        <f t="shared" si="0"/>
        <v>0.9565217391304348</v>
      </c>
      <c r="H6" s="270">
        <v>0</v>
      </c>
      <c r="I6" s="240">
        <v>0</v>
      </c>
      <c r="J6" s="295">
        <f t="shared" si="1"/>
        <v>0.9565217391304348</v>
      </c>
    </row>
    <row r="7" spans="1:10" ht="13.5" thickBot="1">
      <c r="A7" s="34" t="s">
        <v>1304</v>
      </c>
      <c r="B7" s="34" t="s">
        <v>1301</v>
      </c>
      <c r="C7" s="35">
        <f>22*60*12</f>
        <v>15840</v>
      </c>
      <c r="D7" s="35">
        <v>867</v>
      </c>
      <c r="E7" s="175">
        <f>C7</f>
        <v>15840</v>
      </c>
      <c r="F7" s="224">
        <v>0</v>
      </c>
      <c r="G7" s="294">
        <f t="shared" si="0"/>
        <v>1</v>
      </c>
      <c r="H7" s="270">
        <v>0</v>
      </c>
      <c r="I7" s="240">
        <v>0</v>
      </c>
      <c r="J7" s="295">
        <f t="shared" si="1"/>
        <v>1</v>
      </c>
    </row>
    <row r="8" spans="1:10" ht="13.5" thickBot="1">
      <c r="A8" s="34" t="s">
        <v>1305</v>
      </c>
      <c r="B8" s="34" t="s">
        <v>1301</v>
      </c>
      <c r="C8" s="35">
        <f>22*60*12</f>
        <v>15840</v>
      </c>
      <c r="D8" s="35">
        <v>611</v>
      </c>
      <c r="E8" s="175">
        <f t="shared" si="2"/>
        <v>15840</v>
      </c>
      <c r="F8" s="224">
        <v>0</v>
      </c>
      <c r="G8" s="294">
        <f t="shared" si="0"/>
        <v>1</v>
      </c>
      <c r="H8" s="270">
        <v>0</v>
      </c>
      <c r="I8" s="240">
        <v>0</v>
      </c>
      <c r="J8" s="295">
        <f t="shared" si="1"/>
        <v>1</v>
      </c>
    </row>
    <row r="9" spans="1:10" ht="13.5" thickBot="1">
      <c r="A9" s="34" t="s">
        <v>1306</v>
      </c>
      <c r="B9" s="34" t="s">
        <v>1301</v>
      </c>
      <c r="C9" s="35">
        <f>21*60*12</f>
        <v>15120</v>
      </c>
      <c r="D9" s="35">
        <v>719</v>
      </c>
      <c r="E9" s="175">
        <f t="shared" si="2"/>
        <v>15120</v>
      </c>
      <c r="F9" s="224">
        <v>0</v>
      </c>
      <c r="G9" s="294">
        <f t="shared" si="0"/>
        <v>1</v>
      </c>
      <c r="H9" s="270">
        <v>0</v>
      </c>
      <c r="I9" s="240">
        <v>0</v>
      </c>
      <c r="J9" s="295">
        <f t="shared" si="1"/>
        <v>1</v>
      </c>
    </row>
    <row r="10" spans="1:10" ht="13.5" thickBot="1">
      <c r="A10" s="34" t="s">
        <v>1307</v>
      </c>
      <c r="B10" s="34" t="s">
        <v>1301</v>
      </c>
      <c r="C10" s="35">
        <f>23*60*12</f>
        <v>16560</v>
      </c>
      <c r="D10" s="35">
        <v>670</v>
      </c>
      <c r="E10" s="175">
        <f t="shared" si="2"/>
        <v>16560</v>
      </c>
      <c r="F10" s="224">
        <v>0</v>
      </c>
      <c r="G10" s="294">
        <f t="shared" si="0"/>
        <v>1</v>
      </c>
      <c r="H10" s="270">
        <v>0</v>
      </c>
      <c r="I10" s="240">
        <v>0</v>
      </c>
      <c r="J10" s="295">
        <f t="shared" si="1"/>
        <v>1</v>
      </c>
    </row>
    <row r="11" spans="1:10" ht="13.5" thickBot="1">
      <c r="A11" s="34" t="s">
        <v>1308</v>
      </c>
      <c r="B11" s="34" t="s">
        <v>1301</v>
      </c>
      <c r="C11" s="35">
        <f>21*60*12</f>
        <v>15120</v>
      </c>
      <c r="D11" s="35">
        <v>438</v>
      </c>
      <c r="E11" s="175">
        <f t="shared" si="2"/>
        <v>15120</v>
      </c>
      <c r="F11" s="224">
        <v>0</v>
      </c>
      <c r="G11" s="294">
        <f t="shared" si="0"/>
        <v>1</v>
      </c>
      <c r="H11" s="270">
        <v>0</v>
      </c>
      <c r="I11" s="240">
        <v>0</v>
      </c>
      <c r="J11" s="295">
        <f t="shared" si="1"/>
        <v>1</v>
      </c>
    </row>
    <row r="12" spans="1:10" ht="13.5" thickBot="1">
      <c r="A12" s="34" t="s">
        <v>1309</v>
      </c>
      <c r="B12" s="34" t="s">
        <v>1301</v>
      </c>
      <c r="C12" s="35">
        <f>22*60*12</f>
        <v>15840</v>
      </c>
      <c r="D12" s="35"/>
      <c r="E12" s="175">
        <f t="shared" si="2"/>
        <v>15840</v>
      </c>
      <c r="F12" s="224">
        <v>0</v>
      </c>
      <c r="G12" s="294">
        <f t="shared" si="0"/>
        <v>1</v>
      </c>
      <c r="H12" s="270">
        <v>0</v>
      </c>
      <c r="I12" s="240">
        <v>0</v>
      </c>
      <c r="J12" s="295">
        <f t="shared" si="1"/>
        <v>1</v>
      </c>
    </row>
    <row r="13" spans="1:10" ht="13.5" thickBot="1">
      <c r="A13" s="37" t="s">
        <v>1310</v>
      </c>
      <c r="B13" s="37" t="s">
        <v>1301</v>
      </c>
      <c r="C13" s="35">
        <f>23*60*12</f>
        <v>16560</v>
      </c>
      <c r="D13" s="35"/>
      <c r="E13" s="175">
        <f t="shared" si="2"/>
        <v>16560</v>
      </c>
      <c r="F13" s="224">
        <v>0</v>
      </c>
      <c r="G13" s="294">
        <f t="shared" si="0"/>
        <v>1</v>
      </c>
      <c r="H13" s="270">
        <v>0</v>
      </c>
      <c r="I13" s="240">
        <v>0</v>
      </c>
      <c r="J13" s="295">
        <f t="shared" si="1"/>
        <v>1</v>
      </c>
    </row>
    <row r="14" spans="1:10" ht="13.5" thickBot="1">
      <c r="A14" s="37" t="s">
        <v>1387</v>
      </c>
      <c r="B14" s="37" t="s">
        <v>1301</v>
      </c>
      <c r="C14" s="35">
        <f>20*60*12</f>
        <v>14400</v>
      </c>
      <c r="D14" s="35"/>
      <c r="E14" s="175">
        <f t="shared" si="2"/>
        <v>14400</v>
      </c>
      <c r="F14" s="224">
        <v>0</v>
      </c>
      <c r="G14" s="294">
        <f t="shared" si="0"/>
        <v>1</v>
      </c>
      <c r="H14" s="270">
        <v>0</v>
      </c>
      <c r="I14" s="240">
        <v>0</v>
      </c>
      <c r="J14" s="295">
        <f t="shared" si="1"/>
        <v>1</v>
      </c>
    </row>
    <row r="15" spans="1:10" ht="13.5" thickBot="1">
      <c r="A15" s="37" t="s">
        <v>1388</v>
      </c>
      <c r="B15" s="37" t="s">
        <v>1301</v>
      </c>
      <c r="C15" s="35">
        <f>23*60*12</f>
        <v>16560</v>
      </c>
      <c r="D15" s="35"/>
      <c r="E15" s="175">
        <f t="shared" si="2"/>
        <v>16560</v>
      </c>
      <c r="F15" s="230">
        <v>0</v>
      </c>
      <c r="G15" s="294">
        <f t="shared" si="0"/>
        <v>1</v>
      </c>
      <c r="H15" s="270">
        <v>0</v>
      </c>
      <c r="I15" s="240">
        <v>0</v>
      </c>
      <c r="J15" s="295">
        <f t="shared" si="1"/>
        <v>1</v>
      </c>
    </row>
    <row r="16" spans="1:10" ht="12.75">
      <c r="A16" s="582" t="s">
        <v>2084</v>
      </c>
      <c r="B16" s="582" t="s">
        <v>1301</v>
      </c>
      <c r="C16" s="40">
        <f>SUM(C4:C15)</f>
        <v>187920</v>
      </c>
      <c r="D16" s="584">
        <f>SUM(D4:D15)</f>
        <v>4151</v>
      </c>
      <c r="E16" s="586">
        <f>C16-D16</f>
        <v>183769</v>
      </c>
      <c r="F16" s="588">
        <f>SUM(F4:F15)</f>
        <v>720</v>
      </c>
      <c r="G16" s="590">
        <f>(C16-F16)/C16</f>
        <v>0.9961685823754789</v>
      </c>
      <c r="H16" s="592">
        <f>SUM(H4:H15)</f>
        <v>0</v>
      </c>
      <c r="I16" s="593">
        <f>SUM(I4:I15)</f>
        <v>0</v>
      </c>
      <c r="J16" s="593"/>
    </row>
    <row r="17" spans="1:10" ht="22.5"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60"/>
  <sheetViews>
    <sheetView zoomScalePageLayoutView="0" workbookViewId="0" topLeftCell="A28">
      <selection activeCell="A60" sqref="A60"/>
    </sheetView>
  </sheetViews>
  <sheetFormatPr defaultColWidth="9.140625" defaultRowHeight="12.75"/>
  <cols>
    <col min="1" max="1" width="24.7109375" style="0" customWidth="1"/>
    <col min="2" max="2" width="30.421875" style="0" bestFit="1" customWidth="1"/>
    <col min="3" max="3" width="35.57421875" style="0" bestFit="1" customWidth="1"/>
    <col min="4" max="4" width="4.8515625" style="0" bestFit="1" customWidth="1"/>
  </cols>
  <sheetData>
    <row r="1" spans="1:10" ht="23.25">
      <c r="A1" s="581" t="s">
        <v>2061</v>
      </c>
      <c r="B1" s="581"/>
      <c r="C1" s="581"/>
      <c r="D1" s="581"/>
      <c r="E1" s="581"/>
      <c r="F1" s="581"/>
      <c r="G1" s="581"/>
      <c r="H1" s="581"/>
      <c r="I1" s="581"/>
      <c r="J1" s="581"/>
    </row>
    <row r="4" spans="1:4" ht="12.75">
      <c r="A4" s="595"/>
      <c r="B4" s="595"/>
      <c r="C4" s="595"/>
      <c r="D4" s="595"/>
    </row>
    <row r="5" spans="1:3" ht="15">
      <c r="A5" s="535" t="s">
        <v>1300</v>
      </c>
      <c r="B5" s="536" t="s">
        <v>2062</v>
      </c>
      <c r="C5" s="536" t="s">
        <v>2063</v>
      </c>
    </row>
    <row r="6" spans="1:4" ht="12.75">
      <c r="A6" s="537" t="s">
        <v>2064</v>
      </c>
      <c r="B6" s="538" t="s">
        <v>2065</v>
      </c>
      <c r="C6" s="539" t="s">
        <v>2065</v>
      </c>
      <c r="D6" s="540" t="s">
        <v>2066</v>
      </c>
    </row>
    <row r="7" spans="1:4" ht="12.75">
      <c r="A7" s="541" t="s">
        <v>2067</v>
      </c>
      <c r="B7" s="542">
        <v>99.722</v>
      </c>
      <c r="C7" s="543">
        <v>1.708</v>
      </c>
      <c r="D7" s="544">
        <v>1.5</v>
      </c>
    </row>
    <row r="8" spans="1:4" ht="12.75">
      <c r="A8" s="474" t="s">
        <v>2068</v>
      </c>
      <c r="B8" s="542">
        <v>99.578</v>
      </c>
      <c r="C8" s="542">
        <v>1.563</v>
      </c>
      <c r="D8" s="544">
        <v>3</v>
      </c>
    </row>
    <row r="9" spans="1:4" ht="12.75">
      <c r="A9" s="474" t="s">
        <v>2069</v>
      </c>
      <c r="B9" s="542">
        <v>99.463</v>
      </c>
      <c r="C9" s="543">
        <v>9.448</v>
      </c>
      <c r="D9" s="544">
        <v>7</v>
      </c>
    </row>
    <row r="10" spans="1:4" ht="12.75">
      <c r="A10" s="474" t="s">
        <v>2070</v>
      </c>
      <c r="B10" s="545">
        <v>99.783</v>
      </c>
      <c r="C10" s="545">
        <v>10.765</v>
      </c>
      <c r="D10" s="544">
        <v>15</v>
      </c>
    </row>
    <row r="11" spans="1:4" ht="12.75">
      <c r="A11" s="595"/>
      <c r="B11" s="595"/>
      <c r="C11" s="595"/>
      <c r="D11" s="595"/>
    </row>
    <row r="12" spans="1:3" ht="15">
      <c r="A12" s="535" t="s">
        <v>1302</v>
      </c>
      <c r="B12" s="536" t="s">
        <v>2062</v>
      </c>
      <c r="C12" s="536" t="s">
        <v>2063</v>
      </c>
    </row>
    <row r="13" spans="1:4" ht="12.75">
      <c r="A13" s="537" t="s">
        <v>2064</v>
      </c>
      <c r="B13" s="538" t="s">
        <v>2065</v>
      </c>
      <c r="C13" s="539" t="s">
        <v>2065</v>
      </c>
      <c r="D13" s="540" t="s">
        <v>2066</v>
      </c>
    </row>
    <row r="14" spans="1:4" ht="12.75">
      <c r="A14" s="541" t="s">
        <v>2067</v>
      </c>
      <c r="B14" s="542">
        <v>100</v>
      </c>
      <c r="C14" s="543">
        <v>1.524</v>
      </c>
      <c r="D14" s="544">
        <v>1.5</v>
      </c>
    </row>
    <row r="15" spans="1:4" ht="12.75">
      <c r="A15" s="474" t="s">
        <v>2068</v>
      </c>
      <c r="B15" s="542">
        <v>100</v>
      </c>
      <c r="C15" s="542">
        <v>1.479</v>
      </c>
      <c r="D15" s="544">
        <v>3</v>
      </c>
    </row>
    <row r="16" spans="1:4" ht="12.75">
      <c r="A16" s="474" t="s">
        <v>2069</v>
      </c>
      <c r="B16" s="542">
        <v>99.867</v>
      </c>
      <c r="C16" s="543">
        <v>9.306</v>
      </c>
      <c r="D16" s="544">
        <v>7</v>
      </c>
    </row>
    <row r="17" spans="1:4" ht="12.75">
      <c r="A17" s="474" t="s">
        <v>2070</v>
      </c>
      <c r="B17" s="545">
        <v>99.819</v>
      </c>
      <c r="C17" s="545">
        <v>11.16</v>
      </c>
      <c r="D17" s="544">
        <v>15</v>
      </c>
    </row>
    <row r="18" spans="1:4" ht="12.75">
      <c r="A18" s="595"/>
      <c r="B18" s="595"/>
      <c r="C18" s="595"/>
      <c r="D18" s="595"/>
    </row>
    <row r="19" spans="1:3" ht="15">
      <c r="A19" s="535" t="s">
        <v>1303</v>
      </c>
      <c r="B19" s="536" t="s">
        <v>2062</v>
      </c>
      <c r="C19" s="536" t="s">
        <v>2063</v>
      </c>
    </row>
    <row r="20" spans="1:4" ht="12.75">
      <c r="A20" s="537" t="s">
        <v>2064</v>
      </c>
      <c r="B20" s="538" t="s">
        <v>2065</v>
      </c>
      <c r="C20" s="539" t="s">
        <v>2065</v>
      </c>
      <c r="D20" s="540" t="s">
        <v>2066</v>
      </c>
    </row>
    <row r="21" spans="1:4" ht="12.75">
      <c r="A21" s="541" t="s">
        <v>2067</v>
      </c>
      <c r="B21" s="543">
        <v>97.161</v>
      </c>
      <c r="C21" s="543">
        <v>1.561</v>
      </c>
      <c r="D21" s="544">
        <v>1.5</v>
      </c>
    </row>
    <row r="22" spans="1:4" ht="12.75">
      <c r="A22" s="474" t="s">
        <v>2068</v>
      </c>
      <c r="B22" s="543">
        <v>96.988</v>
      </c>
      <c r="C22" s="542">
        <v>1.542</v>
      </c>
      <c r="D22" s="544">
        <v>3</v>
      </c>
    </row>
    <row r="23" spans="1:4" ht="12.75">
      <c r="A23" s="474" t="s">
        <v>2069</v>
      </c>
      <c r="B23" s="543">
        <v>96.199</v>
      </c>
      <c r="C23" s="543">
        <v>9.465</v>
      </c>
      <c r="D23" s="544">
        <v>7</v>
      </c>
    </row>
    <row r="24" spans="1:4" ht="12.75">
      <c r="A24" s="474" t="s">
        <v>2070</v>
      </c>
      <c r="B24" s="546">
        <v>99.134</v>
      </c>
      <c r="C24" s="545">
        <v>6.594</v>
      </c>
      <c r="D24" s="544">
        <v>15</v>
      </c>
    </row>
    <row r="25" spans="1:4" ht="12.75">
      <c r="A25" s="594"/>
      <c r="B25" s="595"/>
      <c r="C25" s="595"/>
      <c r="D25" s="595"/>
    </row>
    <row r="26" spans="1:3" ht="15">
      <c r="A26" s="535" t="s">
        <v>1304</v>
      </c>
      <c r="B26" s="536" t="s">
        <v>2062</v>
      </c>
      <c r="C26" s="536" t="s">
        <v>2063</v>
      </c>
    </row>
    <row r="27" spans="1:4" ht="12.75">
      <c r="A27" s="537" t="s">
        <v>2064</v>
      </c>
      <c r="B27" s="538" t="s">
        <v>2065</v>
      </c>
      <c r="C27" s="539" t="s">
        <v>2065</v>
      </c>
      <c r="D27" s="540" t="s">
        <v>2066</v>
      </c>
    </row>
    <row r="28" spans="1:4" ht="12.75">
      <c r="A28" s="541" t="s">
        <v>2067</v>
      </c>
      <c r="B28" s="552">
        <v>99.748</v>
      </c>
      <c r="C28" s="553">
        <v>1.548</v>
      </c>
      <c r="D28" s="554">
        <v>1.5</v>
      </c>
    </row>
    <row r="29" spans="1:4" ht="12.75">
      <c r="A29" s="474" t="s">
        <v>2068</v>
      </c>
      <c r="B29" s="552">
        <v>99.622</v>
      </c>
      <c r="C29" s="552">
        <v>1.514</v>
      </c>
      <c r="D29" s="554">
        <v>3</v>
      </c>
    </row>
    <row r="30" spans="1:4" ht="12.75">
      <c r="A30" s="474" t="s">
        <v>2069</v>
      </c>
      <c r="B30" s="552">
        <v>99.747</v>
      </c>
      <c r="C30" s="553">
        <v>9.458</v>
      </c>
      <c r="D30" s="554">
        <v>7</v>
      </c>
    </row>
    <row r="31" spans="1:4" ht="12.75">
      <c r="A31" s="474" t="s">
        <v>2070</v>
      </c>
      <c r="B31" s="552">
        <v>99.918</v>
      </c>
      <c r="C31" s="555">
        <v>3.632</v>
      </c>
      <c r="D31" s="554">
        <v>15</v>
      </c>
    </row>
    <row r="32" spans="1:4" ht="12.75">
      <c r="A32" s="594"/>
      <c r="B32" s="595"/>
      <c r="C32" s="595"/>
      <c r="D32" s="595"/>
    </row>
    <row r="33" spans="1:3" ht="15">
      <c r="A33" s="535" t="s">
        <v>1305</v>
      </c>
      <c r="B33" s="536" t="s">
        <v>2062</v>
      </c>
      <c r="C33" s="536" t="s">
        <v>2063</v>
      </c>
    </row>
    <row r="34" spans="1:4" ht="12.75">
      <c r="A34" s="537" t="s">
        <v>2064</v>
      </c>
      <c r="B34" s="538" t="s">
        <v>2065</v>
      </c>
      <c r="C34" s="539" t="s">
        <v>2065</v>
      </c>
      <c r="D34" s="540" t="s">
        <v>2066</v>
      </c>
    </row>
    <row r="35" spans="1:4" ht="12.75">
      <c r="A35" s="541" t="s">
        <v>2067</v>
      </c>
      <c r="B35" s="556">
        <v>100</v>
      </c>
      <c r="C35" s="556">
        <v>1.317</v>
      </c>
      <c r="D35" s="557">
        <v>1.5</v>
      </c>
    </row>
    <row r="36" spans="1:4" ht="12.75">
      <c r="A36" s="474" t="s">
        <v>2068</v>
      </c>
      <c r="B36" s="556">
        <v>100</v>
      </c>
      <c r="C36" s="556">
        <v>1.258</v>
      </c>
      <c r="D36" s="557">
        <v>3</v>
      </c>
    </row>
    <row r="37" spans="1:4" ht="12.75">
      <c r="A37" s="474" t="s">
        <v>2069</v>
      </c>
      <c r="B37" s="556">
        <v>100</v>
      </c>
      <c r="C37" s="558">
        <v>9.429</v>
      </c>
      <c r="D37" s="557">
        <v>7</v>
      </c>
    </row>
    <row r="38" spans="1:4" ht="12.75">
      <c r="A38" s="474" t="s">
        <v>2070</v>
      </c>
      <c r="B38" s="556">
        <v>99.885</v>
      </c>
      <c r="C38" s="559">
        <v>3.088</v>
      </c>
      <c r="D38" s="557">
        <v>15</v>
      </c>
    </row>
    <row r="39" spans="1:4" ht="12.75">
      <c r="A39" s="594"/>
      <c r="B39" s="595"/>
      <c r="C39" s="595"/>
      <c r="D39" s="595"/>
    </row>
    <row r="40" spans="1:3" ht="15">
      <c r="A40" s="535" t="s">
        <v>1306</v>
      </c>
      <c r="B40" s="536" t="s">
        <v>2062</v>
      </c>
      <c r="C40" s="536" t="s">
        <v>2063</v>
      </c>
    </row>
    <row r="41" spans="1:4" ht="12.75">
      <c r="A41" s="537" t="s">
        <v>2064</v>
      </c>
      <c r="B41" s="538" t="s">
        <v>2065</v>
      </c>
      <c r="C41" s="539" t="s">
        <v>2065</v>
      </c>
      <c r="D41" s="540" t="s">
        <v>2066</v>
      </c>
    </row>
    <row r="42" spans="1:4" ht="12.75">
      <c r="A42" s="541" t="s">
        <v>2067</v>
      </c>
      <c r="B42" s="560">
        <v>100</v>
      </c>
      <c r="C42" s="560">
        <v>1.294</v>
      </c>
      <c r="D42" s="561">
        <v>1.5</v>
      </c>
    </row>
    <row r="43" spans="1:4" ht="12.75">
      <c r="A43" s="474" t="s">
        <v>2068</v>
      </c>
      <c r="B43" s="560">
        <v>100</v>
      </c>
      <c r="C43" s="560">
        <v>1.23</v>
      </c>
      <c r="D43" s="561">
        <v>3</v>
      </c>
    </row>
    <row r="44" spans="1:4" ht="12.75">
      <c r="A44" s="474" t="s">
        <v>2069</v>
      </c>
      <c r="B44" s="560">
        <v>100</v>
      </c>
      <c r="C44" s="562">
        <v>13.284</v>
      </c>
      <c r="D44" s="561">
        <v>7</v>
      </c>
    </row>
    <row r="45" spans="1:4" ht="12.75">
      <c r="A45" s="474" t="s">
        <v>2070</v>
      </c>
      <c r="B45" s="560">
        <v>99.698</v>
      </c>
      <c r="C45" s="563">
        <v>3.197</v>
      </c>
      <c r="D45" s="561">
        <v>15</v>
      </c>
    </row>
    <row r="46" spans="1:4" ht="12.75">
      <c r="A46" s="594"/>
      <c r="B46" s="595"/>
      <c r="C46" s="595"/>
      <c r="D46" s="595"/>
    </row>
    <row r="47" spans="1:3" ht="15">
      <c r="A47" s="535" t="s">
        <v>1307</v>
      </c>
      <c r="B47" s="536" t="s">
        <v>2062</v>
      </c>
      <c r="C47" s="536" t="s">
        <v>2063</v>
      </c>
    </row>
    <row r="48" spans="1:4" ht="12.75">
      <c r="A48" s="537" t="s">
        <v>2064</v>
      </c>
      <c r="B48" s="538" t="s">
        <v>2065</v>
      </c>
      <c r="C48" s="539" t="s">
        <v>2065</v>
      </c>
      <c r="D48" s="540" t="s">
        <v>2066</v>
      </c>
    </row>
    <row r="49" spans="1:4" ht="12.75">
      <c r="A49" s="541" t="s">
        <v>2067</v>
      </c>
      <c r="B49" s="560">
        <v>100</v>
      </c>
      <c r="C49" s="560">
        <v>1.294</v>
      </c>
      <c r="D49" s="561">
        <v>1.5</v>
      </c>
    </row>
    <row r="50" spans="1:4" ht="12.75">
      <c r="A50" s="474" t="s">
        <v>2068</v>
      </c>
      <c r="B50" s="560">
        <v>100</v>
      </c>
      <c r="C50" s="560">
        <v>1.296</v>
      </c>
      <c r="D50" s="561">
        <v>3</v>
      </c>
    </row>
    <row r="51" spans="1:4" ht="12.75">
      <c r="A51" s="474" t="s">
        <v>2069</v>
      </c>
      <c r="B51" s="560">
        <v>99.882</v>
      </c>
      <c r="C51" s="562">
        <v>14.824</v>
      </c>
      <c r="D51" s="561">
        <v>7</v>
      </c>
    </row>
    <row r="52" spans="1:4" ht="12.75">
      <c r="A52" s="474" t="s">
        <v>2070</v>
      </c>
      <c r="B52" s="560">
        <v>99.824</v>
      </c>
      <c r="C52" s="563">
        <v>3.275</v>
      </c>
      <c r="D52" s="561">
        <v>15</v>
      </c>
    </row>
    <row r="53" spans="1:4" ht="12.75">
      <c r="A53" s="594"/>
      <c r="B53" s="595"/>
      <c r="C53" s="595"/>
      <c r="D53" s="595"/>
    </row>
    <row r="54" spans="1:3" ht="15">
      <c r="A54" s="535" t="s">
        <v>1308</v>
      </c>
      <c r="B54" s="536" t="s">
        <v>2062</v>
      </c>
      <c r="C54" s="536" t="s">
        <v>2063</v>
      </c>
    </row>
    <row r="55" spans="1:4" ht="12.75">
      <c r="A55" s="537" t="s">
        <v>2064</v>
      </c>
      <c r="B55" s="538" t="s">
        <v>2065</v>
      </c>
      <c r="C55" s="539" t="s">
        <v>2065</v>
      </c>
      <c r="D55" s="540" t="s">
        <v>2066</v>
      </c>
    </row>
    <row r="56" spans="1:4" ht="12.75">
      <c r="A56" s="541" t="s">
        <v>2067</v>
      </c>
      <c r="B56" s="560">
        <v>100</v>
      </c>
      <c r="C56" s="560">
        <v>1.4</v>
      </c>
      <c r="D56" s="561">
        <v>1.5</v>
      </c>
    </row>
    <row r="57" spans="1:4" ht="12.75">
      <c r="A57" s="474" t="s">
        <v>2068</v>
      </c>
      <c r="B57" s="560">
        <v>99.063</v>
      </c>
      <c r="C57" s="562">
        <v>4.559</v>
      </c>
      <c r="D57" s="561">
        <v>3</v>
      </c>
    </row>
    <row r="58" spans="1:4" ht="12.75">
      <c r="A58" s="474" t="s">
        <v>2069</v>
      </c>
      <c r="B58" s="560">
        <v>99.613</v>
      </c>
      <c r="C58" s="562">
        <v>9.614</v>
      </c>
      <c r="D58" s="561">
        <v>7</v>
      </c>
    </row>
    <row r="59" spans="1:4" ht="12.75">
      <c r="A59" s="474" t="s">
        <v>2070</v>
      </c>
      <c r="B59" s="560">
        <v>99.445</v>
      </c>
      <c r="C59" s="563">
        <v>4.827</v>
      </c>
      <c r="D59" s="561">
        <v>15</v>
      </c>
    </row>
    <row r="60" ht="12.75">
      <c r="B60" s="572"/>
    </row>
  </sheetData>
  <sheetProtection/>
  <mergeCells count="9">
    <mergeCell ref="A53:D53"/>
    <mergeCell ref="A1:J1"/>
    <mergeCell ref="A25:D25"/>
    <mergeCell ref="A32:D32"/>
    <mergeCell ref="A46:D46"/>
    <mergeCell ref="A39:D39"/>
    <mergeCell ref="A4:D4"/>
    <mergeCell ref="A11:D11"/>
    <mergeCell ref="A18:D1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8.xml><?xml version="1.0" encoding="utf-8"?>
<worksheet xmlns="http://schemas.openxmlformats.org/spreadsheetml/2006/main" xmlns:r="http://schemas.openxmlformats.org/officeDocument/2006/relationships">
  <dimension ref="A1:T28"/>
  <sheetViews>
    <sheetView zoomScale="75" zoomScaleNormal="75" zoomScalePageLayoutView="0" workbookViewId="0" topLeftCell="A1">
      <selection activeCell="C14" sqref="C14"/>
    </sheetView>
  </sheetViews>
  <sheetFormatPr defaultColWidth="9.140625" defaultRowHeight="12.75"/>
  <cols>
    <col min="2" max="2" width="10.851562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74" t="s">
        <v>1310</v>
      </c>
      <c r="B4" s="376" t="s">
        <v>2040</v>
      </c>
      <c r="C4" s="354">
        <v>41576</v>
      </c>
      <c r="D4" s="353" t="s">
        <v>2041</v>
      </c>
      <c r="E4" s="353"/>
      <c r="F4" s="353" t="s">
        <v>2046</v>
      </c>
      <c r="G4" s="353" t="s">
        <v>1384</v>
      </c>
      <c r="H4" s="353" t="s">
        <v>829</v>
      </c>
      <c r="I4" s="375" t="s">
        <v>1448</v>
      </c>
      <c r="J4" s="434" t="s">
        <v>2045</v>
      </c>
      <c r="K4" s="168" t="s">
        <v>2049</v>
      </c>
      <c r="L4" s="353" t="s">
        <v>955</v>
      </c>
      <c r="M4" s="375" t="s">
        <v>1324</v>
      </c>
      <c r="N4" s="375" t="s">
        <v>1202</v>
      </c>
      <c r="O4" s="452" t="s">
        <v>2048</v>
      </c>
      <c r="P4" s="478" t="s">
        <v>2047</v>
      </c>
      <c r="Q4" s="474"/>
      <c r="R4" s="354">
        <v>41577</v>
      </c>
      <c r="S4" s="474"/>
      <c r="T4" s="424" t="s">
        <v>1282</v>
      </c>
    </row>
    <row r="5" spans="1:20" ht="25.5">
      <c r="A5" s="452" t="s">
        <v>1310</v>
      </c>
      <c r="B5" s="376">
        <v>41562</v>
      </c>
      <c r="C5" s="376">
        <v>41562</v>
      </c>
      <c r="D5" s="353" t="s">
        <v>2042</v>
      </c>
      <c r="E5" s="375" t="s">
        <v>2043</v>
      </c>
      <c r="F5" s="375" t="s">
        <v>21</v>
      </c>
      <c r="G5" s="353">
        <v>35</v>
      </c>
      <c r="H5" s="375" t="s">
        <v>829</v>
      </c>
      <c r="I5" s="375" t="s">
        <v>1390</v>
      </c>
      <c r="J5" s="527" t="s">
        <v>2044</v>
      </c>
      <c r="K5" s="353" t="s">
        <v>1620</v>
      </c>
      <c r="L5" s="353" t="s">
        <v>955</v>
      </c>
      <c r="M5" s="353" t="s">
        <v>1321</v>
      </c>
      <c r="N5" s="375" t="s">
        <v>1202</v>
      </c>
      <c r="O5" s="474" t="s">
        <v>1384</v>
      </c>
      <c r="P5" s="474"/>
      <c r="Q5" s="474"/>
      <c r="R5" s="354">
        <v>41562</v>
      </c>
      <c r="S5" s="474"/>
      <c r="T5" s="424" t="s">
        <v>1282</v>
      </c>
    </row>
    <row r="6" spans="1:20" s="4" customFormat="1" ht="12.75">
      <c r="A6" s="386"/>
      <c r="B6" s="476"/>
      <c r="C6" s="386"/>
      <c r="D6" s="386"/>
      <c r="E6" s="386"/>
      <c r="F6" s="386"/>
      <c r="G6" s="386"/>
      <c r="H6" s="386"/>
      <c r="I6" s="387"/>
      <c r="J6" s="386"/>
      <c r="K6" s="386"/>
      <c r="L6" s="386"/>
      <c r="M6" s="386"/>
      <c r="N6" s="386"/>
      <c r="O6" s="386"/>
      <c r="P6" s="386"/>
      <c r="Q6" s="386"/>
      <c r="R6" s="386"/>
      <c r="S6" s="386"/>
      <c r="T6" s="386"/>
    </row>
    <row r="7" spans="1:20" ht="25.5">
      <c r="A7" s="494" t="s">
        <v>1309</v>
      </c>
      <c r="B7" s="511" t="s">
        <v>2051</v>
      </c>
      <c r="C7" s="511">
        <v>41515</v>
      </c>
      <c r="D7" s="511" t="s">
        <v>2050</v>
      </c>
      <c r="E7" s="494" t="s">
        <v>1511</v>
      </c>
      <c r="F7" s="494" t="s">
        <v>2052</v>
      </c>
      <c r="G7" s="421">
        <v>1570</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s="4" customFormat="1" ht="12.75">
      <c r="A8" s="386"/>
      <c r="B8" s="476"/>
      <c r="C8" s="386"/>
      <c r="D8" s="386"/>
      <c r="E8" s="386"/>
      <c r="F8" s="386"/>
      <c r="G8" s="386"/>
      <c r="H8" s="386"/>
      <c r="I8" s="387"/>
      <c r="J8" s="386"/>
      <c r="K8" s="386"/>
      <c r="L8" s="386"/>
      <c r="M8" s="386"/>
      <c r="N8" s="386"/>
      <c r="O8" s="386"/>
      <c r="P8" s="386"/>
      <c r="Q8" s="386"/>
      <c r="R8" s="386"/>
      <c r="S8" s="386"/>
      <c r="T8" s="386"/>
    </row>
    <row r="9" spans="1:20" ht="25.5">
      <c r="A9" s="353" t="s">
        <v>1308</v>
      </c>
      <c r="B9" s="354">
        <v>41516</v>
      </c>
      <c r="C9" s="353" t="s">
        <v>1384</v>
      </c>
      <c r="D9" s="353" t="s">
        <v>1384</v>
      </c>
      <c r="E9" s="353" t="s">
        <v>859</v>
      </c>
      <c r="F9" s="353" t="s">
        <v>2037</v>
      </c>
      <c r="G9" s="353">
        <v>18</v>
      </c>
      <c r="H9" s="353" t="s">
        <v>829</v>
      </c>
      <c r="I9" s="353" t="s">
        <v>1390</v>
      </c>
      <c r="J9" s="474" t="s">
        <v>2038</v>
      </c>
      <c r="K9" s="353" t="s">
        <v>26</v>
      </c>
      <c r="L9" s="353" t="s">
        <v>955</v>
      </c>
      <c r="M9" s="353" t="s">
        <v>1321</v>
      </c>
      <c r="N9" s="353" t="s">
        <v>1549</v>
      </c>
      <c r="O9" s="474" t="s">
        <v>1384</v>
      </c>
      <c r="P9" s="474"/>
      <c r="Q9" s="474" t="s">
        <v>2039</v>
      </c>
      <c r="R9" s="354">
        <v>41516</v>
      </c>
      <c r="S9" s="474"/>
      <c r="T9" s="424" t="s">
        <v>1282</v>
      </c>
    </row>
    <row r="10" spans="1:20" s="4" customFormat="1" ht="12.75">
      <c r="A10" s="329"/>
      <c r="B10" s="451"/>
      <c r="C10" s="329"/>
      <c r="D10" s="329"/>
      <c r="E10" s="329"/>
      <c r="F10" s="329"/>
      <c r="G10" s="329"/>
      <c r="H10" s="329"/>
      <c r="I10" s="330"/>
      <c r="J10" s="329"/>
      <c r="K10" s="329"/>
      <c r="L10" s="329"/>
      <c r="M10" s="329"/>
      <c r="N10" s="329"/>
      <c r="O10" s="329"/>
      <c r="P10" s="329"/>
      <c r="Q10" s="329"/>
      <c r="R10" s="329"/>
      <c r="S10" s="329"/>
      <c r="T10" s="329"/>
    </row>
    <row r="11" spans="1:20" ht="25.5">
      <c r="A11" s="494" t="s">
        <v>1307</v>
      </c>
      <c r="B11" s="511" t="s">
        <v>2033</v>
      </c>
      <c r="C11" s="511">
        <v>41471</v>
      </c>
      <c r="D11" s="494" t="s">
        <v>2034</v>
      </c>
      <c r="E11" s="494" t="s">
        <v>1511</v>
      </c>
      <c r="F11" s="494" t="s">
        <v>850</v>
      </c>
      <c r="G11" s="421">
        <v>1740</v>
      </c>
      <c r="H11" s="421" t="s">
        <v>829</v>
      </c>
      <c r="I11" s="421" t="s">
        <v>829</v>
      </c>
      <c r="J11" s="496" t="s">
        <v>1323</v>
      </c>
      <c r="K11" s="421" t="s">
        <v>1215</v>
      </c>
      <c r="L11" s="421" t="s">
        <v>1215</v>
      </c>
      <c r="M11" s="421" t="s">
        <v>1320</v>
      </c>
      <c r="N11" s="421" t="s">
        <v>1108</v>
      </c>
      <c r="O11" s="421" t="s">
        <v>26</v>
      </c>
      <c r="P11" s="421" t="s">
        <v>1215</v>
      </c>
      <c r="Q11" s="421" t="s">
        <v>1215</v>
      </c>
      <c r="R11" s="423" t="s">
        <v>1215</v>
      </c>
      <c r="S11" s="421"/>
      <c r="T11" s="424" t="s">
        <v>1282</v>
      </c>
    </row>
    <row r="12" spans="1:20" ht="25.5">
      <c r="A12" s="512" t="s">
        <v>1307</v>
      </c>
      <c r="B12" s="513">
        <v>41476</v>
      </c>
      <c r="C12" s="513">
        <v>41466</v>
      </c>
      <c r="D12" s="512" t="s">
        <v>2035</v>
      </c>
      <c r="E12" s="512" t="s">
        <v>649</v>
      </c>
      <c r="F12" s="512" t="s">
        <v>2036</v>
      </c>
      <c r="G12" s="514">
        <v>722</v>
      </c>
      <c r="H12" s="514" t="s">
        <v>829</v>
      </c>
      <c r="I12" s="514" t="s">
        <v>829</v>
      </c>
      <c r="J12" s="515" t="s">
        <v>1323</v>
      </c>
      <c r="K12" s="514" t="s">
        <v>1215</v>
      </c>
      <c r="L12" s="514" t="s">
        <v>1215</v>
      </c>
      <c r="M12" s="514" t="s">
        <v>1320</v>
      </c>
      <c r="N12" s="514" t="s">
        <v>1108</v>
      </c>
      <c r="O12" s="514" t="s">
        <v>26</v>
      </c>
      <c r="P12" s="514" t="s">
        <v>1215</v>
      </c>
      <c r="Q12" s="514" t="s">
        <v>1215</v>
      </c>
      <c r="R12" s="516" t="s">
        <v>1215</v>
      </c>
      <c r="S12" s="514"/>
      <c r="T12" s="424" t="s">
        <v>1282</v>
      </c>
    </row>
    <row r="13" spans="1:20" s="4" customFormat="1" ht="12.75">
      <c r="A13" s="329"/>
      <c r="B13" s="451"/>
      <c r="C13" s="329"/>
      <c r="D13" s="329"/>
      <c r="E13" s="329"/>
      <c r="F13" s="329"/>
      <c r="G13" s="329"/>
      <c r="H13" s="329"/>
      <c r="I13" s="330"/>
      <c r="J13" s="329"/>
      <c r="K13" s="329"/>
      <c r="L13" s="329"/>
      <c r="M13" s="329"/>
      <c r="N13" s="329"/>
      <c r="O13" s="329"/>
      <c r="P13" s="329"/>
      <c r="Q13" s="329"/>
      <c r="R13" s="329"/>
      <c r="S13" s="329"/>
      <c r="T13" s="329"/>
    </row>
    <row r="14" spans="1:20" ht="63.75">
      <c r="A14" s="375" t="s">
        <v>1306</v>
      </c>
      <c r="B14" s="376" t="s">
        <v>2024</v>
      </c>
      <c r="C14" s="354">
        <v>41450</v>
      </c>
      <c r="D14" s="375" t="s">
        <v>2023</v>
      </c>
      <c r="E14" s="525" t="s">
        <v>2028</v>
      </c>
      <c r="F14" s="526">
        <v>41450.479166666664</v>
      </c>
      <c r="G14" s="353" t="s">
        <v>1384</v>
      </c>
      <c r="H14" s="375" t="s">
        <v>829</v>
      </c>
      <c r="I14" s="375" t="s">
        <v>2026</v>
      </c>
      <c r="J14" s="125" t="s">
        <v>2022</v>
      </c>
      <c r="K14" s="125" t="s">
        <v>2025</v>
      </c>
      <c r="L14" s="375" t="s">
        <v>1324</v>
      </c>
      <c r="M14" s="375" t="s">
        <v>1324</v>
      </c>
      <c r="N14" s="375" t="s">
        <v>1202</v>
      </c>
      <c r="O14" s="353" t="s">
        <v>1213</v>
      </c>
      <c r="P14" s="125" t="s">
        <v>2031</v>
      </c>
      <c r="Q14" s="125" t="s">
        <v>2032</v>
      </c>
      <c r="R14" s="354">
        <v>41450</v>
      </c>
      <c r="S14" s="474"/>
      <c r="T14" s="399" t="s">
        <v>1282</v>
      </c>
    </row>
    <row r="15" spans="1:20" ht="63.75">
      <c r="A15" s="375" t="s">
        <v>1306</v>
      </c>
      <c r="B15" s="354">
        <v>41443</v>
      </c>
      <c r="C15" s="354">
        <v>41443</v>
      </c>
      <c r="D15" s="375" t="s">
        <v>2020</v>
      </c>
      <c r="E15" s="375" t="s">
        <v>2021</v>
      </c>
      <c r="F15" s="375" t="s">
        <v>1660</v>
      </c>
      <c r="G15" s="353">
        <v>104</v>
      </c>
      <c r="H15" s="375" t="s">
        <v>829</v>
      </c>
      <c r="I15" s="16" t="s">
        <v>1872</v>
      </c>
      <c r="J15" s="125" t="s">
        <v>2027</v>
      </c>
      <c r="K15" s="452" t="s">
        <v>694</v>
      </c>
      <c r="L15" s="375" t="s">
        <v>955</v>
      </c>
      <c r="M15" s="375" t="s">
        <v>1321</v>
      </c>
      <c r="N15" s="375" t="s">
        <v>1202</v>
      </c>
      <c r="O15" s="353" t="s">
        <v>1213</v>
      </c>
      <c r="P15" s="125" t="s">
        <v>2029</v>
      </c>
      <c r="Q15" s="478" t="s">
        <v>2030</v>
      </c>
      <c r="R15" s="354">
        <v>41443</v>
      </c>
      <c r="S15" s="474"/>
      <c r="T15" s="399" t="s">
        <v>1282</v>
      </c>
    </row>
    <row r="16" spans="1:20" s="4" customFormat="1" ht="12.75">
      <c r="A16" s="329"/>
      <c r="B16" s="451"/>
      <c r="C16" s="329"/>
      <c r="D16" s="329"/>
      <c r="E16" s="329"/>
      <c r="F16" s="329"/>
      <c r="G16" s="329"/>
      <c r="H16" s="329"/>
      <c r="I16" s="330"/>
      <c r="J16" s="329"/>
      <c r="K16" s="329"/>
      <c r="L16" s="329"/>
      <c r="M16" s="329"/>
      <c r="N16" s="329"/>
      <c r="O16" s="329"/>
      <c r="P16" s="329"/>
      <c r="Q16" s="329"/>
      <c r="R16" s="329"/>
      <c r="S16" s="329"/>
      <c r="T16" s="329"/>
    </row>
    <row r="17" spans="1:20" ht="76.5">
      <c r="A17" s="353" t="s">
        <v>1305</v>
      </c>
      <c r="B17" s="354">
        <v>41414</v>
      </c>
      <c r="C17" s="353" t="s">
        <v>1384</v>
      </c>
      <c r="D17" s="353" t="s">
        <v>1384</v>
      </c>
      <c r="E17" s="353" t="s">
        <v>2016</v>
      </c>
      <c r="F17" s="353" t="s">
        <v>753</v>
      </c>
      <c r="G17" s="353">
        <v>67</v>
      </c>
      <c r="H17" s="353" t="s">
        <v>829</v>
      </c>
      <c r="I17" s="353" t="s">
        <v>1390</v>
      </c>
      <c r="J17" s="436" t="s">
        <v>2017</v>
      </c>
      <c r="K17" s="20" t="s">
        <v>2018</v>
      </c>
      <c r="L17" s="375" t="s">
        <v>955</v>
      </c>
      <c r="M17" s="375" t="s">
        <v>1321</v>
      </c>
      <c r="N17" s="375" t="s">
        <v>1202</v>
      </c>
      <c r="O17" s="375" t="s">
        <v>1384</v>
      </c>
      <c r="P17" s="375" t="s">
        <v>685</v>
      </c>
      <c r="Q17" s="375" t="s">
        <v>2019</v>
      </c>
      <c r="R17" s="354">
        <v>41414</v>
      </c>
      <c r="S17" s="474"/>
      <c r="T17" s="399" t="s">
        <v>1282</v>
      </c>
    </row>
    <row r="18" spans="1:20" s="4" customFormat="1" ht="12.75">
      <c r="A18" s="433"/>
      <c r="B18" s="459"/>
      <c r="C18" s="433"/>
      <c r="D18" s="433"/>
      <c r="E18" s="433"/>
      <c r="F18" s="433"/>
      <c r="G18" s="433"/>
      <c r="H18" s="433"/>
      <c r="I18" s="441"/>
      <c r="J18" s="433"/>
      <c r="K18" s="433"/>
      <c r="L18" s="433"/>
      <c r="M18" s="433"/>
      <c r="N18" s="433"/>
      <c r="O18" s="433"/>
      <c r="P18" s="433"/>
      <c r="Q18" s="433"/>
      <c r="R18" s="433"/>
      <c r="S18" s="433"/>
      <c r="T18" s="433"/>
    </row>
    <row r="19" spans="1:20" ht="25.5">
      <c r="A19" s="494" t="s">
        <v>1304</v>
      </c>
      <c r="B19" s="511" t="s">
        <v>2007</v>
      </c>
      <c r="C19" s="511">
        <v>41356</v>
      </c>
      <c r="D19" s="494" t="s">
        <v>2008</v>
      </c>
      <c r="E19" s="494" t="s">
        <v>1511</v>
      </c>
      <c r="F19" s="494" t="s">
        <v>2009</v>
      </c>
      <c r="G19" s="421">
        <v>1417</v>
      </c>
      <c r="H19" s="421" t="s">
        <v>829</v>
      </c>
      <c r="I19" s="421" t="s">
        <v>829</v>
      </c>
      <c r="J19" s="496" t="s">
        <v>1323</v>
      </c>
      <c r="K19" s="421" t="s">
        <v>1215</v>
      </c>
      <c r="L19" s="421" t="s">
        <v>1215</v>
      </c>
      <c r="M19" s="421" t="s">
        <v>1320</v>
      </c>
      <c r="N19" s="421" t="s">
        <v>1108</v>
      </c>
      <c r="O19" s="421" t="s">
        <v>26</v>
      </c>
      <c r="P19" s="421" t="s">
        <v>1215</v>
      </c>
      <c r="Q19" s="421" t="s">
        <v>1215</v>
      </c>
      <c r="R19" s="423" t="s">
        <v>1215</v>
      </c>
      <c r="S19" s="421"/>
      <c r="T19" s="424" t="s">
        <v>1282</v>
      </c>
    </row>
    <row r="20" spans="1:20" ht="25.5">
      <c r="A20" s="512" t="s">
        <v>1304</v>
      </c>
      <c r="B20" s="513">
        <v>41369</v>
      </c>
      <c r="C20" s="513">
        <v>41369</v>
      </c>
      <c r="D20" s="512" t="s">
        <v>2006</v>
      </c>
      <c r="E20" s="512" t="s">
        <v>649</v>
      </c>
      <c r="F20" s="512" t="s">
        <v>2005</v>
      </c>
      <c r="G20" s="514">
        <v>876</v>
      </c>
      <c r="H20" s="514" t="s">
        <v>829</v>
      </c>
      <c r="I20" s="514" t="s">
        <v>829</v>
      </c>
      <c r="J20" s="515" t="s">
        <v>1323</v>
      </c>
      <c r="K20" s="514" t="s">
        <v>1215</v>
      </c>
      <c r="L20" s="514" t="s">
        <v>1215</v>
      </c>
      <c r="M20" s="514" t="s">
        <v>1320</v>
      </c>
      <c r="N20" s="514" t="s">
        <v>1108</v>
      </c>
      <c r="O20" s="514" t="s">
        <v>26</v>
      </c>
      <c r="P20" s="514" t="s">
        <v>1215</v>
      </c>
      <c r="Q20" s="514" t="s">
        <v>1215</v>
      </c>
      <c r="R20" s="516" t="s">
        <v>1215</v>
      </c>
      <c r="S20" s="514"/>
      <c r="T20" s="424" t="s">
        <v>1282</v>
      </c>
    </row>
    <row r="21" spans="1:20" ht="25.5">
      <c r="A21" s="353" t="s">
        <v>1304</v>
      </c>
      <c r="B21" s="517">
        <v>41368</v>
      </c>
      <c r="C21" s="517">
        <v>41368</v>
      </c>
      <c r="D21" s="353" t="s">
        <v>2004</v>
      </c>
      <c r="E21" s="353" t="s">
        <v>1024</v>
      </c>
      <c r="F21" s="353" t="s">
        <v>104</v>
      </c>
      <c r="G21" s="353">
        <v>40</v>
      </c>
      <c r="H21" s="452" t="s">
        <v>829</v>
      </c>
      <c r="I21" s="16" t="s">
        <v>1390</v>
      </c>
      <c r="J21" s="125" t="s">
        <v>2010</v>
      </c>
      <c r="K21" s="375" t="s">
        <v>26</v>
      </c>
      <c r="L21" s="375" t="s">
        <v>2002</v>
      </c>
      <c r="M21" s="452" t="s">
        <v>1321</v>
      </c>
      <c r="N21" s="375" t="s">
        <v>1202</v>
      </c>
      <c r="O21" s="353" t="s">
        <v>1384</v>
      </c>
      <c r="P21" s="125" t="s">
        <v>26</v>
      </c>
      <c r="Q21" s="453"/>
      <c r="R21" s="354"/>
      <c r="S21" s="474"/>
      <c r="T21" s="500" t="s">
        <v>1975</v>
      </c>
    </row>
    <row r="22" spans="1:20" ht="105">
      <c r="A22" s="97" t="s">
        <v>1304</v>
      </c>
      <c r="B22" s="518">
        <v>41365</v>
      </c>
      <c r="C22" s="518" t="s">
        <v>1384</v>
      </c>
      <c r="D22" s="55" t="s">
        <v>1384</v>
      </c>
      <c r="E22" s="491" t="s">
        <v>1583</v>
      </c>
      <c r="F22" s="491" t="s">
        <v>1374</v>
      </c>
      <c r="G22" s="97">
        <v>240</v>
      </c>
      <c r="H22" s="519" t="s">
        <v>829</v>
      </c>
      <c r="I22" s="520" t="s">
        <v>1448</v>
      </c>
      <c r="J22" s="125" t="s">
        <v>2011</v>
      </c>
      <c r="K22" s="491" t="s">
        <v>1733</v>
      </c>
      <c r="L22" s="375" t="s">
        <v>2002</v>
      </c>
      <c r="M22" s="375" t="s">
        <v>1324</v>
      </c>
      <c r="N22" s="375" t="s">
        <v>1202</v>
      </c>
      <c r="O22" s="375"/>
      <c r="P22" s="524" t="s">
        <v>2012</v>
      </c>
      <c r="Q22" s="521" t="s">
        <v>2013</v>
      </c>
      <c r="R22" s="522">
        <v>41365</v>
      </c>
      <c r="S22" s="523" t="s">
        <v>2014</v>
      </c>
      <c r="T22" s="424" t="s">
        <v>1282</v>
      </c>
    </row>
    <row r="23" spans="1:20" s="4" customFormat="1" ht="12.75">
      <c r="A23" s="386"/>
      <c r="B23" s="476"/>
      <c r="C23" s="386"/>
      <c r="D23" s="433"/>
      <c r="E23" s="386"/>
      <c r="F23" s="386"/>
      <c r="G23" s="386"/>
      <c r="H23" s="386"/>
      <c r="I23" s="387"/>
      <c r="J23" s="386"/>
      <c r="K23" s="386"/>
      <c r="L23" s="386"/>
      <c r="M23" s="386"/>
      <c r="N23" s="386"/>
      <c r="O23" s="386"/>
      <c r="P23" s="386"/>
      <c r="Q23" s="433"/>
      <c r="R23" s="386"/>
      <c r="S23" s="386"/>
      <c r="T23" s="386"/>
    </row>
    <row r="24" spans="1:20" ht="51">
      <c r="A24" s="353" t="s">
        <v>1303</v>
      </c>
      <c r="B24" s="354">
        <v>41341</v>
      </c>
      <c r="C24" s="354">
        <v>41341</v>
      </c>
      <c r="D24" s="4" t="s">
        <v>2001</v>
      </c>
      <c r="E24" s="474" t="s">
        <v>1405</v>
      </c>
      <c r="F24" s="474" t="s">
        <v>1380</v>
      </c>
      <c r="G24" s="353">
        <v>40</v>
      </c>
      <c r="H24" s="452" t="s">
        <v>829</v>
      </c>
      <c r="I24" s="125" t="s">
        <v>1448</v>
      </c>
      <c r="J24" s="125" t="s">
        <v>1999</v>
      </c>
      <c r="K24" s="375" t="s">
        <v>694</v>
      </c>
      <c r="L24" s="375" t="s">
        <v>2002</v>
      </c>
      <c r="M24" s="452" t="s">
        <v>1321</v>
      </c>
      <c r="N24" s="375" t="s">
        <v>1202</v>
      </c>
      <c r="O24" s="474"/>
      <c r="P24" s="125" t="s">
        <v>2003</v>
      </c>
      <c r="Q24" s="463" t="s">
        <v>2000</v>
      </c>
      <c r="R24" s="354">
        <v>41341</v>
      </c>
      <c r="S24" s="474"/>
      <c r="T24" s="424" t="s">
        <v>1282</v>
      </c>
    </row>
    <row r="25" spans="1:20" ht="12.75">
      <c r="A25" s="503"/>
      <c r="B25" s="504"/>
      <c r="C25" s="504"/>
      <c r="D25" s="504"/>
      <c r="E25" s="505"/>
      <c r="F25" s="505"/>
      <c r="G25" s="506"/>
      <c r="H25" s="507"/>
      <c r="I25" s="508"/>
      <c r="J25" s="508"/>
      <c r="K25" s="505"/>
      <c r="L25" s="505"/>
      <c r="M25" s="505"/>
      <c r="N25" s="505"/>
      <c r="O25" s="505"/>
      <c r="P25" s="509"/>
      <c r="Q25" s="507"/>
      <c r="R25" s="504"/>
      <c r="S25" s="503"/>
      <c r="T25" s="510"/>
    </row>
    <row r="26" spans="1:20" ht="25.5">
      <c r="A26" s="494" t="s">
        <v>1302</v>
      </c>
      <c r="B26" s="423">
        <v>41322</v>
      </c>
      <c r="C26" s="423">
        <v>41312</v>
      </c>
      <c r="D26" s="423" t="s">
        <v>1998</v>
      </c>
      <c r="E26" s="421" t="s">
        <v>649</v>
      </c>
      <c r="F26" s="501" t="s">
        <v>1318</v>
      </c>
      <c r="G26" s="421">
        <v>840</v>
      </c>
      <c r="H26" s="421" t="s">
        <v>829</v>
      </c>
      <c r="I26" s="421" t="s">
        <v>829</v>
      </c>
      <c r="J26" s="496" t="s">
        <v>1323</v>
      </c>
      <c r="K26" s="421" t="s">
        <v>1215</v>
      </c>
      <c r="L26" s="421" t="s">
        <v>1215</v>
      </c>
      <c r="M26" s="421" t="s">
        <v>1320</v>
      </c>
      <c r="N26" s="421" t="s">
        <v>1108</v>
      </c>
      <c r="O26" s="421" t="s">
        <v>26</v>
      </c>
      <c r="P26" s="421" t="s">
        <v>1215</v>
      </c>
      <c r="Q26" s="421" t="s">
        <v>1215</v>
      </c>
      <c r="R26" s="423" t="s">
        <v>1215</v>
      </c>
      <c r="S26" s="421"/>
      <c r="T26" s="424" t="s">
        <v>1282</v>
      </c>
    </row>
    <row r="27" spans="1:20" ht="12.75">
      <c r="A27" s="503"/>
      <c r="B27" s="504"/>
      <c r="C27" s="504"/>
      <c r="D27" s="504"/>
      <c r="E27" s="505"/>
      <c r="F27" s="505"/>
      <c r="G27" s="506"/>
      <c r="H27" s="507"/>
      <c r="I27" s="508"/>
      <c r="J27" s="508"/>
      <c r="K27" s="505"/>
      <c r="L27" s="505"/>
      <c r="M27" s="505"/>
      <c r="N27" s="505"/>
      <c r="O27" s="505"/>
      <c r="P27" s="509"/>
      <c r="Q27" s="507"/>
      <c r="R27" s="504"/>
      <c r="S27" s="503"/>
      <c r="T27" s="510"/>
    </row>
    <row r="28" spans="1:20" ht="38.25">
      <c r="A28" s="474" t="s">
        <v>1993</v>
      </c>
      <c r="B28" s="354">
        <v>41278</v>
      </c>
      <c r="C28" s="354">
        <v>41278</v>
      </c>
      <c r="D28" s="354" t="s">
        <v>1994</v>
      </c>
      <c r="E28" s="375" t="s">
        <v>291</v>
      </c>
      <c r="F28" s="375" t="s">
        <v>790</v>
      </c>
      <c r="G28" s="353">
        <v>130</v>
      </c>
      <c r="H28" s="452" t="s">
        <v>829</v>
      </c>
      <c r="I28" s="125" t="s">
        <v>1448</v>
      </c>
      <c r="J28" s="125" t="s">
        <v>1995</v>
      </c>
      <c r="K28" s="375" t="s">
        <v>1996</v>
      </c>
      <c r="L28" s="375" t="s">
        <v>955</v>
      </c>
      <c r="M28" s="375" t="s">
        <v>1321</v>
      </c>
      <c r="N28" s="375" t="s">
        <v>1202</v>
      </c>
      <c r="O28" s="375" t="s">
        <v>1213</v>
      </c>
      <c r="P28" s="20" t="s">
        <v>1997</v>
      </c>
      <c r="Q28" s="452"/>
      <c r="R28" s="354">
        <v>41278</v>
      </c>
      <c r="S28" s="474"/>
      <c r="T28" s="424" t="s">
        <v>1282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B38" sqref="B3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81" t="s">
        <v>1990</v>
      </c>
      <c r="B1" s="581"/>
      <c r="C1" s="581"/>
      <c r="D1" s="581"/>
      <c r="E1" s="581"/>
      <c r="F1" s="581"/>
      <c r="G1" s="581"/>
      <c r="H1" s="581"/>
      <c r="I1" s="581"/>
      <c r="J1" s="581"/>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82" t="s">
        <v>1991</v>
      </c>
      <c r="B16" s="582" t="s">
        <v>1301</v>
      </c>
      <c r="C16" s="40">
        <f>SUM(C4:C15)</f>
        <v>181440</v>
      </c>
      <c r="D16" s="584">
        <f>SUM(D4:D15)</f>
        <v>0</v>
      </c>
      <c r="E16" s="586">
        <f>C16-D16</f>
        <v>181440</v>
      </c>
      <c r="F16" s="588">
        <f>SUM(F4:F15)</f>
        <v>234</v>
      </c>
      <c r="G16" s="590">
        <f>(C16-F16)/C16</f>
        <v>0.9987103174603175</v>
      </c>
      <c r="H16" s="592">
        <f>SUM(H4:H15)</f>
        <v>0</v>
      </c>
      <c r="I16" s="593">
        <f>SUM(I4:I15)</f>
        <v>0</v>
      </c>
      <c r="J16" s="593"/>
    </row>
    <row r="17" spans="1:10" ht="22.5" thickBot="1">
      <c r="A17" s="583"/>
      <c r="B17" s="583"/>
      <c r="C17" s="41" t="s">
        <v>1481</v>
      </c>
      <c r="D17" s="585"/>
      <c r="E17" s="587"/>
      <c r="F17" s="589"/>
      <c r="G17" s="591"/>
      <c r="H17" s="589"/>
      <c r="I17" s="589"/>
      <c r="J17" s="58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Anthony, Susan</cp:lastModifiedBy>
  <cp:lastPrinted>2010-06-01T12:56:03Z</cp:lastPrinted>
  <dcterms:created xsi:type="dcterms:W3CDTF">2006-03-02T20:08:25Z</dcterms:created>
  <dcterms:modified xsi:type="dcterms:W3CDTF">2014-09-09T14:40:30Z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0x01010021BECF69A8095C47A5FDC36D937BFC94</vt:lpwstr>
  </property>
  <property fmtid="{D5CDD505-2E9C-101B-9397-08002B2CF9AE}" pid="3" name="Information Classification">
    <vt:lpwstr>ERCOT Limited</vt:lpwstr>
  </property>
</Properties>
</file>