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<sst xmlns="http://schemas.openxmlformats.org/spreadsheetml/2006/main" count="151" uniqueCount="103">
  <si>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</si>
  <si>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</si>
  <si>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</si>
  <si>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</si>
  <si>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</si>
  <si>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</si>
  <si>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</si>
  <si>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</si>
  <si>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</si>
  <si>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</si>
  <si>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</si>
  <si>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</si>
  <si>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</si>
  <si>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</si>
  <si>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</si>
  <si>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</si>
  <si>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</si>
  <si>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</si>
  <si>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</si>
  <si>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</si>
  <si>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</si>
  <si>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</si>
  <si>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</si>
  <si>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</si>
  <si>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</si>
  <si>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</si>
  <si>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</si>
  <si>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</si>
  <si>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</si>
  <si>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</si>
  <si>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</si>
  <si>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</si>
  <si>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</si>
  <si>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</si>
  <si>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</si>
  <si>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</si>
  <si>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</si>
  <si>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</si>
  <si>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</si>
  <si>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</si>
  <si>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</si>
  <si>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</si>
  <si>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</si>
  <si>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</si>
  <si>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</si>
  <si>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</si>
  <si>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</si>
  <si>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</si>
  <si>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</si>
  <si>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</si>
  <si>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</si>
  <si>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Brownsville PUB</t>
  </si>
  <si>
    <t>AEP Service Corporation</t>
  </si>
  <si>
    <t>Direct Energy</t>
  </si>
  <si>
    <t>Keith Emery</t>
  </si>
  <si>
    <t>Tenaska Power Services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</si>
  <si>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</si>
  <si>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</si>
  <si>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</si>
  <si>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</si>
  <si>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</si>
  <si>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</si>
  <si>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</si>
  <si>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</si>
  <si>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TriEagle Energy</t>
  </si>
  <si>
    <t>Marty Downey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</si>
  <si>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</si>
  <si>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</si>
  <si>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</si>
  <si>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</si>
  <si>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</si>
  <si>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</si>
  <si>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</si>
  <si>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</si>
  <si>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</si>
  <si>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</si>
  <si>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</si>
  <si>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TruSmart Energy</t>
  </si>
  <si>
    <t>Dan Bailey</t>
  </si>
  <si>
    <t xml:space="preserve">Issue:  </t>
  </si>
  <si>
    <t xml:space="preserve">Bill Smith </t>
  </si>
  <si>
    <t xml:space="preserve">Thresa Allen </t>
  </si>
  <si>
    <t xml:space="preserve">Seth Cochran </t>
  </si>
  <si>
    <t xml:space="preserve">Chris Cockrell </t>
  </si>
  <si>
    <t xml:space="preserve">Richard Ross </t>
  </si>
  <si>
    <t>Source Power and Gas</t>
  </si>
  <si>
    <t>Sean Andrews</t>
  </si>
  <si>
    <t>Invenergy Energy Management</t>
  </si>
  <si>
    <t>Jason Minalga</t>
  </si>
  <si>
    <t>Texas-New Mexico Power</t>
  </si>
  <si>
    <t>Stacy Whitehurst</t>
  </si>
  <si>
    <t>Chris Brewster (Phillip Boyd)</t>
  </si>
  <si>
    <t>Kyle Minnix (Tayaun Messer)</t>
  </si>
  <si>
    <t>David Naylor (Tayaun Messer)</t>
  </si>
  <si>
    <t>Henry Wood (Randa Stephenson)</t>
  </si>
  <si>
    <t>John Houston (DeAnn Walker)</t>
  </si>
  <si>
    <t>Clayton Greer (Seth Cochran)</t>
  </si>
  <si>
    <t>Kenan Ögelman (David Detelich)</t>
  </si>
  <si>
    <t>James McCann (Marilyn Gilbert)</t>
  </si>
  <si>
    <t>TAC Motion: endorse setting SAF at 150% for July, 200% for August, 100% for September</t>
  </si>
  <si>
    <t>Motion Fails</t>
  </si>
  <si>
    <t>&lt; 2/3 (18) non-abst Yes
&lt; 50% (15) Total TAC Yes</t>
  </si>
  <si>
    <t>Date:  June 26,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</si>
</sst>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34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79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34</v>
      </c>
      <c r="G5" s="51">
        <f>IF((G63+H63)=0,"",G63)</f>
        <v>10</v>
      </c>
      <c r="H5" s="51">
        <f>IF((G63+H63)=0,"",H63)</f>
        <v>17</v>
      </c>
      <c r="I5" s="51">
        <f>I63</f>
        <v>3</v>
      </c>
    </row>
    <row r="6" spans="2:9" ht="22.5" customHeight="1">
      <c r="B6" s="39" t="s">
        <v>69</v>
      </c>
      <c r="C6" s="4"/>
      <c r="D6" s="8"/>
      <c r="E6" s="4"/>
      <c r="F6" s="6"/>
      <c r="G6" s="50">
        <f>_xlfn.IFERROR(SegmentVoteYes/(SegmentVoteYes+SegmentVoteNo),"")</f>
        <v>0.37037037037037035</v>
      </c>
      <c r="H6" s="50">
        <f>_xlfn.IFERROR(SegmentVoteNo/(SegmentVoteYes+SegmentVoteNo),"")</f>
        <v>0.6296296296296297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70</v>
      </c>
      <c r="F11" s="17" t="s">
        <v>13</v>
      </c>
      <c r="G11" s="26"/>
      <c r="H11" s="26">
        <v>1</v>
      </c>
      <c r="I11" s="12"/>
    </row>
    <row r="12" spans="2:9" ht="12.75">
      <c r="B12" s="24"/>
      <c r="C12" s="24"/>
      <c r="D12" s="31" t="s">
        <v>16</v>
      </c>
      <c r="E12" s="25" t="s">
        <v>71</v>
      </c>
      <c r="F12" s="17" t="s">
        <v>13</v>
      </c>
      <c r="G12" s="26"/>
      <c r="H12" s="26">
        <v>1</v>
      </c>
      <c r="I12" s="12"/>
    </row>
    <row r="13" spans="2:9" ht="12.75">
      <c r="B13" s="24" t="s">
        <v>44</v>
      </c>
      <c r="C13" s="24"/>
      <c r="D13" s="31" t="s">
        <v>17</v>
      </c>
      <c r="E13" s="25" t="s">
        <v>42</v>
      </c>
      <c r="F13" s="17" t="s">
        <v>13</v>
      </c>
      <c r="G13" s="26"/>
      <c r="H13" s="26">
        <v>1</v>
      </c>
      <c r="I13" s="12"/>
    </row>
    <row r="14" spans="2:9" ht="12.75">
      <c r="B14" s="24" t="s">
        <v>43</v>
      </c>
      <c r="C14" s="24"/>
      <c r="D14" s="31" t="s">
        <v>17</v>
      </c>
      <c r="E14" s="25" t="s">
        <v>91</v>
      </c>
      <c r="F14" s="17" t="s">
        <v>13</v>
      </c>
      <c r="G14" s="26"/>
      <c r="H14" s="26">
        <v>1</v>
      </c>
      <c r="I14" s="12"/>
    </row>
    <row r="15" spans="2:9" ht="12.75">
      <c r="B15" s="24" t="s">
        <v>62</v>
      </c>
      <c r="C15" s="24"/>
      <c r="D15" s="31" t="s">
        <v>18</v>
      </c>
      <c r="E15" s="25" t="s">
        <v>63</v>
      </c>
      <c r="F15" s="17" t="s">
        <v>13</v>
      </c>
      <c r="G15" s="26"/>
      <c r="H15" s="26">
        <v>1</v>
      </c>
      <c r="I15" s="12"/>
    </row>
    <row r="16" spans="2:9" ht="12.75">
      <c r="B16" s="24" t="s">
        <v>48</v>
      </c>
      <c r="C16" s="24"/>
      <c r="D16" s="31" t="s">
        <v>18</v>
      </c>
      <c r="E16" s="25" t="s">
        <v>80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46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58</v>
      </c>
      <c r="C20" s="15"/>
      <c r="D20" s="15"/>
      <c r="E20" s="16" t="s">
        <v>92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57</v>
      </c>
      <c r="C21" s="15"/>
      <c r="D21" s="15"/>
      <c r="E21" s="16" t="s">
        <v>93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32</v>
      </c>
      <c r="C22" s="15"/>
      <c r="D22" s="15"/>
      <c r="E22" s="16" t="s">
        <v>60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59</v>
      </c>
      <c r="C23" s="15"/>
      <c r="D23" s="15"/>
      <c r="E23" s="16" t="s">
        <v>94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4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61</v>
      </c>
      <c r="C27" s="24"/>
      <c r="D27" s="24"/>
      <c r="E27" s="25" t="s">
        <v>81</v>
      </c>
      <c r="F27" s="17" t="s">
        <v>13</v>
      </c>
      <c r="G27" s="26"/>
      <c r="H27" s="26">
        <v>1</v>
      </c>
      <c r="I27" s="12"/>
    </row>
    <row r="28" spans="2:9" ht="12.75">
      <c r="B28" s="24" t="s">
        <v>73</v>
      </c>
      <c r="C28" s="24"/>
      <c r="D28" s="24"/>
      <c r="E28" s="25" t="s">
        <v>72</v>
      </c>
      <c r="F28" s="17" t="s">
        <v>13</v>
      </c>
      <c r="G28" s="26"/>
      <c r="H28" s="26">
        <v>1</v>
      </c>
      <c r="I28" s="12"/>
    </row>
    <row r="29" spans="2:9" ht="12.75">
      <c r="B29" s="24" t="s">
        <v>41</v>
      </c>
      <c r="C29" s="24"/>
      <c r="D29" s="24"/>
      <c r="E29" s="25" t="s">
        <v>45</v>
      </c>
      <c r="F29" s="17" t="s">
        <v>13</v>
      </c>
      <c r="G29" s="26">
        <v>1</v>
      </c>
      <c r="H29" s="26"/>
      <c r="I29" s="12"/>
    </row>
    <row r="30" spans="2:9" ht="12.75">
      <c r="B30" s="24" t="s">
        <v>87</v>
      </c>
      <c r="C30" s="24"/>
      <c r="D30" s="24"/>
      <c r="E30" s="25" t="s">
        <v>88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1</v>
      </c>
      <c r="H32" s="22">
        <f>SUM(H26:H31)</f>
        <v>3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66</v>
      </c>
      <c r="C34" s="24"/>
      <c r="D34" s="24"/>
      <c r="E34" s="25" t="s">
        <v>82</v>
      </c>
      <c r="F34" s="17" t="s">
        <v>13</v>
      </c>
      <c r="G34" s="26">
        <v>1</v>
      </c>
      <c r="H34" s="26"/>
      <c r="I34" s="12"/>
    </row>
    <row r="35" spans="2:9" ht="12.75">
      <c r="B35" s="24" t="s">
        <v>55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12.75">
      <c r="B37" s="24" t="s">
        <v>75</v>
      </c>
      <c r="C37" s="24"/>
      <c r="D37" s="24"/>
      <c r="E37" s="25" t="s">
        <v>74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53</v>
      </c>
      <c r="C41" s="24"/>
      <c r="D41" s="24"/>
      <c r="E41" s="25" t="s">
        <v>76</v>
      </c>
      <c r="F41" s="17" t="s">
        <v>13</v>
      </c>
      <c r="G41" s="26">
        <v>1</v>
      </c>
      <c r="H41" s="26"/>
      <c r="I41" s="12"/>
    </row>
    <row r="42" spans="2:9" ht="12.75">
      <c r="B42" s="24" t="s">
        <v>64</v>
      </c>
      <c r="C42" s="24"/>
      <c r="D42" s="24"/>
      <c r="E42" s="25" t="s">
        <v>65</v>
      </c>
      <c r="F42" s="17" t="s">
        <v>13</v>
      </c>
      <c r="G42" s="26">
        <v>1</v>
      </c>
      <c r="H42" s="26"/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83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95</v>
      </c>
      <c r="F48" s="17" t="s">
        <v>13</v>
      </c>
      <c r="G48" s="26"/>
      <c r="H48" s="26">
        <v>1</v>
      </c>
      <c r="I48" s="12"/>
    </row>
    <row r="49" spans="2:9" ht="12.75">
      <c r="B49" s="24" t="s">
        <v>47</v>
      </c>
      <c r="C49" s="24"/>
      <c r="D49" s="24"/>
      <c r="E49" s="25" t="s">
        <v>68</v>
      </c>
      <c r="F49" s="17" t="s">
        <v>13</v>
      </c>
      <c r="G49" s="26">
        <v>1</v>
      </c>
      <c r="H49" s="26"/>
      <c r="I49" s="12"/>
    </row>
    <row r="50" spans="2:9" ht="12.75">
      <c r="B50" s="24" t="s">
        <v>52</v>
      </c>
      <c r="C50" s="24"/>
      <c r="D50" s="24"/>
      <c r="E50" s="25" t="s">
        <v>84</v>
      </c>
      <c r="F50" s="17" t="s">
        <v>13</v>
      </c>
      <c r="G50" s="26"/>
      <c r="H50" s="26">
        <v>1</v>
      </c>
      <c r="I50" s="12"/>
    </row>
    <row r="51" spans="2:9" ht="12.75">
      <c r="B51" s="24" t="s">
        <v>89</v>
      </c>
      <c r="C51" s="24"/>
      <c r="D51" s="24"/>
      <c r="E51" s="25" t="s">
        <v>90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1</v>
      </c>
      <c r="H53" s="22">
        <f>SUM(H47:H52)</f>
        <v>3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49</v>
      </c>
      <c r="F55" s="17" t="s">
        <v>13</v>
      </c>
      <c r="G55" s="26"/>
      <c r="H55" s="26">
        <v>1</v>
      </c>
      <c r="I55" s="12"/>
    </row>
    <row r="56" spans="2:9" ht="12.75">
      <c r="B56" s="24" t="s">
        <v>50</v>
      </c>
      <c r="C56" s="24"/>
      <c r="D56" s="24"/>
      <c r="E56" s="25" t="s">
        <v>78</v>
      </c>
      <c r="F56" s="17" t="s">
        <v>13</v>
      </c>
      <c r="G56" s="26"/>
      <c r="H56" s="26"/>
      <c r="I56" s="12" t="s">
        <v>21</v>
      </c>
    </row>
    <row r="57" spans="2:9" ht="12.75">
      <c r="B57" s="24" t="s">
        <v>51</v>
      </c>
      <c r="C57" s="24"/>
      <c r="D57" s="24"/>
      <c r="E57" s="25" t="s">
        <v>98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97</v>
      </c>
      <c r="F58" s="17" t="s">
        <v>13</v>
      </c>
      <c r="G58" s="26"/>
      <c r="H58" s="26"/>
      <c r="I58" s="12" t="s">
        <v>21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1</v>
      </c>
      <c r="H60" s="22">
        <f>SUM(H54:H59)</f>
        <v>1</v>
      </c>
      <c r="I60" s="20">
        <f>COUNTA(I54:I59)</f>
        <v>2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10</v>
      </c>
      <c r="H63" s="34">
        <f>H25+H60+H53+H32+H18+H46+H39</f>
        <v>17</v>
      </c>
      <c r="I63" s="20">
        <f>I25+I60+I53+I32+I18+I46+I39</f>
        <v>3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2005-12-01T13:49:02Z</cp:lastPrinted>
  <dcterms:created xsi:type="dcterms:W3CDTF">2000-03-13T15:50:20Z</dcterms:created>
  <dcterms:modified xsi:type="dcterms:W3CDTF">2014-06-27T21:54:20Z</dcterms:modified>
  <cp:category/>
  <cp:version/>
  <cp:contentType/>
  <cp:contentStatus/>
</cp:coreProperties>
</file>