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'Vote'!$E$18:$I$27</definedName>
    <definedName name="clearCoopVote">'Vote'!$G$18:$I$27</definedName>
    <definedName name="clearIndGen">'Vote'!$E$30:$I$34</definedName>
    <definedName name="clearIndGenVote">'Vote'!$G$30:$I$34</definedName>
    <definedName name="clearIndREP">'Vote'!$E$44:$I$50</definedName>
    <definedName name="clearIndREPVote">'Vote'!$G$44:$I$50</definedName>
    <definedName name="clearIOU">'Vote'!$E$53:$I$56</definedName>
    <definedName name="clearIOUVote">'Vote'!$G$53:$I$56</definedName>
    <definedName name="clearMarketers">'Vote'!$E$37:$I$41</definedName>
    <definedName name="clearMarketersVote">'Vote'!$G$37:$I$41</definedName>
    <definedName name="clearMuni">'Vote'!$E$59:$I$69</definedName>
    <definedName name="clearMuniVote">'Vote'!$G$59:$I$69</definedName>
    <definedName name="clearResidential">'Vote'!$E$11:$I$15</definedName>
    <definedName name="clearResidentialVote">'Vote'!$G$11:$I$15</definedName>
    <definedName name="Coop">'Vote'!$G$17:$I$28</definedName>
    <definedName name="countCoop">'Vote'!$F$28</definedName>
    <definedName name="countCoopAbstain">'Vote'!$I$28</definedName>
    <definedName name="countIndGen">'Vote'!$F$35</definedName>
    <definedName name="countIndGenAbstain">'Vote'!$I$35</definedName>
    <definedName name="countIndREP">'Vote'!$F$51</definedName>
    <definedName name="countIndREPAbstain">'Vote'!$I$51</definedName>
    <definedName name="countIOU">'Vote'!$F$57</definedName>
    <definedName name="countIOUAbstain">'Vote'!$I$57</definedName>
    <definedName name="countMarketers">'Vote'!$F$42</definedName>
    <definedName name="countMarketersAbstain">'Vote'!$I$42</definedName>
    <definedName name="countMuni">'Vote'!$F$70</definedName>
    <definedName name="countMuniAbstain">'Vote'!$I$70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'Vote'!$G$29:$I$35</definedName>
    <definedName name="IndREP">'Vote'!$G$43:$I$51</definedName>
    <definedName name="IOU">'Vote'!$G$52:$I$57</definedName>
    <definedName name="Marketers">'Vote'!$G$36:$I$42</definedName>
    <definedName name="MotionStatus">'Vote'!$G$3</definedName>
    <definedName name="muni">'Vote'!$G$58:$I$70</definedName>
    <definedName name="Output_Area">'Vote'!$G$3:$H$4</definedName>
    <definedName name="PercentageVote">'Vote'!$F$6</definedName>
    <definedName name="_xlnm.Print_Area" localSheetId="0">'Vote'!$A$1:$J$77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'Vote'!$F$73</definedName>
    <definedName name="VoteNumberFormat">'Vote'!$G$17:$H$73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<sst xmlns="http://schemas.openxmlformats.org/spreadsheetml/2006/main" count="181" uniqueCount="120">
  <si>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</si>
  <si>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</si>
  <si>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</si>
  <si>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</si>
  <si>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</si>
  <si>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</si>
  <si>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</si>
  <si>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</si>
  <si>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</si>
  <si>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</si>
  <si>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</si>
  <si>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</si>
  <si>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</si>
  <si>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</si>
  <si>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</si>
  <si>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</si>
  <si>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</si>
  <si>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</si>
  <si>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</si>
  <si>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</si>
  <si>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</si>
  <si>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</si>
  <si>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</si>
  <si>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</si>
  <si>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</si>
  <si>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</si>
  <si>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</si>
  <si>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</si>
  <si>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</si>
  <si>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</si>
  <si>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</si>
  <si>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</si>
  <si>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</si>
  <si>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</si>
  <si>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</si>
  <si>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</si>
  <si>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</si>
  <si>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Clif Lange</t>
  </si>
  <si>
    <t>South Texas Electric Cooperative</t>
  </si>
  <si>
    <t>Garland Power and Light</t>
  </si>
  <si>
    <t>David Detelich</t>
  </si>
  <si>
    <t>CPS Energy</t>
  </si>
  <si>
    <t>Luminant</t>
  </si>
  <si>
    <t>DeAnn Walker</t>
  </si>
  <si>
    <t>CenterPoint Energy</t>
  </si>
  <si>
    <t>Marguerite Wagner</t>
  </si>
  <si>
    <t>Edison Mission</t>
  </si>
  <si>
    <t>Morgan Stanley</t>
  </si>
  <si>
    <t>Clayton Greer</t>
  </si>
  <si>
    <t>Joe De Almeida</t>
  </si>
  <si>
    <t>John Varnell</t>
  </si>
  <si>
    <t>Amanda Frazier</t>
  </si>
  <si>
    <t>Chris Lyons</t>
  </si>
  <si>
    <t>Exelon</t>
  </si>
  <si>
    <t>Tayaun Messer</t>
  </si>
  <si>
    <t>Reliant Energy Retail Services</t>
  </si>
  <si>
    <t>Bill Barnes</t>
  </si>
  <si>
    <t>Comverge</t>
  </si>
  <si>
    <t>Colin Meehan</t>
  </si>
  <si>
    <t>Date: February 13, 2014</t>
  </si>
  <si>
    <t>City of Boerne</t>
  </si>
  <si>
    <t>TMPA</t>
  </si>
  <si>
    <t>Jeff Thompson (Ramsey Cripe)</t>
  </si>
  <si>
    <t>Bob Kahn (Ray Schwertner)</t>
  </si>
  <si>
    <t>Christine Hauk (Dan Bailey)</t>
  </si>
  <si>
    <t>Commercial metal Corporation</t>
  </si>
  <si>
    <t>Mark Smith</t>
  </si>
  <si>
    <t>Public Citizen</t>
  </si>
  <si>
    <t>David Power</t>
  </si>
  <si>
    <t>LCRA</t>
  </si>
  <si>
    <t>Sarah Bombick</t>
  </si>
  <si>
    <t>Bluebonnet</t>
  </si>
  <si>
    <t>Will Holford</t>
  </si>
  <si>
    <t>Bandera Electric Coop</t>
  </si>
  <si>
    <t>Leslie Kramer</t>
  </si>
  <si>
    <t>Perdanales Electric</t>
  </si>
  <si>
    <t>Dale jones</t>
  </si>
  <si>
    <t>Calpine</t>
  </si>
  <si>
    <t>Randy Jones</t>
  </si>
  <si>
    <t>GDF Suez</t>
  </si>
  <si>
    <t>Bob Helton</t>
  </si>
  <si>
    <t>DC Energy</t>
  </si>
  <si>
    <t>Seth Cochran</t>
  </si>
  <si>
    <t>Citigroup Energy</t>
  </si>
  <si>
    <t>Eric Goff</t>
  </si>
  <si>
    <t xml:space="preserve">Direct energy </t>
  </si>
  <si>
    <t>Sandy Morris</t>
  </si>
  <si>
    <t>Coned Solutions</t>
  </si>
  <si>
    <t>Brett Ogin</t>
  </si>
  <si>
    <t>Eneroch</t>
  </si>
  <si>
    <t>Suzanne Bertin</t>
  </si>
  <si>
    <t>Lonestar Transmission</t>
  </si>
  <si>
    <t>Randa Stephenson</t>
  </si>
  <si>
    <t>Austin Energy</t>
  </si>
  <si>
    <t>Adrianne Brandt</t>
  </si>
  <si>
    <t>Denton</t>
  </si>
  <si>
    <t>bob Wittmeyer</t>
  </si>
  <si>
    <t>City of Georgetown</t>
  </si>
  <si>
    <t>Chris Foster</t>
  </si>
  <si>
    <t>Need &gt;50% to Pass</t>
  </si>
  <si>
    <t>Sierra Club</t>
  </si>
  <si>
    <t>Cyrus Reed</t>
  </si>
  <si>
    <t>Sanbernard Elect</t>
  </si>
  <si>
    <t>Mike Ables</t>
  </si>
  <si>
    <t>Fayette Elect Coope</t>
  </si>
  <si>
    <t>Gary Nietsche</t>
  </si>
  <si>
    <t>Guadalupe Elect</t>
  </si>
  <si>
    <t>Gary Coke</t>
  </si>
  <si>
    <t>Noble Energy Solutions</t>
  </si>
  <si>
    <t>Clint Sandidge</t>
  </si>
  <si>
    <t>Seguin city of</t>
  </si>
  <si>
    <t>Rick Cortes</t>
  </si>
  <si>
    <t>KPUB</t>
  </si>
  <si>
    <t>Tracy McCuan</t>
  </si>
  <si>
    <t>Y</t>
  </si>
  <si>
    <t>Bryan Texas Util</t>
  </si>
  <si>
    <t>Ken Lindberg</t>
  </si>
  <si>
    <t>Motion Carries</t>
  </si>
  <si>
    <t>PRS Motion: To recommend approval of NPRR533 as amended by the 2/10/14 Kerrville Public Utilities Board comments</t>
  </si>
  <si>
    <t>Prepared by: K. Landry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</si>
</sst>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118</v>
      </c>
      <c r="C3" s="69"/>
      <c r="D3" s="69"/>
      <c r="E3" s="6"/>
      <c r="F3" s="56" t="s">
        <v>22</v>
      </c>
      <c r="G3" s="65" t="s">
        <v>117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14" t="s">
        <v>59</v>
      </c>
      <c r="C5" s="15"/>
      <c r="D5" s="7"/>
      <c r="E5" s="6"/>
      <c r="F5" s="58" t="s">
        <v>20</v>
      </c>
      <c r="G5" s="59">
        <f>IF((G73+H73)=0,"",G73)</f>
        <v>5.638888888888889</v>
      </c>
      <c r="H5" s="59">
        <f>IF((G73+H73)=0,"",H73)</f>
        <v>1.3611111111111112</v>
      </c>
      <c r="I5" s="60">
        <f>I73</f>
        <v>8</v>
      </c>
    </row>
    <row r="6" spans="2:9" ht="22.5" customHeight="1">
      <c r="B6" s="14" t="s">
        <v>119</v>
      </c>
      <c r="C6" s="14"/>
      <c r="D6" s="15"/>
      <c r="E6" s="16"/>
      <c r="F6" s="62" t="s">
        <v>99</v>
      </c>
      <c r="G6" s="61">
        <f>G74</f>
        <v>0.8055555555555556</v>
      </c>
      <c r="H6" s="61">
        <f>H74</f>
        <v>0.19444444444444445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49</v>
      </c>
      <c r="F11" s="33" t="s">
        <v>15</v>
      </c>
      <c r="G11" s="51">
        <v>0.25</v>
      </c>
      <c r="H11" s="51"/>
      <c r="I11" s="20"/>
    </row>
    <row r="12" spans="2:9" ht="11.25">
      <c r="B12" s="32" t="s">
        <v>100</v>
      </c>
      <c r="C12" s="34"/>
      <c r="D12" s="37" t="s">
        <v>18</v>
      </c>
      <c r="E12" s="52" t="s">
        <v>101</v>
      </c>
      <c r="F12" s="51" t="s">
        <v>15</v>
      </c>
      <c r="G12" s="51">
        <v>0.25</v>
      </c>
      <c r="H12" s="51"/>
      <c r="I12" s="20"/>
    </row>
    <row r="13" spans="2:9" ht="11.25">
      <c r="B13" s="32" t="s">
        <v>67</v>
      </c>
      <c r="C13" s="34"/>
      <c r="D13" s="37" t="s">
        <v>18</v>
      </c>
      <c r="E13" s="52" t="s">
        <v>68</v>
      </c>
      <c r="F13" s="51" t="s">
        <v>15</v>
      </c>
      <c r="G13" s="51">
        <v>0.25</v>
      </c>
      <c r="H13" s="51"/>
      <c r="I13" s="20"/>
    </row>
    <row r="14" spans="2:9" ht="11.25">
      <c r="B14" s="32" t="s">
        <v>65</v>
      </c>
      <c r="C14" s="34"/>
      <c r="D14" s="37" t="s">
        <v>19</v>
      </c>
      <c r="E14" s="52" t="s">
        <v>66</v>
      </c>
      <c r="F14" s="51" t="s">
        <v>15</v>
      </c>
      <c r="G14" s="51"/>
      <c r="H14" s="51">
        <v>0.25</v>
      </c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0.75</v>
      </c>
      <c r="H16" s="30">
        <f>SUM(H10:H15)</f>
        <v>0.25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54</v>
      </c>
      <c r="F18" s="25" t="s">
        <v>15</v>
      </c>
      <c r="G18" s="50">
        <v>0.1111111111111111</v>
      </c>
      <c r="H18" s="26"/>
      <c r="I18" s="20"/>
    </row>
    <row r="19" spans="2:9" s="22" customFormat="1" ht="11.25">
      <c r="B19" s="23" t="s">
        <v>71</v>
      </c>
      <c r="C19" s="23"/>
      <c r="D19" s="23"/>
      <c r="E19" s="24" t="s">
        <v>72</v>
      </c>
      <c r="F19" s="64" t="s">
        <v>15</v>
      </c>
      <c r="G19" s="50"/>
      <c r="H19" s="50">
        <v>0.1111111111111111</v>
      </c>
      <c r="I19" s="20"/>
    </row>
    <row r="20" spans="2:9" s="22" customFormat="1" ht="11.25">
      <c r="B20" s="23" t="s">
        <v>104</v>
      </c>
      <c r="C20" s="23"/>
      <c r="D20" s="23"/>
      <c r="E20" s="24" t="s">
        <v>105</v>
      </c>
      <c r="F20" s="64" t="s">
        <v>15</v>
      </c>
      <c r="G20" s="50">
        <v>0.1111111111111111</v>
      </c>
      <c r="H20" s="50"/>
      <c r="I20" s="20"/>
    </row>
    <row r="21" spans="2:9" s="22" customFormat="1" ht="11.25">
      <c r="B21" s="23" t="s">
        <v>106</v>
      </c>
      <c r="C21" s="23"/>
      <c r="D21" s="23"/>
      <c r="E21" s="24" t="s">
        <v>107</v>
      </c>
      <c r="F21" s="64" t="s">
        <v>15</v>
      </c>
      <c r="G21" s="50">
        <v>0.1111111111111111</v>
      </c>
      <c r="H21" s="50"/>
      <c r="I21" s="20"/>
    </row>
    <row r="22" spans="2:9" s="22" customFormat="1" ht="11.25">
      <c r="B22" s="23" t="s">
        <v>75</v>
      </c>
      <c r="C22" s="23"/>
      <c r="D22" s="23"/>
      <c r="E22" s="24" t="s">
        <v>76</v>
      </c>
      <c r="F22" s="64" t="s">
        <v>15</v>
      </c>
      <c r="G22" s="50"/>
      <c r="H22" s="50">
        <v>0.1111111111111111</v>
      </c>
      <c r="I22" s="20"/>
    </row>
    <row r="23" spans="2:9" s="22" customFormat="1" ht="11.25">
      <c r="B23" s="23" t="s">
        <v>102</v>
      </c>
      <c r="C23" s="23"/>
      <c r="D23" s="23"/>
      <c r="E23" s="24" t="s">
        <v>103</v>
      </c>
      <c r="F23" s="64" t="s">
        <v>15</v>
      </c>
      <c r="G23" s="50">
        <v>0.1111111111111111</v>
      </c>
      <c r="H23" s="50"/>
      <c r="I23" s="20"/>
    </row>
    <row r="24" spans="2:9" s="22" customFormat="1" ht="11.25">
      <c r="B24" s="23" t="s">
        <v>73</v>
      </c>
      <c r="C24" s="23"/>
      <c r="D24" s="23"/>
      <c r="E24" s="24" t="s">
        <v>74</v>
      </c>
      <c r="F24" s="64" t="s">
        <v>15</v>
      </c>
      <c r="G24" s="50"/>
      <c r="H24" s="50">
        <v>0.1111111111111111</v>
      </c>
      <c r="I24" s="20"/>
    </row>
    <row r="25" spans="2:9" s="22" customFormat="1" ht="11.25">
      <c r="B25" s="23" t="s">
        <v>69</v>
      </c>
      <c r="C25" s="23"/>
      <c r="D25" s="23"/>
      <c r="E25" s="24" t="s">
        <v>70</v>
      </c>
      <c r="F25" s="64" t="s">
        <v>15</v>
      </c>
      <c r="G25" s="50"/>
      <c r="H25" s="50">
        <v>0.1111111111111111</v>
      </c>
      <c r="I25" s="20"/>
    </row>
    <row r="26" spans="2:9" s="22" customFormat="1" ht="11.25">
      <c r="B26" s="23" t="s">
        <v>38</v>
      </c>
      <c r="C26" s="23"/>
      <c r="D26" s="23"/>
      <c r="E26" s="24" t="s">
        <v>37</v>
      </c>
      <c r="F26" s="25" t="s">
        <v>15</v>
      </c>
      <c r="G26" s="50">
        <v>0.1111111111111111</v>
      </c>
      <c r="H26" s="50"/>
      <c r="I26" s="20"/>
    </row>
    <row r="27" spans="2:9" s="22" customFormat="1" ht="6.75" customHeight="1">
      <c r="B27" s="27"/>
      <c r="C27" s="27"/>
      <c r="D27" s="27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8">
        <f>COUNTA(F17:F27)</f>
        <v>9</v>
      </c>
      <c r="G28" s="29">
        <f>SUM(G17:G27)</f>
        <v>0.5555555555555556</v>
      </c>
      <c r="H28" s="30">
        <f>SUM(H17:H27)</f>
        <v>0.4444444444444444</v>
      </c>
      <c r="I28" s="28">
        <f>COUNTA(I17:I27)</f>
        <v>0</v>
      </c>
    </row>
    <row r="29" spans="2:9" ht="11.25">
      <c r="B29" s="6" t="s">
        <v>31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79</v>
      </c>
      <c r="C31" s="32"/>
      <c r="D31" s="32"/>
      <c r="E31" s="52" t="s">
        <v>80</v>
      </c>
      <c r="F31" s="64" t="s">
        <v>15</v>
      </c>
      <c r="G31" s="51"/>
      <c r="H31" s="51">
        <v>0.3333333333333333</v>
      </c>
      <c r="I31" s="20"/>
    </row>
    <row r="32" spans="2:9" ht="11.25">
      <c r="B32" s="32" t="s">
        <v>77</v>
      </c>
      <c r="C32" s="32"/>
      <c r="D32" s="32"/>
      <c r="E32" s="52" t="s">
        <v>78</v>
      </c>
      <c r="F32" s="64" t="s">
        <v>15</v>
      </c>
      <c r="G32" s="51"/>
      <c r="H32" s="51">
        <v>0.3333333333333333</v>
      </c>
      <c r="I32" s="20"/>
    </row>
    <row r="33" spans="2:9" ht="11.25">
      <c r="B33" s="32" t="s">
        <v>46</v>
      </c>
      <c r="C33" s="32"/>
      <c r="D33" s="32"/>
      <c r="E33" s="52" t="s">
        <v>45</v>
      </c>
      <c r="F33" s="25" t="s">
        <v>15</v>
      </c>
      <c r="G33" s="51">
        <v>0.3333333333333333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COUNTA(F29:F34)</f>
        <v>4</v>
      </c>
      <c r="G35" s="29">
        <f>SUM(G29:G34)</f>
        <v>0.3333333333333333</v>
      </c>
      <c r="H35" s="30">
        <f>SUM(H29:H34)</f>
        <v>0.6666666666666666</v>
      </c>
      <c r="I35" s="28">
        <f>COUNTA(I29:I34)</f>
        <v>1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47</v>
      </c>
      <c r="C37" s="32"/>
      <c r="D37" s="32"/>
      <c r="E37" s="52" t="s">
        <v>48</v>
      </c>
      <c r="F37" s="25" t="s">
        <v>15</v>
      </c>
      <c r="G37" s="51">
        <v>0.5</v>
      </c>
      <c r="H37" s="51"/>
      <c r="I37" s="20"/>
    </row>
    <row r="38" spans="2:9" ht="11.25">
      <c r="B38" s="32" t="s">
        <v>83</v>
      </c>
      <c r="C38" s="32"/>
      <c r="D38" s="32"/>
      <c r="E38" s="52" t="s">
        <v>84</v>
      </c>
      <c r="F38" s="64" t="s">
        <v>15</v>
      </c>
      <c r="G38" s="51"/>
      <c r="H38" s="51"/>
      <c r="I38" s="20" t="s">
        <v>21</v>
      </c>
    </row>
    <row r="39" spans="2:9" ht="11.25">
      <c r="B39" s="32" t="s">
        <v>81</v>
      </c>
      <c r="C39" s="32"/>
      <c r="D39" s="32"/>
      <c r="E39" s="52" t="s">
        <v>82</v>
      </c>
      <c r="F39" s="64" t="s">
        <v>15</v>
      </c>
      <c r="G39" s="51"/>
      <c r="H39" s="51"/>
      <c r="I39" s="20" t="s">
        <v>21</v>
      </c>
    </row>
    <row r="40" spans="2:9" ht="11.25">
      <c r="B40" s="32" t="s">
        <v>36</v>
      </c>
      <c r="C40" s="32"/>
      <c r="D40" s="32"/>
      <c r="E40" s="52" t="s">
        <v>50</v>
      </c>
      <c r="F40" s="25" t="s">
        <v>15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4</v>
      </c>
      <c r="G42" s="29">
        <f>SUM(G36:G41)</f>
        <v>1</v>
      </c>
      <c r="H42" s="30">
        <f>SUM(H36:H41)</f>
        <v>0</v>
      </c>
      <c r="I42" s="28">
        <f>COUNTA(I36:I41)</f>
        <v>2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55</v>
      </c>
      <c r="C44" s="32"/>
      <c r="D44" s="32"/>
      <c r="E44" s="52" t="s">
        <v>56</v>
      </c>
      <c r="F44" s="25" t="s">
        <v>15</v>
      </c>
      <c r="G44" s="51"/>
      <c r="H44" s="33"/>
      <c r="I44" s="20" t="s">
        <v>21</v>
      </c>
    </row>
    <row r="45" spans="2:9" ht="11.25">
      <c r="B45" s="32" t="s">
        <v>85</v>
      </c>
      <c r="C45" s="32"/>
      <c r="D45" s="32"/>
      <c r="E45" s="52" t="s">
        <v>86</v>
      </c>
      <c r="F45" s="64" t="s">
        <v>15</v>
      </c>
      <c r="G45" s="51">
        <v>0.3333333333333333</v>
      </c>
      <c r="H45" s="51"/>
      <c r="I45" s="20"/>
    </row>
    <row r="46" spans="2:9" ht="11.25">
      <c r="B46" s="32" t="s">
        <v>108</v>
      </c>
      <c r="C46" s="32"/>
      <c r="D46" s="32"/>
      <c r="E46" s="52" t="s">
        <v>109</v>
      </c>
      <c r="F46" s="64" t="s">
        <v>15</v>
      </c>
      <c r="G46" s="51">
        <v>0.3333333333333333</v>
      </c>
      <c r="H46" s="51"/>
      <c r="I46" s="20"/>
    </row>
    <row r="47" spans="2:9" ht="11.25">
      <c r="B47" s="32" t="s">
        <v>89</v>
      </c>
      <c r="C47" s="32"/>
      <c r="D47" s="32"/>
      <c r="E47" s="52" t="s">
        <v>90</v>
      </c>
      <c r="F47" s="64" t="s">
        <v>15</v>
      </c>
      <c r="G47" s="51"/>
      <c r="H47" s="33"/>
      <c r="I47" s="20" t="s">
        <v>21</v>
      </c>
    </row>
    <row r="48" spans="2:9" ht="11.25">
      <c r="B48" s="32" t="s">
        <v>87</v>
      </c>
      <c r="C48" s="32"/>
      <c r="D48" s="32"/>
      <c r="E48" s="52" t="s">
        <v>88</v>
      </c>
      <c r="F48" s="64" t="s">
        <v>15</v>
      </c>
      <c r="G48" s="51">
        <v>0.3333333333333333</v>
      </c>
      <c r="H48" s="51"/>
      <c r="I48" s="20"/>
    </row>
    <row r="49" spans="2:9" ht="11.25">
      <c r="B49" s="32" t="s">
        <v>57</v>
      </c>
      <c r="C49" s="32"/>
      <c r="D49" s="32"/>
      <c r="E49" s="52" t="s">
        <v>58</v>
      </c>
      <c r="F49" s="25"/>
      <c r="G49" s="51"/>
      <c r="H49" s="33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6"/>
      <c r="C51" s="14"/>
      <c r="D51" s="14"/>
      <c r="E51" s="1" t="s">
        <v>20</v>
      </c>
      <c r="F51" s="28">
        <f>COUNTA(F43:F49)</f>
        <v>5</v>
      </c>
      <c r="G51" s="29">
        <f>SUM(G43:G49)</f>
        <v>1</v>
      </c>
      <c r="H51" s="30">
        <f>SUM(H43:H49)</f>
        <v>0</v>
      </c>
      <c r="I51" s="28">
        <f>COUNTA(I43:I49)</f>
        <v>2</v>
      </c>
    </row>
    <row r="52" spans="2:9" ht="11.25">
      <c r="B52" s="6" t="s">
        <v>0</v>
      </c>
      <c r="C52" s="6"/>
      <c r="D52" s="6"/>
      <c r="E52" s="16"/>
      <c r="F52" s="20"/>
      <c r="G52" s="21"/>
      <c r="H52" s="21"/>
      <c r="I52" s="20"/>
    </row>
    <row r="53" spans="2:9" ht="11.25">
      <c r="B53" s="32" t="s">
        <v>42</v>
      </c>
      <c r="C53" s="32"/>
      <c r="D53" s="32"/>
      <c r="E53" s="52" t="s">
        <v>51</v>
      </c>
      <c r="F53" s="25" t="s">
        <v>15</v>
      </c>
      <c r="G53" s="51"/>
      <c r="H53" s="51"/>
      <c r="I53" s="20" t="s">
        <v>21</v>
      </c>
    </row>
    <row r="54" spans="2:9" ht="11.25">
      <c r="B54" s="32" t="s">
        <v>91</v>
      </c>
      <c r="C54" s="32"/>
      <c r="D54" s="32"/>
      <c r="E54" s="52" t="s">
        <v>92</v>
      </c>
      <c r="F54" s="64" t="s">
        <v>15</v>
      </c>
      <c r="G54" s="51">
        <v>0.5</v>
      </c>
      <c r="H54" s="51"/>
      <c r="I54" s="20"/>
    </row>
    <row r="55" spans="2:9" ht="11.25">
      <c r="B55" s="32" t="s">
        <v>44</v>
      </c>
      <c r="C55" s="32"/>
      <c r="D55" s="32"/>
      <c r="E55" s="52" t="s">
        <v>43</v>
      </c>
      <c r="F55" s="25" t="s">
        <v>15</v>
      </c>
      <c r="G55" s="51">
        <v>0.5</v>
      </c>
      <c r="H55" s="33"/>
      <c r="I55" s="20"/>
    </row>
    <row r="56" spans="2:9" ht="6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1</v>
      </c>
    </row>
    <row r="58" spans="2:9" ht="11.25">
      <c r="B58" s="6" t="s">
        <v>11</v>
      </c>
      <c r="C58" s="6"/>
      <c r="D58" s="6"/>
      <c r="E58" s="6"/>
      <c r="F58" s="6"/>
      <c r="G58" s="31"/>
      <c r="H58" s="31"/>
      <c r="I58" s="20"/>
    </row>
    <row r="59" spans="2:9" ht="11.25">
      <c r="B59" s="32" t="s">
        <v>39</v>
      </c>
      <c r="C59" s="32"/>
      <c r="D59" s="32"/>
      <c r="E59" s="52" t="s">
        <v>64</v>
      </c>
      <c r="F59" s="25" t="s">
        <v>15</v>
      </c>
      <c r="G59" s="51"/>
      <c r="H59" s="33"/>
      <c r="I59" s="20" t="s">
        <v>21</v>
      </c>
    </row>
    <row r="60" spans="2:9" ht="11.25">
      <c r="B60" s="32" t="s">
        <v>93</v>
      </c>
      <c r="C60" s="32"/>
      <c r="D60" s="32"/>
      <c r="E60" s="52" t="s">
        <v>94</v>
      </c>
      <c r="F60" s="64" t="s">
        <v>15</v>
      </c>
      <c r="G60" s="51">
        <v>0.125</v>
      </c>
      <c r="H60" s="33"/>
      <c r="I60" s="20"/>
    </row>
    <row r="61" spans="2:9" ht="11.25">
      <c r="B61" s="32" t="s">
        <v>115</v>
      </c>
      <c r="C61" s="32"/>
      <c r="D61" s="32"/>
      <c r="E61" s="52" t="s">
        <v>116</v>
      </c>
      <c r="F61" s="64" t="s">
        <v>15</v>
      </c>
      <c r="G61" s="51"/>
      <c r="H61" s="33"/>
      <c r="I61" s="20" t="s">
        <v>21</v>
      </c>
    </row>
    <row r="62" spans="2:9" ht="11.25">
      <c r="B62" s="32" t="s">
        <v>110</v>
      </c>
      <c r="C62" s="32"/>
      <c r="D62" s="32"/>
      <c r="E62" s="52" t="s">
        <v>111</v>
      </c>
      <c r="F62" s="64" t="s">
        <v>15</v>
      </c>
      <c r="G62" s="51">
        <v>0.125</v>
      </c>
      <c r="H62" s="51"/>
      <c r="I62" s="20"/>
    </row>
    <row r="63" spans="2:9" ht="11.25">
      <c r="B63" s="32" t="s">
        <v>112</v>
      </c>
      <c r="C63" s="32"/>
      <c r="D63" s="32"/>
      <c r="E63" s="52" t="s">
        <v>113</v>
      </c>
      <c r="F63" s="64" t="s">
        <v>114</v>
      </c>
      <c r="G63" s="51">
        <v>0.125</v>
      </c>
      <c r="H63" s="51"/>
      <c r="I63" s="20"/>
    </row>
    <row r="64" spans="2:9" ht="11.25">
      <c r="B64" s="32" t="s">
        <v>95</v>
      </c>
      <c r="C64" s="32"/>
      <c r="D64" s="32"/>
      <c r="E64" s="52" t="s">
        <v>96</v>
      </c>
      <c r="F64" s="64" t="s">
        <v>15</v>
      </c>
      <c r="G64" s="51">
        <v>0.125</v>
      </c>
      <c r="H64" s="51"/>
      <c r="I64" s="20"/>
    </row>
    <row r="65" spans="2:9" ht="11.25">
      <c r="B65" s="32" t="s">
        <v>61</v>
      </c>
      <c r="C65" s="32"/>
      <c r="D65" s="32"/>
      <c r="E65" s="52" t="s">
        <v>63</v>
      </c>
      <c r="F65" s="64" t="s">
        <v>15</v>
      </c>
      <c r="G65" s="51">
        <v>0.125</v>
      </c>
      <c r="H65" s="33"/>
      <c r="I65" s="20"/>
    </row>
    <row r="66" spans="2:9" ht="11.25">
      <c r="B66" s="32" t="s">
        <v>97</v>
      </c>
      <c r="C66" s="32"/>
      <c r="D66" s="32"/>
      <c r="E66" s="52" t="s">
        <v>98</v>
      </c>
      <c r="F66" s="64" t="s">
        <v>15</v>
      </c>
      <c r="G66" s="51">
        <v>0.125</v>
      </c>
      <c r="H66" s="51"/>
      <c r="I66" s="20"/>
    </row>
    <row r="67" spans="2:9" ht="11.25">
      <c r="B67" s="32" t="s">
        <v>60</v>
      </c>
      <c r="C67" s="32"/>
      <c r="D67" s="32"/>
      <c r="E67" s="52" t="s">
        <v>62</v>
      </c>
      <c r="F67" s="64" t="s">
        <v>15</v>
      </c>
      <c r="G67" s="51">
        <v>0.125</v>
      </c>
      <c r="H67" s="51"/>
      <c r="I67" s="20"/>
    </row>
    <row r="68" spans="2:9" ht="11.25">
      <c r="B68" s="32" t="s">
        <v>41</v>
      </c>
      <c r="C68" s="32"/>
      <c r="D68" s="32"/>
      <c r="E68" s="52" t="s">
        <v>40</v>
      </c>
      <c r="F68" s="25" t="s">
        <v>15</v>
      </c>
      <c r="G68" s="51">
        <v>0.125</v>
      </c>
      <c r="H68" s="51"/>
      <c r="I68" s="20"/>
    </row>
    <row r="69" spans="2:9" ht="7.5" customHeight="1">
      <c r="B69" s="14"/>
      <c r="C69" s="14"/>
      <c r="D69" s="14"/>
      <c r="E69" s="16"/>
      <c r="F69" s="20"/>
      <c r="G69" s="21"/>
      <c r="H69" s="21"/>
      <c r="I69" s="20"/>
    </row>
    <row r="70" spans="2:9" ht="11.25">
      <c r="B70" s="14"/>
      <c r="C70" s="14"/>
      <c r="D70" s="14"/>
      <c r="E70" s="1" t="s">
        <v>20</v>
      </c>
      <c r="F70" s="28">
        <f>COUNTA(F58:F69)</f>
        <v>10</v>
      </c>
      <c r="G70" s="29">
        <f>SUM(G58:G69)</f>
        <v>1</v>
      </c>
      <c r="H70" s="30">
        <f>SUM(H58:H69)</f>
        <v>0</v>
      </c>
      <c r="I70" s="28">
        <f>COUNTA(I58:I69)</f>
        <v>2</v>
      </c>
    </row>
    <row r="71" spans="2:9" ht="11.25">
      <c r="B71" s="6" t="s">
        <v>8</v>
      </c>
      <c r="C71" s="14"/>
      <c r="D71" s="14"/>
      <c r="E71" s="38"/>
      <c r="F71" s="8"/>
      <c r="G71" s="39"/>
      <c r="H71" s="40"/>
      <c r="I71" s="11"/>
    </row>
    <row r="72" spans="2:9" ht="11.25">
      <c r="B72" s="16"/>
      <c r="C72" s="14"/>
      <c r="D72" s="14"/>
      <c r="E72" s="16"/>
      <c r="F72" s="8"/>
      <c r="G72" s="41"/>
      <c r="H72" s="41"/>
      <c r="I72" s="42" t="s">
        <v>7</v>
      </c>
    </row>
    <row r="73" spans="2:9" ht="12" thickBot="1">
      <c r="B73" s="16"/>
      <c r="C73" s="6"/>
      <c r="D73" s="6"/>
      <c r="E73" s="1" t="s">
        <v>20</v>
      </c>
      <c r="F73" s="28">
        <f>F16+F28+F70+F57+F35+F51+F42</f>
        <v>39</v>
      </c>
      <c r="G73" s="43">
        <f>G16+G28+G70+G57+G35+G51+G42</f>
        <v>5.638888888888889</v>
      </c>
      <c r="H73" s="43">
        <f>H16+H28+H70+H57+H35+H51+H42</f>
        <v>1.3611111111111112</v>
      </c>
      <c r="I73" s="28">
        <f>I16+I28+I70+I57+I35+I51+I42</f>
        <v>8</v>
      </c>
    </row>
    <row r="74" spans="2:9" ht="12.75" thickBot="1" thickTop="1">
      <c r="B74" s="44"/>
      <c r="C74" s="16"/>
      <c r="D74" s="16"/>
      <c r="E74" s="16"/>
      <c r="F74" s="1" t="s">
        <v>5</v>
      </c>
      <c r="G74" s="45">
        <f>IF((G73+H73)=0,"",G73/(G73+H73))</f>
        <v>0.8055555555555556</v>
      </c>
      <c r="H74" s="45">
        <f>IF((G73+H73)=0,"",H73/(G73+H73))</f>
        <v>0.19444444444444445</v>
      </c>
      <c r="I74" s="19"/>
    </row>
    <row r="75" spans="2:9" ht="12" thickTop="1">
      <c r="B75" s="44"/>
      <c r="C75" s="16"/>
      <c r="D75" s="16"/>
      <c r="E75" s="16"/>
      <c r="F75" s="8"/>
      <c r="G75" s="8"/>
      <c r="H75" s="8"/>
      <c r="I75" s="11"/>
    </row>
    <row r="77" ht="12" hidden="1" thickBot="1">
      <c r="B77" s="47" t="s">
        <v>25</v>
      </c>
    </row>
    <row r="78" ht="12" hidden="1" thickTop="1">
      <c r="B78" s="48" t="s">
        <v>18</v>
      </c>
    </row>
    <row r="79" ht="11.25" hidden="1">
      <c r="B79" s="48" t="s">
        <v>17</v>
      </c>
    </row>
    <row r="80" ht="11.25" hidden="1">
      <c r="B80" s="49" t="s">
        <v>19</v>
      </c>
    </row>
    <row r="81" ht="11.25" hidden="1"/>
    <row r="82" ht="12" hidden="1" thickBot="1">
      <c r="B82" s="47" t="s">
        <v>26</v>
      </c>
    </row>
    <row r="83" ht="12" hidden="1" thickTop="1">
      <c r="B83" s="48" t="s">
        <v>23</v>
      </c>
    </row>
    <row r="84" ht="11.25" hidden="1">
      <c r="B84" s="63" t="s">
        <v>24</v>
      </c>
    </row>
    <row r="85" ht="11.25" hidden="1"/>
    <row r="86" ht="12" hidden="1" thickBot="1">
      <c r="B86" s="47" t="s">
        <v>27</v>
      </c>
    </row>
    <row r="87" ht="12" hidden="1" thickTop="1">
      <c r="B87" s="48" t="s">
        <v>21</v>
      </c>
    </row>
    <row r="88" ht="11.25" hidden="1">
      <c r="B88" s="49"/>
    </row>
    <row r="89" ht="11.25" hidden="1"/>
    <row r="90" ht="12" hidden="1" thickBot="1">
      <c r="B90" s="47" t="s">
        <v>28</v>
      </c>
    </row>
    <row r="91" ht="12" hidden="1" thickTop="1">
      <c r="B91" s="48" t="s">
        <v>15</v>
      </c>
    </row>
    <row r="92" ht="11.25" hidden="1">
      <c r="B92" s="49"/>
    </row>
    <row r="93" ht="11.25" hidden="1"/>
    <row r="94" ht="12" hidden="1" thickBot="1">
      <c r="B94" s="47" t="s">
        <v>29</v>
      </c>
    </row>
    <row r="95" ht="12" hidden="1" thickTop="1">
      <c r="B95" s="48" t="s">
        <v>15</v>
      </c>
    </row>
    <row r="96" ht="11.25" hidden="1">
      <c r="B96" s="49"/>
    </row>
    <row r="97" ht="11.25" hidden="1"/>
    <row r="98" ht="12" hidden="1" thickBot="1">
      <c r="B98" s="47" t="s">
        <v>30</v>
      </c>
    </row>
    <row r="99" ht="12" hidden="1" thickTop="1">
      <c r="B99" s="48">
        <v>1</v>
      </c>
    </row>
    <row r="100" ht="11.25" hidden="1">
      <c r="B10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69:I69 F52:I52 F36:I36 F34:I34 F27:I27 F29:I29 F43:I43 F41:I41 F56:I56 I58 I10 F15:I15 F17:I17">
      <formula1>#REF!</formula1>
    </dataValidation>
    <dataValidation type="list" showInputMessage="1" showErrorMessage="1" sqref="F53:F55 F37:F40 F18:F26 F30:F33 F44:F50 F59:F68">
      <formula1>$B$91:$B$92</formula1>
    </dataValidation>
    <dataValidation type="list" showInputMessage="1" showErrorMessage="1" sqref="I53:I55 I37:I40 I18:I26 I30:I33 I11:I14 I44:I50 I59:I68">
      <formula1>$B$87:$B$88</formula1>
    </dataValidation>
    <dataValidation type="list" allowBlank="1" showInputMessage="1" showErrorMessage="1" sqref="F11:F14">
      <formula1>$B$91:$B$92</formula1>
    </dataValidation>
    <dataValidation type="list" showInputMessage="1" showErrorMessage="1" sqref="D11:D14">
      <formula1>$B$78:$B$80</formula1>
    </dataValidation>
    <dataValidation type="list" showInputMessage="1" showErrorMessage="1" sqref="F10">
      <formula1>$B$99:$B$100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$B$83:$B$84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2014-02-14T17:31:19Z</dcterms:modified>
  <cp:category/>
  <cp:version/>
  <cp:contentType/>
  <cp:contentStatus/>
</cp:coreProperties>
</file>