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2525" activeTab="0"/>
  </bookViews>
  <sheets>
    <sheet name="CT Burden Sheet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<sst xmlns="http://schemas.openxmlformats.org/spreadsheetml/2006/main" count="28" uniqueCount="21">
  <si>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BURDEN</t>
  </si>
  <si>
    <t>Z1</t>
  </si>
  <si>
    <t>Z2</t>
  </si>
  <si>
    <t>Z3</t>
  </si>
  <si>
    <t>Z4</t>
  </si>
  <si>
    <t>Secondary Amps</t>
  </si>
  <si>
    <t>CT1</t>
  </si>
  <si>
    <t>CT2</t>
  </si>
  <si>
    <t>CT3</t>
  </si>
  <si>
    <t>CT4</t>
  </si>
  <si>
    <t>VA</t>
  </si>
  <si>
    <t>Total burden on individual current transformer</t>
  </si>
  <si>
    <t>NOTE: Draft Copy for Meter Working Group meeting - October 16, 2012</t>
  </si>
  <si>
    <t>Open Questions:</t>
  </si>
  <si>
    <r>
      <t>Z</t>
    </r>
    <r>
      <rPr>
        <vertAlign val="subscript"/>
        <sz val="10"/>
        <rFont val="Arial"/>
        <family val="2"/>
      </rPr>
      <t>common</t>
    </r>
  </si>
  <si>
    <r>
      <t>1. How to verify individual impedance on each conductor and common impedance (Z</t>
    </r>
    <r>
      <rPr>
        <vertAlign val="subscript"/>
        <sz val="10"/>
        <rFont val="Arial"/>
        <family val="2"/>
      </rPr>
      <t>common</t>
    </r>
    <r>
      <rPr>
        <sz val="10"/>
        <rFont val="Arial"/>
        <family val="0"/>
      </rPr>
      <t>).</t>
    </r>
  </si>
  <si>
    <t xml:space="preserve">VA across CT1: </t>
  </si>
  <si>
    <r>
      <t>I1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*Z1 + I1*(I</t>
    </r>
    <r>
      <rPr>
        <vertAlign val="subscript"/>
        <sz val="12"/>
        <rFont val="Times New Roman"/>
        <family val="1"/>
      </rPr>
      <t xml:space="preserve">Common </t>
    </r>
    <r>
      <rPr>
        <sz val="12"/>
        <rFont val="Times New Roman"/>
        <family val="1"/>
      </rPr>
      <t>* Z</t>
    </r>
    <r>
      <rPr>
        <vertAlign val="subscript"/>
        <sz val="12"/>
        <rFont val="Times New Roman"/>
        <family val="1"/>
      </rPr>
      <t>Common</t>
    </r>
    <r>
      <rPr>
        <sz val="12"/>
        <rFont val="Times New Roman"/>
        <family val="1"/>
      </rPr>
      <t>)</t>
    </r>
  </si>
  <si>
    <r>
      <t>I1*V</t>
    </r>
    <r>
      <rPr>
        <vertAlign val="subscript"/>
        <sz val="12"/>
        <rFont val="Times New Roman"/>
        <family val="1"/>
      </rPr>
      <t>CT1</t>
    </r>
  </si>
  <si>
    <r>
      <t>I1*(I1*Z1 + I</t>
    </r>
    <r>
      <rPr>
        <vertAlign val="subscript"/>
        <sz val="12"/>
        <rFont val="Times New Roman"/>
        <family val="1"/>
      </rPr>
      <t xml:space="preserve">Common </t>
    </r>
    <r>
      <rPr>
        <sz val="12"/>
        <rFont val="Times New Roman"/>
        <family val="1"/>
      </rPr>
      <t>* Z</t>
    </r>
    <r>
      <rPr>
        <vertAlign val="subscript"/>
        <sz val="12"/>
        <rFont val="Times New Roman"/>
        <family val="1"/>
      </rPr>
      <t>Common</t>
    </r>
    <r>
      <rPr>
        <sz val="12"/>
        <rFont val="Times New Roman"/>
        <family val="1"/>
      </rPr>
      <t>)</t>
    </r>
  </si>
  <si>
    <t>2. Should maximum current (at rating factor) be utilized in calculating total burden on each CT in case of flow thru scenarios (eg. Breaker and half scheme)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</si>
</sst>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b/>
      <u val="single"/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8"/>
  <sheetViews>
    <sheetView tabSelected="1" workbookViewId="0" topLeftCell="A1">
      <selection activeCell="O19" sqref="O19"/>
    </sheetView>
  </sheetViews>
  <sheetFormatPr defaultColWidth="9.140625" defaultRowHeight="12.75"/>
  <cols>
    <col min="5" max="5" width="4.57421875" style="0" customWidth="1"/>
    <col min="10" max="10" width="3.28125" style="0" customWidth="1"/>
    <col min="11" max="11" width="7.7109375" style="0" customWidth="1"/>
  </cols>
  <sheetData>
    <row r="3" spans="11:12" ht="12.75">
      <c r="K3" s="16" t="s">
        <v>0</v>
      </c>
      <c r="L3" s="17"/>
    </row>
    <row r="4" spans="11:12" ht="12.75">
      <c r="K4" s="1" t="s">
        <v>1</v>
      </c>
      <c r="L4" s="5">
        <v>0</v>
      </c>
    </row>
    <row r="5" spans="11:12" ht="12.75">
      <c r="K5" s="1" t="s">
        <v>2</v>
      </c>
      <c r="L5" s="5">
        <v>0</v>
      </c>
    </row>
    <row r="6" spans="11:12" ht="12.75">
      <c r="K6" s="1" t="s">
        <v>3</v>
      </c>
      <c r="L6" s="5">
        <v>0</v>
      </c>
    </row>
    <row r="7" spans="11:12" ht="12.75">
      <c r="K7" s="1" t="s">
        <v>4</v>
      </c>
      <c r="L7" s="5">
        <v>0</v>
      </c>
    </row>
    <row r="8" spans="11:12" ht="15.75">
      <c r="K8" s="1" t="s">
        <v>14</v>
      </c>
      <c r="L8" s="5">
        <v>0.45</v>
      </c>
    </row>
    <row r="11" spans="11:12" ht="12.75">
      <c r="K11" s="14" t="s">
        <v>5</v>
      </c>
      <c r="L11" s="15"/>
    </row>
    <row r="12" spans="11:13" ht="12.75">
      <c r="K12" s="1" t="s">
        <v>6</v>
      </c>
      <c r="L12" s="6">
        <v>5</v>
      </c>
      <c r="M12" s="9">
        <f>IF(L12&gt;0,L12,-(L12))</f>
        <v>5</v>
      </c>
    </row>
    <row r="13" spans="11:13" ht="12.75">
      <c r="K13" s="1" t="s">
        <v>7</v>
      </c>
      <c r="L13" s="6">
        <v>5</v>
      </c>
      <c r="M13" s="9">
        <f>IF(L13&gt;0,L13,-(L13))</f>
        <v>5</v>
      </c>
    </row>
    <row r="14" spans="11:13" ht="12.75">
      <c r="K14" s="1" t="s">
        <v>8</v>
      </c>
      <c r="L14" s="6">
        <v>5</v>
      </c>
      <c r="M14" s="9">
        <f>IF(L14&gt;0,L14,-(L14))</f>
        <v>5</v>
      </c>
    </row>
    <row r="15" spans="11:13" ht="12.75">
      <c r="K15" s="1" t="s">
        <v>9</v>
      </c>
      <c r="L15" s="6">
        <v>5</v>
      </c>
      <c r="M15" s="9">
        <f>IF(L15&gt;0,L15,-(L15))</f>
        <v>5</v>
      </c>
    </row>
    <row r="24" spans="2:7" ht="12.75">
      <c r="B24" s="18" t="s">
        <v>11</v>
      </c>
      <c r="C24" s="18"/>
      <c r="D24" s="18"/>
      <c r="E24" s="18"/>
      <c r="F24" s="19"/>
      <c r="G24" s="19"/>
    </row>
    <row r="25" spans="3:10" ht="12.75">
      <c r="C25" s="3" t="s">
        <v>6</v>
      </c>
      <c r="D25" s="4">
        <f>IF(L12=0,0,F25)</f>
        <v>45</v>
      </c>
      <c r="E25" s="2" t="s">
        <v>10</v>
      </c>
      <c r="F25" s="10">
        <f>IF(G25&gt;0,G25,-(G25))</f>
        <v>45</v>
      </c>
      <c r="G25" s="11">
        <f>((L12^2)*L4)+((H25*M12)*L8)</f>
        <v>45</v>
      </c>
      <c r="H25" s="9">
        <f>IF(I25&gt;0,I25,-(I25))</f>
        <v>20</v>
      </c>
      <c r="I25" s="12">
        <f>SUM(L12:L15)</f>
        <v>20</v>
      </c>
      <c r="J25" s="8"/>
    </row>
    <row r="26" spans="3:10" ht="12.75">
      <c r="C26" s="3" t="s">
        <v>7</v>
      </c>
      <c r="D26" s="4">
        <f>IF(L13=0,0,F26)</f>
        <v>45</v>
      </c>
      <c r="E26" s="2" t="s">
        <v>10</v>
      </c>
      <c r="F26" s="10">
        <f>IF(G26&gt;0,G26,-(G26))</f>
        <v>45</v>
      </c>
      <c r="G26" s="11">
        <f>((L13^2)*L5)+((H25*M13)*L8)</f>
        <v>45</v>
      </c>
      <c r="H26" s="9"/>
      <c r="I26" s="9"/>
      <c r="J26" s="8"/>
    </row>
    <row r="27" spans="3:10" ht="12.75">
      <c r="C27" s="3" t="s">
        <v>8</v>
      </c>
      <c r="D27" s="4">
        <f>IF(L14=0,0,F27)</f>
        <v>45</v>
      </c>
      <c r="E27" s="2" t="s">
        <v>10</v>
      </c>
      <c r="F27" s="10">
        <f>IF(G27&gt;0,G27,-(G27))</f>
        <v>45</v>
      </c>
      <c r="G27" s="11">
        <f>((L14^2)*L6)+((H25*M14)*L8)</f>
        <v>45</v>
      </c>
      <c r="H27" s="9"/>
      <c r="I27" s="9"/>
      <c r="J27" s="8"/>
    </row>
    <row r="28" spans="3:10" ht="12.75">
      <c r="C28" s="3" t="s">
        <v>9</v>
      </c>
      <c r="D28" s="4">
        <f>IF(L15=0,0,F28)</f>
        <v>45</v>
      </c>
      <c r="E28" s="2" t="s">
        <v>10</v>
      </c>
      <c r="F28" s="10">
        <f>IF(G28&gt;0,G28,-(G28))</f>
        <v>45</v>
      </c>
      <c r="G28" s="11">
        <f>((L15^2)*L7)+((H25*M15)*L8)</f>
        <v>45</v>
      </c>
      <c r="H28" s="9"/>
      <c r="I28" s="9"/>
      <c r="J28" s="8"/>
    </row>
    <row r="29" spans="6:10" ht="12.75">
      <c r="F29" s="8"/>
      <c r="G29" s="8"/>
      <c r="H29" s="8"/>
      <c r="I29" s="8"/>
      <c r="J29" s="8"/>
    </row>
    <row r="32" spans="1:13" ht="20.25">
      <c r="A32" s="20" t="s">
        <v>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5" ht="12.75">
      <c r="A35" s="7" t="s">
        <v>13</v>
      </c>
    </row>
    <row r="37" ht="15.75">
      <c r="A37" t="s">
        <v>15</v>
      </c>
    </row>
    <row r="38" ht="12.75">
      <c r="A38" t="s">
        <v>20</v>
      </c>
    </row>
  </sheetData>
  <sheetProtection password="C4B0" sheet="1" objects="1" scenarios="1"/>
  <mergeCells count="4">
    <mergeCell ref="K11:L11"/>
    <mergeCell ref="K3:L3"/>
    <mergeCell ref="B24:G24"/>
    <mergeCell ref="A32:M32"/>
  </mergeCells>
  <printOptions/>
  <pageMargins left="0.5" right="0.5" top="1" bottom="0.75" header="0.5" footer="0.5"/>
  <pageSetup horizontalDpi="600" verticalDpi="600" orientation="landscape" scale="95" r:id="rId3"/>
  <headerFooter alignWithMargins="0">
    <oddFooter>&amp;CCT Burden Calculation Sheet V2.1
10/24/2012</oddFooter>
  </headerFooter>
  <legacyDrawing r:id="rId2"/>
  <oleObjects>
    <oleObject progId="Visio.Drawing.11" shapeId="23777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3:D25"/>
  <sheetViews>
    <sheetView workbookViewId="0" topLeftCell="A1">
      <selection activeCell="D26" sqref="D26"/>
    </sheetView>
  </sheetViews>
  <sheetFormatPr defaultColWidth="9.140625" defaultRowHeight="12.75"/>
  <sheetData>
    <row r="23" spans="2:4" ht="18.75">
      <c r="B23" s="13" t="s">
        <v>16</v>
      </c>
      <c r="D23" s="13" t="s">
        <v>18</v>
      </c>
    </row>
    <row r="24" ht="18.75">
      <c r="D24" s="13" t="s">
        <v>19</v>
      </c>
    </row>
    <row r="25" ht="20.25">
      <c r="D25" s="13" t="s">
        <v>17</v>
      </c>
    </row>
  </sheetData>
  <sheetProtection password="C4B0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Visio.Drawing.11" shapeId="12408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.:ERCOT:.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jbezzam</dc:creator>
  <cp:keywords/>
  <dc:description/>
  <cp:lastModifiedBy>hperez</cp:lastModifiedBy>
  <cp:lastPrinted>2012-10-24T16:32:30Z</cp:lastPrinted>
  <dcterms:created xsi:type="dcterms:W3CDTF">2012-10-12T17:43:10Z</dcterms:created>
  <dcterms:modified xsi:type="dcterms:W3CDTF">2014-01-22T23:16:16Z</dcterms:modified>
  <cp:category/>
  <cp:version/>
  <cp:contentType/>
  <cp:contentStatus/>
</cp:coreProperties>
</file>