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6" yWindow="192" windowWidth="15576" windowHeight="10272" tabRatio="747" activeTab="0"/>
  </bookViews>
  <sheets>
    <sheet name="Summary" sheetId="1" r:id="rId1"/>
    <sheet name="Scenarios" sheetId="2" r:id="rId2"/>
    <sheet name="Inputs for Sensitivities" sheetId="3" r:id="rId3"/>
    <sheet name="Unit Listing" sheetId="4" r:id="rId4"/>
    <sheet name="Background" sheetId="5" r:id="rId5"/>
  </sheets>
  <definedNames>
    <definedName name="_xlnm.Print_Titles" localSheetId="3">'Unit Listing'!$1:$1</definedName>
  </definedNames>
  <calcPr fullCalcOnLoad="1"/>
</workbook>
</file>

<file path=xl/sharedStrings.xml><?xml version="1.0" encoding="utf-8"?>
<sst xmlns="http://schemas.openxmlformats.org/spreadsheetml/2006/main" count="2033" uniqueCount="814">
  <si>
    <t xml:space="preserve">Installed Capacity, MW </t>
  </si>
  <si>
    <t>Capacity from Private Networks, MW</t>
  </si>
  <si>
    <t>Effective Load-Carrying Capability (ELCC) of Wind Generation, MW</t>
  </si>
  <si>
    <t>50% of Non-Synchronous Ties, MW</t>
  </si>
  <si>
    <t>Switchable Units, MW</t>
  </si>
  <si>
    <t>less Switchable Units Unavailable to ERCOT, MW</t>
  </si>
  <si>
    <t>Planned Units (not wind) with Signed IA and Air Permit, MW</t>
  </si>
  <si>
    <t>ELCC of Planned Wind Units with Signed IA, MW</t>
  </si>
  <si>
    <t>Total Resources, MW</t>
  </si>
  <si>
    <t>Typical Maintenance Outages</t>
  </si>
  <si>
    <t>Typical Forced Outages</t>
  </si>
  <si>
    <t>90th Percentile Forced Outages</t>
  </si>
  <si>
    <t>Extreme Load Range</t>
  </si>
  <si>
    <t>a</t>
  </si>
  <si>
    <t>b</t>
  </si>
  <si>
    <t>c</t>
  </si>
  <si>
    <t>d</t>
  </si>
  <si>
    <t>Scenario Inputs</t>
  </si>
  <si>
    <t>Extreme Load Adder</t>
  </si>
  <si>
    <t>Based on current Seasonal Maximum Sustainable Limits reported through Registration process</t>
  </si>
  <si>
    <t>Based on 8.7% of installed capacity (Effective Load Carrying Capability) of wind per Planning Guide Section 8</t>
  </si>
  <si>
    <t>Installed capacity of units that can switch to other Regions</t>
  </si>
  <si>
    <t>Based on in-service dates provided by developers of generation resources</t>
  </si>
  <si>
    <t>Based on survey response of Switchable Unit owners</t>
  </si>
  <si>
    <t>Seasonal Assessment of Resource Adequacy for the ERCOT Region</t>
  </si>
  <si>
    <t>Reserve Capacity (a -b), MW</t>
  </si>
  <si>
    <t>Total Uses of Reserve Capacity</t>
  </si>
  <si>
    <t>Capacity Available for Operating Reserves (c-d), MW</t>
  </si>
  <si>
    <t>Peak Demand, MW</t>
  </si>
  <si>
    <t>Based on actual net PUN output during non-EEA periods of August 2011</t>
  </si>
  <si>
    <t>Extreme Load/Extreme Gen Outages</t>
  </si>
  <si>
    <t>Extreme Load/Typical Gen Outages</t>
  </si>
  <si>
    <t>ATKINS</t>
  </si>
  <si>
    <t>NG</t>
  </si>
  <si>
    <t>LEON CREEK</t>
  </si>
  <si>
    <t>MDANP_CT5</t>
  </si>
  <si>
    <t>MIDLOTHIAN ANP</t>
  </si>
  <si>
    <t>SAM RAYBURN SWITCHYD</t>
  </si>
  <si>
    <t>GREENS BAYOU</t>
  </si>
  <si>
    <t>REDFISH_MV1A</t>
  </si>
  <si>
    <t>WND</t>
  </si>
  <si>
    <t>REDFISH_MV1B</t>
  </si>
  <si>
    <t>NACPW_UNIT1</t>
  </si>
  <si>
    <t>NACOGDOCHES POWER</t>
  </si>
  <si>
    <t>WDS</t>
  </si>
  <si>
    <t>BIO</t>
  </si>
  <si>
    <t>OKLA_OKLA_G1</t>
  </si>
  <si>
    <t>OKLAUNION</t>
  </si>
  <si>
    <t>BIT</t>
  </si>
  <si>
    <t>WAP_WAP_G5</t>
  </si>
  <si>
    <t>WA PARISH</t>
  </si>
  <si>
    <t>WAP_WAP_G6</t>
  </si>
  <si>
    <t>WAP_WAP_G7</t>
  </si>
  <si>
    <t>WAP_WAP_G8</t>
  </si>
  <si>
    <t>AV_DG1</t>
  </si>
  <si>
    <t>COASTAL PLAINS RDF</t>
  </si>
  <si>
    <t>LFG</t>
  </si>
  <si>
    <t>HB_DG1</t>
  </si>
  <si>
    <t>ATASCOCITA</t>
  </si>
  <si>
    <t>LB_DG1</t>
  </si>
  <si>
    <t>BLUEBONNET</t>
  </si>
  <si>
    <t>DG_BIO2_4UNITS</t>
  </si>
  <si>
    <t>DFW GAS RECOVERY</t>
  </si>
  <si>
    <t>DG_KLBRG_1UNIT</t>
  </si>
  <si>
    <t>TRINITY OAKS LFG</t>
  </si>
  <si>
    <t>DG_WSTHL_3UNITS</t>
  </si>
  <si>
    <t>WESTSIDE</t>
  </si>
  <si>
    <t>DG_HBR_2UNITS</t>
  </si>
  <si>
    <t>FARMERS BRANCH LANDFILL</t>
  </si>
  <si>
    <t>DG_MKNSW_2UNITS</t>
  </si>
  <si>
    <t>MCKINNEY LANDFILL</t>
  </si>
  <si>
    <t>DG_FREIH_2UNITS</t>
  </si>
  <si>
    <t>MESQUITE CREEK LANDFILL</t>
  </si>
  <si>
    <t>BBSES_UNIT1</t>
  </si>
  <si>
    <t>BIG BROWN SES</t>
  </si>
  <si>
    <t>LIG</t>
  </si>
  <si>
    <t>SUB</t>
  </si>
  <si>
    <t>BBSES_UNIT2</t>
  </si>
  <si>
    <t>LEG_LEG_G1</t>
  </si>
  <si>
    <t>LIMESTONE PLANT</t>
  </si>
  <si>
    <t>LEG_LEG_G2</t>
  </si>
  <si>
    <t>MLSES_UNIT1</t>
  </si>
  <si>
    <t>MARTIN LAKE SES</t>
  </si>
  <si>
    <t>MLSES_UNIT2</t>
  </si>
  <si>
    <t>MLSES_UNIT3</t>
  </si>
  <si>
    <t>OGSES_UNIT1A</t>
  </si>
  <si>
    <t>OAK GROVE SES</t>
  </si>
  <si>
    <t>OGSES_UNIT2</t>
  </si>
  <si>
    <t>SANMIGL_SANMIGG1</t>
  </si>
  <si>
    <t>SAN MIGUEL GEN</t>
  </si>
  <si>
    <t>SD5SES_UNIT5</t>
  </si>
  <si>
    <t>SANDOW 5 SES</t>
  </si>
  <si>
    <t>TNP_ONE_TNP_O_1</t>
  </si>
  <si>
    <t>TNP ONE PLANT</t>
  </si>
  <si>
    <t>TNP_ONE_TNP_O_2</t>
  </si>
  <si>
    <t>DG_WALZE_4UNITS</t>
  </si>
  <si>
    <t>TESSMAN ROAD</t>
  </si>
  <si>
    <t>MTE</t>
  </si>
  <si>
    <t>TRN_DG1</t>
  </si>
  <si>
    <t>BAYTOWN</t>
  </si>
  <si>
    <t>MTH</t>
  </si>
  <si>
    <t>APD_APD_PS1</t>
  </si>
  <si>
    <t>APPLIED ENERGY</t>
  </si>
  <si>
    <t>NA</t>
  </si>
  <si>
    <t>ATKINS_ATKINSG7</t>
  </si>
  <si>
    <t>AZ_AZ_G1</t>
  </si>
  <si>
    <t>AIRPRO</t>
  </si>
  <si>
    <t>AZ_AZ_G2</t>
  </si>
  <si>
    <t>AZ_AZ_G3</t>
  </si>
  <si>
    <t>AZ_AZ_G4</t>
  </si>
  <si>
    <t>B_DAVIS_B_DAVIG1</t>
  </si>
  <si>
    <t>BARNEY DAVIS</t>
  </si>
  <si>
    <t>B_DAVIS_B_DAVIG2</t>
  </si>
  <si>
    <t>B_DAVIS_B_DAVIG3</t>
  </si>
  <si>
    <t>B_DAVIS_B_DAVIG4</t>
  </si>
  <si>
    <t>BASTEN_GTG1100</t>
  </si>
  <si>
    <t>BASTROP ENERGY CENTER</t>
  </si>
  <si>
    <t>BASTEN_GTG2100</t>
  </si>
  <si>
    <t>BOSQUESW_BSQSU_1</t>
  </si>
  <si>
    <t>BOSQUE SWITCH</t>
  </si>
  <si>
    <t>BOSQUESW_BSQSU_2</t>
  </si>
  <si>
    <t>BOSQUESW_BSQSU_3</t>
  </si>
  <si>
    <t>BRAUNIG_AVR1_CT1</t>
  </si>
  <si>
    <t>VH BRAUNIG</t>
  </si>
  <si>
    <t>BRAUNIG_AVR1_CT2</t>
  </si>
  <si>
    <t>BRAUNIG_VHB1</t>
  </si>
  <si>
    <t>BRAUNIG_VHB2</t>
  </si>
  <si>
    <t>BRAUNIG_VHB3</t>
  </si>
  <si>
    <t>BRAUNIG_VHB6CT5</t>
  </si>
  <si>
    <t>BRAUNIG_VHB6CT6</t>
  </si>
  <si>
    <t>BRAUNIG_VHB6CT7</t>
  </si>
  <si>
    <t>BRAUNIG_VHB6CT8</t>
  </si>
  <si>
    <t>BVE_UNIT1</t>
  </si>
  <si>
    <t>BRAZOS VALLEY ENERGY LP</t>
  </si>
  <si>
    <t>BVE_UNIT2</t>
  </si>
  <si>
    <t>BVE_UNIT3</t>
  </si>
  <si>
    <t>CALAVERS_OWS1</t>
  </si>
  <si>
    <t>CALAVERAS</t>
  </si>
  <si>
    <t>CALAVERS_OWS2</t>
  </si>
  <si>
    <t>CBEC_GT1</t>
  </si>
  <si>
    <t>COLORADO BEND ENERGY CENTER</t>
  </si>
  <si>
    <t>CBEC_GT2</t>
  </si>
  <si>
    <t>CBEC_GT3</t>
  </si>
  <si>
    <t>CBEC_GT4</t>
  </si>
  <si>
    <t>CBEC_STG1</t>
  </si>
  <si>
    <t>CBEC_STG2</t>
  </si>
  <si>
    <t>CBY_CBY_G1</t>
  </si>
  <si>
    <t>CEDAR BAYOU PLANT</t>
  </si>
  <si>
    <t>CBY_CBY_G2</t>
  </si>
  <si>
    <t>CBY4_CT41</t>
  </si>
  <si>
    <t>CEDAR BAYOU 4</t>
  </si>
  <si>
    <t>CBY4_CT42</t>
  </si>
  <si>
    <t>CBY4_ST04</t>
  </si>
  <si>
    <t>CVC_CVC_G1</t>
  </si>
  <si>
    <t>CHANNELVIEW COGEN</t>
  </si>
  <si>
    <t>CVC_CVC_G2</t>
  </si>
  <si>
    <t>CVC_CVC_G3</t>
  </si>
  <si>
    <t>CVC_CVC_G5</t>
  </si>
  <si>
    <t>DANSBY_DANSBYG1</t>
  </si>
  <si>
    <t>DANSBY</t>
  </si>
  <si>
    <t>DANSBY_DANSBYG2</t>
  </si>
  <si>
    <t>DANSBY_DANSBYG3</t>
  </si>
  <si>
    <t>DCSES_CT10</t>
  </si>
  <si>
    <t>DECORDOVA SES CONSTELLATION</t>
  </si>
  <si>
    <t>DCSES_CT20</t>
  </si>
  <si>
    <t>DCSES_CT30</t>
  </si>
  <si>
    <t>DCSES_CT40</t>
  </si>
  <si>
    <t>DDPEC_GT1</t>
  </si>
  <si>
    <t>DEER PARK ENERGY CENTER</t>
  </si>
  <si>
    <t>DDPEC_GT2</t>
  </si>
  <si>
    <t>DDPEC_GT3</t>
  </si>
  <si>
    <t>DDPEC_GT4</t>
  </si>
  <si>
    <t>DECKER_DPG1</t>
  </si>
  <si>
    <t>DECKER POWER PLANT</t>
  </si>
  <si>
    <t>DECKER_DPG2</t>
  </si>
  <si>
    <t>DECKER_DPGT_1</t>
  </si>
  <si>
    <t>DECKER_DPGT_2</t>
  </si>
  <si>
    <t>DECKER_DPGT_3</t>
  </si>
  <si>
    <t>DECKER_DPGT_4</t>
  </si>
  <si>
    <t>DUKE_DUKE_GT1</t>
  </si>
  <si>
    <t>DUKE (NOW HIDALGO)</t>
  </si>
  <si>
    <t>DUKE_DUKE_GT2</t>
  </si>
  <si>
    <t>ETCCS_CT1</t>
  </si>
  <si>
    <t>TRACTEBEL</t>
  </si>
  <si>
    <t>ETCCS_UNIT1</t>
  </si>
  <si>
    <t>FERGUS_FERGUSG1</t>
  </si>
  <si>
    <t>FERGUSON</t>
  </si>
  <si>
    <t>FLCNS_UNIT1</t>
  </si>
  <si>
    <t>CAL ENERGY</t>
  </si>
  <si>
    <t>FLCNS_UNIT2</t>
  </si>
  <si>
    <t>FLCNS_UNIT3</t>
  </si>
  <si>
    <t>FREC_GT1</t>
  </si>
  <si>
    <t>Freestone Energy Center</t>
  </si>
  <si>
    <t>FREC_GT2</t>
  </si>
  <si>
    <t>FREC_GT4</t>
  </si>
  <si>
    <t>FREC_GT5</t>
  </si>
  <si>
    <t>FRNYPP_GT11</t>
  </si>
  <si>
    <t>FORNEY</t>
  </si>
  <si>
    <t>FRNYPP_GT12</t>
  </si>
  <si>
    <t>FRNYPP_GT13</t>
  </si>
  <si>
    <t>FRNYPP_GT21</t>
  </si>
  <si>
    <t>FRNYPP_GT22</t>
  </si>
  <si>
    <t>FRNYPP_GT23</t>
  </si>
  <si>
    <t>FRNYPP_ST10</t>
  </si>
  <si>
    <t>FRNYPP_ST20</t>
  </si>
  <si>
    <t>FRONTERA_FRONTEG1</t>
  </si>
  <si>
    <t>FRONTERA</t>
  </si>
  <si>
    <t>FRONTERA_FRONTEG2</t>
  </si>
  <si>
    <t>GBY_GBY_5</t>
  </si>
  <si>
    <t>GBY_GBYGT73</t>
  </si>
  <si>
    <t>GBY_GBYGT74</t>
  </si>
  <si>
    <t>GBY_GBYGT81</t>
  </si>
  <si>
    <t>GBY_GBYGT83</t>
  </si>
  <si>
    <t>GBY_GBYGT84</t>
  </si>
  <si>
    <t>GIDEON_GIDEONG1</t>
  </si>
  <si>
    <t>SIM GIDEON</t>
  </si>
  <si>
    <t>GIDEON_GIDEONG2</t>
  </si>
  <si>
    <t>GIDEON_GIDEONG3</t>
  </si>
  <si>
    <t>GRSES_UNIT1</t>
  </si>
  <si>
    <t>GRAHAM SES</t>
  </si>
  <si>
    <t>GRSES_UNIT2</t>
  </si>
  <si>
    <t>GUADG_GAS1</t>
  </si>
  <si>
    <t>GUADALUPE GEN</t>
  </si>
  <si>
    <t>GUADG_GAS2</t>
  </si>
  <si>
    <t>GUADG_GAS3</t>
  </si>
  <si>
    <t>GUADG_GAS4</t>
  </si>
  <si>
    <t>GUADG_STM5</t>
  </si>
  <si>
    <t>GUADG_STM6</t>
  </si>
  <si>
    <t>HAYSEN_HAYSENG1</t>
  </si>
  <si>
    <t>HAYS ENERGY</t>
  </si>
  <si>
    <t>HAYSEN_HAYSENG2</t>
  </si>
  <si>
    <t>HAYSEN_HAYSENG3</t>
  </si>
  <si>
    <t>HAYSEN_HAYSENG4</t>
  </si>
  <si>
    <t>HLSES_UNIT3</t>
  </si>
  <si>
    <t>HANDLEY SES</t>
  </si>
  <si>
    <t>HLSES_UNIT4</t>
  </si>
  <si>
    <t>HLSES_UNIT5</t>
  </si>
  <si>
    <t>JACKCNTY_CT1</t>
  </si>
  <si>
    <t>JACK COUNTY PLANT</t>
  </si>
  <si>
    <t>JACKCNTY_CT2</t>
  </si>
  <si>
    <t>JCKCNTY2_CT3</t>
  </si>
  <si>
    <t>JCKCNTY2_CT4</t>
  </si>
  <si>
    <t>LARDVFTN_G4</t>
  </si>
  <si>
    <t>LAREDO ENERGY CENTER</t>
  </si>
  <si>
    <t>LARDVFTN_G5</t>
  </si>
  <si>
    <t>LEON_CRK_LCPCT1</t>
  </si>
  <si>
    <t>LEON_CRK_LCPCT2</t>
  </si>
  <si>
    <t>LEON_CRK_LCPCT3</t>
  </si>
  <si>
    <t>LEON_CRK_LCPCT4</t>
  </si>
  <si>
    <t>LH2SES_UNIT2</t>
  </si>
  <si>
    <t>LAKE HUBBARD 2 SES</t>
  </si>
  <si>
    <t>LHSES_UNIT1</t>
  </si>
  <si>
    <t>LAKE HUBBARD SES</t>
  </si>
  <si>
    <t>LOSTPI_LOSTPGT1</t>
  </si>
  <si>
    <t>LOST PINES</t>
  </si>
  <si>
    <t>LOSTPI_LOSTPGT2</t>
  </si>
  <si>
    <t>LOSTPI_LOSTPST1</t>
  </si>
  <si>
    <t>LPCCS_CT11</t>
  </si>
  <si>
    <t>LAMAR POWER PARTNERS</t>
  </si>
  <si>
    <t>LPCCS_CT12</t>
  </si>
  <si>
    <t>LPCCS_CT21</t>
  </si>
  <si>
    <t>LPCCS_CT22</t>
  </si>
  <si>
    <t>LPCCS_UNIT1</t>
  </si>
  <si>
    <t>LPCCS_UNIT2</t>
  </si>
  <si>
    <t>MCSES_UNIT6</t>
  </si>
  <si>
    <t>MOUNTAIN CREEK SES</t>
  </si>
  <si>
    <t>MCSES_UNIT7</t>
  </si>
  <si>
    <t>MCSES_UNIT8</t>
  </si>
  <si>
    <t>MDANP_CT1</t>
  </si>
  <si>
    <t>MDANP_CT2</t>
  </si>
  <si>
    <t>MDANP_CT3</t>
  </si>
  <si>
    <t>MDANP_CT4</t>
  </si>
  <si>
    <t>MDANP_CT6</t>
  </si>
  <si>
    <t>MGSES_CT1</t>
  </si>
  <si>
    <t>MORGAN CREEK SES</t>
  </si>
  <si>
    <t>MGSES_CT2</t>
  </si>
  <si>
    <t>MGSES_CT3</t>
  </si>
  <si>
    <t>MGSES_CT4</t>
  </si>
  <si>
    <t>MGSES_CT5</t>
  </si>
  <si>
    <t>MGSES_CT6</t>
  </si>
  <si>
    <t>MIL_MILLERG1</t>
  </si>
  <si>
    <t>MILLER</t>
  </si>
  <si>
    <t>MIL_MILLERG2</t>
  </si>
  <si>
    <t>MIL_MILLERG3</t>
  </si>
  <si>
    <t>MIL_MILLERG4</t>
  </si>
  <si>
    <t>MIL_MILLERG5</t>
  </si>
  <si>
    <t>NEDIN_NEDIN_G1</t>
  </si>
  <si>
    <t>N EDINBURG</t>
  </si>
  <si>
    <t>NEDIN_NEDIN_G2</t>
  </si>
  <si>
    <t>NUECES_B_NUECESG7</t>
  </si>
  <si>
    <t>NUECES BAY</t>
  </si>
  <si>
    <t>NUECES_B_NUECESG8</t>
  </si>
  <si>
    <t>NUECES_B_NUECESG9</t>
  </si>
  <si>
    <t>OECCS_CT11</t>
  </si>
  <si>
    <t>ODESSA ECTOR CCS</t>
  </si>
  <si>
    <t>OECCS_CT12</t>
  </si>
  <si>
    <t>OECCS_CT21</t>
  </si>
  <si>
    <t>OECCS_CT22</t>
  </si>
  <si>
    <t>OECCS_UNIT1</t>
  </si>
  <si>
    <t>OECCS_UNIT2</t>
  </si>
  <si>
    <t>OLINGR_OLING_1</t>
  </si>
  <si>
    <t>OLINGER</t>
  </si>
  <si>
    <t>OLINGR_OLING_2</t>
  </si>
  <si>
    <t>OLINGR_OLING_3</t>
  </si>
  <si>
    <t>OLINGR_OLING_4</t>
  </si>
  <si>
    <t>PB2SES_CT1</t>
  </si>
  <si>
    <t>PERMIAN BASIN SES RELIANT</t>
  </si>
  <si>
    <t>PB2SES_CT2</t>
  </si>
  <si>
    <t>PB2SES_CT3</t>
  </si>
  <si>
    <t>PB2SES_CT4</t>
  </si>
  <si>
    <t>PB2SES_CT5</t>
  </si>
  <si>
    <t>PEARSALL POWER PLANT 2</t>
  </si>
  <si>
    <t>PEARSALL_PEARS_1</t>
  </si>
  <si>
    <t>PEARSALL</t>
  </si>
  <si>
    <t>PEARSALL_PEARS_2</t>
  </si>
  <si>
    <t>PEARSALL_PEARS_3</t>
  </si>
  <si>
    <t>PSG_PSG_GT2</t>
  </si>
  <si>
    <t>PASGEN</t>
  </si>
  <si>
    <t>PSG_PSG_GT3</t>
  </si>
  <si>
    <t>QALSW_GT1</t>
  </si>
  <si>
    <t>QUAIL SWITCH</t>
  </si>
  <si>
    <t>QALSW_GT2</t>
  </si>
  <si>
    <t>QALSW_GT3</t>
  </si>
  <si>
    <t>QALSW_GT4</t>
  </si>
  <si>
    <t>QALSW_STG1</t>
  </si>
  <si>
    <t>QALSW_STG2</t>
  </si>
  <si>
    <t>RAYBURN_RAYBURG1</t>
  </si>
  <si>
    <t>RAYBURN_RAYBURG2</t>
  </si>
  <si>
    <t>RAYBURN_RAYBURG7</t>
  </si>
  <si>
    <t>RAYBURN_RAYBURG8</t>
  </si>
  <si>
    <t>RAYBURN_RAYBURG9</t>
  </si>
  <si>
    <t>RIONOG_CT1</t>
  </si>
  <si>
    <t>RIO NOGALES POWER PROJECT</t>
  </si>
  <si>
    <t>RIONOG_CT2</t>
  </si>
  <si>
    <t>RIONOG_CT3</t>
  </si>
  <si>
    <t>SANDHSYD_SH_5A</t>
  </si>
  <si>
    <t>SANDHILL POWER STATION</t>
  </si>
  <si>
    <t>SANDHSYD_SH_5C</t>
  </si>
  <si>
    <t>SANDHSYD_SH1</t>
  </si>
  <si>
    <t>SANDHSYD_SH2</t>
  </si>
  <si>
    <t>SANDHSYD_SH3</t>
  </si>
  <si>
    <t>SANDHSYD_SH4</t>
  </si>
  <si>
    <t>SANDHSYD_SH6</t>
  </si>
  <si>
    <t>SANDHSYD_SH7</t>
  </si>
  <si>
    <t>SCSES_UNIT1A</t>
  </si>
  <si>
    <t>STRYKER CREEK SES</t>
  </si>
  <si>
    <t>SCSES_UNIT2</t>
  </si>
  <si>
    <t>SILASRAY_SILAS_10</t>
  </si>
  <si>
    <t>SILAS RAY</t>
  </si>
  <si>
    <t>SILASRAY_SILAS_9</t>
  </si>
  <si>
    <t>SJS_SJS_G1</t>
  </si>
  <si>
    <t>SAN JACINTO STEAM</t>
  </si>
  <si>
    <t>SJS_SJS_G2</t>
  </si>
  <si>
    <t>SPNCER_SPNCE_4</t>
  </si>
  <si>
    <t>SPENCER</t>
  </si>
  <si>
    <t>SPNCER_SPNCE_5</t>
  </si>
  <si>
    <t>STEAM_ENGINE_1</t>
  </si>
  <si>
    <t>GEUS</t>
  </si>
  <si>
    <t>STEAM_ENGINE_2</t>
  </si>
  <si>
    <t>STEAM_ENGINE_3</t>
  </si>
  <si>
    <t>STEAM_STEAM_2</t>
  </si>
  <si>
    <t>STEAM_STEAM_3</t>
  </si>
  <si>
    <t>STEAM1A_STEAM_1</t>
  </si>
  <si>
    <t>TEN_CT1</t>
  </si>
  <si>
    <t>TENASKA (BRAZOS)</t>
  </si>
  <si>
    <t>TGF_TGFGT_1</t>
  </si>
  <si>
    <t>TEXAS GULF SULPHUR</t>
  </si>
  <si>
    <t>THW_THWGT_1</t>
  </si>
  <si>
    <t>TH WHARTON</t>
  </si>
  <si>
    <t>THW_THWGT31</t>
  </si>
  <si>
    <t>THW_THWGT32</t>
  </si>
  <si>
    <t>THW_THWGT33</t>
  </si>
  <si>
    <t>THW_THWGT34</t>
  </si>
  <si>
    <t>THW_THWGT41</t>
  </si>
  <si>
    <t>THW_THWGT42</t>
  </si>
  <si>
    <t>THW_THWGT43</t>
  </si>
  <si>
    <t>THW_THWGT44</t>
  </si>
  <si>
    <t>THW_THWGT51</t>
  </si>
  <si>
    <t>THW_THWGT52</t>
  </si>
  <si>
    <t>THW_THWGT53</t>
  </si>
  <si>
    <t>THW_THWGT54</t>
  </si>
  <si>
    <t>THW_THWGT55</t>
  </si>
  <si>
    <t>THW_THWGT56</t>
  </si>
  <si>
    <t>THW_THWST_3</t>
  </si>
  <si>
    <t>THW_THWST_4</t>
  </si>
  <si>
    <t>TNSKA_GT1</t>
  </si>
  <si>
    <t>TENASKA (TXU)</t>
  </si>
  <si>
    <t>TNSKA_GT2</t>
  </si>
  <si>
    <t>TRSES_UNIT6</t>
  </si>
  <si>
    <t>TRINIDAD SES</t>
  </si>
  <si>
    <t>TXCTY_CTA</t>
  </si>
  <si>
    <t>TEXAS CITY GEN</t>
  </si>
  <si>
    <t>TXCTY_CTB</t>
  </si>
  <si>
    <t>TXCTY_CTC</t>
  </si>
  <si>
    <t>VICTORIA_VICTORG6</t>
  </si>
  <si>
    <t>VICTORIA</t>
  </si>
  <si>
    <t>WAP_WAP_G1</t>
  </si>
  <si>
    <t>WAP_WAP_G2</t>
  </si>
  <si>
    <t>WAP_WAP_G3</t>
  </si>
  <si>
    <t>WAP_WAP_G4</t>
  </si>
  <si>
    <t>WAP_WAPGT_1</t>
  </si>
  <si>
    <t>WCPP_CT1</t>
  </si>
  <si>
    <t>WISE COUNTY POWER PLANT</t>
  </si>
  <si>
    <t>WCPP_CT2</t>
  </si>
  <si>
    <t>WCPP_ST1</t>
  </si>
  <si>
    <t>WFCOGEN_UNIT1</t>
  </si>
  <si>
    <t>WICHITA FALLS COGEN SWITCH</t>
  </si>
  <si>
    <t>WFCOGEN_UNIT2</t>
  </si>
  <si>
    <t>WFCOGEN_UNIT3</t>
  </si>
  <si>
    <t>WHCCS_CT1</t>
  </si>
  <si>
    <t>WOLF HOLLOW GEN</t>
  </si>
  <si>
    <t>WHCCS_CT2</t>
  </si>
  <si>
    <t>WIPOPA_WPP_G1</t>
  </si>
  <si>
    <t>WINCHESTER POWER PARK</t>
  </si>
  <si>
    <t>WIPOPA_WPP_G2</t>
  </si>
  <si>
    <t>WIPOPA_WPP_G3</t>
  </si>
  <si>
    <t>WIPOPA_WPP_G4</t>
  </si>
  <si>
    <t>DG_BIOE_2UNITS</t>
  </si>
  <si>
    <t>BIO ENERGY PARTNERS</t>
  </si>
  <si>
    <t>CPSES_UNIT1</t>
  </si>
  <si>
    <t>COMANCHE PEAK SES</t>
  </si>
  <si>
    <t>NUC</t>
  </si>
  <si>
    <t>CPSES_UNIT2</t>
  </si>
  <si>
    <t>STP_STP_G1</t>
  </si>
  <si>
    <t>SOUTH TEXAS PROJECT</t>
  </si>
  <si>
    <t>STP_STP_G2</t>
  </si>
  <si>
    <t>DG_KMASB_1UNIT</t>
  </si>
  <si>
    <t>KMAYBTO</t>
  </si>
  <si>
    <t>OG</t>
  </si>
  <si>
    <t>OTH</t>
  </si>
  <si>
    <t>PC</t>
  </si>
  <si>
    <t>CALAVERS_JKS1</t>
  </si>
  <si>
    <t>CALAVERS_JKS2</t>
  </si>
  <si>
    <t>CALAVERS_JTD1</t>
  </si>
  <si>
    <t>CALAVERS_JTD2</t>
  </si>
  <si>
    <t>COLETO_COLETOG1</t>
  </si>
  <si>
    <t>COLETO CREEK</t>
  </si>
  <si>
    <t>FPPYD1_FPP_G1</t>
  </si>
  <si>
    <t>FAYETTE PLANT 1 &amp; 2</t>
  </si>
  <si>
    <t>FPPYD1_FPP_G2</t>
  </si>
  <si>
    <t>FPPYD2_FPP_G3</t>
  </si>
  <si>
    <t>FAYETTE PLANT 3</t>
  </si>
  <si>
    <t>GIBCRK_GIB_CRG1</t>
  </si>
  <si>
    <t>GIBBONS CREEK</t>
  </si>
  <si>
    <t>MONTICELLO SES</t>
  </si>
  <si>
    <t>MNSES_UNIT3</t>
  </si>
  <si>
    <t>WEBBER_S_WSP1</t>
  </si>
  <si>
    <t xml:space="preserve">WEBBERVILLE </t>
  </si>
  <si>
    <t>SUN</t>
  </si>
  <si>
    <t>DG_BROOK_1UNIT</t>
  </si>
  <si>
    <t>BLUE WING SOLAR 1</t>
  </si>
  <si>
    <t>DG_ELMEN_1UNIT</t>
  </si>
  <si>
    <t>BLUE WING SOLAR 2</t>
  </si>
  <si>
    <t>DG_FERIS_4UNITS</t>
  </si>
  <si>
    <t>SKYLINE LANDFILL GAS</t>
  </si>
  <si>
    <t>UNK</t>
  </si>
  <si>
    <t>DG_MEDIN_1UNIT</t>
  </si>
  <si>
    <t>COVEL GARDENS LG POWER STATION</t>
  </si>
  <si>
    <t>DG_RDLML_1UNIT</t>
  </si>
  <si>
    <t>FW REGIONAL LFG GENERATION FACILITY</t>
  </si>
  <si>
    <t>DG_SPRIN_4UNITS</t>
  </si>
  <si>
    <t>AUSTIN LANDFILL GAS</t>
  </si>
  <si>
    <t>LFBIO_UNIT1</t>
  </si>
  <si>
    <t>LUFKIN BIOMASS</t>
  </si>
  <si>
    <t>BASTEN_ST0100</t>
  </si>
  <si>
    <t>WH</t>
  </si>
  <si>
    <t>BOSQUESW_BSQSU_4</t>
  </si>
  <si>
    <t>BOSQUESW_BSQSU_5</t>
  </si>
  <si>
    <t>BRAUNIG_AVR1_ST</t>
  </si>
  <si>
    <t>CARBN_BSP_1</t>
  </si>
  <si>
    <t xml:space="preserve">BIG SPRING </t>
  </si>
  <si>
    <t>DDPEC_ST1</t>
  </si>
  <si>
    <t>DUKE_DUKE_ST1</t>
  </si>
  <si>
    <t>FREC_ST3</t>
  </si>
  <si>
    <t>FREC_ST6</t>
  </si>
  <si>
    <t>FRONTERA_FRONTEG3</t>
  </si>
  <si>
    <t>JACKCNTY_STG</t>
  </si>
  <si>
    <t>JCKCNTY2_ST2</t>
  </si>
  <si>
    <t>NEDIN_NEDIN_G3</t>
  </si>
  <si>
    <t>PSG_PSG_ST2</t>
  </si>
  <si>
    <t>RAYBURN_RAYBURG10</t>
  </si>
  <si>
    <t>RIONOG_ST1</t>
  </si>
  <si>
    <t>SILASRAY_SILAS_6</t>
  </si>
  <si>
    <t>TEN_STG</t>
  </si>
  <si>
    <t>TNSKA_STG</t>
  </si>
  <si>
    <t>TXCTY_ST</t>
  </si>
  <si>
    <t>VICTORIA_VICTORG5</t>
  </si>
  <si>
    <t>WFCOGEN_UNIT4</t>
  </si>
  <si>
    <t>WHCCS_STG</t>
  </si>
  <si>
    <t>PUN AGGREGATE</t>
  </si>
  <si>
    <t>PUN OUTPUT TO GRID</t>
  </si>
  <si>
    <t>FTR_FTR_G1</t>
  </si>
  <si>
    <t>FRONTIER</t>
  </si>
  <si>
    <t>FTR_FTR_G2</t>
  </si>
  <si>
    <t>FTR_FTR_G3</t>
  </si>
  <si>
    <t>FTR_FTR_G4</t>
  </si>
  <si>
    <t>KMCHI_1CT101</t>
  </si>
  <si>
    <t>KIAMICHI ENERGY FACILITY</t>
  </si>
  <si>
    <t>KMCHI_1CT201</t>
  </si>
  <si>
    <t>KMCHI_1ST</t>
  </si>
  <si>
    <t>KMCHI_2CT101</t>
  </si>
  <si>
    <t>KMCHI_2CT201</t>
  </si>
  <si>
    <t>KMCHI_2ST</t>
  </si>
  <si>
    <t>TGCCS_CT1</t>
  </si>
  <si>
    <t>TENASKA GATEWAY</t>
  </si>
  <si>
    <t>TGCCS_CT2</t>
  </si>
  <si>
    <t>TGCCS_CT3</t>
  </si>
  <si>
    <t>TGCCS_UNIT4</t>
  </si>
  <si>
    <t>KING_NE_KINGNE</t>
  </si>
  <si>
    <t>KING_NW_KINGNW</t>
  </si>
  <si>
    <t>KING_SE_KINGSE</t>
  </si>
  <si>
    <t>SWEETWND_WND1</t>
  </si>
  <si>
    <t>SWEETWN2_WND2</t>
  </si>
  <si>
    <t>KUNITZ_WIND_LGE</t>
  </si>
  <si>
    <t>SWEETWN2_WND24</t>
  </si>
  <si>
    <t>RDCANYON_RDCNY1</t>
  </si>
  <si>
    <t>CSEC_CSECG1</t>
  </si>
  <si>
    <t>CSEC_CSECG2</t>
  </si>
  <si>
    <t>ENAS_ENA1</t>
  </si>
  <si>
    <t>SWEC_G1</t>
  </si>
  <si>
    <t>FLTCK_SSI</t>
  </si>
  <si>
    <t>MWEC_G1</t>
  </si>
  <si>
    <t>KEO_KEO_SM1</t>
  </si>
  <si>
    <t>TTWEC_G1</t>
  </si>
  <si>
    <t>SW_MESA_SW_MESA</t>
  </si>
  <si>
    <t>INDNNWP_INDNNWP</t>
  </si>
  <si>
    <t>KUNITZ_WIND_NWP</t>
  </si>
  <si>
    <t>WOODWRD1_WOODWRD1</t>
  </si>
  <si>
    <t>WOODWRD2_WOODWRD2</t>
  </si>
  <si>
    <t>KING_SW_KINGSW</t>
  </si>
  <si>
    <t>KEO_SHRBINO2</t>
  </si>
  <si>
    <t>HHGT_CALLAHAN</t>
  </si>
  <si>
    <t>HHGT_HHOLLOW1</t>
  </si>
  <si>
    <t>HHGT_HHOLLOW2</t>
  </si>
  <si>
    <t>HHGT_HHOLLOW3</t>
  </si>
  <si>
    <t>HHGT_HHOLLOW4</t>
  </si>
  <si>
    <t>TRINITY_TH1_BUS1</t>
  </si>
  <si>
    <t>TRINITY_TH1_BUS2</t>
  </si>
  <si>
    <t>CAPRIDGE_CR1</t>
  </si>
  <si>
    <t>CAPRIDGE_CR2</t>
  </si>
  <si>
    <t>WEC_WECG1</t>
  </si>
  <si>
    <t>CAPRIDGE_CR3</t>
  </si>
  <si>
    <t>CAPRIDG4_CR4</t>
  </si>
  <si>
    <t>WHTTAIL_WR1</t>
  </si>
  <si>
    <t>HWF_HWFG1</t>
  </si>
  <si>
    <t>BRAZ_WND_WND1</t>
  </si>
  <si>
    <t>BRAZ_WND_WND2</t>
  </si>
  <si>
    <t>BRTSW_BCW1</t>
  </si>
  <si>
    <t>BUFF_GAP_UNIT1</t>
  </si>
  <si>
    <t>BUFF_GAP_UNIT2_1</t>
  </si>
  <si>
    <t>BUFF_GAP_UNIT2_2</t>
  </si>
  <si>
    <t>BUFF_GAP_UNIT3</t>
  </si>
  <si>
    <t>BULLCRK_WND1</t>
  </si>
  <si>
    <t>BULLCRK_WND2</t>
  </si>
  <si>
    <t>CEDROHIL_CHW1</t>
  </si>
  <si>
    <t>CHAMPION_UNIT1</t>
  </si>
  <si>
    <t>COTTON_PAP2</t>
  </si>
  <si>
    <t>ELB_ELBCREEK</t>
  </si>
  <si>
    <t>GOAT_GOATWIND</t>
  </si>
  <si>
    <t>GOAT_GOATWIN2</t>
  </si>
  <si>
    <t>INDL_INADALE1</t>
  </si>
  <si>
    <t>LGD_LANGFORD</t>
  </si>
  <si>
    <t>LNCRK_G83</t>
  </si>
  <si>
    <t>LNCRK2_G871</t>
  </si>
  <si>
    <t>LNCRK2_G872</t>
  </si>
  <si>
    <t>LONEWOLF_G1</t>
  </si>
  <si>
    <t>LONEWOLF_G2</t>
  </si>
  <si>
    <t>LONEWOLF_G3</t>
  </si>
  <si>
    <t>LONEWOLF_G4</t>
  </si>
  <si>
    <t>NWF_NWF1</t>
  </si>
  <si>
    <t>OWF_OWF</t>
  </si>
  <si>
    <t>PAP1_PAP1</t>
  </si>
  <si>
    <t>PC_NORTH_PANTHER1</t>
  </si>
  <si>
    <t>PC_SOUTH_PANTHER2</t>
  </si>
  <si>
    <t>PC_SOUTH_PANTHER3</t>
  </si>
  <si>
    <t>PENA_UNIT1</t>
  </si>
  <si>
    <t>PENA_UNIT2</t>
  </si>
  <si>
    <t>PENA3_UNIT3</t>
  </si>
  <si>
    <t>PYR_PYRON1</t>
  </si>
  <si>
    <t>SGMTN_SIGNALMT</t>
  </si>
  <si>
    <t>SWEETWN3_WND3A</t>
  </si>
  <si>
    <t>SWEETWN3_WND3B</t>
  </si>
  <si>
    <t>SWEETWN4_WND5</t>
  </si>
  <si>
    <t>SWEETWN4_WND4B</t>
  </si>
  <si>
    <t>SWEETWN4_WND4A</t>
  </si>
  <si>
    <t>TGW_T1</t>
  </si>
  <si>
    <t>TGW_T2</t>
  </si>
  <si>
    <t>TKWSW1_ROSCOE</t>
  </si>
  <si>
    <t>TRENT_TRENT</t>
  </si>
  <si>
    <t>INDNENR_INDNENR</t>
  </si>
  <si>
    <t>INDNENR_INDNENR_2</t>
  </si>
  <si>
    <t>STWF_T1</t>
  </si>
  <si>
    <t>DG_ROSC2_1UNIT</t>
  </si>
  <si>
    <t>DG_TURL_UNIT1</t>
  </si>
  <si>
    <t>WOLFE FLATS</t>
  </si>
  <si>
    <t>MCDLD_FCW1</t>
  </si>
  <si>
    <t>MCDLD_SBW1</t>
  </si>
  <si>
    <t>AMISTAD_AMISTAG1</t>
  </si>
  <si>
    <t>AMISTAD</t>
  </si>
  <si>
    <t>WAT</t>
  </si>
  <si>
    <t>AMISTAD_AMISTAG2</t>
  </si>
  <si>
    <t>AUSTPL_AUSTING1</t>
  </si>
  <si>
    <t>AUSTIN PLANT</t>
  </si>
  <si>
    <t>AUSTPL_AUSTING2</t>
  </si>
  <si>
    <t>BUCHAN_BUCHANG1</t>
  </si>
  <si>
    <t>BUCHANAN</t>
  </si>
  <si>
    <t>BUCHAN_BUCHANG2</t>
  </si>
  <si>
    <t>BUCHAN_BUCHANG3</t>
  </si>
  <si>
    <t>DNDAM_DENISOG1</t>
  </si>
  <si>
    <t>DENISON DAM</t>
  </si>
  <si>
    <t>DNDAM_DENISOG2</t>
  </si>
  <si>
    <t>FALCON_FALCONG1</t>
  </si>
  <si>
    <t>FALCON PLANT</t>
  </si>
  <si>
    <t>FALCON_FALCONG2</t>
  </si>
  <si>
    <t>FALCON_FALCONG3</t>
  </si>
  <si>
    <t>INKSDA_INKS_G1</t>
  </si>
  <si>
    <t>INKS DAM</t>
  </si>
  <si>
    <t>MARBFA_MARBFAG1</t>
  </si>
  <si>
    <t>MARBLE FALLS</t>
  </si>
  <si>
    <t>MARBFA_MARBFAG2</t>
  </si>
  <si>
    <t>MARSFO_MARSFOG1</t>
  </si>
  <si>
    <t>MARSHALL FORD</t>
  </si>
  <si>
    <t>MARSFO_MARSFOG2</t>
  </si>
  <si>
    <t>MARSFO_MARSFOG3</t>
  </si>
  <si>
    <t>WIRTZ_WIRTZ_G1</t>
  </si>
  <si>
    <t xml:space="preserve">WIRTZ    </t>
  </si>
  <si>
    <t>WIRTZ_WIRTZ_G2</t>
  </si>
  <si>
    <t>WHITNEY DAM</t>
  </si>
  <si>
    <t>WND_WHITNEY2</t>
  </si>
  <si>
    <t>DG_LKWDT_2UNITS</t>
  </si>
  <si>
    <t>GBRA</t>
  </si>
  <si>
    <t>CANYHY_CANYHYG1</t>
  </si>
  <si>
    <t>CANYON</t>
  </si>
  <si>
    <t>DG_LWSVL_1UNIT</t>
  </si>
  <si>
    <t>LEWISVILLE</t>
  </si>
  <si>
    <t>DG_MCQUE_5UNITS</t>
  </si>
  <si>
    <t>MCQUEENEY (ABBOTT)</t>
  </si>
  <si>
    <t>DG_SCHUM_2UNITS</t>
  </si>
  <si>
    <t>DUNLOP (SCHUMANSVILLE)</t>
  </si>
  <si>
    <t>EAGLE_HY_EAGLE_HY1</t>
  </si>
  <si>
    <t>EAGLE PASS</t>
  </si>
  <si>
    <t>Plant Name</t>
  </si>
  <si>
    <t>Primary Energy Source</t>
  </si>
  <si>
    <t>PUN</t>
  </si>
  <si>
    <t>Unit Code</t>
  </si>
  <si>
    <t>Status</t>
  </si>
  <si>
    <t>New</t>
  </si>
  <si>
    <t>Nonmod</t>
  </si>
  <si>
    <t>Existing</t>
  </si>
  <si>
    <t>Switchable</t>
  </si>
  <si>
    <t>Wind</t>
  </si>
  <si>
    <t>DG_NUECE_6UNITS</t>
  </si>
  <si>
    <t>SUNEDISON RABEL ROAD</t>
  </si>
  <si>
    <t>DG_VALL1_1UNIT</t>
  </si>
  <si>
    <t>SUNEDISON VALLEY ROAD</t>
  </si>
  <si>
    <t>DG_VALL2_1UNIT</t>
  </si>
  <si>
    <t>Total Existing Resources</t>
  </si>
  <si>
    <t>Total Private Use Networks</t>
  </si>
  <si>
    <t>Total Switchable Resources</t>
  </si>
  <si>
    <t>Total Wind Resources</t>
  </si>
  <si>
    <t>PRELIMINARY</t>
  </si>
  <si>
    <t>Less than 2,300 MW indicates risk of EEA1</t>
  </si>
  <si>
    <t>Key to Abbreviations</t>
  </si>
  <si>
    <t>Biomass</t>
  </si>
  <si>
    <t>Bituminous Coal</t>
  </si>
  <si>
    <t>Land-fill Gas</t>
  </si>
  <si>
    <t>Lignite Coal</t>
  </si>
  <si>
    <t>Methanol</t>
  </si>
  <si>
    <t>Methane</t>
  </si>
  <si>
    <t>Natural Gas</t>
  </si>
  <si>
    <t>Nuclear</t>
  </si>
  <si>
    <t>Other Gas</t>
  </si>
  <si>
    <t>Other</t>
  </si>
  <si>
    <t>Pulverized Coal</t>
  </si>
  <si>
    <t>Sub-bituminous Coal</t>
  </si>
  <si>
    <t>Sun (Solar Resource)</t>
  </si>
  <si>
    <t>Unknown</t>
  </si>
  <si>
    <t>Water (Hydro Resource)</t>
  </si>
  <si>
    <t>Wood Biomass</t>
  </si>
  <si>
    <t>Waste Heat</t>
  </si>
  <si>
    <t>DG_SOME1_1UNIT</t>
  </si>
  <si>
    <t>SOMERSET NORTH</t>
  </si>
  <si>
    <t>DG_SOME2_1UNIT</t>
  </si>
  <si>
    <t>SOMERSET SOUTH</t>
  </si>
  <si>
    <t>PEARSAL2_AGR_A</t>
  </si>
  <si>
    <t>PEARSAL2_AGR_B</t>
  </si>
  <si>
    <t>PEARSAL2_AGR_C</t>
  </si>
  <si>
    <t>PEARSAL2_AGR_D</t>
  </si>
  <si>
    <t>NWF_NBS</t>
  </si>
  <si>
    <t>NoTrees Battery Storage</t>
  </si>
  <si>
    <t>SCES_UNIT1</t>
  </si>
  <si>
    <t>SANDY CREEK</t>
  </si>
  <si>
    <t>Total Planned non-Wind Resources</t>
  </si>
  <si>
    <t>ANACACHO_ANA</t>
  </si>
  <si>
    <t>Anacacho Windfarm</t>
  </si>
  <si>
    <t>Green Mountain Energy 1</t>
  </si>
  <si>
    <t>Green Mountain Energy 2</t>
  </si>
  <si>
    <t xml:space="preserve">Barton Chapel Wind </t>
  </si>
  <si>
    <t>Buffalo Gap Wind Farm 1</t>
  </si>
  <si>
    <t>Buffalo Gap Wind Farm 2</t>
  </si>
  <si>
    <t>Buffalo Gap Wind Farm 3</t>
  </si>
  <si>
    <t>Bull Creek Wind Plant</t>
  </si>
  <si>
    <t>Capricorn Ridge Wind 4</t>
  </si>
  <si>
    <t>Capricorn Ridge Wind 1</t>
  </si>
  <si>
    <t>Capricorn Ridge Wind 3</t>
  </si>
  <si>
    <t>Capricorn Ridge Wind 2</t>
  </si>
  <si>
    <t>Cedro Hill Wind</t>
  </si>
  <si>
    <t>Champion Wind Farm</t>
  </si>
  <si>
    <t>Camp Springs 1</t>
  </si>
  <si>
    <t>Camp Springs 2</t>
  </si>
  <si>
    <t>TSTC West Texas Wind</t>
  </si>
  <si>
    <t>Elbow Creek Wind Project</t>
  </si>
  <si>
    <t>Snyder Wind Farm</t>
  </si>
  <si>
    <t>EXGNWTL_WIND_1</t>
  </si>
  <si>
    <t>Whitetail Wind Energy Project</t>
  </si>
  <si>
    <t>Silver Star</t>
  </si>
  <si>
    <t>Goat Wind 2</t>
  </si>
  <si>
    <t>Goat Wind</t>
  </si>
  <si>
    <t>Horse Hollow Wind Callahan</t>
  </si>
  <si>
    <t xml:space="preserve">Horse Hollow Wind 1 </t>
  </si>
  <si>
    <t xml:space="preserve">Horse Hollow Wind 2 </t>
  </si>
  <si>
    <t xml:space="preserve">Horse Hollow Wind 3 </t>
  </si>
  <si>
    <t xml:space="preserve">Horse Hollow Wind 4 </t>
  </si>
  <si>
    <t>Hackberry Wind Farm</t>
  </si>
  <si>
    <t>Inadale Wind</t>
  </si>
  <si>
    <t>Desert Sky Wind Farm 1</t>
  </si>
  <si>
    <t>Desert Sky Wind Farm 2</t>
  </si>
  <si>
    <t>Indian Mesa Wind Farm</t>
  </si>
  <si>
    <t>Sherbino I</t>
  </si>
  <si>
    <t>Sherbino 2</t>
  </si>
  <si>
    <t>King Mountain NE</t>
  </si>
  <si>
    <t>King Mountain NW</t>
  </si>
  <si>
    <t>King Mountain SE</t>
  </si>
  <si>
    <t>King Mountain SW</t>
  </si>
  <si>
    <t>Kunitz Wind</t>
  </si>
  <si>
    <t>Delaware Mountain Wind Farm</t>
  </si>
  <si>
    <t>Langford Wind Power</t>
  </si>
  <si>
    <t>Mesquite Wind</t>
  </si>
  <si>
    <t>Post Oak Wind 1</t>
  </si>
  <si>
    <t>Post Oak Wind 2</t>
  </si>
  <si>
    <t>Loraine Windpark I</t>
  </si>
  <si>
    <t>Loraine Windpark II</t>
  </si>
  <si>
    <t>Loraine Windpark III</t>
  </si>
  <si>
    <t>Loraine Windpark IV</t>
  </si>
  <si>
    <t>Forest Creek Wind Farm</t>
  </si>
  <si>
    <t>Sand Bluff Wind Farm</t>
  </si>
  <si>
    <t>MOZART_WIND_1</t>
  </si>
  <si>
    <t>WKN Mozart</t>
  </si>
  <si>
    <t>McAdoo Wind Farm</t>
  </si>
  <si>
    <t>Notrees-1</t>
  </si>
  <si>
    <t>Ocotillo Wind Farm</t>
  </si>
  <si>
    <t>Panther Creek 1</t>
  </si>
  <si>
    <t>Panther Creek 2</t>
  </si>
  <si>
    <t>Panther Creek 3</t>
  </si>
  <si>
    <t>Pyron Wind Farm</t>
  </si>
  <si>
    <t>Red Canyon</t>
  </si>
  <si>
    <t>SENATEWD_UNIT1</t>
  </si>
  <si>
    <t>Senate Wind Project</t>
  </si>
  <si>
    <t>Texas Big Spring</t>
  </si>
  <si>
    <t>South Trent Wind Farm</t>
  </si>
  <si>
    <t>West Texas Wind Energy</t>
  </si>
  <si>
    <t>Stanton Wind Energy</t>
  </si>
  <si>
    <t>Sweetwater Wind 3</t>
  </si>
  <si>
    <t>Sweetwater Wind 2</t>
  </si>
  <si>
    <t>Sweetwater Wind 4</t>
  </si>
  <si>
    <t>Sweetwater Wind 7</t>
  </si>
  <si>
    <t>Sweetwater Wind 6</t>
  </si>
  <si>
    <t>Sweetwater Wind 5</t>
  </si>
  <si>
    <t>Sweetwater Wind 1</t>
  </si>
  <si>
    <t>Roscoe Wind Farm</t>
  </si>
  <si>
    <t>Trent Wind Farm</t>
  </si>
  <si>
    <t>Trinity Hills</t>
  </si>
  <si>
    <t>Turkey Track Wind Energy Center</t>
  </si>
  <si>
    <t>Whirlwind Energy</t>
  </si>
  <si>
    <t>Wolfe Ridge</t>
  </si>
  <si>
    <t>Pecos Wind (Woodward 1)</t>
  </si>
  <si>
    <t>Pecos Wind (Woodward 2)</t>
  </si>
  <si>
    <t>Papalote Creek Wind</t>
  </si>
  <si>
    <t>Wind*</t>
  </si>
  <si>
    <t>Harbor Wind</t>
  </si>
  <si>
    <t>Papalote Creek Wind Farm</t>
  </si>
  <si>
    <t>Penascal Wind</t>
  </si>
  <si>
    <t>Magic Valley Wind</t>
  </si>
  <si>
    <t>Gulf Wind I</t>
  </si>
  <si>
    <t>Gulf Wind II</t>
  </si>
  <si>
    <t>BLSUMMIT_BLSMT1_5</t>
  </si>
  <si>
    <t>Blue Summit Windfarm 1</t>
  </si>
  <si>
    <t>BLSUMMIT_BLSMT1_6</t>
  </si>
  <si>
    <t>Blue Summit Windfarm 2</t>
  </si>
  <si>
    <t>BCATWIND_WIND_1</t>
  </si>
  <si>
    <t>Bobcat Bluff</t>
  </si>
  <si>
    <t>LV1_LV1B</t>
  </si>
  <si>
    <t>Los Vientos 1</t>
  </si>
  <si>
    <t>New*</t>
  </si>
  <si>
    <t>LV1_LV1A</t>
  </si>
  <si>
    <t>Los Vientos 2</t>
  </si>
  <si>
    <t>Total Planned Wind Resources</t>
  </si>
  <si>
    <t>* Coastal Wind</t>
  </si>
  <si>
    <t>Based on 50% of installed capacity of ties, per Planning Guide Section 8</t>
  </si>
  <si>
    <t>Adjustment based on PUN info request, 4/5/13</t>
  </si>
  <si>
    <t>Forecasted Resources and Demand</t>
  </si>
  <si>
    <t>Forecasted Season Peak Load</t>
  </si>
  <si>
    <t>WA Parish Addition</t>
  </si>
  <si>
    <t>Range of Potential Risks</t>
  </si>
  <si>
    <t>Winter 2013 - 2014</t>
  </si>
  <si>
    <t>Bryan Solar</t>
  </si>
  <si>
    <t>Solar</t>
  </si>
  <si>
    <t>13DGR0001</t>
  </si>
  <si>
    <t>PNPI_GT2</t>
  </si>
  <si>
    <t>Winter Capacity (MW)</t>
  </si>
  <si>
    <t>Date:  September 3, 2013</t>
  </si>
  <si>
    <t>Based on a load forecast assuming 2011 winter weather</t>
  </si>
  <si>
    <t>Peak forecast based on January for a 2009 weather year</t>
  </si>
  <si>
    <t>Reflects a six-year average of historic outages for hour ending 3pm-6pm of December - February weekdays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</si>
</sst>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s>
  <fonts count="67">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Narrow"/>
      <family val="2"/>
    </font>
    <font>
      <b/>
      <sz val="10"/>
      <color indexed="8"/>
      <name val="Arial Narrow"/>
      <family val="2"/>
    </font>
    <font>
      <sz val="9"/>
      <color indexed="8"/>
      <name val="Calibri"/>
      <family val="2"/>
    </font>
    <font>
      <sz val="14"/>
      <color indexed="8"/>
      <name val="Calibri"/>
      <family val="2"/>
    </font>
    <font>
      <b/>
      <sz val="16"/>
      <color indexed="8"/>
      <name val="Calibri"/>
      <family val="2"/>
    </font>
    <font>
      <b/>
      <sz val="14"/>
      <color indexed="8"/>
      <name val="Calibri"/>
      <family val="2"/>
    </font>
    <font>
      <sz val="12"/>
      <color indexed="8"/>
      <name val="Calibri"/>
      <family val="2"/>
    </font>
    <font>
      <sz val="12"/>
      <name val="Calibri"/>
      <family val="2"/>
    </font>
    <font>
      <b/>
      <sz val="12"/>
      <color indexed="8"/>
      <name val="Calibri"/>
      <family val="2"/>
    </font>
    <font>
      <b/>
      <sz val="12"/>
      <name val="Calibri"/>
      <family val="2"/>
    </font>
    <font>
      <sz val="14"/>
      <name val="Calibri"/>
      <family val="2"/>
    </font>
    <font>
      <b/>
      <u val="singleAccounting"/>
      <sz val="14"/>
      <color indexed="8"/>
      <name val="Calibri"/>
      <family val="2"/>
    </font>
    <font>
      <b/>
      <u val="singleAccounting"/>
      <sz val="14"/>
      <name val="Calibri"/>
      <family val="2"/>
    </font>
    <font>
      <b/>
      <sz val="14"/>
      <name val="Calibri"/>
      <family val="2"/>
    </font>
    <font>
      <strike/>
      <sz val="14"/>
      <color indexed="10"/>
      <name val="Calibri"/>
      <family val="2"/>
    </font>
    <font>
      <b/>
      <u val="single"/>
      <sz val="20"/>
      <color indexed="8"/>
      <name val="Calibri"/>
      <family val="2"/>
    </font>
    <font>
      <b/>
      <u val="single"/>
      <sz val="20"/>
      <name val="Calibri"/>
      <family val="2"/>
    </font>
    <font>
      <b/>
      <sz val="16"/>
      <name val="Calibri"/>
      <family val="2"/>
    </font>
    <font>
      <sz val="16"/>
      <color indexed="8"/>
      <name val="Calibri"/>
      <family val="2"/>
    </font>
    <font>
      <b/>
      <u val="single"/>
      <sz val="12"/>
      <color indexed="8"/>
      <name val="Calibri"/>
      <family val="2"/>
    </font>
    <font>
      <b/>
      <u val="single"/>
      <sz val="11"/>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14"/>
      <color theme="1"/>
      <name val="Calibri"/>
      <family val="2"/>
    </font>
    <font>
      <b/>
      <sz val="16"/>
      <color theme="1"/>
      <name val="Calibri"/>
      <family val="2"/>
    </font>
    <font>
      <b/>
      <sz val="14"/>
      <color theme="1"/>
      <name val="Calibri"/>
      <family val="2"/>
    </font>
    <font>
      <sz val="12"/>
      <color theme="1"/>
      <name val="Calibri"/>
      <family val="2"/>
    </font>
    <font>
      <b/>
      <sz val="12"/>
      <color theme="1"/>
      <name val="Calibri"/>
      <family val="2"/>
    </font>
    <font>
      <b/>
      <u val="singleAccounting"/>
      <sz val="14"/>
      <color theme="1"/>
      <name val="Calibri"/>
      <family val="2"/>
    </font>
    <font>
      <strike/>
      <sz val="14"/>
      <color rgb="FFFF0000"/>
      <name val="Calibri"/>
      <family val="2"/>
    </font>
    <font>
      <b/>
      <u val="single"/>
      <sz val="20"/>
      <color theme="1"/>
      <name val="Calibri"/>
      <family val="2"/>
    </font>
    <font>
      <sz val="16"/>
      <color theme="1"/>
      <name val="Calibri"/>
      <family val="2"/>
    </font>
    <font>
      <b/>
      <u val="single"/>
      <sz val="12"/>
      <color theme="1"/>
      <name val="Calibri"/>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tint="-0.1499900072813034"/>
        <bgColor indexed="64"/>
      </patternFill>
    </fill>
    <fill>
      <patternFill patternType="solid">
        <fgColor rgb="FFFFFF99"/>
        <bgColor indexed="64"/>
      </patternFill>
    </fill>
    <fill>
      <patternFill patternType="solid">
        <fgColor theme="6" tint="0.5999600291252136"/>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0" fillId="24" borderId="0" applyNumberFormat="0" applyBorder="0" applyAlignment="0" applyProtection="0"/>
    <xf numFmtId="0" fontId="3" fillId="25" borderId="0" applyNumberFormat="0" applyBorder="0" applyAlignment="0" applyProtection="0"/>
    <xf numFmtId="0" fontId="40" fillId="26" borderId="0" applyNumberFormat="0" applyBorder="0" applyAlignment="0" applyProtection="0"/>
    <xf numFmtId="0" fontId="3" fillId="17" borderId="0" applyNumberFormat="0" applyBorder="0" applyAlignment="0" applyProtection="0"/>
    <xf numFmtId="0" fontId="40" fillId="27" borderId="0" applyNumberFormat="0" applyBorder="0" applyAlignment="0" applyProtection="0"/>
    <xf numFmtId="0" fontId="3" fillId="19" borderId="0" applyNumberFormat="0" applyBorder="0" applyAlignment="0" applyProtection="0"/>
    <xf numFmtId="0" fontId="40" fillId="28" borderId="0" applyNumberFormat="0" applyBorder="0" applyAlignment="0" applyProtection="0"/>
    <xf numFmtId="0" fontId="3" fillId="29" borderId="0" applyNumberFormat="0" applyBorder="0" applyAlignment="0" applyProtection="0"/>
    <xf numFmtId="0" fontId="40" fillId="30" borderId="0" applyNumberFormat="0" applyBorder="0" applyAlignment="0" applyProtection="0"/>
    <xf numFmtId="0" fontId="3" fillId="31" borderId="0" applyNumberFormat="0" applyBorder="0" applyAlignment="0" applyProtection="0"/>
    <xf numFmtId="0" fontId="40" fillId="32" borderId="0" applyNumberFormat="0" applyBorder="0" applyAlignment="0" applyProtection="0"/>
    <xf numFmtId="0" fontId="3" fillId="33" borderId="0" applyNumberFormat="0" applyBorder="0" applyAlignment="0" applyProtection="0"/>
    <xf numFmtId="0" fontId="40" fillId="34" borderId="0" applyNumberFormat="0" applyBorder="0" applyAlignment="0" applyProtection="0"/>
    <xf numFmtId="0" fontId="3" fillId="35" borderId="0" applyNumberFormat="0" applyBorder="0" applyAlignment="0" applyProtection="0"/>
    <xf numFmtId="0" fontId="40" fillId="36" borderId="0" applyNumberFormat="0" applyBorder="0" applyAlignment="0" applyProtection="0"/>
    <xf numFmtId="0" fontId="3" fillId="37" borderId="0" applyNumberFormat="0" applyBorder="0" applyAlignment="0" applyProtection="0"/>
    <xf numFmtId="0" fontId="40" fillId="38" borderId="0" applyNumberFormat="0" applyBorder="0" applyAlignment="0" applyProtection="0"/>
    <xf numFmtId="0" fontId="3" fillId="39" borderId="0" applyNumberFormat="0" applyBorder="0" applyAlignment="0" applyProtection="0"/>
    <xf numFmtId="0" fontId="40" fillId="40" borderId="0" applyNumberFormat="0" applyBorder="0" applyAlignment="0" applyProtection="0"/>
    <xf numFmtId="0" fontId="3" fillId="29" borderId="0" applyNumberFormat="0" applyBorder="0" applyAlignment="0" applyProtection="0"/>
    <xf numFmtId="0" fontId="40" fillId="41" borderId="0" applyNumberFormat="0" applyBorder="0" applyAlignment="0" applyProtection="0"/>
    <xf numFmtId="0" fontId="3" fillId="31" borderId="0" applyNumberFormat="0" applyBorder="0" applyAlignment="0" applyProtection="0"/>
    <xf numFmtId="0" fontId="40" fillId="42" borderId="0" applyNumberFormat="0" applyBorder="0" applyAlignment="0" applyProtection="0"/>
    <xf numFmtId="0" fontId="3" fillId="43" borderId="0" applyNumberFormat="0" applyBorder="0" applyAlignment="0" applyProtection="0"/>
    <xf numFmtId="0" fontId="41" fillId="44" borderId="0" applyNumberFormat="0" applyBorder="0" applyAlignment="0" applyProtection="0"/>
    <xf numFmtId="0" fontId="4" fillId="5" borderId="0" applyNumberFormat="0" applyBorder="0" applyAlignment="0" applyProtection="0"/>
    <xf numFmtId="0" fontId="42" fillId="45" borderId="1" applyNumberFormat="0" applyAlignment="0" applyProtection="0"/>
    <xf numFmtId="0" fontId="5" fillId="46" borderId="2" applyNumberFormat="0" applyAlignment="0" applyProtection="0"/>
    <xf numFmtId="0" fontId="43" fillId="47" borderId="3" applyNumberFormat="0" applyAlignment="0" applyProtection="0"/>
    <xf numFmtId="0" fontId="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7" fillId="0" borderId="0" applyNumberFormat="0" applyFill="0" applyBorder="0" applyAlignment="0" applyProtection="0"/>
    <xf numFmtId="0" fontId="45" fillId="49" borderId="0" applyNumberFormat="0" applyBorder="0" applyAlignment="0" applyProtection="0"/>
    <xf numFmtId="0" fontId="8" fillId="7" borderId="0" applyNumberFormat="0" applyBorder="0" applyAlignment="0" applyProtection="0"/>
    <xf numFmtId="0" fontId="46" fillId="0" borderId="5" applyNumberFormat="0" applyFill="0" applyAlignment="0" applyProtection="0"/>
    <xf numFmtId="0" fontId="9" fillId="0" borderId="6" applyNumberFormat="0" applyFill="0" applyAlignment="0" applyProtection="0"/>
    <xf numFmtId="0" fontId="47" fillId="0" borderId="7" applyNumberFormat="0" applyFill="0" applyAlignment="0" applyProtection="0"/>
    <xf numFmtId="0" fontId="10" fillId="0" borderId="8" applyNumberFormat="0" applyFill="0" applyAlignment="0" applyProtection="0"/>
    <xf numFmtId="0" fontId="48" fillId="0" borderId="9" applyNumberFormat="0" applyFill="0" applyAlignment="0" applyProtection="0"/>
    <xf numFmtId="0" fontId="11" fillId="0" borderId="10" applyNumberFormat="0" applyFill="0" applyAlignment="0" applyProtection="0"/>
    <xf numFmtId="0" fontId="48" fillId="0" borderId="0" applyNumberFormat="0" applyFill="0" applyBorder="0" applyAlignment="0" applyProtection="0"/>
    <xf numFmtId="0" fontId="11" fillId="0" borderId="0" applyNumberFormat="0" applyFill="0" applyBorder="0" applyAlignment="0" applyProtection="0"/>
    <xf numFmtId="0" fontId="49" fillId="50" borderId="1" applyNumberFormat="0" applyAlignment="0" applyProtection="0"/>
    <xf numFmtId="0" fontId="12" fillId="13" borderId="2" applyNumberFormat="0" applyAlignment="0" applyProtection="0"/>
    <xf numFmtId="0" fontId="50" fillId="0" borderId="11" applyNumberFormat="0" applyFill="0" applyAlignment="0" applyProtection="0"/>
    <xf numFmtId="0" fontId="13" fillId="0" borderId="12" applyNumberFormat="0" applyFill="0" applyAlignment="0" applyProtection="0"/>
    <xf numFmtId="0" fontId="51" fillId="51" borderId="0" applyNumberFormat="0" applyBorder="0" applyAlignment="0" applyProtection="0"/>
    <xf numFmtId="0" fontId="14" fillId="52" borderId="0" applyNumberFormat="0" applyBorder="0" applyAlignment="0" applyProtection="0"/>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52" fillId="45" borderId="15" applyNumberFormat="0" applyAlignment="0" applyProtection="0"/>
    <xf numFmtId="0" fontId="15"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3" fillId="0" borderId="0" applyNumberFormat="0" applyFill="0" applyBorder="0" applyAlignment="0" applyProtection="0"/>
    <xf numFmtId="0" fontId="16" fillId="0" borderId="0" applyNumberFormat="0" applyFill="0" applyBorder="0" applyAlignment="0" applyProtection="0"/>
    <xf numFmtId="0" fontId="54" fillId="0" borderId="17" applyNumberFormat="0" applyFill="0" applyAlignment="0" applyProtection="0"/>
    <xf numFmtId="0" fontId="17" fillId="0" borderId="18" applyNumberFormat="0" applyFill="0" applyAlignment="0" applyProtection="0"/>
    <xf numFmtId="0" fontId="55" fillId="0" borderId="0" applyNumberFormat="0" applyFill="0" applyBorder="0" applyAlignment="0" applyProtection="0"/>
    <xf numFmtId="0" fontId="18" fillId="0" borderId="0" applyNumberFormat="0" applyFill="0" applyBorder="0" applyAlignment="0" applyProtection="0"/>
  </cellStyleXfs>
  <cellXfs count="143">
    <xf numFmtId="0" fontId="0" fillId="0" borderId="0" xfId="0" applyFont="1" applyAlignment="1">
      <alignment/>
    </xf>
    <xf numFmtId="0" fontId="0" fillId="0" borderId="0" xfId="0" applyAlignment="1">
      <alignment/>
    </xf>
    <xf numFmtId="0" fontId="0" fillId="0" borderId="0" xfId="0" applyFont="1" applyFill="1" applyBorder="1" applyAlignment="1">
      <alignment/>
    </xf>
    <xf numFmtId="164" fontId="0" fillId="0" borderId="0" xfId="69" applyNumberFormat="1" applyFont="1" applyAlignment="1">
      <alignment horizontal="right"/>
    </xf>
    <xf numFmtId="0" fontId="0" fillId="0" borderId="0" xfId="0" applyFill="1" applyBorder="1" applyAlignment="1">
      <alignment/>
    </xf>
    <xf numFmtId="164" fontId="0" fillId="0" borderId="0" xfId="69" applyNumberFormat="1" applyFont="1" applyAlignment="1">
      <alignment/>
    </xf>
    <xf numFmtId="0" fontId="0" fillId="0" borderId="0" xfId="0" applyAlignment="1">
      <alignment/>
    </xf>
    <xf numFmtId="0" fontId="56" fillId="0" borderId="0" xfId="0" applyFont="1" applyAlignment="1">
      <alignment/>
    </xf>
    <xf numFmtId="0" fontId="54" fillId="0" borderId="0" xfId="0" applyFont="1" applyAlignment="1">
      <alignment/>
    </xf>
    <xf numFmtId="0" fontId="0" fillId="0" borderId="0" xfId="0" applyAlignment="1">
      <alignment wrapText="1"/>
    </xf>
    <xf numFmtId="0" fontId="0" fillId="0" borderId="0" xfId="0" applyFill="1" applyAlignment="1">
      <alignment/>
    </xf>
    <xf numFmtId="0" fontId="57" fillId="0" borderId="0" xfId="0" applyFont="1" applyAlignment="1">
      <alignment/>
    </xf>
    <xf numFmtId="0" fontId="58" fillId="0" borderId="0" xfId="0" applyFont="1" applyAlignment="1">
      <alignment/>
    </xf>
    <xf numFmtId="0" fontId="59" fillId="0" borderId="0" xfId="0" applyFont="1" applyAlignment="1">
      <alignment/>
    </xf>
    <xf numFmtId="0" fontId="0" fillId="2" borderId="0" xfId="0" applyFill="1" applyAlignment="1">
      <alignment/>
    </xf>
    <xf numFmtId="0" fontId="56" fillId="2" borderId="0" xfId="0" applyFont="1" applyFill="1" applyAlignment="1">
      <alignment/>
    </xf>
    <xf numFmtId="0" fontId="54" fillId="2" borderId="0" xfId="0" applyFont="1" applyFill="1" applyAlignment="1">
      <alignment/>
    </xf>
    <xf numFmtId="0" fontId="0" fillId="18" borderId="0" xfId="0" applyFill="1" applyAlignment="1">
      <alignment/>
    </xf>
    <xf numFmtId="0" fontId="60" fillId="2" borderId="0" xfId="0" applyFont="1" applyFill="1" applyBorder="1" applyAlignment="1">
      <alignment/>
    </xf>
    <xf numFmtId="164" fontId="60" fillId="2" borderId="0" xfId="69" applyNumberFormat="1" applyFont="1" applyFill="1" applyBorder="1" applyAlignment="1">
      <alignment horizontal="right"/>
    </xf>
    <xf numFmtId="164" fontId="26" fillId="2" borderId="0" xfId="69" applyNumberFormat="1" applyFont="1" applyFill="1" applyBorder="1" applyAlignment="1">
      <alignment horizontal="right"/>
    </xf>
    <xf numFmtId="0" fontId="61" fillId="2" borderId="0" xfId="0" applyFont="1" applyFill="1" applyAlignment="1">
      <alignment/>
    </xf>
    <xf numFmtId="0" fontId="60" fillId="18" borderId="0" xfId="0" applyFont="1" applyFill="1" applyBorder="1" applyAlignment="1">
      <alignment/>
    </xf>
    <xf numFmtId="0" fontId="60" fillId="18" borderId="0" xfId="0" applyFont="1" applyFill="1" applyBorder="1" applyAlignment="1">
      <alignment wrapText="1"/>
    </xf>
    <xf numFmtId="0" fontId="28" fillId="18" borderId="0" xfId="0" applyFont="1" applyFill="1" applyBorder="1" applyAlignment="1">
      <alignment wrapText="1"/>
    </xf>
    <xf numFmtId="0" fontId="0" fillId="0" borderId="0" xfId="0" applyFont="1" applyAlignment="1">
      <alignment/>
    </xf>
    <xf numFmtId="164" fontId="0" fillId="0" borderId="0" xfId="69" applyNumberFormat="1" applyFont="1" applyAlignment="1">
      <alignment/>
    </xf>
    <xf numFmtId="164" fontId="0" fillId="0" borderId="0" xfId="69" applyNumberFormat="1" applyFont="1" applyAlignment="1">
      <alignment horizontal="right"/>
    </xf>
    <xf numFmtId="0" fontId="0" fillId="0" borderId="0" xfId="0" applyAlignment="1">
      <alignment/>
    </xf>
    <xf numFmtId="0" fontId="19" fillId="55" borderId="19" xfId="0" applyFont="1" applyFill="1" applyBorder="1" applyAlignment="1" applyProtection="1">
      <alignment horizontal="center" vertical="center" wrapText="1"/>
      <protection/>
    </xf>
    <xf numFmtId="0" fontId="20" fillId="55" borderId="19" xfId="0" applyFont="1" applyFill="1" applyBorder="1" applyAlignment="1" applyProtection="1">
      <alignment horizontal="center" vertical="center" wrapText="1"/>
      <protection/>
    </xf>
    <xf numFmtId="1" fontId="0" fillId="0" borderId="0" xfId="0" applyNumberFormat="1" applyAlignment="1">
      <alignment/>
    </xf>
    <xf numFmtId="0" fontId="60" fillId="0" borderId="0" xfId="0" applyFont="1" applyFill="1" applyBorder="1" applyAlignment="1">
      <alignment/>
    </xf>
    <xf numFmtId="1" fontId="20" fillId="55" borderId="19" xfId="0" applyNumberFormat="1" applyFont="1" applyFill="1" applyBorder="1" applyAlignment="1" applyProtection="1">
      <alignment horizontal="center" vertical="center" wrapText="1"/>
      <protection/>
    </xf>
    <xf numFmtId="9" fontId="0" fillId="0" borderId="0" xfId="97" applyFont="1" applyAlignment="1">
      <alignment/>
    </xf>
    <xf numFmtId="165" fontId="0" fillId="0" borderId="0" xfId="0" applyNumberFormat="1" applyAlignment="1">
      <alignment/>
    </xf>
    <xf numFmtId="1" fontId="0" fillId="0" borderId="0" xfId="69" applyNumberFormat="1" applyFont="1" applyAlignment="1">
      <alignment/>
    </xf>
    <xf numFmtId="1" fontId="54" fillId="0" borderId="0" xfId="0" applyNumberFormat="1" applyFont="1" applyAlignment="1">
      <alignment/>
    </xf>
    <xf numFmtId="0" fontId="0" fillId="0" borderId="0" xfId="0" applyAlignment="1">
      <alignment horizontal="right"/>
    </xf>
    <xf numFmtId="2" fontId="0" fillId="0" borderId="0" xfId="0" applyNumberFormat="1" applyAlignment="1">
      <alignment/>
    </xf>
    <xf numFmtId="0" fontId="0" fillId="0" borderId="0" xfId="0" applyAlignment="1">
      <alignment horizontal="left"/>
    </xf>
    <xf numFmtId="0" fontId="60" fillId="2" borderId="0" xfId="0" applyFont="1" applyFill="1" applyAlignment="1">
      <alignment/>
    </xf>
    <xf numFmtId="0" fontId="60" fillId="4" borderId="20" xfId="0" applyFont="1" applyFill="1" applyBorder="1" applyAlignment="1">
      <alignment/>
    </xf>
    <xf numFmtId="0" fontId="60" fillId="4" borderId="21" xfId="0" applyFont="1" applyFill="1" applyBorder="1" applyAlignment="1">
      <alignment/>
    </xf>
    <xf numFmtId="164" fontId="60" fillId="4" borderId="22" xfId="69" applyNumberFormat="1" applyFont="1" applyFill="1" applyBorder="1" applyAlignment="1">
      <alignment/>
    </xf>
    <xf numFmtId="164" fontId="60" fillId="4" borderId="21" xfId="69" applyNumberFormat="1" applyFont="1" applyFill="1" applyBorder="1" applyAlignment="1">
      <alignment horizontal="right"/>
    </xf>
    <xf numFmtId="0" fontId="60" fillId="4" borderId="23" xfId="0" applyFont="1" applyFill="1" applyBorder="1" applyAlignment="1">
      <alignment/>
    </xf>
    <xf numFmtId="0" fontId="60" fillId="4" borderId="0" xfId="0" applyFont="1" applyFill="1" applyBorder="1" applyAlignment="1">
      <alignment/>
    </xf>
    <xf numFmtId="164" fontId="60" fillId="4" borderId="24" xfId="69" applyNumberFormat="1" applyFont="1" applyFill="1" applyBorder="1" applyAlignment="1">
      <alignment/>
    </xf>
    <xf numFmtId="164" fontId="60" fillId="4" borderId="0" xfId="69" applyNumberFormat="1" applyFont="1" applyFill="1" applyBorder="1" applyAlignment="1">
      <alignment horizontal="right"/>
    </xf>
    <xf numFmtId="0" fontId="60" fillId="4" borderId="24" xfId="0" applyFont="1" applyFill="1" applyBorder="1" applyAlignment="1">
      <alignment/>
    </xf>
    <xf numFmtId="0" fontId="26" fillId="4" borderId="0" xfId="0" applyFont="1" applyFill="1" applyBorder="1" applyAlignment="1">
      <alignment/>
    </xf>
    <xf numFmtId="0" fontId="60" fillId="4" borderId="25" xfId="0" applyFont="1" applyFill="1" applyBorder="1" applyAlignment="1">
      <alignment/>
    </xf>
    <xf numFmtId="0" fontId="26" fillId="4" borderId="26" xfId="0" applyFont="1" applyFill="1" applyBorder="1" applyAlignment="1">
      <alignment/>
    </xf>
    <xf numFmtId="164" fontId="60" fillId="4" borderId="27" xfId="69" applyNumberFormat="1" applyFont="1" applyFill="1" applyBorder="1" applyAlignment="1">
      <alignment/>
    </xf>
    <xf numFmtId="0" fontId="60" fillId="4" borderId="26" xfId="0" applyFont="1" applyFill="1" applyBorder="1" applyAlignment="1">
      <alignment/>
    </xf>
    <xf numFmtId="164" fontId="60" fillId="4" borderId="26" xfId="69" applyNumberFormat="1" applyFont="1" applyFill="1" applyBorder="1" applyAlignment="1">
      <alignment horizontal="right"/>
    </xf>
    <xf numFmtId="0" fontId="60" fillId="4" borderId="27" xfId="0" applyFont="1" applyFill="1" applyBorder="1" applyAlignment="1">
      <alignment/>
    </xf>
    <xf numFmtId="0" fontId="57" fillId="2" borderId="0" xfId="0" applyFont="1" applyFill="1" applyBorder="1" applyAlignment="1">
      <alignment/>
    </xf>
    <xf numFmtId="164" fontId="57" fillId="2" borderId="0" xfId="69" applyNumberFormat="1" applyFont="1" applyFill="1" applyBorder="1" applyAlignment="1">
      <alignment horizontal="right"/>
    </xf>
    <xf numFmtId="0" fontId="57" fillId="2" borderId="0" xfId="0" applyFont="1" applyFill="1" applyAlignment="1">
      <alignment/>
    </xf>
    <xf numFmtId="0" fontId="59" fillId="2" borderId="0" xfId="0" applyFont="1" applyFill="1" applyAlignment="1">
      <alignment/>
    </xf>
    <xf numFmtId="164" fontId="29" fillId="2" borderId="0" xfId="69" applyNumberFormat="1" applyFont="1" applyFill="1" applyBorder="1" applyAlignment="1">
      <alignment horizontal="right"/>
    </xf>
    <xf numFmtId="0" fontId="29" fillId="2" borderId="0" xfId="0" applyFont="1" applyFill="1" applyAlignment="1">
      <alignment/>
    </xf>
    <xf numFmtId="0" fontId="29" fillId="2" borderId="0" xfId="0" applyFont="1" applyFill="1" applyBorder="1" applyAlignment="1">
      <alignment/>
    </xf>
    <xf numFmtId="164" fontId="57" fillId="2" borderId="26" xfId="69" applyNumberFormat="1" applyFont="1" applyFill="1" applyBorder="1" applyAlignment="1">
      <alignment horizontal="right"/>
    </xf>
    <xf numFmtId="0" fontId="62" fillId="18" borderId="0" xfId="0" applyFont="1" applyFill="1" applyBorder="1" applyAlignment="1">
      <alignment horizontal="center" wrapText="1"/>
    </xf>
    <xf numFmtId="0" fontId="62" fillId="18" borderId="0" xfId="0" applyFont="1" applyFill="1" applyAlignment="1">
      <alignment horizontal="center" wrapText="1"/>
    </xf>
    <xf numFmtId="0" fontId="31" fillId="18" borderId="0" xfId="0" applyFont="1" applyFill="1" applyAlignment="1">
      <alignment horizontal="center" wrapText="1"/>
    </xf>
    <xf numFmtId="0" fontId="29" fillId="18" borderId="0" xfId="0" applyFont="1" applyFill="1" applyAlignment="1">
      <alignment wrapText="1"/>
    </xf>
    <xf numFmtId="0" fontId="57" fillId="18" borderId="0" xfId="0" applyFont="1" applyFill="1" applyAlignment="1">
      <alignment wrapText="1"/>
    </xf>
    <xf numFmtId="0" fontId="57" fillId="18" borderId="0" xfId="0" applyFont="1" applyFill="1" applyAlignment="1">
      <alignment horizontal="right" wrapText="1"/>
    </xf>
    <xf numFmtId="0" fontId="57" fillId="18" borderId="0" xfId="0" applyFont="1" applyFill="1" applyAlignment="1">
      <alignment/>
    </xf>
    <xf numFmtId="164" fontId="57" fillId="18" borderId="0" xfId="69" applyNumberFormat="1" applyFont="1" applyFill="1" applyBorder="1" applyAlignment="1">
      <alignment horizontal="center"/>
    </xf>
    <xf numFmtId="164" fontId="57" fillId="18" borderId="0" xfId="69" applyNumberFormat="1" applyFont="1" applyFill="1" applyAlignment="1">
      <alignment horizontal="center"/>
    </xf>
    <xf numFmtId="164" fontId="29" fillId="18" borderId="0" xfId="69" applyNumberFormat="1" applyFont="1" applyFill="1" applyAlignment="1">
      <alignment horizontal="center"/>
    </xf>
    <xf numFmtId="164" fontId="29" fillId="18" borderId="0" xfId="69" applyNumberFormat="1" applyFont="1" applyFill="1" applyAlignment="1">
      <alignment horizontal="left"/>
    </xf>
    <xf numFmtId="0" fontId="29" fillId="18" borderId="0" xfId="0" applyFont="1" applyFill="1" applyAlignment="1">
      <alignment/>
    </xf>
    <xf numFmtId="164" fontId="32" fillId="18" borderId="0" xfId="69" applyNumberFormat="1" applyFont="1" applyFill="1" applyAlignment="1">
      <alignment horizontal="center"/>
    </xf>
    <xf numFmtId="0" fontId="32" fillId="18" borderId="0" xfId="0" applyFont="1" applyFill="1" applyAlignment="1">
      <alignment/>
    </xf>
    <xf numFmtId="0" fontId="59" fillId="18" borderId="0" xfId="0" applyFont="1" applyFill="1" applyAlignment="1">
      <alignment/>
    </xf>
    <xf numFmtId="164" fontId="57" fillId="0" borderId="0" xfId="69" applyNumberFormat="1" applyFont="1" applyAlignment="1">
      <alignment/>
    </xf>
    <xf numFmtId="164" fontId="57" fillId="0" borderId="0" xfId="69" applyNumberFormat="1" applyFont="1" applyAlignment="1">
      <alignment horizontal="right"/>
    </xf>
    <xf numFmtId="0" fontId="57" fillId="18" borderId="0" xfId="0" applyFont="1" applyFill="1" applyBorder="1" applyAlignment="1">
      <alignment/>
    </xf>
    <xf numFmtId="0" fontId="29" fillId="18" borderId="0" xfId="0" applyFont="1" applyFill="1" applyBorder="1" applyAlignment="1">
      <alignment/>
    </xf>
    <xf numFmtId="0" fontId="32" fillId="18" borderId="0" xfId="0" applyFont="1" applyFill="1" applyBorder="1" applyAlignment="1">
      <alignment/>
    </xf>
    <xf numFmtId="0" fontId="59" fillId="56" borderId="0" xfId="0" applyFont="1" applyFill="1" applyAlignment="1">
      <alignment/>
    </xf>
    <xf numFmtId="164" fontId="59" fillId="56" borderId="0" xfId="69" applyNumberFormat="1" applyFont="1" applyFill="1" applyBorder="1" applyAlignment="1">
      <alignment horizontal="center"/>
    </xf>
    <xf numFmtId="0" fontId="32" fillId="56" borderId="0" xfId="0" applyFont="1" applyFill="1" applyBorder="1" applyAlignment="1">
      <alignment/>
    </xf>
    <xf numFmtId="164" fontId="59" fillId="56" borderId="0" xfId="69" applyNumberFormat="1" applyFont="1" applyFill="1" applyAlignment="1">
      <alignment horizontal="center"/>
    </xf>
    <xf numFmtId="164" fontId="32" fillId="56" borderId="0" xfId="69" applyNumberFormat="1" applyFont="1" applyFill="1" applyAlignment="1">
      <alignment horizontal="center"/>
    </xf>
    <xf numFmtId="0" fontId="32" fillId="56" borderId="0" xfId="0" applyFont="1" applyFill="1" applyAlignment="1">
      <alignment/>
    </xf>
    <xf numFmtId="0" fontId="57" fillId="56" borderId="0" xfId="0" applyFont="1" applyFill="1" applyAlignment="1">
      <alignment/>
    </xf>
    <xf numFmtId="0" fontId="0" fillId="56" borderId="0" xfId="0" applyFill="1" applyAlignment="1">
      <alignment/>
    </xf>
    <xf numFmtId="164" fontId="59" fillId="18" borderId="21" xfId="69" applyNumberFormat="1" applyFont="1" applyFill="1" applyBorder="1" applyAlignment="1">
      <alignment horizontal="center"/>
    </xf>
    <xf numFmtId="164" fontId="32" fillId="18" borderId="21" xfId="69" applyNumberFormat="1" applyFont="1" applyFill="1" applyBorder="1" applyAlignment="1">
      <alignment horizontal="center"/>
    </xf>
    <xf numFmtId="164" fontId="59" fillId="56" borderId="21" xfId="69" applyNumberFormat="1" applyFont="1" applyFill="1" applyBorder="1" applyAlignment="1">
      <alignment horizontal="center"/>
    </xf>
    <xf numFmtId="164" fontId="32" fillId="56" borderId="21" xfId="69" applyNumberFormat="1" applyFont="1" applyFill="1" applyBorder="1" applyAlignment="1">
      <alignment horizontal="center"/>
    </xf>
    <xf numFmtId="0" fontId="60" fillId="57" borderId="0" xfId="0" applyFont="1" applyFill="1" applyAlignment="1">
      <alignment/>
    </xf>
    <xf numFmtId="0" fontId="32" fillId="57" borderId="0" xfId="0" applyFont="1" applyFill="1" applyBorder="1" applyAlignment="1">
      <alignment/>
    </xf>
    <xf numFmtId="164" fontId="57" fillId="57" borderId="0" xfId="69" applyNumberFormat="1" applyFont="1" applyFill="1" applyBorder="1" applyAlignment="1">
      <alignment horizontal="center"/>
    </xf>
    <xf numFmtId="164" fontId="57" fillId="57" borderId="0" xfId="69" applyNumberFormat="1" applyFont="1" applyFill="1" applyAlignment="1">
      <alignment horizontal="center"/>
    </xf>
    <xf numFmtId="164" fontId="29" fillId="57" borderId="0" xfId="69" applyNumberFormat="1" applyFont="1" applyFill="1" applyAlignment="1">
      <alignment horizontal="center"/>
    </xf>
    <xf numFmtId="0" fontId="29" fillId="57" borderId="0" xfId="0" applyFont="1" applyFill="1" applyAlignment="1">
      <alignment/>
    </xf>
    <xf numFmtId="0" fontId="57" fillId="57" borderId="0" xfId="0" applyFont="1" applyFill="1" applyAlignment="1">
      <alignment/>
    </xf>
    <xf numFmtId="0" fontId="0" fillId="57" borderId="0" xfId="0" applyFill="1" applyAlignment="1">
      <alignment/>
    </xf>
    <xf numFmtId="0" fontId="54" fillId="4" borderId="26" xfId="0" applyFont="1" applyFill="1" applyBorder="1" applyAlignment="1">
      <alignment/>
    </xf>
    <xf numFmtId="0" fontId="60" fillId="4" borderId="21" xfId="0" applyFont="1" applyFill="1" applyBorder="1" applyAlignment="1">
      <alignment/>
    </xf>
    <xf numFmtId="0" fontId="60" fillId="4" borderId="22" xfId="0" applyFont="1" applyFill="1" applyBorder="1" applyAlignment="1">
      <alignment/>
    </xf>
    <xf numFmtId="0" fontId="0" fillId="0" borderId="24" xfId="0" applyBorder="1" applyAlignment="1">
      <alignment/>
    </xf>
    <xf numFmtId="0" fontId="0" fillId="0" borderId="20" xfId="0" applyBorder="1" applyAlignment="1">
      <alignment/>
    </xf>
    <xf numFmtId="0" fontId="0" fillId="0" borderId="22" xfId="0" applyBorder="1" applyAlignment="1">
      <alignment/>
    </xf>
    <xf numFmtId="0" fontId="0" fillId="0" borderId="23" xfId="0" applyBorder="1" applyAlignment="1">
      <alignment/>
    </xf>
    <xf numFmtId="0" fontId="0" fillId="0" borderId="25" xfId="0" applyBorder="1" applyAlignment="1">
      <alignment/>
    </xf>
    <xf numFmtId="0" fontId="0" fillId="0" borderId="27" xfId="0" applyBorder="1" applyAlignment="1">
      <alignment/>
    </xf>
    <xf numFmtId="0" fontId="59" fillId="0" borderId="0" xfId="0" applyFont="1" applyFill="1" applyBorder="1" applyAlignment="1">
      <alignment/>
    </xf>
    <xf numFmtId="0" fontId="57" fillId="0" borderId="0" xfId="0" applyFont="1" applyFill="1" applyBorder="1" applyAlignment="1">
      <alignment/>
    </xf>
    <xf numFmtId="0" fontId="57" fillId="0" borderId="0" xfId="0" applyFont="1" applyFill="1" applyAlignment="1">
      <alignment/>
    </xf>
    <xf numFmtId="0" fontId="57" fillId="0" borderId="0" xfId="0" applyFont="1" applyFill="1" applyBorder="1" applyAlignment="1">
      <alignment wrapText="1"/>
    </xf>
    <xf numFmtId="164" fontId="57" fillId="2" borderId="0" xfId="0" applyNumberFormat="1" applyFont="1" applyFill="1" applyAlignment="1">
      <alignment/>
    </xf>
    <xf numFmtId="0" fontId="0" fillId="0" borderId="0" xfId="0" applyFont="1" applyFill="1" applyAlignment="1">
      <alignment/>
    </xf>
    <xf numFmtId="1" fontId="0" fillId="0" borderId="0" xfId="0" applyNumberFormat="1" applyFont="1" applyFill="1" applyAlignment="1">
      <alignment/>
    </xf>
    <xf numFmtId="164" fontId="60" fillId="0" borderId="0" xfId="69" applyNumberFormat="1" applyFont="1" applyFill="1" applyBorder="1" applyAlignment="1">
      <alignment/>
    </xf>
    <xf numFmtId="164" fontId="63" fillId="18" borderId="0" xfId="69" applyNumberFormat="1" applyFont="1" applyFill="1" applyBorder="1" applyAlignment="1">
      <alignment horizontal="center"/>
    </xf>
    <xf numFmtId="164" fontId="29" fillId="18" borderId="0" xfId="69" applyNumberFormat="1" applyFont="1" applyFill="1" applyBorder="1" applyAlignment="1">
      <alignment horizontal="center"/>
    </xf>
    <xf numFmtId="164" fontId="29" fillId="18" borderId="23" xfId="69" applyNumberFormat="1" applyFont="1" applyFill="1" applyBorder="1" applyAlignment="1">
      <alignment horizontal="left" vertical="center" wrapText="1"/>
    </xf>
    <xf numFmtId="164" fontId="29" fillId="18" borderId="0" xfId="69" applyNumberFormat="1" applyFont="1" applyFill="1" applyBorder="1" applyAlignment="1">
      <alignment horizontal="left" vertical="center" wrapText="1"/>
    </xf>
    <xf numFmtId="0" fontId="64" fillId="0" borderId="0" xfId="0" applyFont="1" applyAlignment="1">
      <alignment horizontal="center"/>
    </xf>
    <xf numFmtId="0" fontId="35" fillId="58" borderId="0" xfId="0" applyFont="1" applyFill="1" applyBorder="1" applyAlignment="1">
      <alignment horizontal="center" vertical="center"/>
    </xf>
    <xf numFmtId="0" fontId="36" fillId="0" borderId="0" xfId="0" applyFont="1" applyAlignment="1">
      <alignment horizontal="center"/>
    </xf>
    <xf numFmtId="0" fontId="58" fillId="0" borderId="0" xfId="0" applyFont="1" applyAlignment="1">
      <alignment horizontal="center"/>
    </xf>
    <xf numFmtId="0" fontId="65" fillId="0" borderId="0" xfId="0" applyFont="1" applyAlignment="1">
      <alignment horizontal="center"/>
    </xf>
    <xf numFmtId="0" fontId="29" fillId="0" borderId="0" xfId="0" applyFont="1" applyAlignment="1">
      <alignment horizontal="center"/>
    </xf>
    <xf numFmtId="0" fontId="57" fillId="0" borderId="0" xfId="0" applyFont="1" applyAlignment="1">
      <alignment horizontal="center"/>
    </xf>
    <xf numFmtId="0" fontId="66" fillId="4" borderId="28" xfId="0" applyFont="1" applyFill="1" applyBorder="1" applyAlignment="1">
      <alignment horizontal="center" vertical="center" textRotation="90"/>
    </xf>
    <xf numFmtId="0" fontId="66" fillId="4" borderId="29" xfId="0" applyFont="1" applyFill="1" applyBorder="1" applyAlignment="1">
      <alignment horizontal="center" vertical="center" textRotation="90"/>
    </xf>
    <xf numFmtId="0" fontId="66" fillId="4" borderId="30" xfId="0" applyFont="1" applyFill="1" applyBorder="1" applyAlignment="1">
      <alignment horizontal="center" vertical="center" textRotation="90"/>
    </xf>
    <xf numFmtId="0" fontId="60" fillId="4" borderId="20" xfId="0" applyFont="1" applyFill="1" applyBorder="1" applyAlignment="1">
      <alignment horizontal="left" vertical="center" wrapText="1"/>
    </xf>
    <xf numFmtId="0" fontId="60" fillId="4" borderId="21" xfId="0" applyFont="1" applyFill="1" applyBorder="1" applyAlignment="1">
      <alignment horizontal="left" vertical="center" wrapText="1"/>
    </xf>
    <xf numFmtId="0" fontId="60" fillId="4" borderId="22" xfId="0" applyFont="1" applyFill="1" applyBorder="1" applyAlignment="1">
      <alignment horizontal="left" vertical="center" wrapText="1"/>
    </xf>
    <xf numFmtId="0" fontId="60" fillId="4" borderId="23" xfId="0" applyFont="1" applyFill="1" applyBorder="1" applyAlignment="1">
      <alignment horizontal="left" vertical="center" wrapText="1"/>
    </xf>
    <xf numFmtId="0" fontId="60" fillId="4" borderId="0" xfId="0" applyFont="1" applyFill="1" applyBorder="1" applyAlignment="1">
      <alignment horizontal="left" vertical="center" wrapText="1"/>
    </xf>
    <xf numFmtId="0" fontId="60" fillId="4" borderId="24" xfId="0" applyFont="1" applyFill="1" applyBorder="1" applyAlignment="1">
      <alignment horizontal="left" vertical="center" wrapText="1"/>
    </xf>
  </cellXfs>
  <cellStyles count="9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Explanatory Text" xfId="74"/>
    <cellStyle name="Explanatory Text 2"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Input" xfId="86"/>
    <cellStyle name="Input 2" xfId="87"/>
    <cellStyle name="Linked Cell" xfId="88"/>
    <cellStyle name="Linked Cell 2" xfId="89"/>
    <cellStyle name="Neutral" xfId="90"/>
    <cellStyle name="Neutral 2" xfId="91"/>
    <cellStyle name="Normal 2" xfId="92"/>
    <cellStyle name="Note" xfId="93"/>
    <cellStyle name="Note 2" xfId="94"/>
    <cellStyle name="Output" xfId="95"/>
    <cellStyle name="Output 2" xfId="96"/>
    <cellStyle name="Percent" xfId="97"/>
    <cellStyle name="Percent 2" xfId="98"/>
    <cellStyle name="Title" xfId="99"/>
    <cellStyle name="Title 2" xfId="100"/>
    <cellStyle name="Total" xfId="101"/>
    <cellStyle name="Total 2" xfId="102"/>
    <cellStyle name="Warning Text" xfId="103"/>
    <cellStyle name="Warning Text 2"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xdr:row>
      <xdr:rowOff>76200</xdr:rowOff>
    </xdr:from>
    <xdr:to>
      <xdr:col>10</xdr:col>
      <xdr:colOff>419100</xdr:colOff>
      <xdr:row>19</xdr:row>
      <xdr:rowOff>76200</xdr:rowOff>
    </xdr:to>
    <xdr:sp>
      <xdr:nvSpPr>
        <xdr:cNvPr id="1" name="TextBox 1"/>
        <xdr:cNvSpPr txBox="1">
          <a:spLocks noChangeArrowheads="1"/>
        </xdr:cNvSpPr>
      </xdr:nvSpPr>
      <xdr:spPr>
        <a:xfrm>
          <a:off x="676275" y="266700"/>
          <a:ext cx="5838825" cy="34290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Preliminary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Seasonal Assessment of Resource Adequacy for the ERCOT Region</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Winter 2013 - 2014</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Released September 3, 2013; To Be Updated November 1, 2013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SUMMARY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ERCOT region is expected to have sufficient installed generating capacity to serve forecasted peak demands with a historically typical amount of generation outages.  It is unlikely that ERCOT will need to declare an Energy Emergency Alert (EEA) during the winter of 2013-14.  Based on the results of this study, even an extreme higher-than-normal number of forced generation outages occurring during a period of unusually high demand would not be expected to result in insufficient resources available to serve those demands.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ongoing drought conditions throughout the State are not expected to affect generation output during the Winter 2013-14 season.  ERCOT is closely monitoring the availability of cooling water at generating resources.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24</xdr:row>
      <xdr:rowOff>57150</xdr:rowOff>
    </xdr:from>
    <xdr:to>
      <xdr:col>7</xdr:col>
      <xdr:colOff>1581150</xdr:colOff>
      <xdr:row>25</xdr:row>
      <xdr:rowOff>142875</xdr:rowOff>
    </xdr:to>
    <xdr:sp>
      <xdr:nvSpPr>
        <xdr:cNvPr id="1" name="TextBox 1"/>
        <xdr:cNvSpPr txBox="1">
          <a:spLocks noChangeArrowheads="1"/>
        </xdr:cNvSpPr>
      </xdr:nvSpPr>
      <xdr:spPr>
        <a:xfrm>
          <a:off x="7258050" y="4781550"/>
          <a:ext cx="3305175" cy="266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Note: Capacity Information  is current as of 8/20/2013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38100</xdr:rowOff>
    </xdr:from>
    <xdr:to>
      <xdr:col>12</xdr:col>
      <xdr:colOff>0</xdr:colOff>
      <xdr:row>21</xdr:row>
      <xdr:rowOff>180975</xdr:rowOff>
    </xdr:to>
    <xdr:sp>
      <xdr:nvSpPr>
        <xdr:cNvPr id="1" name="TextBox 1"/>
        <xdr:cNvSpPr txBox="1">
          <a:spLocks noChangeArrowheads="1"/>
        </xdr:cNvSpPr>
      </xdr:nvSpPr>
      <xdr:spPr>
        <a:xfrm>
          <a:off x="647700" y="228600"/>
          <a:ext cx="6667500" cy="3952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Seasonal Assessment of Resource Adequacy for the ERCOT Region</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Background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Seasonal Assessment of Resource Adequacy (SARA) report is a deterministic approach to considering the impact of potential variables that may impact the sufficiency of installed resources to meet the peak electrical demand on the ERCOT System during a particular season.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standard approach to assessing resource adequacy for one or more years into the future is to account for projected load and resources on a normalized basis and to require sufficient reserves (resources in excess of peak demand, on this normalized basis) to cover the uncertainty in peak demand and resource availability to meet a one-in-ten-years loss-of-load event criteria on a probabilistic basis.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seasonal assessments that look ahead less than a year, specific information may be available (such as seasonal climate forecasts or anticipated common-mode events such as drought) which can be used to consider the range of resource adequacy in a more deterministic manner.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SARA report is intended to illustrate the range of resource adequacy outcomes that might occur.  Several sensitivity analyses are developed by varying the value of certain parameters that affect resource adequacy.  The variation in these parameters is either based on historic values of these parameters, adjusted by any known or expected change.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tabSelected="1" zoomScalePageLayoutView="0" workbookViewId="0" topLeftCell="A1">
      <selection activeCell="F25" sqref="F25"/>
    </sheetView>
  </sheetViews>
  <sheetFormatPr defaultColWidth="9.140625" defaultRowHeight="15"/>
  <cols>
    <col min="1" max="16384" width="9.140625" style="6" customWidth="1"/>
  </cols>
  <sheetData/>
  <sheetProtection/>
  <printOptions/>
  <pageMargins left="0.7" right="0.7" top="0.75" bottom="0.75" header="0.3" footer="0.3"/>
  <pageSetup fitToHeight="1" fitToWidth="1" horizontalDpi="600" verticalDpi="600" orientation="portrait"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F77"/>
  <sheetViews>
    <sheetView zoomScale="68" zoomScaleNormal="68" zoomScalePageLayoutView="0" workbookViewId="0" topLeftCell="A4">
      <selection activeCell="J25" sqref="J25:R27"/>
    </sheetView>
  </sheetViews>
  <sheetFormatPr defaultColWidth="9.140625" defaultRowHeight="15"/>
  <cols>
    <col min="1" max="1" width="4.140625" style="1" customWidth="1"/>
    <col min="2" max="2" width="7.8515625" style="6" customWidth="1"/>
    <col min="3" max="3" width="85.57421875" style="0" customWidth="1"/>
    <col min="4" max="4" width="16.7109375" style="5" customWidth="1"/>
    <col min="5" max="5" width="2.7109375" style="7" customWidth="1"/>
    <col min="6" max="6" width="16.7109375" style="7" customWidth="1"/>
    <col min="7" max="7" width="2.7109375" style="3" customWidth="1"/>
    <col min="8" max="8" width="21.00390625" style="0" customWidth="1"/>
    <col min="9" max="9" width="2.7109375" style="0" customWidth="1"/>
    <col min="10" max="10" width="23.421875" style="6" customWidth="1"/>
    <col min="11" max="11" width="2.7109375" style="0" customWidth="1"/>
    <col min="12" max="12" width="25.7109375" style="6" customWidth="1"/>
    <col min="13" max="13" width="11.28125" style="0" bestFit="1" customWidth="1"/>
    <col min="15" max="16" width="9.140625" style="6" customWidth="1"/>
    <col min="17" max="17" width="13.7109375" style="0" customWidth="1"/>
    <col min="18" max="18" width="8.57421875" style="0" customWidth="1"/>
    <col min="19" max="32" width="13.7109375" style="6" customWidth="1"/>
  </cols>
  <sheetData>
    <row r="1" spans="1:18" s="6" customFormat="1" ht="21">
      <c r="A1" s="129" t="s">
        <v>660</v>
      </c>
      <c r="B1" s="129"/>
      <c r="C1" s="129"/>
      <c r="D1" s="129"/>
      <c r="E1" s="129"/>
      <c r="F1" s="129"/>
      <c r="G1" s="129"/>
      <c r="H1" s="129"/>
      <c r="I1" s="129"/>
      <c r="J1" s="129"/>
      <c r="K1" s="129"/>
      <c r="L1" s="129"/>
      <c r="M1" s="129"/>
      <c r="N1" s="129"/>
      <c r="O1" s="129"/>
      <c r="P1" s="129"/>
      <c r="Q1" s="129"/>
      <c r="R1" s="129"/>
    </row>
    <row r="2" spans="1:18" s="13" customFormat="1" ht="21">
      <c r="A2" s="130" t="s">
        <v>24</v>
      </c>
      <c r="B2" s="130"/>
      <c r="C2" s="130"/>
      <c r="D2" s="130"/>
      <c r="E2" s="130"/>
      <c r="F2" s="130"/>
      <c r="G2" s="130"/>
      <c r="H2" s="130"/>
      <c r="I2" s="130"/>
      <c r="J2" s="130"/>
      <c r="K2" s="130"/>
      <c r="L2" s="130"/>
      <c r="M2" s="130"/>
      <c r="N2" s="130"/>
      <c r="O2" s="130"/>
      <c r="P2" s="130"/>
      <c r="Q2" s="130"/>
      <c r="R2" s="130"/>
    </row>
    <row r="3" spans="1:18" s="13" customFormat="1" ht="21">
      <c r="A3" s="130" t="s">
        <v>804</v>
      </c>
      <c r="B3" s="130"/>
      <c r="C3" s="130"/>
      <c r="D3" s="130"/>
      <c r="E3" s="130"/>
      <c r="F3" s="130"/>
      <c r="G3" s="130"/>
      <c r="H3" s="130"/>
      <c r="I3" s="130"/>
      <c r="J3" s="130"/>
      <c r="K3" s="130"/>
      <c r="L3" s="130"/>
      <c r="M3" s="130"/>
      <c r="N3" s="130"/>
      <c r="O3" s="130"/>
      <c r="P3" s="130"/>
      <c r="Q3" s="130"/>
      <c r="R3" s="130"/>
    </row>
    <row r="4" spans="1:18" s="11" customFormat="1" ht="21">
      <c r="A4" s="131" t="s">
        <v>810</v>
      </c>
      <c r="B4" s="131"/>
      <c r="C4" s="131"/>
      <c r="D4" s="131"/>
      <c r="E4" s="131"/>
      <c r="F4" s="131"/>
      <c r="G4" s="131"/>
      <c r="H4" s="131"/>
      <c r="I4" s="131"/>
      <c r="J4" s="131"/>
      <c r="K4" s="131"/>
      <c r="L4" s="131"/>
      <c r="M4" s="131"/>
      <c r="N4" s="131"/>
      <c r="O4" s="131"/>
      <c r="P4" s="131"/>
      <c r="Q4" s="131"/>
      <c r="R4" s="131"/>
    </row>
    <row r="5" spans="4:7" s="25" customFormat="1" ht="14.25">
      <c r="D5" s="26"/>
      <c r="G5" s="27"/>
    </row>
    <row r="6" spans="4:7" s="25" customFormat="1" ht="14.25">
      <c r="D6" s="26"/>
      <c r="G6" s="27"/>
    </row>
    <row r="7" spans="2:18" s="12" customFormat="1" ht="25.5">
      <c r="B7" s="127" t="s">
        <v>800</v>
      </c>
      <c r="C7" s="127"/>
      <c r="D7" s="127"/>
      <c r="E7" s="127"/>
      <c r="F7" s="127"/>
      <c r="G7" s="127"/>
      <c r="H7" s="127"/>
      <c r="I7" s="127"/>
      <c r="J7" s="127"/>
      <c r="K7" s="127"/>
      <c r="L7" s="127"/>
      <c r="M7" s="127"/>
      <c r="N7" s="127"/>
      <c r="O7" s="127"/>
      <c r="P7" s="127"/>
      <c r="Q7" s="127"/>
      <c r="R7" s="127"/>
    </row>
    <row r="8" spans="1:18" ht="15">
      <c r="A8" s="2"/>
      <c r="B8" s="18"/>
      <c r="C8" s="18"/>
      <c r="D8" s="19"/>
      <c r="E8" s="15"/>
      <c r="F8" s="14"/>
      <c r="G8" s="14"/>
      <c r="H8" s="14"/>
      <c r="I8" s="14"/>
      <c r="J8" s="14"/>
      <c r="K8" s="14"/>
      <c r="L8" s="14"/>
      <c r="M8" s="16"/>
      <c r="N8" s="16"/>
      <c r="O8" s="16"/>
      <c r="P8" s="16"/>
      <c r="Q8" s="16"/>
      <c r="R8" s="16"/>
    </row>
    <row r="9" spans="1:18" ht="18">
      <c r="A9" s="2"/>
      <c r="B9" s="18"/>
      <c r="C9" s="58" t="s">
        <v>0</v>
      </c>
      <c r="D9" s="59">
        <f>'Unit Listing'!D370</f>
        <v>66458.45699999998</v>
      </c>
      <c r="E9" s="60" t="s">
        <v>19</v>
      </c>
      <c r="F9" s="60"/>
      <c r="G9" s="60"/>
      <c r="H9" s="60"/>
      <c r="I9" s="60"/>
      <c r="J9" s="60"/>
      <c r="K9" s="60"/>
      <c r="L9" s="60"/>
      <c r="M9" s="61"/>
      <c r="N9" s="61"/>
      <c r="O9" s="16"/>
      <c r="P9" s="16"/>
      <c r="Q9" s="16"/>
      <c r="R9" s="16"/>
    </row>
    <row r="10" spans="1:32" s="1" customFormat="1" ht="18">
      <c r="A10" s="2"/>
      <c r="B10" s="18"/>
      <c r="C10" s="58" t="s">
        <v>6</v>
      </c>
      <c r="D10" s="59">
        <f>'Unit Listing'!D372</f>
        <v>0</v>
      </c>
      <c r="E10" s="60" t="s">
        <v>22</v>
      </c>
      <c r="F10" s="60"/>
      <c r="G10" s="60"/>
      <c r="H10" s="60"/>
      <c r="I10" s="60"/>
      <c r="J10" s="60"/>
      <c r="K10" s="60"/>
      <c r="L10" s="60"/>
      <c r="M10" s="61"/>
      <c r="N10" s="61"/>
      <c r="O10" s="16"/>
      <c r="P10" s="16"/>
      <c r="Q10" s="16"/>
      <c r="R10" s="16"/>
      <c r="S10" s="6"/>
      <c r="T10" s="6"/>
      <c r="U10" s="6"/>
      <c r="V10" s="6"/>
      <c r="W10" s="6"/>
      <c r="X10" s="6"/>
      <c r="Y10" s="6"/>
      <c r="Z10" s="6"/>
      <c r="AA10" s="6"/>
      <c r="AB10" s="6"/>
      <c r="AC10" s="6"/>
      <c r="AD10" s="6"/>
      <c r="AE10" s="6"/>
      <c r="AF10" s="6"/>
    </row>
    <row r="11" spans="1:18" ht="18">
      <c r="A11" s="2"/>
      <c r="B11" s="18"/>
      <c r="C11" s="58" t="s">
        <v>1</v>
      </c>
      <c r="D11" s="62">
        <f>'Unit Listing'!D376</f>
        <v>4331</v>
      </c>
      <c r="E11" s="63" t="s">
        <v>29</v>
      </c>
      <c r="F11" s="63"/>
      <c r="G11" s="60"/>
      <c r="H11" s="60"/>
      <c r="I11" s="60"/>
      <c r="J11" s="60"/>
      <c r="K11" s="60"/>
      <c r="L11" s="60"/>
      <c r="M11" s="61"/>
      <c r="N11" s="61"/>
      <c r="O11" s="16"/>
      <c r="P11" s="16"/>
      <c r="Q11" s="16"/>
      <c r="R11" s="16"/>
    </row>
    <row r="12" spans="1:32" s="1" customFormat="1" ht="18">
      <c r="A12" s="2"/>
      <c r="B12" s="18"/>
      <c r="C12" s="58" t="s">
        <v>4</v>
      </c>
      <c r="D12" s="59">
        <f>'Unit Listing'!D392</f>
        <v>3168</v>
      </c>
      <c r="E12" s="60" t="s">
        <v>21</v>
      </c>
      <c r="F12" s="60"/>
      <c r="G12" s="60"/>
      <c r="H12" s="60"/>
      <c r="I12" s="60"/>
      <c r="J12" s="60"/>
      <c r="K12" s="60"/>
      <c r="L12" s="60"/>
      <c r="M12" s="61"/>
      <c r="N12" s="61"/>
      <c r="O12" s="16"/>
      <c r="P12" s="16"/>
      <c r="Q12" s="16"/>
      <c r="R12" s="16"/>
      <c r="S12" s="6"/>
      <c r="T12" s="6"/>
      <c r="U12" s="6"/>
      <c r="V12" s="6"/>
      <c r="W12" s="6"/>
      <c r="X12" s="6"/>
      <c r="Y12" s="6"/>
      <c r="Z12" s="6"/>
      <c r="AA12" s="6"/>
      <c r="AB12" s="6"/>
      <c r="AC12" s="6"/>
      <c r="AD12" s="6"/>
      <c r="AE12" s="6"/>
      <c r="AF12" s="6"/>
    </row>
    <row r="13" spans="1:32" s="1" customFormat="1" ht="18">
      <c r="A13" s="2"/>
      <c r="B13" s="18"/>
      <c r="C13" s="64" t="s">
        <v>5</v>
      </c>
      <c r="D13" s="62">
        <v>-330</v>
      </c>
      <c r="E13" s="60" t="s">
        <v>23</v>
      </c>
      <c r="F13" s="60"/>
      <c r="G13" s="60"/>
      <c r="H13" s="60"/>
      <c r="I13" s="60"/>
      <c r="J13" s="60"/>
      <c r="K13" s="60"/>
      <c r="L13" s="60"/>
      <c r="M13" s="61"/>
      <c r="N13" s="61"/>
      <c r="O13" s="16"/>
      <c r="P13" s="16"/>
      <c r="Q13" s="16"/>
      <c r="R13" s="16"/>
      <c r="S13" s="6"/>
      <c r="T13" s="6"/>
      <c r="U13" s="6"/>
      <c r="V13" s="6"/>
      <c r="W13" s="6"/>
      <c r="X13" s="6"/>
      <c r="Y13" s="6"/>
      <c r="Z13" s="6"/>
      <c r="AA13" s="6"/>
      <c r="AB13" s="6"/>
      <c r="AC13" s="6"/>
      <c r="AD13" s="6"/>
      <c r="AE13" s="6"/>
      <c r="AF13" s="6"/>
    </row>
    <row r="14" spans="1:18" ht="18">
      <c r="A14" s="2"/>
      <c r="B14" s="18"/>
      <c r="C14" s="58" t="s">
        <v>2</v>
      </c>
      <c r="D14" s="59">
        <f>0.087*'Unit Listing'!D490</f>
        <v>919.5464999999999</v>
      </c>
      <c r="E14" s="60" t="s">
        <v>20</v>
      </c>
      <c r="F14" s="60"/>
      <c r="G14" s="60"/>
      <c r="H14" s="60"/>
      <c r="I14" s="60"/>
      <c r="J14" s="60"/>
      <c r="K14" s="60"/>
      <c r="L14" s="60"/>
      <c r="M14" s="61"/>
      <c r="N14" s="61"/>
      <c r="O14" s="16"/>
      <c r="P14" s="16"/>
      <c r="Q14" s="16"/>
      <c r="R14" s="16"/>
    </row>
    <row r="15" spans="1:18" ht="18">
      <c r="A15" s="2"/>
      <c r="B15" s="18"/>
      <c r="C15" s="58" t="s">
        <v>7</v>
      </c>
      <c r="D15" s="59">
        <f>0.087*'Unit Listing'!D496</f>
        <v>46.7277</v>
      </c>
      <c r="E15" s="60" t="s">
        <v>22</v>
      </c>
      <c r="F15" s="60"/>
      <c r="G15" s="60"/>
      <c r="H15" s="60"/>
      <c r="I15" s="60"/>
      <c r="J15" s="60"/>
      <c r="K15" s="60"/>
      <c r="L15" s="60"/>
      <c r="M15" s="61"/>
      <c r="N15" s="61"/>
      <c r="O15" s="16"/>
      <c r="P15" s="16"/>
      <c r="Q15" s="16"/>
      <c r="R15" s="16"/>
    </row>
    <row r="16" spans="1:32" ht="18">
      <c r="A16" s="2"/>
      <c r="B16" s="18"/>
      <c r="C16" s="58" t="s">
        <v>3</v>
      </c>
      <c r="D16" s="65">
        <v>553</v>
      </c>
      <c r="E16" s="60" t="s">
        <v>798</v>
      </c>
      <c r="F16" s="60"/>
      <c r="G16" s="60"/>
      <c r="H16" s="60"/>
      <c r="I16" s="60"/>
      <c r="J16" s="60"/>
      <c r="K16" s="60"/>
      <c r="L16" s="60"/>
      <c r="M16" s="61"/>
      <c r="N16" s="61"/>
      <c r="O16" s="16"/>
      <c r="P16" s="16"/>
      <c r="Q16" s="16"/>
      <c r="R16" s="16"/>
      <c r="S16"/>
      <c r="T16"/>
      <c r="U16"/>
      <c r="V16"/>
      <c r="W16"/>
      <c r="X16"/>
      <c r="Y16"/>
      <c r="Z16"/>
      <c r="AA16"/>
      <c r="AB16"/>
      <c r="AC16"/>
      <c r="AD16"/>
      <c r="AE16"/>
      <c r="AF16"/>
    </row>
    <row r="17" spans="1:18" s="8" customFormat="1" ht="18">
      <c r="A17" s="115" t="s">
        <v>13</v>
      </c>
      <c r="B17" s="64" t="s">
        <v>8</v>
      </c>
      <c r="C17" s="21"/>
      <c r="D17" s="62">
        <f>SUM(D9:D16)</f>
        <v>75146.73119999998</v>
      </c>
      <c r="E17" s="21"/>
      <c r="F17" s="16"/>
      <c r="G17" s="16"/>
      <c r="H17" s="16"/>
      <c r="I17" s="16"/>
      <c r="J17" s="16"/>
      <c r="K17" s="16"/>
      <c r="L17" s="16"/>
      <c r="M17" s="16"/>
      <c r="N17" s="16"/>
      <c r="O17" s="16"/>
      <c r="P17" s="16"/>
      <c r="Q17" s="16"/>
      <c r="R17" s="16"/>
    </row>
    <row r="18" spans="1:18" s="8" customFormat="1" ht="18">
      <c r="A18" s="115"/>
      <c r="B18" s="64"/>
      <c r="C18" s="21"/>
      <c r="D18" s="20"/>
      <c r="E18" s="21"/>
      <c r="F18" s="16"/>
      <c r="G18" s="16"/>
      <c r="H18" s="16"/>
      <c r="I18" s="16"/>
      <c r="J18" s="16"/>
      <c r="K18" s="16"/>
      <c r="L18" s="16"/>
      <c r="M18" s="16"/>
      <c r="N18" s="16"/>
      <c r="O18" s="16"/>
      <c r="P18" s="16"/>
      <c r="Q18" s="16"/>
      <c r="R18" s="16"/>
    </row>
    <row r="19" spans="1:18" s="8" customFormat="1" ht="15" customHeight="1">
      <c r="A19" s="115" t="s">
        <v>14</v>
      </c>
      <c r="B19" s="58" t="s">
        <v>28</v>
      </c>
      <c r="C19" s="60"/>
      <c r="D19" s="59">
        <v>47632</v>
      </c>
      <c r="E19" s="60" t="s">
        <v>812</v>
      </c>
      <c r="F19" s="61"/>
      <c r="G19" s="16"/>
      <c r="H19" s="16"/>
      <c r="I19" s="16"/>
      <c r="J19" s="16"/>
      <c r="K19" s="16"/>
      <c r="L19" s="16"/>
      <c r="M19" s="16"/>
      <c r="N19" s="16"/>
      <c r="O19" s="16"/>
      <c r="P19" s="16"/>
      <c r="Q19" s="16"/>
      <c r="R19" s="16"/>
    </row>
    <row r="20" spans="1:18" s="6" customFormat="1" ht="18">
      <c r="A20" s="116"/>
      <c r="B20" s="58"/>
      <c r="C20" s="64"/>
      <c r="D20" s="41"/>
      <c r="E20" s="14"/>
      <c r="F20" s="14"/>
      <c r="G20" s="14"/>
      <c r="H20" s="14"/>
      <c r="I20" s="14"/>
      <c r="J20" s="14"/>
      <c r="K20" s="14"/>
      <c r="L20" s="14"/>
      <c r="M20" s="14"/>
      <c r="N20" s="14"/>
      <c r="O20" s="14"/>
      <c r="P20" s="14"/>
      <c r="Q20" s="14"/>
      <c r="R20" s="14"/>
    </row>
    <row r="21" spans="1:18" s="8" customFormat="1" ht="18">
      <c r="A21" s="115" t="s">
        <v>15</v>
      </c>
      <c r="B21" s="58" t="s">
        <v>25</v>
      </c>
      <c r="C21" s="64"/>
      <c r="D21" s="119">
        <f>+D17-D19</f>
        <v>27514.73119999998</v>
      </c>
      <c r="E21" s="16"/>
      <c r="F21" s="16"/>
      <c r="G21" s="16"/>
      <c r="H21" s="16"/>
      <c r="I21" s="16"/>
      <c r="J21" s="16"/>
      <c r="K21" s="16"/>
      <c r="L21" s="16"/>
      <c r="M21" s="14"/>
      <c r="N21" s="14"/>
      <c r="O21" s="14"/>
      <c r="P21" s="14"/>
      <c r="Q21" s="14"/>
      <c r="R21" s="14"/>
    </row>
    <row r="22" spans="1:18" s="10" customFormat="1" ht="25.5">
      <c r="A22" s="117"/>
      <c r="B22" s="128" t="s">
        <v>803</v>
      </c>
      <c r="C22" s="128"/>
      <c r="D22" s="128"/>
      <c r="E22" s="128"/>
      <c r="F22" s="128"/>
      <c r="G22" s="128"/>
      <c r="H22" s="128"/>
      <c r="I22" s="128"/>
      <c r="J22" s="128"/>
      <c r="K22" s="128"/>
      <c r="L22" s="128"/>
      <c r="M22" s="128"/>
      <c r="N22" s="128"/>
      <c r="O22" s="128"/>
      <c r="P22" s="128"/>
      <c r="Q22" s="128"/>
      <c r="R22" s="128"/>
    </row>
    <row r="23" spans="1:18" s="9" customFormat="1" ht="105.75" customHeight="1">
      <c r="A23" s="118"/>
      <c r="B23" s="23"/>
      <c r="C23" s="24"/>
      <c r="D23" s="66" t="s">
        <v>801</v>
      </c>
      <c r="E23" s="66"/>
      <c r="F23" s="67" t="s">
        <v>31</v>
      </c>
      <c r="G23" s="67"/>
      <c r="H23" s="68" t="s">
        <v>30</v>
      </c>
      <c r="I23" s="69"/>
      <c r="J23" s="68"/>
      <c r="K23" s="70"/>
      <c r="L23" s="71"/>
      <c r="M23" s="72"/>
      <c r="N23" s="17"/>
      <c r="O23" s="17"/>
      <c r="P23" s="17"/>
      <c r="Q23" s="17"/>
      <c r="R23" s="17"/>
    </row>
    <row r="24" spans="1:32" ht="15" customHeight="1">
      <c r="A24" s="116"/>
      <c r="B24" s="22"/>
      <c r="C24" s="83" t="s">
        <v>12</v>
      </c>
      <c r="D24" s="73"/>
      <c r="E24" s="73"/>
      <c r="F24" s="74">
        <f>+'Inputs for Sensitivities'!D7</f>
        <v>13776</v>
      </c>
      <c r="G24" s="74"/>
      <c r="H24" s="75">
        <f>+'Inputs for Sensitivities'!$D7</f>
        <v>13776</v>
      </c>
      <c r="I24" s="75">
        <f>+'Inputs for Sensitivities'!$D7</f>
        <v>13776</v>
      </c>
      <c r="J24" s="76" t="str">
        <f>'Inputs for Sensitivities'!E7</f>
        <v>Based on a load forecast assuming 2011 winter weather</v>
      </c>
      <c r="K24" s="72"/>
      <c r="L24" s="72"/>
      <c r="M24" s="72"/>
      <c r="N24" s="17"/>
      <c r="O24" s="17"/>
      <c r="P24" s="17"/>
      <c r="Q24" s="17"/>
      <c r="R24" s="17"/>
      <c r="S24"/>
      <c r="T24"/>
      <c r="U24"/>
      <c r="V24"/>
      <c r="W24"/>
      <c r="X24"/>
      <c r="Y24"/>
      <c r="Z24"/>
      <c r="AA24"/>
      <c r="AB24"/>
      <c r="AC24"/>
      <c r="AD24"/>
      <c r="AE24"/>
      <c r="AF24"/>
    </row>
    <row r="25" spans="1:18" s="6" customFormat="1" ht="18" customHeight="1">
      <c r="A25" s="116"/>
      <c r="B25" s="22"/>
      <c r="C25" s="83" t="s">
        <v>9</v>
      </c>
      <c r="D25" s="124">
        <f>+'Inputs for Sensitivities'!D8</f>
        <v>1610</v>
      </c>
      <c r="E25" s="123"/>
      <c r="F25" s="124">
        <f>+'Inputs for Sensitivities'!D8</f>
        <v>1610</v>
      </c>
      <c r="G25" s="124"/>
      <c r="H25" s="124">
        <f>+'Inputs for Sensitivities'!$D8</f>
        <v>1610</v>
      </c>
      <c r="I25" s="75">
        <f>+'Inputs for Sensitivities'!$D8</f>
        <v>1610</v>
      </c>
      <c r="J25" s="125" t="str">
        <f>'Inputs for Sensitivities'!$E$8</f>
        <v>Reflects a six-year average of historic outages for hour ending 3pm-6pm of December - February weekdays</v>
      </c>
      <c r="K25" s="126"/>
      <c r="L25" s="126"/>
      <c r="M25" s="126"/>
      <c r="N25" s="126"/>
      <c r="O25" s="126"/>
      <c r="P25" s="126"/>
      <c r="Q25" s="126"/>
      <c r="R25" s="126"/>
    </row>
    <row r="26" spans="1:32" ht="18">
      <c r="A26" s="116"/>
      <c r="B26" s="22"/>
      <c r="C26" s="84" t="s">
        <v>10</v>
      </c>
      <c r="D26" s="124">
        <f>+'Inputs for Sensitivities'!D9</f>
        <v>4006</v>
      </c>
      <c r="E26" s="124"/>
      <c r="F26" s="124">
        <f>+'Inputs for Sensitivities'!D9</f>
        <v>4006</v>
      </c>
      <c r="G26" s="124"/>
      <c r="H26" s="124">
        <f>+'Inputs for Sensitivities'!$D9</f>
        <v>4006</v>
      </c>
      <c r="I26" s="75">
        <f>+'Inputs for Sensitivities'!$D9</f>
        <v>4006</v>
      </c>
      <c r="J26" s="125"/>
      <c r="K26" s="126"/>
      <c r="L26" s="126"/>
      <c r="M26" s="126"/>
      <c r="N26" s="126"/>
      <c r="O26" s="126"/>
      <c r="P26" s="126"/>
      <c r="Q26" s="126"/>
      <c r="R26" s="126"/>
      <c r="S26"/>
      <c r="T26"/>
      <c r="U26"/>
      <c r="V26"/>
      <c r="W26"/>
      <c r="X26"/>
      <c r="Y26"/>
      <c r="Z26"/>
      <c r="AA26"/>
      <c r="AB26"/>
      <c r="AC26"/>
      <c r="AD26"/>
      <c r="AE26"/>
      <c r="AF26"/>
    </row>
    <row r="27" spans="1:32" ht="18">
      <c r="A27" s="116"/>
      <c r="B27" s="22"/>
      <c r="C27" s="84" t="s">
        <v>11</v>
      </c>
      <c r="D27" s="73"/>
      <c r="E27" s="73"/>
      <c r="F27" s="74">
        <v>0</v>
      </c>
      <c r="G27" s="74"/>
      <c r="H27" s="75">
        <f>+'Inputs for Sensitivities'!$D10</f>
        <v>4326</v>
      </c>
      <c r="I27" s="77"/>
      <c r="J27" s="125"/>
      <c r="K27" s="126"/>
      <c r="L27" s="126"/>
      <c r="M27" s="126"/>
      <c r="N27" s="126"/>
      <c r="O27" s="126"/>
      <c r="P27" s="126"/>
      <c r="Q27" s="126"/>
      <c r="R27" s="126"/>
      <c r="S27"/>
      <c r="T27"/>
      <c r="U27"/>
      <c r="V27"/>
      <c r="W27"/>
      <c r="X27"/>
      <c r="Y27"/>
      <c r="Z27"/>
      <c r="AA27"/>
      <c r="AB27"/>
      <c r="AC27"/>
      <c r="AD27"/>
      <c r="AE27"/>
      <c r="AF27"/>
    </row>
    <row r="28" spans="1:32" ht="18">
      <c r="A28" s="13" t="s">
        <v>16</v>
      </c>
      <c r="B28" s="85" t="s">
        <v>26</v>
      </c>
      <c r="C28" s="80"/>
      <c r="D28" s="94">
        <f>SUM(D24:D27)</f>
        <v>5616</v>
      </c>
      <c r="E28" s="94"/>
      <c r="F28" s="94">
        <f>SUM(F24:F27)</f>
        <v>19392</v>
      </c>
      <c r="G28" s="94"/>
      <c r="H28" s="95">
        <f>SUM(H24:H27)</f>
        <v>23718</v>
      </c>
      <c r="I28" s="79"/>
      <c r="J28" s="78"/>
      <c r="K28" s="80"/>
      <c r="L28" s="80"/>
      <c r="M28" s="72"/>
      <c r="N28" s="17"/>
      <c r="O28" s="17"/>
      <c r="P28" s="17"/>
      <c r="Q28" s="17"/>
      <c r="R28" s="17"/>
      <c r="S28"/>
      <c r="T28"/>
      <c r="U28"/>
      <c r="V28"/>
      <c r="W28"/>
      <c r="X28"/>
      <c r="Y28"/>
      <c r="Z28"/>
      <c r="AA28"/>
      <c r="AB28"/>
      <c r="AC28"/>
      <c r="AD28"/>
      <c r="AE28"/>
      <c r="AF28"/>
    </row>
    <row r="29" spans="1:18" s="8" customFormat="1" ht="18">
      <c r="A29" s="1"/>
      <c r="B29" s="98"/>
      <c r="C29" s="99"/>
      <c r="D29" s="100"/>
      <c r="E29" s="100"/>
      <c r="F29" s="101"/>
      <c r="G29" s="101"/>
      <c r="H29" s="102"/>
      <c r="I29" s="103"/>
      <c r="J29" s="102"/>
      <c r="K29" s="104"/>
      <c r="L29" s="104"/>
      <c r="M29" s="104"/>
      <c r="N29" s="105"/>
      <c r="O29" s="105"/>
      <c r="P29" s="105"/>
      <c r="Q29" s="105"/>
      <c r="R29" s="105"/>
    </row>
    <row r="30" spans="1:18" s="1" customFormat="1" ht="18">
      <c r="A30" s="8"/>
      <c r="B30" s="88" t="s">
        <v>27</v>
      </c>
      <c r="C30" s="86"/>
      <c r="D30" s="96">
        <f>+D21-D28</f>
        <v>21898.73119999998</v>
      </c>
      <c r="E30" s="96"/>
      <c r="F30" s="96">
        <f>+D21-F28</f>
        <v>8122.73119999998</v>
      </c>
      <c r="G30" s="96"/>
      <c r="H30" s="97">
        <f>+D21-H28</f>
        <v>3796.73119999998</v>
      </c>
      <c r="I30" s="91"/>
      <c r="J30" s="90"/>
      <c r="K30" s="86"/>
      <c r="L30" s="86"/>
      <c r="M30" s="92"/>
      <c r="N30" s="93"/>
      <c r="O30" s="93"/>
      <c r="P30" s="93"/>
      <c r="Q30" s="93"/>
      <c r="R30" s="93"/>
    </row>
    <row r="31" spans="2:18" s="8" customFormat="1" ht="18">
      <c r="B31" s="88"/>
      <c r="C31" s="86" t="s">
        <v>661</v>
      </c>
      <c r="D31" s="87"/>
      <c r="E31" s="87"/>
      <c r="F31" s="89"/>
      <c r="G31" s="89"/>
      <c r="H31" s="89"/>
      <c r="I31" s="86"/>
      <c r="J31" s="86"/>
      <c r="K31" s="86"/>
      <c r="L31" s="86"/>
      <c r="M31" s="92"/>
      <c r="N31" s="93"/>
      <c r="O31" s="93"/>
      <c r="P31" s="93"/>
      <c r="Q31" s="93"/>
      <c r="R31" s="93"/>
    </row>
    <row r="32" spans="1:13" s="8" customFormat="1" ht="18">
      <c r="A32" s="1"/>
      <c r="B32" s="6"/>
      <c r="C32"/>
      <c r="D32" s="81"/>
      <c r="E32" s="11"/>
      <c r="F32" s="11"/>
      <c r="G32" s="82"/>
      <c r="H32" s="11"/>
      <c r="I32" s="11"/>
      <c r="J32" s="11"/>
      <c r="K32" s="11"/>
      <c r="L32" s="11"/>
      <c r="M32" s="13"/>
    </row>
    <row r="33" spans="19:32" ht="14.25">
      <c r="S33"/>
      <c r="T33"/>
      <c r="U33"/>
      <c r="V33"/>
      <c r="W33"/>
      <c r="X33"/>
      <c r="Y33"/>
      <c r="Z33"/>
      <c r="AA33"/>
      <c r="AB33"/>
      <c r="AC33"/>
      <c r="AD33"/>
      <c r="AE33"/>
      <c r="AF33"/>
    </row>
    <row r="34" spans="19:32" ht="14.25">
      <c r="S34"/>
      <c r="T34"/>
      <c r="U34"/>
      <c r="V34"/>
      <c r="W34"/>
      <c r="X34"/>
      <c r="Y34"/>
      <c r="Z34"/>
      <c r="AA34"/>
      <c r="AB34"/>
      <c r="AC34"/>
      <c r="AD34"/>
      <c r="AE34"/>
      <c r="AF34"/>
    </row>
    <row r="35" spans="15:32" ht="14.25">
      <c r="O35" s="4"/>
      <c r="P35" s="4"/>
      <c r="S35"/>
      <c r="T35"/>
      <c r="U35"/>
      <c r="V35"/>
      <c r="W35"/>
      <c r="X35"/>
      <c r="Y35"/>
      <c r="Z35"/>
      <c r="AA35"/>
      <c r="AB35"/>
      <c r="AC35"/>
      <c r="AD35"/>
      <c r="AE35"/>
      <c r="AF35"/>
    </row>
    <row r="36" spans="3:32" ht="15">
      <c r="C36" s="32"/>
      <c r="O36" s="4"/>
      <c r="P36" s="4"/>
      <c r="S36"/>
      <c r="T36"/>
      <c r="U36"/>
      <c r="V36"/>
      <c r="W36"/>
      <c r="X36"/>
      <c r="Y36"/>
      <c r="Z36"/>
      <c r="AA36"/>
      <c r="AB36"/>
      <c r="AC36"/>
      <c r="AD36"/>
      <c r="AE36"/>
      <c r="AF36"/>
    </row>
    <row r="37" spans="15:32" ht="14.25">
      <c r="O37" s="4"/>
      <c r="P37" s="4"/>
      <c r="S37"/>
      <c r="T37"/>
      <c r="U37"/>
      <c r="V37"/>
      <c r="W37"/>
      <c r="X37"/>
      <c r="Y37"/>
      <c r="Z37"/>
      <c r="AA37"/>
      <c r="AB37"/>
      <c r="AC37"/>
      <c r="AD37"/>
      <c r="AE37"/>
      <c r="AF37"/>
    </row>
    <row r="38" spans="15:32" ht="14.25">
      <c r="O38" s="4"/>
      <c r="P38" s="4"/>
      <c r="S38"/>
      <c r="T38"/>
      <c r="U38"/>
      <c r="V38"/>
      <c r="W38"/>
      <c r="X38"/>
      <c r="Y38"/>
      <c r="Z38"/>
      <c r="AA38"/>
      <c r="AB38"/>
      <c r="AC38"/>
      <c r="AD38"/>
      <c r="AE38"/>
      <c r="AF38"/>
    </row>
    <row r="39" spans="15:32" ht="14.25">
      <c r="O39" s="4"/>
      <c r="P39" s="4"/>
      <c r="S39"/>
      <c r="T39"/>
      <c r="U39"/>
      <c r="V39"/>
      <c r="W39"/>
      <c r="X39"/>
      <c r="Y39"/>
      <c r="Z39"/>
      <c r="AA39"/>
      <c r="AB39"/>
      <c r="AC39"/>
      <c r="AD39"/>
      <c r="AE39"/>
      <c r="AF39"/>
    </row>
    <row r="40" spans="15:32" ht="14.25">
      <c r="O40" s="4"/>
      <c r="P40" s="4"/>
      <c r="S40"/>
      <c r="T40"/>
      <c r="U40"/>
      <c r="V40"/>
      <c r="W40"/>
      <c r="X40"/>
      <c r="Y40"/>
      <c r="Z40"/>
      <c r="AA40"/>
      <c r="AB40"/>
      <c r="AC40"/>
      <c r="AD40"/>
      <c r="AE40"/>
      <c r="AF40"/>
    </row>
    <row r="41" spans="15:32" ht="14.25">
      <c r="O41" s="4"/>
      <c r="P41" s="4"/>
      <c r="S41"/>
      <c r="T41"/>
      <c r="U41"/>
      <c r="V41"/>
      <c r="W41"/>
      <c r="X41"/>
      <c r="Y41"/>
      <c r="Z41"/>
      <c r="AA41"/>
      <c r="AB41"/>
      <c r="AC41"/>
      <c r="AD41"/>
      <c r="AE41"/>
      <c r="AF41"/>
    </row>
    <row r="42" spans="15:32" ht="14.25">
      <c r="O42" s="4"/>
      <c r="P42" s="4"/>
      <c r="S42"/>
      <c r="T42"/>
      <c r="U42"/>
      <c r="V42"/>
      <c r="W42"/>
      <c r="X42"/>
      <c r="Y42"/>
      <c r="Z42"/>
      <c r="AA42"/>
      <c r="AB42"/>
      <c r="AC42"/>
      <c r="AD42"/>
      <c r="AE42"/>
      <c r="AF42"/>
    </row>
    <row r="43" spans="15:32" ht="14.25">
      <c r="O43" s="4"/>
      <c r="P43" s="4"/>
      <c r="S43"/>
      <c r="T43"/>
      <c r="U43"/>
      <c r="V43"/>
      <c r="W43"/>
      <c r="X43"/>
      <c r="Y43"/>
      <c r="Z43"/>
      <c r="AA43"/>
      <c r="AB43"/>
      <c r="AC43"/>
      <c r="AD43"/>
      <c r="AE43"/>
      <c r="AF43"/>
    </row>
    <row r="44" spans="15:32" ht="14.25">
      <c r="O44" s="4"/>
      <c r="P44" s="4"/>
      <c r="S44"/>
      <c r="T44"/>
      <c r="U44"/>
      <c r="V44"/>
      <c r="W44"/>
      <c r="X44"/>
      <c r="Y44"/>
      <c r="Z44"/>
      <c r="AA44"/>
      <c r="AB44"/>
      <c r="AC44"/>
      <c r="AD44"/>
      <c r="AE44"/>
      <c r="AF44"/>
    </row>
    <row r="45" spans="1:32" ht="14.25">
      <c r="A45"/>
      <c r="B45"/>
      <c r="D45"/>
      <c r="E45"/>
      <c r="F45"/>
      <c r="G45"/>
      <c r="J45"/>
      <c r="L45"/>
      <c r="O45" s="4"/>
      <c r="P45" s="4"/>
      <c r="S45"/>
      <c r="T45"/>
      <c r="U45"/>
      <c r="V45"/>
      <c r="W45"/>
      <c r="X45"/>
      <c r="Y45"/>
      <c r="Z45"/>
      <c r="AA45"/>
      <c r="AB45"/>
      <c r="AC45"/>
      <c r="AD45"/>
      <c r="AE45"/>
      <c r="AF45"/>
    </row>
    <row r="46" spans="1:32" ht="14.25">
      <c r="A46"/>
      <c r="B46"/>
      <c r="D46"/>
      <c r="E46"/>
      <c r="F46"/>
      <c r="G46"/>
      <c r="J46"/>
      <c r="L46"/>
      <c r="O46" s="4"/>
      <c r="P46" s="4"/>
      <c r="S46"/>
      <c r="T46"/>
      <c r="U46"/>
      <c r="V46"/>
      <c r="W46"/>
      <c r="X46"/>
      <c r="Y46"/>
      <c r="Z46"/>
      <c r="AA46"/>
      <c r="AB46"/>
      <c r="AC46"/>
      <c r="AD46"/>
      <c r="AE46"/>
      <c r="AF46"/>
    </row>
    <row r="47" spans="1:32" ht="14.25">
      <c r="A47"/>
      <c r="B47"/>
      <c r="D47"/>
      <c r="E47"/>
      <c r="F47"/>
      <c r="G47"/>
      <c r="J47"/>
      <c r="L47"/>
      <c r="O47" s="4"/>
      <c r="P47" s="4"/>
      <c r="S47"/>
      <c r="T47"/>
      <c r="U47"/>
      <c r="V47"/>
      <c r="W47"/>
      <c r="X47"/>
      <c r="Y47"/>
      <c r="Z47"/>
      <c r="AA47"/>
      <c r="AB47"/>
      <c r="AC47"/>
      <c r="AD47"/>
      <c r="AE47"/>
      <c r="AF47"/>
    </row>
    <row r="48" spans="1:32" ht="14.25">
      <c r="A48"/>
      <c r="B48"/>
      <c r="D48"/>
      <c r="E48"/>
      <c r="F48"/>
      <c r="G48"/>
      <c r="J48"/>
      <c r="L48"/>
      <c r="O48" s="4"/>
      <c r="P48" s="4"/>
      <c r="S48"/>
      <c r="T48"/>
      <c r="U48"/>
      <c r="V48"/>
      <c r="W48"/>
      <c r="X48"/>
      <c r="Y48"/>
      <c r="Z48"/>
      <c r="AA48"/>
      <c r="AB48"/>
      <c r="AC48"/>
      <c r="AD48"/>
      <c r="AE48"/>
      <c r="AF48"/>
    </row>
    <row r="49" spans="1:32" ht="14.25">
      <c r="A49"/>
      <c r="B49"/>
      <c r="D49"/>
      <c r="E49"/>
      <c r="F49"/>
      <c r="G49"/>
      <c r="J49"/>
      <c r="L49"/>
      <c r="O49" s="4"/>
      <c r="P49" s="4"/>
      <c r="S49"/>
      <c r="T49"/>
      <c r="U49"/>
      <c r="V49"/>
      <c r="W49"/>
      <c r="X49"/>
      <c r="Y49"/>
      <c r="Z49"/>
      <c r="AA49"/>
      <c r="AB49"/>
      <c r="AC49"/>
      <c r="AD49"/>
      <c r="AE49"/>
      <c r="AF49"/>
    </row>
    <row r="50" spans="1:32" ht="14.25">
      <c r="A50"/>
      <c r="B50"/>
      <c r="D50"/>
      <c r="E50"/>
      <c r="F50"/>
      <c r="G50"/>
      <c r="J50"/>
      <c r="L50"/>
      <c r="O50" s="4"/>
      <c r="P50" s="4"/>
      <c r="S50"/>
      <c r="T50"/>
      <c r="U50"/>
      <c r="V50"/>
      <c r="W50"/>
      <c r="X50"/>
      <c r="Y50"/>
      <c r="Z50"/>
      <c r="AA50"/>
      <c r="AB50"/>
      <c r="AC50"/>
      <c r="AD50"/>
      <c r="AE50"/>
      <c r="AF50"/>
    </row>
    <row r="51" spans="1:32" ht="14.25">
      <c r="A51"/>
      <c r="B51"/>
      <c r="D51"/>
      <c r="E51"/>
      <c r="F51"/>
      <c r="G51"/>
      <c r="J51"/>
      <c r="L51"/>
      <c r="S51"/>
      <c r="T51"/>
      <c r="U51"/>
      <c r="V51"/>
      <c r="W51"/>
      <c r="X51"/>
      <c r="Y51"/>
      <c r="Z51"/>
      <c r="AA51"/>
      <c r="AB51"/>
      <c r="AC51"/>
      <c r="AD51"/>
      <c r="AE51"/>
      <c r="AF51"/>
    </row>
    <row r="52" spans="1:32" ht="14.25">
      <c r="A52"/>
      <c r="B52"/>
      <c r="D52"/>
      <c r="E52"/>
      <c r="F52"/>
      <c r="G52"/>
      <c r="J52"/>
      <c r="L52"/>
      <c r="S52"/>
      <c r="T52"/>
      <c r="U52"/>
      <c r="V52"/>
      <c r="W52"/>
      <c r="X52"/>
      <c r="Y52"/>
      <c r="Z52"/>
      <c r="AA52"/>
      <c r="AB52"/>
      <c r="AC52"/>
      <c r="AD52"/>
      <c r="AE52"/>
      <c r="AF52"/>
    </row>
    <row r="53" spans="1:32" ht="14.25">
      <c r="A53"/>
      <c r="B53"/>
      <c r="D53"/>
      <c r="E53"/>
      <c r="F53"/>
      <c r="G53"/>
      <c r="J53"/>
      <c r="L53"/>
      <c r="S53"/>
      <c r="T53"/>
      <c r="U53"/>
      <c r="V53"/>
      <c r="W53"/>
      <c r="X53"/>
      <c r="Y53"/>
      <c r="Z53"/>
      <c r="AA53"/>
      <c r="AB53"/>
      <c r="AC53"/>
      <c r="AD53"/>
      <c r="AE53"/>
      <c r="AF53"/>
    </row>
    <row r="54" spans="1:32" ht="14.25">
      <c r="A54"/>
      <c r="B54"/>
      <c r="D54"/>
      <c r="E54"/>
      <c r="F54"/>
      <c r="G54"/>
      <c r="J54"/>
      <c r="L54"/>
      <c r="S54"/>
      <c r="T54"/>
      <c r="U54"/>
      <c r="V54"/>
      <c r="W54"/>
      <c r="X54"/>
      <c r="Y54"/>
      <c r="Z54"/>
      <c r="AA54"/>
      <c r="AB54"/>
      <c r="AC54"/>
      <c r="AD54"/>
      <c r="AE54"/>
      <c r="AF54"/>
    </row>
    <row r="55" spans="1:32" ht="14.25">
      <c r="A55"/>
      <c r="B55"/>
      <c r="D55"/>
      <c r="E55"/>
      <c r="F55"/>
      <c r="G55"/>
      <c r="J55"/>
      <c r="L55"/>
      <c r="S55"/>
      <c r="T55"/>
      <c r="U55"/>
      <c r="V55"/>
      <c r="W55"/>
      <c r="X55"/>
      <c r="Y55"/>
      <c r="Z55"/>
      <c r="AA55"/>
      <c r="AB55"/>
      <c r="AC55"/>
      <c r="AD55"/>
      <c r="AE55"/>
      <c r="AF55"/>
    </row>
    <row r="56" spans="1:32" ht="14.25">
      <c r="A56"/>
      <c r="B56"/>
      <c r="D56"/>
      <c r="E56"/>
      <c r="F56"/>
      <c r="G56"/>
      <c r="J56"/>
      <c r="L56"/>
      <c r="S56"/>
      <c r="T56"/>
      <c r="U56"/>
      <c r="V56"/>
      <c r="W56"/>
      <c r="X56"/>
      <c r="Y56"/>
      <c r="Z56"/>
      <c r="AA56"/>
      <c r="AB56"/>
      <c r="AC56"/>
      <c r="AD56"/>
      <c r="AE56"/>
      <c r="AF56"/>
    </row>
    <row r="57" spans="1:32" ht="14.25">
      <c r="A57"/>
      <c r="B57"/>
      <c r="D57"/>
      <c r="E57"/>
      <c r="F57"/>
      <c r="G57"/>
      <c r="J57"/>
      <c r="L57"/>
      <c r="S57"/>
      <c r="T57"/>
      <c r="U57"/>
      <c r="V57"/>
      <c r="W57"/>
      <c r="X57"/>
      <c r="Y57"/>
      <c r="Z57"/>
      <c r="AA57"/>
      <c r="AB57"/>
      <c r="AC57"/>
      <c r="AD57"/>
      <c r="AE57"/>
      <c r="AF57"/>
    </row>
    <row r="58" spans="1:32" ht="14.25">
      <c r="A58"/>
      <c r="B58"/>
      <c r="D58"/>
      <c r="E58"/>
      <c r="F58"/>
      <c r="G58"/>
      <c r="J58"/>
      <c r="L58"/>
      <c r="S58"/>
      <c r="T58"/>
      <c r="U58"/>
      <c r="V58"/>
      <c r="W58"/>
      <c r="X58"/>
      <c r="Y58"/>
      <c r="Z58"/>
      <c r="AA58"/>
      <c r="AB58"/>
      <c r="AC58"/>
      <c r="AD58"/>
      <c r="AE58"/>
      <c r="AF58"/>
    </row>
    <row r="59" spans="1:32" ht="14.25">
      <c r="A59"/>
      <c r="B59"/>
      <c r="D59"/>
      <c r="E59"/>
      <c r="F59"/>
      <c r="G59"/>
      <c r="J59"/>
      <c r="L59"/>
      <c r="S59"/>
      <c r="T59"/>
      <c r="U59"/>
      <c r="V59"/>
      <c r="W59"/>
      <c r="X59"/>
      <c r="Y59"/>
      <c r="Z59"/>
      <c r="AA59"/>
      <c r="AB59"/>
      <c r="AC59"/>
      <c r="AD59"/>
      <c r="AE59"/>
      <c r="AF59"/>
    </row>
    <row r="60" spans="1:32" ht="14.25">
      <c r="A60"/>
      <c r="B60"/>
      <c r="D60"/>
      <c r="E60"/>
      <c r="F60"/>
      <c r="G60"/>
      <c r="J60"/>
      <c r="L60"/>
      <c r="S60"/>
      <c r="T60"/>
      <c r="U60"/>
      <c r="V60"/>
      <c r="W60"/>
      <c r="X60"/>
      <c r="Y60"/>
      <c r="Z60"/>
      <c r="AA60"/>
      <c r="AB60"/>
      <c r="AC60"/>
      <c r="AD60"/>
      <c r="AE60"/>
      <c r="AF60"/>
    </row>
    <row r="61" spans="1:32" ht="14.25">
      <c r="A61"/>
      <c r="B61"/>
      <c r="D61"/>
      <c r="E61"/>
      <c r="F61"/>
      <c r="G61"/>
      <c r="J61"/>
      <c r="L61"/>
      <c r="O61"/>
      <c r="P61"/>
      <c r="S61"/>
      <c r="T61"/>
      <c r="U61"/>
      <c r="V61"/>
      <c r="W61"/>
      <c r="X61"/>
      <c r="Y61"/>
      <c r="Z61"/>
      <c r="AA61"/>
      <c r="AB61"/>
      <c r="AC61"/>
      <c r="AD61"/>
      <c r="AE61"/>
      <c r="AF61"/>
    </row>
    <row r="62" spans="1:32" ht="14.25">
      <c r="A62"/>
      <c r="B62"/>
      <c r="D62"/>
      <c r="E62"/>
      <c r="F62"/>
      <c r="G62"/>
      <c r="J62"/>
      <c r="L62"/>
      <c r="O62"/>
      <c r="P62"/>
      <c r="S62"/>
      <c r="T62"/>
      <c r="U62"/>
      <c r="V62"/>
      <c r="W62"/>
      <c r="X62"/>
      <c r="Y62"/>
      <c r="Z62"/>
      <c r="AA62"/>
      <c r="AB62"/>
      <c r="AC62"/>
      <c r="AD62"/>
      <c r="AE62"/>
      <c r="AF62"/>
    </row>
    <row r="63" spans="1:32" ht="14.25">
      <c r="A63"/>
      <c r="B63"/>
      <c r="D63"/>
      <c r="E63"/>
      <c r="F63"/>
      <c r="G63"/>
      <c r="J63"/>
      <c r="L63"/>
      <c r="O63"/>
      <c r="P63"/>
      <c r="S63"/>
      <c r="T63"/>
      <c r="U63"/>
      <c r="V63"/>
      <c r="W63"/>
      <c r="X63"/>
      <c r="Y63"/>
      <c r="Z63"/>
      <c r="AA63"/>
      <c r="AB63"/>
      <c r="AC63"/>
      <c r="AD63"/>
      <c r="AE63"/>
      <c r="AF63"/>
    </row>
    <row r="64" spans="1:32" ht="14.25">
      <c r="A64"/>
      <c r="B64"/>
      <c r="D64"/>
      <c r="E64"/>
      <c r="F64"/>
      <c r="G64"/>
      <c r="J64"/>
      <c r="L64"/>
      <c r="O64"/>
      <c r="P64"/>
      <c r="S64"/>
      <c r="T64"/>
      <c r="U64"/>
      <c r="V64"/>
      <c r="W64"/>
      <c r="X64"/>
      <c r="Y64"/>
      <c r="Z64"/>
      <c r="AA64"/>
      <c r="AB64"/>
      <c r="AC64"/>
      <c r="AD64"/>
      <c r="AE64"/>
      <c r="AF64"/>
    </row>
    <row r="65" spans="1:32" ht="14.25">
      <c r="A65"/>
      <c r="B65"/>
      <c r="D65"/>
      <c r="E65"/>
      <c r="F65"/>
      <c r="G65"/>
      <c r="J65"/>
      <c r="L65"/>
      <c r="O65"/>
      <c r="P65"/>
      <c r="S65"/>
      <c r="T65"/>
      <c r="U65"/>
      <c r="V65"/>
      <c r="W65"/>
      <c r="X65"/>
      <c r="Y65"/>
      <c r="Z65"/>
      <c r="AA65"/>
      <c r="AB65"/>
      <c r="AC65"/>
      <c r="AD65"/>
      <c r="AE65"/>
      <c r="AF65"/>
    </row>
    <row r="66" spans="1:32" ht="14.25">
      <c r="A66"/>
      <c r="B66"/>
      <c r="D66"/>
      <c r="E66"/>
      <c r="F66"/>
      <c r="G66"/>
      <c r="J66"/>
      <c r="L66"/>
      <c r="O66"/>
      <c r="P66"/>
      <c r="S66"/>
      <c r="T66"/>
      <c r="U66"/>
      <c r="V66"/>
      <c r="W66"/>
      <c r="X66"/>
      <c r="Y66"/>
      <c r="Z66"/>
      <c r="AA66"/>
      <c r="AB66"/>
      <c r="AC66"/>
      <c r="AD66"/>
      <c r="AE66"/>
      <c r="AF66"/>
    </row>
    <row r="67" spans="1:32" ht="14.25">
      <c r="A67"/>
      <c r="B67"/>
      <c r="D67"/>
      <c r="E67"/>
      <c r="F67"/>
      <c r="G67"/>
      <c r="J67"/>
      <c r="L67"/>
      <c r="O67"/>
      <c r="P67"/>
      <c r="S67"/>
      <c r="T67"/>
      <c r="U67"/>
      <c r="V67"/>
      <c r="W67"/>
      <c r="X67"/>
      <c r="Y67"/>
      <c r="Z67"/>
      <c r="AA67"/>
      <c r="AB67"/>
      <c r="AC67"/>
      <c r="AD67"/>
      <c r="AE67"/>
      <c r="AF67"/>
    </row>
    <row r="68" spans="1:32" ht="14.25">
      <c r="A68"/>
      <c r="B68"/>
      <c r="D68"/>
      <c r="E68"/>
      <c r="F68"/>
      <c r="G68"/>
      <c r="J68"/>
      <c r="L68"/>
      <c r="O68"/>
      <c r="P68"/>
      <c r="S68"/>
      <c r="T68"/>
      <c r="U68"/>
      <c r="V68"/>
      <c r="W68"/>
      <c r="X68"/>
      <c r="Y68"/>
      <c r="Z68"/>
      <c r="AA68"/>
      <c r="AB68"/>
      <c r="AC68"/>
      <c r="AD68"/>
      <c r="AE68"/>
      <c r="AF68"/>
    </row>
    <row r="69" spans="1:32" ht="14.25">
      <c r="A69"/>
      <c r="B69"/>
      <c r="D69"/>
      <c r="E69"/>
      <c r="F69"/>
      <c r="G69"/>
      <c r="J69"/>
      <c r="L69"/>
      <c r="O69"/>
      <c r="P69"/>
      <c r="S69"/>
      <c r="T69"/>
      <c r="U69"/>
      <c r="V69"/>
      <c r="W69"/>
      <c r="X69"/>
      <c r="Y69"/>
      <c r="Z69"/>
      <c r="AA69"/>
      <c r="AB69"/>
      <c r="AC69"/>
      <c r="AD69"/>
      <c r="AE69"/>
      <c r="AF69"/>
    </row>
    <row r="70" spans="1:32" ht="14.25">
      <c r="A70"/>
      <c r="B70"/>
      <c r="D70"/>
      <c r="E70"/>
      <c r="F70"/>
      <c r="G70"/>
      <c r="J70"/>
      <c r="L70"/>
      <c r="O70"/>
      <c r="P70"/>
      <c r="S70"/>
      <c r="T70"/>
      <c r="U70"/>
      <c r="V70"/>
      <c r="W70"/>
      <c r="X70"/>
      <c r="Y70"/>
      <c r="Z70"/>
      <c r="AA70"/>
      <c r="AB70"/>
      <c r="AC70"/>
      <c r="AD70"/>
      <c r="AE70"/>
      <c r="AF70"/>
    </row>
    <row r="71" spans="1:32" ht="14.25">
      <c r="A71"/>
      <c r="B71"/>
      <c r="D71"/>
      <c r="E71"/>
      <c r="F71"/>
      <c r="G71"/>
      <c r="J71"/>
      <c r="L71"/>
      <c r="O71"/>
      <c r="P71"/>
      <c r="S71"/>
      <c r="T71"/>
      <c r="U71"/>
      <c r="V71"/>
      <c r="W71"/>
      <c r="X71"/>
      <c r="Y71"/>
      <c r="Z71"/>
      <c r="AA71"/>
      <c r="AB71"/>
      <c r="AC71"/>
      <c r="AD71"/>
      <c r="AE71"/>
      <c r="AF71"/>
    </row>
    <row r="72" spans="1:32" ht="14.25">
      <c r="A72"/>
      <c r="B72"/>
      <c r="D72"/>
      <c r="E72"/>
      <c r="F72"/>
      <c r="G72"/>
      <c r="J72"/>
      <c r="L72"/>
      <c r="O72"/>
      <c r="P72"/>
      <c r="S72"/>
      <c r="T72"/>
      <c r="U72"/>
      <c r="V72"/>
      <c r="W72"/>
      <c r="X72"/>
      <c r="Y72"/>
      <c r="Z72"/>
      <c r="AA72"/>
      <c r="AB72"/>
      <c r="AC72"/>
      <c r="AD72"/>
      <c r="AE72"/>
      <c r="AF72"/>
    </row>
    <row r="73" spans="1:32" ht="14.25">
      <c r="A73"/>
      <c r="B73"/>
      <c r="D73"/>
      <c r="E73"/>
      <c r="F73"/>
      <c r="G73"/>
      <c r="J73"/>
      <c r="L73"/>
      <c r="O73"/>
      <c r="P73"/>
      <c r="S73"/>
      <c r="T73"/>
      <c r="U73"/>
      <c r="V73"/>
      <c r="W73"/>
      <c r="X73"/>
      <c r="Y73"/>
      <c r="Z73"/>
      <c r="AA73"/>
      <c r="AB73"/>
      <c r="AC73"/>
      <c r="AD73"/>
      <c r="AE73"/>
      <c r="AF73"/>
    </row>
    <row r="74" spans="1:32" ht="14.25">
      <c r="A74"/>
      <c r="B74"/>
      <c r="D74"/>
      <c r="E74"/>
      <c r="F74"/>
      <c r="G74"/>
      <c r="J74"/>
      <c r="L74"/>
      <c r="O74"/>
      <c r="P74"/>
      <c r="S74"/>
      <c r="T74"/>
      <c r="U74"/>
      <c r="V74"/>
      <c r="W74"/>
      <c r="X74"/>
      <c r="Y74"/>
      <c r="Z74"/>
      <c r="AA74"/>
      <c r="AB74"/>
      <c r="AC74"/>
      <c r="AD74"/>
      <c r="AE74"/>
      <c r="AF74"/>
    </row>
    <row r="75" spans="1:32" ht="14.25">
      <c r="A75"/>
      <c r="B75"/>
      <c r="D75"/>
      <c r="E75"/>
      <c r="F75"/>
      <c r="G75"/>
      <c r="J75"/>
      <c r="L75"/>
      <c r="O75"/>
      <c r="P75"/>
      <c r="S75"/>
      <c r="T75"/>
      <c r="U75"/>
      <c r="V75"/>
      <c r="W75"/>
      <c r="X75"/>
      <c r="Y75"/>
      <c r="Z75"/>
      <c r="AA75"/>
      <c r="AB75"/>
      <c r="AC75"/>
      <c r="AD75"/>
      <c r="AE75"/>
      <c r="AF75"/>
    </row>
    <row r="76" spans="1:32" ht="14.25">
      <c r="A76"/>
      <c r="B76"/>
      <c r="D76"/>
      <c r="E76"/>
      <c r="F76"/>
      <c r="G76"/>
      <c r="J76"/>
      <c r="L76"/>
      <c r="O76"/>
      <c r="P76"/>
      <c r="S76"/>
      <c r="T76"/>
      <c r="U76"/>
      <c r="V76"/>
      <c r="W76"/>
      <c r="X76"/>
      <c r="Y76"/>
      <c r="Z76"/>
      <c r="AA76"/>
      <c r="AB76"/>
      <c r="AC76"/>
      <c r="AD76"/>
      <c r="AE76"/>
      <c r="AF76"/>
    </row>
    <row r="77" spans="1:32" ht="14.25">
      <c r="A77"/>
      <c r="B77"/>
      <c r="D77"/>
      <c r="E77"/>
      <c r="F77"/>
      <c r="G77"/>
      <c r="J77"/>
      <c r="L77"/>
      <c r="O77"/>
      <c r="P77"/>
      <c r="S77"/>
      <c r="T77"/>
      <c r="U77"/>
      <c r="V77"/>
      <c r="W77"/>
      <c r="X77"/>
      <c r="Y77"/>
      <c r="Z77"/>
      <c r="AA77"/>
      <c r="AB77"/>
      <c r="AC77"/>
      <c r="AD77"/>
      <c r="AE77"/>
      <c r="AF77"/>
    </row>
  </sheetData>
  <sheetProtection/>
  <mergeCells count="7">
    <mergeCell ref="J25:R27"/>
    <mergeCell ref="B7:R7"/>
    <mergeCell ref="B22:R22"/>
    <mergeCell ref="A1:R1"/>
    <mergeCell ref="A2:R2"/>
    <mergeCell ref="A3:R3"/>
    <mergeCell ref="A4:R4"/>
  </mergeCells>
  <printOptions/>
  <pageMargins left="0.7" right="0.7" top="0.75" bottom="0.75" header="0.3" footer="0.3"/>
  <pageSetup fitToHeight="1" fitToWidth="1"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pageSetUpPr fitToPage="1"/>
  </sheetPr>
  <dimension ref="A1:O20"/>
  <sheetViews>
    <sheetView zoomScale="89" zoomScaleNormal="89" zoomScalePageLayoutView="0" workbookViewId="0" topLeftCell="B1">
      <selection activeCell="C18" sqref="C18"/>
    </sheetView>
  </sheetViews>
  <sheetFormatPr defaultColWidth="9.140625" defaultRowHeight="15"/>
  <cols>
    <col min="1" max="1" width="5.140625" style="0" customWidth="1"/>
    <col min="2" max="2" width="2.421875" style="0" customWidth="1"/>
    <col min="3" max="3" width="46.421875" style="0" bestFit="1" customWidth="1"/>
    <col min="4" max="4" width="9.57421875" style="0" bestFit="1" customWidth="1"/>
    <col min="5" max="5" width="19.00390625" style="0" customWidth="1"/>
    <col min="15" max="15" width="8.421875" style="0" customWidth="1"/>
  </cols>
  <sheetData>
    <row r="1" spans="1:15" s="28" customFormat="1" ht="18">
      <c r="A1" s="132" t="str">
        <f>+Scenarios!A1:L1</f>
        <v>PRELIMINARY</v>
      </c>
      <c r="B1" s="132"/>
      <c r="C1" s="132"/>
      <c r="D1" s="132"/>
      <c r="E1" s="132"/>
      <c r="F1" s="132"/>
      <c r="G1" s="132"/>
      <c r="H1" s="132"/>
      <c r="I1" s="132"/>
      <c r="J1" s="132"/>
      <c r="K1" s="132"/>
      <c r="L1" s="132"/>
      <c r="M1" s="132"/>
      <c r="N1" s="132"/>
      <c r="O1" s="132"/>
    </row>
    <row r="2" spans="1:15" s="28" customFormat="1" ht="18">
      <c r="A2" s="133" t="str">
        <f>+Scenarios!A2:L2</f>
        <v>Seasonal Assessment of Resource Adequacy for the ERCOT Region</v>
      </c>
      <c r="B2" s="133"/>
      <c r="C2" s="133"/>
      <c r="D2" s="133"/>
      <c r="E2" s="133"/>
      <c r="F2" s="133"/>
      <c r="G2" s="133"/>
      <c r="H2" s="133"/>
      <c r="I2" s="133"/>
      <c r="J2" s="133"/>
      <c r="K2" s="133"/>
      <c r="L2" s="133"/>
      <c r="M2" s="133"/>
      <c r="N2" s="133"/>
      <c r="O2" s="133"/>
    </row>
    <row r="3" spans="1:15" s="28" customFormat="1" ht="18">
      <c r="A3" s="133" t="str">
        <f>+Scenarios!A3:L3</f>
        <v>Winter 2013 - 2014</v>
      </c>
      <c r="B3" s="133"/>
      <c r="C3" s="133"/>
      <c r="D3" s="133"/>
      <c r="E3" s="133"/>
      <c r="F3" s="133"/>
      <c r="G3" s="133"/>
      <c r="H3" s="133"/>
      <c r="I3" s="133"/>
      <c r="J3" s="133"/>
      <c r="K3" s="133"/>
      <c r="L3" s="133"/>
      <c r="M3" s="133"/>
      <c r="N3" s="133"/>
      <c r="O3" s="133"/>
    </row>
    <row r="4" spans="1:15" s="28" customFormat="1" ht="18">
      <c r="A4" s="133" t="str">
        <f>+Scenarios!A4:L4</f>
        <v>Date:  September 3, 2013</v>
      </c>
      <c r="B4" s="133"/>
      <c r="C4" s="133"/>
      <c r="D4" s="133"/>
      <c r="E4" s="133"/>
      <c r="F4" s="133"/>
      <c r="G4" s="133"/>
      <c r="H4" s="133"/>
      <c r="I4" s="133"/>
      <c r="J4" s="133"/>
      <c r="K4" s="133"/>
      <c r="L4" s="133"/>
      <c r="M4" s="133"/>
      <c r="N4" s="133"/>
      <c r="O4" s="133"/>
    </row>
    <row r="5" s="6" customFormat="1" ht="14.25"/>
    <row r="6" spans="1:15" ht="18" customHeight="1">
      <c r="A6" s="134" t="s">
        <v>17</v>
      </c>
      <c r="B6" s="42"/>
      <c r="C6" s="43"/>
      <c r="D6" s="44"/>
      <c r="E6" s="43"/>
      <c r="F6" s="43"/>
      <c r="G6" s="45"/>
      <c r="H6" s="43"/>
      <c r="I6" s="43"/>
      <c r="J6" s="43"/>
      <c r="K6" s="43"/>
      <c r="L6" s="43"/>
      <c r="M6" s="43"/>
      <c r="N6" s="107"/>
      <c r="O6" s="108"/>
    </row>
    <row r="7" spans="1:15" s="6" customFormat="1" ht="18" customHeight="1">
      <c r="A7" s="135"/>
      <c r="B7" s="46"/>
      <c r="C7" s="47" t="s">
        <v>18</v>
      </c>
      <c r="D7" s="54">
        <v>13776</v>
      </c>
      <c r="E7" s="47" t="s">
        <v>811</v>
      </c>
      <c r="F7" s="47"/>
      <c r="G7" s="49"/>
      <c r="H7" s="47"/>
      <c r="I7" s="47"/>
      <c r="J7" s="47"/>
      <c r="K7" s="47"/>
      <c r="L7" s="47"/>
      <c r="M7" s="47"/>
      <c r="N7" s="47"/>
      <c r="O7" s="50"/>
    </row>
    <row r="8" spans="1:15" ht="18" customHeight="1">
      <c r="A8" s="135"/>
      <c r="B8" s="46"/>
      <c r="C8" s="107" t="s">
        <v>9</v>
      </c>
      <c r="D8" s="48">
        <v>1610</v>
      </c>
      <c r="E8" s="137" t="s">
        <v>813</v>
      </c>
      <c r="F8" s="138"/>
      <c r="G8" s="138"/>
      <c r="H8" s="138"/>
      <c r="I8" s="138"/>
      <c r="J8" s="138"/>
      <c r="K8" s="138"/>
      <c r="L8" s="138"/>
      <c r="M8" s="138"/>
      <c r="N8" s="138"/>
      <c r="O8" s="139"/>
    </row>
    <row r="9" spans="1:15" ht="18" customHeight="1">
      <c r="A9" s="135"/>
      <c r="B9" s="46"/>
      <c r="C9" s="51" t="s">
        <v>10</v>
      </c>
      <c r="D9" s="48">
        <v>4006</v>
      </c>
      <c r="E9" s="140"/>
      <c r="F9" s="141"/>
      <c r="G9" s="141"/>
      <c r="H9" s="141"/>
      <c r="I9" s="141"/>
      <c r="J9" s="141"/>
      <c r="K9" s="141"/>
      <c r="L9" s="141"/>
      <c r="M9" s="141"/>
      <c r="N9" s="141"/>
      <c r="O9" s="142"/>
    </row>
    <row r="10" spans="1:15" ht="18" customHeight="1">
      <c r="A10" s="135"/>
      <c r="B10" s="46"/>
      <c r="C10" s="51" t="s">
        <v>11</v>
      </c>
      <c r="D10" s="48">
        <v>4326</v>
      </c>
      <c r="E10" s="140"/>
      <c r="F10" s="141"/>
      <c r="G10" s="141"/>
      <c r="H10" s="141"/>
      <c r="I10" s="141"/>
      <c r="J10" s="141"/>
      <c r="K10" s="141"/>
      <c r="L10" s="141"/>
      <c r="M10" s="141"/>
      <c r="N10" s="141"/>
      <c r="O10" s="142"/>
    </row>
    <row r="11" spans="1:15" ht="18" customHeight="1">
      <c r="A11" s="136"/>
      <c r="B11" s="52"/>
      <c r="C11" s="53"/>
      <c r="D11" s="54"/>
      <c r="E11" s="106"/>
      <c r="F11" s="55"/>
      <c r="G11" s="56"/>
      <c r="H11" s="55"/>
      <c r="I11" s="55"/>
      <c r="J11" s="55"/>
      <c r="K11" s="55"/>
      <c r="L11" s="55"/>
      <c r="M11" s="55"/>
      <c r="N11" s="55"/>
      <c r="O11" s="57"/>
    </row>
    <row r="17" ht="15">
      <c r="D17" s="122"/>
    </row>
    <row r="18" ht="15">
      <c r="D18" s="122"/>
    </row>
    <row r="19" ht="15">
      <c r="D19" s="122"/>
    </row>
    <row r="20" ht="15">
      <c r="D20" s="122"/>
    </row>
  </sheetData>
  <sheetProtection/>
  <mergeCells count="6">
    <mergeCell ref="A1:O1"/>
    <mergeCell ref="A2:O2"/>
    <mergeCell ref="A3:O3"/>
    <mergeCell ref="A4:O4"/>
    <mergeCell ref="A6:A11"/>
    <mergeCell ref="E8:O10"/>
  </mergeCells>
  <printOptions/>
  <pageMargins left="0.7" right="0.7" top="0.75" bottom="0.75" header="0.3" footer="0.3"/>
  <pageSetup fitToHeight="1" fitToWidth="1" horizontalDpi="600" verticalDpi="600" orientation="landscape" scale="74" r:id="rId1"/>
</worksheet>
</file>

<file path=xl/worksheets/sheet4.xml><?xml version="1.0" encoding="utf-8"?>
<worksheet xmlns="http://schemas.openxmlformats.org/spreadsheetml/2006/main" xmlns:r="http://schemas.openxmlformats.org/officeDocument/2006/relationships">
  <sheetPr>
    <pageSetUpPr fitToPage="1"/>
  </sheetPr>
  <dimension ref="A1:H782"/>
  <sheetViews>
    <sheetView zoomScale="75" zoomScaleNormal="75" zoomScalePageLayoutView="0" workbookViewId="0" topLeftCell="A374">
      <selection activeCell="B396" sqref="B396"/>
    </sheetView>
  </sheetViews>
  <sheetFormatPr defaultColWidth="9.140625" defaultRowHeight="15"/>
  <cols>
    <col min="1" max="1" width="26.421875" style="28" customWidth="1"/>
    <col min="2" max="2" width="43.7109375" style="28" customWidth="1"/>
    <col min="3" max="3" width="13.7109375" style="28" customWidth="1"/>
    <col min="4" max="4" width="14.421875" style="28" customWidth="1"/>
    <col min="5" max="5" width="9.140625" style="28" customWidth="1"/>
    <col min="6" max="6" width="12.7109375" style="28" bestFit="1" customWidth="1"/>
    <col min="7" max="7" width="14.57421875" style="28" customWidth="1"/>
    <col min="8" max="8" width="25.57421875" style="28" customWidth="1"/>
    <col min="9" max="16384" width="9.140625" style="28" customWidth="1"/>
  </cols>
  <sheetData>
    <row r="1" spans="1:5" ht="44.25" customHeight="1">
      <c r="A1" s="29" t="s">
        <v>644</v>
      </c>
      <c r="B1" s="29" t="s">
        <v>641</v>
      </c>
      <c r="C1" s="30" t="s">
        <v>642</v>
      </c>
      <c r="D1" s="33" t="s">
        <v>809</v>
      </c>
      <c r="E1" s="30" t="s">
        <v>645</v>
      </c>
    </row>
    <row r="2" spans="1:5" ht="14.25">
      <c r="A2" s="28" t="s">
        <v>105</v>
      </c>
      <c r="B2" s="28" t="s">
        <v>106</v>
      </c>
      <c r="C2" s="28" t="s">
        <v>33</v>
      </c>
      <c r="D2" s="31">
        <v>45</v>
      </c>
      <c r="E2" s="28" t="s">
        <v>648</v>
      </c>
    </row>
    <row r="3" spans="1:5" ht="14.25">
      <c r="A3" s="28" t="s">
        <v>107</v>
      </c>
      <c r="B3" s="28" t="s">
        <v>106</v>
      </c>
      <c r="C3" s="28" t="s">
        <v>33</v>
      </c>
      <c r="D3" s="31">
        <v>45</v>
      </c>
      <c r="E3" s="28" t="s">
        <v>648</v>
      </c>
    </row>
    <row r="4" spans="1:8" ht="14.25">
      <c r="A4" s="28" t="s">
        <v>108</v>
      </c>
      <c r="B4" s="28" t="s">
        <v>106</v>
      </c>
      <c r="C4" s="28" t="s">
        <v>33</v>
      </c>
      <c r="D4" s="31">
        <v>45</v>
      </c>
      <c r="E4" s="28" t="s">
        <v>648</v>
      </c>
      <c r="G4" s="110" t="s">
        <v>662</v>
      </c>
      <c r="H4" s="111"/>
    </row>
    <row r="5" spans="1:8" ht="14.25">
      <c r="A5" s="28" t="s">
        <v>109</v>
      </c>
      <c r="B5" s="28" t="s">
        <v>106</v>
      </c>
      <c r="C5" s="28" t="s">
        <v>33</v>
      </c>
      <c r="D5" s="31">
        <v>45</v>
      </c>
      <c r="E5" s="28" t="s">
        <v>648</v>
      </c>
      <c r="G5" s="112" t="s">
        <v>45</v>
      </c>
      <c r="H5" s="109" t="s">
        <v>663</v>
      </c>
    </row>
    <row r="6" spans="1:8" ht="14.25">
      <c r="A6" s="28" t="s">
        <v>597</v>
      </c>
      <c r="B6" s="28" t="s">
        <v>598</v>
      </c>
      <c r="C6" s="28" t="s">
        <v>599</v>
      </c>
      <c r="D6" s="31">
        <v>37.9</v>
      </c>
      <c r="E6" s="28" t="s">
        <v>648</v>
      </c>
      <c r="G6" s="112" t="s">
        <v>48</v>
      </c>
      <c r="H6" s="109" t="s">
        <v>664</v>
      </c>
    </row>
    <row r="7" spans="1:8" ht="14.25">
      <c r="A7" s="28" t="s">
        <v>600</v>
      </c>
      <c r="B7" s="28" t="s">
        <v>598</v>
      </c>
      <c r="C7" s="28" t="s">
        <v>599</v>
      </c>
      <c r="D7" s="31">
        <v>37.9</v>
      </c>
      <c r="E7" s="28" t="s">
        <v>648</v>
      </c>
      <c r="G7" s="112" t="s">
        <v>56</v>
      </c>
      <c r="H7" s="109" t="s">
        <v>665</v>
      </c>
    </row>
    <row r="8" spans="1:8" ht="14.25">
      <c r="A8" s="28" t="s">
        <v>101</v>
      </c>
      <c r="B8" s="28" t="s">
        <v>102</v>
      </c>
      <c r="C8" s="28" t="s">
        <v>103</v>
      </c>
      <c r="D8" s="31">
        <v>1</v>
      </c>
      <c r="E8" s="28" t="s">
        <v>648</v>
      </c>
      <c r="G8" s="112" t="s">
        <v>75</v>
      </c>
      <c r="H8" s="109" t="s">
        <v>666</v>
      </c>
    </row>
    <row r="9" spans="1:8" ht="14.25">
      <c r="A9" s="28" t="s">
        <v>57</v>
      </c>
      <c r="B9" s="28" t="s">
        <v>58</v>
      </c>
      <c r="C9" s="28" t="s">
        <v>56</v>
      </c>
      <c r="D9" s="31">
        <v>10</v>
      </c>
      <c r="E9" s="28" t="s">
        <v>647</v>
      </c>
      <c r="G9" s="112" t="s">
        <v>97</v>
      </c>
      <c r="H9" s="109" t="s">
        <v>667</v>
      </c>
    </row>
    <row r="10" spans="1:8" ht="14.25">
      <c r="A10" s="28" t="s">
        <v>104</v>
      </c>
      <c r="B10" s="28" t="s">
        <v>32</v>
      </c>
      <c r="C10" s="28" t="s">
        <v>33</v>
      </c>
      <c r="D10" s="31">
        <v>20</v>
      </c>
      <c r="E10" s="28" t="s">
        <v>648</v>
      </c>
      <c r="G10" s="112" t="s">
        <v>100</v>
      </c>
      <c r="H10" s="109" t="s">
        <v>668</v>
      </c>
    </row>
    <row r="11" spans="1:8" ht="14.25">
      <c r="A11" s="28" t="s">
        <v>460</v>
      </c>
      <c r="B11" s="28" t="s">
        <v>461</v>
      </c>
      <c r="C11" s="28" t="s">
        <v>455</v>
      </c>
      <c r="D11" s="31">
        <v>6</v>
      </c>
      <c r="E11" s="28" t="s">
        <v>647</v>
      </c>
      <c r="G11" s="112" t="s">
        <v>33</v>
      </c>
      <c r="H11" s="109" t="s">
        <v>669</v>
      </c>
    </row>
    <row r="12" spans="1:8" ht="14.25">
      <c r="A12" s="28" t="s">
        <v>601</v>
      </c>
      <c r="B12" s="28" t="s">
        <v>602</v>
      </c>
      <c r="C12" s="28" t="s">
        <v>599</v>
      </c>
      <c r="D12" s="31">
        <v>8</v>
      </c>
      <c r="E12" s="28" t="s">
        <v>648</v>
      </c>
      <c r="G12" s="112" t="s">
        <v>421</v>
      </c>
      <c r="H12" s="109" t="s">
        <v>670</v>
      </c>
    </row>
    <row r="13" spans="1:8" ht="14.25">
      <c r="A13" s="28" t="s">
        <v>603</v>
      </c>
      <c r="B13" s="28" t="s">
        <v>602</v>
      </c>
      <c r="C13" s="28" t="s">
        <v>599</v>
      </c>
      <c r="D13" s="31">
        <v>9</v>
      </c>
      <c r="E13" s="28" t="s">
        <v>648</v>
      </c>
      <c r="G13" s="112" t="s">
        <v>428</v>
      </c>
      <c r="H13" s="109" t="s">
        <v>671</v>
      </c>
    </row>
    <row r="14" spans="1:8" ht="14.25">
      <c r="A14" s="28" t="s">
        <v>110</v>
      </c>
      <c r="B14" s="28" t="s">
        <v>111</v>
      </c>
      <c r="C14" s="28" t="s">
        <v>33</v>
      </c>
      <c r="D14" s="31">
        <v>335</v>
      </c>
      <c r="E14" s="28" t="s">
        <v>648</v>
      </c>
      <c r="G14" s="112" t="s">
        <v>429</v>
      </c>
      <c r="H14" s="109" t="s">
        <v>672</v>
      </c>
    </row>
    <row r="15" spans="1:8" ht="14.25">
      <c r="A15" s="28" t="s">
        <v>112</v>
      </c>
      <c r="B15" s="28" t="s">
        <v>111</v>
      </c>
      <c r="C15" s="28" t="s">
        <v>33</v>
      </c>
      <c r="D15" s="31">
        <v>320</v>
      </c>
      <c r="E15" s="28" t="s">
        <v>648</v>
      </c>
      <c r="G15" s="112" t="s">
        <v>430</v>
      </c>
      <c r="H15" s="109" t="s">
        <v>673</v>
      </c>
    </row>
    <row r="16" spans="1:8" ht="14.25">
      <c r="A16" s="28" t="s">
        <v>113</v>
      </c>
      <c r="B16" s="28" t="s">
        <v>111</v>
      </c>
      <c r="C16" s="28" t="s">
        <v>33</v>
      </c>
      <c r="D16" s="31">
        <v>165</v>
      </c>
      <c r="E16" s="28" t="s">
        <v>648</v>
      </c>
      <c r="G16" s="112" t="s">
        <v>76</v>
      </c>
      <c r="H16" s="109" t="s">
        <v>674</v>
      </c>
    </row>
    <row r="17" spans="1:8" ht="14.25">
      <c r="A17" s="28" t="s">
        <v>114</v>
      </c>
      <c r="B17" s="28" t="s">
        <v>111</v>
      </c>
      <c r="C17" s="28" t="s">
        <v>33</v>
      </c>
      <c r="D17" s="31">
        <v>165</v>
      </c>
      <c r="E17" s="28" t="s">
        <v>648</v>
      </c>
      <c r="G17" s="112" t="s">
        <v>448</v>
      </c>
      <c r="H17" s="109" t="s">
        <v>675</v>
      </c>
    </row>
    <row r="18" spans="1:8" ht="14.25">
      <c r="A18" s="28" t="s">
        <v>115</v>
      </c>
      <c r="B18" s="28" t="s">
        <v>116</v>
      </c>
      <c r="C18" s="28" t="s">
        <v>33</v>
      </c>
      <c r="D18" s="31">
        <v>167</v>
      </c>
      <c r="E18" s="28" t="s">
        <v>648</v>
      </c>
      <c r="G18" s="112" t="s">
        <v>455</v>
      </c>
      <c r="H18" s="109" t="s">
        <v>676</v>
      </c>
    </row>
    <row r="19" spans="1:8" ht="14.25">
      <c r="A19" s="28" t="s">
        <v>117</v>
      </c>
      <c r="B19" s="28" t="s">
        <v>116</v>
      </c>
      <c r="C19" s="28" t="s">
        <v>33</v>
      </c>
      <c r="D19" s="31">
        <v>167</v>
      </c>
      <c r="E19" s="28" t="s">
        <v>648</v>
      </c>
      <c r="G19" s="112" t="s">
        <v>599</v>
      </c>
      <c r="H19" s="109" t="s">
        <v>677</v>
      </c>
    </row>
    <row r="20" spans="1:8" ht="14.25">
      <c r="A20" s="28" t="s">
        <v>464</v>
      </c>
      <c r="B20" s="28" t="s">
        <v>116</v>
      </c>
      <c r="C20" s="28" t="s">
        <v>465</v>
      </c>
      <c r="D20" s="31">
        <v>234</v>
      </c>
      <c r="E20" s="28" t="s">
        <v>648</v>
      </c>
      <c r="G20" s="112" t="s">
        <v>44</v>
      </c>
      <c r="H20" s="109" t="s">
        <v>678</v>
      </c>
    </row>
    <row r="21" spans="1:8" ht="14.25">
      <c r="A21" s="28" t="s">
        <v>98</v>
      </c>
      <c r="B21" s="28" t="s">
        <v>99</v>
      </c>
      <c r="C21" s="28" t="s">
        <v>100</v>
      </c>
      <c r="D21" s="31">
        <v>4</v>
      </c>
      <c r="E21" s="28" t="s">
        <v>647</v>
      </c>
      <c r="G21" s="112" t="s">
        <v>465</v>
      </c>
      <c r="H21" s="109" t="s">
        <v>679</v>
      </c>
    </row>
    <row r="22" spans="1:8" ht="14.25">
      <c r="A22" s="28" t="s">
        <v>73</v>
      </c>
      <c r="B22" s="28" t="s">
        <v>74</v>
      </c>
      <c r="C22" s="28" t="s">
        <v>75</v>
      </c>
      <c r="D22" s="31">
        <v>606</v>
      </c>
      <c r="E22" s="28" t="s">
        <v>648</v>
      </c>
      <c r="G22" s="112" t="s">
        <v>40</v>
      </c>
      <c r="H22" s="109" t="s">
        <v>650</v>
      </c>
    </row>
    <row r="23" spans="1:8" ht="14.25">
      <c r="A23" s="28" t="s">
        <v>77</v>
      </c>
      <c r="B23" s="28" t="s">
        <v>74</v>
      </c>
      <c r="C23" s="28" t="s">
        <v>75</v>
      </c>
      <c r="D23" s="31">
        <v>602</v>
      </c>
      <c r="E23" s="28" t="s">
        <v>648</v>
      </c>
      <c r="G23" s="113" t="s">
        <v>103</v>
      </c>
      <c r="H23" s="114" t="s">
        <v>676</v>
      </c>
    </row>
    <row r="24" spans="1:5" ht="14.25">
      <c r="A24" s="28" t="s">
        <v>469</v>
      </c>
      <c r="B24" s="28" t="s">
        <v>470</v>
      </c>
      <c r="C24" s="28" t="s">
        <v>465</v>
      </c>
      <c r="D24" s="31">
        <v>17.5</v>
      </c>
      <c r="E24" s="28" t="s">
        <v>648</v>
      </c>
    </row>
    <row r="25" spans="1:5" ht="14.25">
      <c r="A25" s="28" t="s">
        <v>417</v>
      </c>
      <c r="B25" s="28" t="s">
        <v>418</v>
      </c>
      <c r="C25" s="28" t="s">
        <v>33</v>
      </c>
      <c r="D25" s="31">
        <v>6</v>
      </c>
      <c r="E25" s="28" t="s">
        <v>647</v>
      </c>
    </row>
    <row r="26" spans="1:5" ht="14.25">
      <c r="A26" s="28" t="s">
        <v>449</v>
      </c>
      <c r="B26" s="28" t="s">
        <v>450</v>
      </c>
      <c r="C26" s="28" t="s">
        <v>448</v>
      </c>
      <c r="D26" s="31">
        <v>8</v>
      </c>
      <c r="E26" s="28" t="s">
        <v>647</v>
      </c>
    </row>
    <row r="27" spans="1:5" ht="14.25">
      <c r="A27" s="28" t="s">
        <v>451</v>
      </c>
      <c r="B27" s="28" t="s">
        <v>452</v>
      </c>
      <c r="C27" s="28" t="s">
        <v>448</v>
      </c>
      <c r="D27" s="31">
        <v>7</v>
      </c>
      <c r="E27" s="28" t="s">
        <v>647</v>
      </c>
    </row>
    <row r="28" spans="1:5" ht="14.25">
      <c r="A28" s="28" t="s">
        <v>59</v>
      </c>
      <c r="B28" s="28" t="s">
        <v>60</v>
      </c>
      <c r="C28" s="28" t="s">
        <v>56</v>
      </c>
      <c r="D28" s="31">
        <v>4</v>
      </c>
      <c r="E28" s="28" t="s">
        <v>647</v>
      </c>
    </row>
    <row r="29" spans="1:5" ht="14.25">
      <c r="A29" s="28" t="s">
        <v>118</v>
      </c>
      <c r="B29" s="28" t="s">
        <v>119</v>
      </c>
      <c r="C29" s="28" t="s">
        <v>33</v>
      </c>
      <c r="D29" s="31">
        <v>160</v>
      </c>
      <c r="E29" s="28" t="s">
        <v>648</v>
      </c>
    </row>
    <row r="30" spans="1:5" ht="14.25">
      <c r="A30" s="28" t="s">
        <v>120</v>
      </c>
      <c r="B30" s="28" t="s">
        <v>119</v>
      </c>
      <c r="C30" s="28" t="s">
        <v>33</v>
      </c>
      <c r="D30" s="31">
        <v>160</v>
      </c>
      <c r="E30" s="28" t="s">
        <v>648</v>
      </c>
    </row>
    <row r="31" spans="1:5" ht="14.25">
      <c r="A31" s="28" t="s">
        <v>121</v>
      </c>
      <c r="B31" s="28" t="s">
        <v>119</v>
      </c>
      <c r="C31" s="28" t="s">
        <v>33</v>
      </c>
      <c r="D31" s="31">
        <v>156</v>
      </c>
      <c r="E31" s="28" t="s">
        <v>648</v>
      </c>
    </row>
    <row r="32" spans="1:5" ht="14.25">
      <c r="A32" s="28" t="s">
        <v>466</v>
      </c>
      <c r="B32" s="28" t="s">
        <v>119</v>
      </c>
      <c r="C32" s="28" t="s">
        <v>465</v>
      </c>
      <c r="D32" s="31">
        <v>79</v>
      </c>
      <c r="E32" s="28" t="s">
        <v>648</v>
      </c>
    </row>
    <row r="33" spans="1:5" ht="14.25">
      <c r="A33" s="28" t="s">
        <v>467</v>
      </c>
      <c r="B33" s="28" t="s">
        <v>119</v>
      </c>
      <c r="C33" s="28" t="s">
        <v>465</v>
      </c>
      <c r="D33" s="31">
        <v>209</v>
      </c>
      <c r="E33" s="28" t="s">
        <v>648</v>
      </c>
    </row>
    <row r="34" spans="1:5" ht="14.25">
      <c r="A34" s="28" t="s">
        <v>132</v>
      </c>
      <c r="B34" s="28" t="s">
        <v>133</v>
      </c>
      <c r="C34" s="28" t="s">
        <v>33</v>
      </c>
      <c r="D34" s="31">
        <v>168</v>
      </c>
      <c r="E34" s="28" t="s">
        <v>648</v>
      </c>
    </row>
    <row r="35" spans="1:5" ht="14.25">
      <c r="A35" s="28" t="s">
        <v>134</v>
      </c>
      <c r="B35" s="28" t="s">
        <v>133</v>
      </c>
      <c r="C35" s="28" t="s">
        <v>33</v>
      </c>
      <c r="D35" s="31">
        <v>168</v>
      </c>
      <c r="E35" s="28" t="s">
        <v>648</v>
      </c>
    </row>
    <row r="36" spans="1:5" ht="14.25">
      <c r="A36" s="28" t="s">
        <v>135</v>
      </c>
      <c r="B36" s="28" t="s">
        <v>133</v>
      </c>
      <c r="C36" s="28" t="s">
        <v>33</v>
      </c>
      <c r="D36" s="31">
        <v>270</v>
      </c>
      <c r="E36" s="28" t="s">
        <v>648</v>
      </c>
    </row>
    <row r="37" spans="1:5" ht="14.25">
      <c r="A37" s="28" t="s">
        <v>807</v>
      </c>
      <c r="B37" s="28" t="s">
        <v>805</v>
      </c>
      <c r="C37" s="28" t="s">
        <v>806</v>
      </c>
      <c r="D37" s="28">
        <v>10</v>
      </c>
      <c r="E37" s="28" t="s">
        <v>648</v>
      </c>
    </row>
    <row r="38" spans="1:5" ht="14.25">
      <c r="A38" s="28" t="s">
        <v>604</v>
      </c>
      <c r="B38" s="28" t="s">
        <v>605</v>
      </c>
      <c r="C38" s="28" t="s">
        <v>599</v>
      </c>
      <c r="D38" s="31">
        <v>16</v>
      </c>
      <c r="E38" s="28" t="s">
        <v>648</v>
      </c>
    </row>
    <row r="39" spans="1:5" ht="14.25">
      <c r="A39" s="28" t="s">
        <v>606</v>
      </c>
      <c r="B39" s="28" t="s">
        <v>605</v>
      </c>
      <c r="C39" s="28" t="s">
        <v>599</v>
      </c>
      <c r="D39" s="31">
        <v>16</v>
      </c>
      <c r="E39" s="28" t="s">
        <v>648</v>
      </c>
    </row>
    <row r="40" spans="1:5" ht="14.25">
      <c r="A40" s="28" t="s">
        <v>607</v>
      </c>
      <c r="B40" s="28" t="s">
        <v>605</v>
      </c>
      <c r="C40" s="28" t="s">
        <v>599</v>
      </c>
      <c r="D40" s="31">
        <v>17</v>
      </c>
      <c r="E40" s="28" t="s">
        <v>648</v>
      </c>
    </row>
    <row r="41" spans="1:5" ht="14.25">
      <c r="A41" s="28" t="s">
        <v>187</v>
      </c>
      <c r="B41" s="28" t="s">
        <v>188</v>
      </c>
      <c r="C41" s="28" t="s">
        <v>33</v>
      </c>
      <c r="D41" s="31">
        <v>77.5</v>
      </c>
      <c r="E41" s="28" t="s">
        <v>648</v>
      </c>
    </row>
    <row r="42" spans="1:5" ht="14.25">
      <c r="A42" s="28" t="s">
        <v>189</v>
      </c>
      <c r="B42" s="28" t="s">
        <v>188</v>
      </c>
      <c r="C42" s="28" t="s">
        <v>33</v>
      </c>
      <c r="D42" s="31">
        <v>77.5</v>
      </c>
      <c r="E42" s="28" t="s">
        <v>648</v>
      </c>
    </row>
    <row r="43" spans="1:5" ht="14.25">
      <c r="A43" s="28" t="s">
        <v>190</v>
      </c>
      <c r="B43" s="28" t="s">
        <v>188</v>
      </c>
      <c r="C43" s="28" t="s">
        <v>33</v>
      </c>
      <c r="D43" s="31">
        <v>74</v>
      </c>
      <c r="E43" s="28" t="s">
        <v>648</v>
      </c>
    </row>
    <row r="44" spans="1:5" ht="14.25">
      <c r="A44" s="28" t="s">
        <v>136</v>
      </c>
      <c r="B44" s="28" t="s">
        <v>137</v>
      </c>
      <c r="C44" s="28" t="s">
        <v>33</v>
      </c>
      <c r="D44" s="31">
        <v>420</v>
      </c>
      <c r="E44" s="28" t="s">
        <v>648</v>
      </c>
    </row>
    <row r="45" spans="1:5" ht="14.25">
      <c r="A45" s="28" t="s">
        <v>138</v>
      </c>
      <c r="B45" s="28" t="s">
        <v>137</v>
      </c>
      <c r="C45" s="28" t="s">
        <v>33</v>
      </c>
      <c r="D45" s="31">
        <v>420</v>
      </c>
      <c r="E45" s="28" t="s">
        <v>648</v>
      </c>
    </row>
    <row r="46" spans="1:5" ht="14.25">
      <c r="A46" s="28" t="s">
        <v>431</v>
      </c>
      <c r="B46" s="28" t="s">
        <v>137</v>
      </c>
      <c r="C46" s="28" t="s">
        <v>76</v>
      </c>
      <c r="D46" s="31">
        <v>562</v>
      </c>
      <c r="E46" s="28" t="s">
        <v>648</v>
      </c>
    </row>
    <row r="47" spans="1:5" ht="14.25">
      <c r="A47" s="28" t="s">
        <v>432</v>
      </c>
      <c r="B47" s="28" t="s">
        <v>137</v>
      </c>
      <c r="C47" s="28" t="s">
        <v>76</v>
      </c>
      <c r="D47" s="31">
        <v>775</v>
      </c>
      <c r="E47" s="28" t="s">
        <v>648</v>
      </c>
    </row>
    <row r="48" spans="1:5" ht="14.25">
      <c r="A48" s="28" t="s">
        <v>433</v>
      </c>
      <c r="B48" s="28" t="s">
        <v>137</v>
      </c>
      <c r="C48" s="28" t="s">
        <v>76</v>
      </c>
      <c r="D48" s="31">
        <v>430</v>
      </c>
      <c r="E48" s="28" t="s">
        <v>648</v>
      </c>
    </row>
    <row r="49" spans="1:5" ht="14.25">
      <c r="A49" s="28" t="s">
        <v>434</v>
      </c>
      <c r="B49" s="28" t="s">
        <v>137</v>
      </c>
      <c r="C49" s="28" t="s">
        <v>76</v>
      </c>
      <c r="D49" s="31">
        <v>420</v>
      </c>
      <c r="E49" s="28" t="s">
        <v>648</v>
      </c>
    </row>
    <row r="50" spans="1:5" ht="14.25">
      <c r="A50" s="28" t="s">
        <v>631</v>
      </c>
      <c r="B50" s="28" t="s">
        <v>632</v>
      </c>
      <c r="C50" s="28" t="s">
        <v>599</v>
      </c>
      <c r="D50" s="31">
        <v>6</v>
      </c>
      <c r="E50" s="28" t="s">
        <v>647</v>
      </c>
    </row>
    <row r="51" spans="1:5" ht="14.25">
      <c r="A51" s="28" t="s">
        <v>149</v>
      </c>
      <c r="B51" s="28" t="s">
        <v>150</v>
      </c>
      <c r="C51" s="28" t="s">
        <v>33</v>
      </c>
      <c r="D51" s="31">
        <v>173</v>
      </c>
      <c r="E51" s="28" t="s">
        <v>648</v>
      </c>
    </row>
    <row r="52" spans="1:5" ht="14.25">
      <c r="A52" s="28" t="s">
        <v>151</v>
      </c>
      <c r="B52" s="28" t="s">
        <v>150</v>
      </c>
      <c r="C52" s="28" t="s">
        <v>33</v>
      </c>
      <c r="D52" s="31">
        <v>173</v>
      </c>
      <c r="E52" s="28" t="s">
        <v>648</v>
      </c>
    </row>
    <row r="53" spans="1:5" ht="14.25">
      <c r="A53" s="28" t="s">
        <v>152</v>
      </c>
      <c r="B53" s="28" t="s">
        <v>150</v>
      </c>
      <c r="C53" s="28" t="s">
        <v>33</v>
      </c>
      <c r="D53" s="31">
        <v>186</v>
      </c>
      <c r="E53" s="28" t="s">
        <v>648</v>
      </c>
    </row>
    <row r="54" spans="1:5" ht="14.25">
      <c r="A54" s="28" t="s">
        <v>146</v>
      </c>
      <c r="B54" s="28" t="s">
        <v>147</v>
      </c>
      <c r="C54" s="28" t="s">
        <v>33</v>
      </c>
      <c r="D54" s="31">
        <v>745</v>
      </c>
      <c r="E54" s="28" t="s">
        <v>648</v>
      </c>
    </row>
    <row r="55" spans="1:5" ht="14.25">
      <c r="A55" s="28" t="s">
        <v>148</v>
      </c>
      <c r="B55" s="28" t="s">
        <v>147</v>
      </c>
      <c r="C55" s="28" t="s">
        <v>33</v>
      </c>
      <c r="D55" s="31">
        <v>749</v>
      </c>
      <c r="E55" s="28" t="s">
        <v>648</v>
      </c>
    </row>
    <row r="56" spans="1:5" ht="14.25">
      <c r="A56" s="28" t="s">
        <v>153</v>
      </c>
      <c r="B56" s="28" t="s">
        <v>154</v>
      </c>
      <c r="C56" s="28" t="s">
        <v>33</v>
      </c>
      <c r="D56" s="31">
        <v>180</v>
      </c>
      <c r="E56" s="28" t="s">
        <v>648</v>
      </c>
    </row>
    <row r="57" spans="1:5" ht="14.25">
      <c r="A57" s="28" t="s">
        <v>155</v>
      </c>
      <c r="B57" s="28" t="s">
        <v>154</v>
      </c>
      <c r="C57" s="28" t="s">
        <v>33</v>
      </c>
      <c r="D57" s="31">
        <v>175</v>
      </c>
      <c r="E57" s="28" t="s">
        <v>648</v>
      </c>
    </row>
    <row r="58" spans="1:5" ht="14.25">
      <c r="A58" s="28" t="s">
        <v>156</v>
      </c>
      <c r="B58" s="28" t="s">
        <v>154</v>
      </c>
      <c r="C58" s="28" t="s">
        <v>33</v>
      </c>
      <c r="D58" s="31">
        <v>174</v>
      </c>
      <c r="E58" s="28" t="s">
        <v>648</v>
      </c>
    </row>
    <row r="59" spans="1:5" ht="14.25">
      <c r="A59" s="28" t="s">
        <v>157</v>
      </c>
      <c r="B59" s="28" t="s">
        <v>154</v>
      </c>
      <c r="C59" s="28" t="s">
        <v>33</v>
      </c>
      <c r="D59" s="31">
        <v>118</v>
      </c>
      <c r="E59" s="28" t="s">
        <v>648</v>
      </c>
    </row>
    <row r="60" spans="1:5" ht="14.25">
      <c r="A60" s="28" t="s">
        <v>54</v>
      </c>
      <c r="B60" s="28" t="s">
        <v>55</v>
      </c>
      <c r="C60" s="28" t="s">
        <v>56</v>
      </c>
      <c r="D60" s="31">
        <v>7</v>
      </c>
      <c r="E60" s="28" t="s">
        <v>647</v>
      </c>
    </row>
    <row r="61" spans="1:5" ht="14.25">
      <c r="A61" s="28" t="s">
        <v>435</v>
      </c>
      <c r="B61" s="28" t="s">
        <v>436</v>
      </c>
      <c r="C61" s="28" t="s">
        <v>76</v>
      </c>
      <c r="D61" s="31">
        <v>650</v>
      </c>
      <c r="E61" s="28" t="s">
        <v>648</v>
      </c>
    </row>
    <row r="62" spans="1:5" ht="14.25">
      <c r="A62" s="28" t="s">
        <v>139</v>
      </c>
      <c r="B62" s="28" t="s">
        <v>140</v>
      </c>
      <c r="C62" s="28" t="s">
        <v>33</v>
      </c>
      <c r="D62" s="31">
        <v>88</v>
      </c>
      <c r="E62" s="28" t="s">
        <v>648</v>
      </c>
    </row>
    <row r="63" spans="1:5" ht="14.25">
      <c r="A63" s="28" t="s">
        <v>141</v>
      </c>
      <c r="B63" s="28" t="s">
        <v>140</v>
      </c>
      <c r="C63" s="28" t="s">
        <v>33</v>
      </c>
      <c r="D63" s="31">
        <v>84</v>
      </c>
      <c r="E63" s="28" t="s">
        <v>648</v>
      </c>
    </row>
    <row r="64" spans="1:5" ht="14.25">
      <c r="A64" s="28" t="s">
        <v>142</v>
      </c>
      <c r="B64" s="28" t="s">
        <v>140</v>
      </c>
      <c r="C64" s="28" t="s">
        <v>33</v>
      </c>
      <c r="D64" s="31">
        <v>88</v>
      </c>
      <c r="E64" s="28" t="s">
        <v>648</v>
      </c>
    </row>
    <row r="65" spans="1:5" ht="14.25">
      <c r="A65" s="28" t="s">
        <v>143</v>
      </c>
      <c r="B65" s="28" t="s">
        <v>140</v>
      </c>
      <c r="C65" s="28" t="s">
        <v>33</v>
      </c>
      <c r="D65" s="31">
        <v>83</v>
      </c>
      <c r="E65" s="28" t="s">
        <v>648</v>
      </c>
    </row>
    <row r="66" spans="1:5" ht="14.25">
      <c r="A66" s="28" t="s">
        <v>144</v>
      </c>
      <c r="B66" s="28" t="s">
        <v>140</v>
      </c>
      <c r="C66" s="28" t="s">
        <v>33</v>
      </c>
      <c r="D66" s="31">
        <v>105</v>
      </c>
      <c r="E66" s="28" t="s">
        <v>648</v>
      </c>
    </row>
    <row r="67" spans="1:5" ht="14.25">
      <c r="A67" s="28" t="s">
        <v>145</v>
      </c>
      <c r="B67" s="28" t="s">
        <v>140</v>
      </c>
      <c r="C67" s="28" t="s">
        <v>33</v>
      </c>
      <c r="D67" s="31">
        <v>108</v>
      </c>
      <c r="E67" s="28" t="s">
        <v>648</v>
      </c>
    </row>
    <row r="68" spans="1:5" ht="14.25">
      <c r="A68" s="28" t="s">
        <v>419</v>
      </c>
      <c r="B68" s="28" t="s">
        <v>420</v>
      </c>
      <c r="C68" s="28" t="s">
        <v>421</v>
      </c>
      <c r="D68" s="31">
        <v>1235</v>
      </c>
      <c r="E68" s="28" t="s">
        <v>648</v>
      </c>
    </row>
    <row r="69" spans="1:5" ht="14.25">
      <c r="A69" s="28" t="s">
        <v>422</v>
      </c>
      <c r="B69" s="28" t="s">
        <v>420</v>
      </c>
      <c r="C69" s="28" t="s">
        <v>421</v>
      </c>
      <c r="D69" s="31">
        <v>1225</v>
      </c>
      <c r="E69" s="28" t="s">
        <v>648</v>
      </c>
    </row>
    <row r="70" spans="1:5" ht="14.25">
      <c r="A70" s="28" t="s">
        <v>456</v>
      </c>
      <c r="B70" s="28" t="s">
        <v>457</v>
      </c>
      <c r="C70" s="28" t="s">
        <v>455</v>
      </c>
      <c r="D70" s="31">
        <v>10</v>
      </c>
      <c r="E70" s="28" t="s">
        <v>647</v>
      </c>
    </row>
    <row r="71" spans="1:5" ht="14.25">
      <c r="A71" s="28" t="s">
        <v>158</v>
      </c>
      <c r="B71" s="28" t="s">
        <v>159</v>
      </c>
      <c r="C71" s="28" t="s">
        <v>33</v>
      </c>
      <c r="D71" s="31">
        <v>110</v>
      </c>
      <c r="E71" s="28" t="s">
        <v>648</v>
      </c>
    </row>
    <row r="72" spans="1:5" ht="14.25">
      <c r="A72" s="28" t="s">
        <v>160</v>
      </c>
      <c r="B72" s="28" t="s">
        <v>159</v>
      </c>
      <c r="C72" s="28" t="s">
        <v>33</v>
      </c>
      <c r="D72" s="31">
        <v>48</v>
      </c>
      <c r="E72" s="28" t="s">
        <v>648</v>
      </c>
    </row>
    <row r="73" spans="1:5" ht="14.25">
      <c r="A73" s="28" t="s">
        <v>161</v>
      </c>
      <c r="B73" s="28" t="s">
        <v>159</v>
      </c>
      <c r="C73" s="28" t="s">
        <v>33</v>
      </c>
      <c r="D73" s="31">
        <v>48</v>
      </c>
      <c r="E73" s="28" t="s">
        <v>648</v>
      </c>
    </row>
    <row r="74" spans="1:5" ht="14.25">
      <c r="A74" s="28" t="s">
        <v>172</v>
      </c>
      <c r="B74" s="28" t="s">
        <v>173</v>
      </c>
      <c r="C74" s="28" t="s">
        <v>33</v>
      </c>
      <c r="D74" s="31">
        <v>320</v>
      </c>
      <c r="E74" s="28" t="s">
        <v>648</v>
      </c>
    </row>
    <row r="75" spans="1:5" ht="14.25">
      <c r="A75" s="28" t="s">
        <v>174</v>
      </c>
      <c r="B75" s="28" t="s">
        <v>173</v>
      </c>
      <c r="C75" s="28" t="s">
        <v>33</v>
      </c>
      <c r="D75" s="31">
        <v>428</v>
      </c>
      <c r="E75" s="28" t="s">
        <v>648</v>
      </c>
    </row>
    <row r="76" spans="1:5" ht="14.25">
      <c r="A76" s="28" t="s">
        <v>175</v>
      </c>
      <c r="B76" s="28" t="s">
        <v>173</v>
      </c>
      <c r="C76" s="28" t="s">
        <v>33</v>
      </c>
      <c r="D76" s="31">
        <v>54</v>
      </c>
      <c r="E76" s="28" t="s">
        <v>648</v>
      </c>
    </row>
    <row r="77" spans="1:5" ht="14.25">
      <c r="A77" s="28" t="s">
        <v>176</v>
      </c>
      <c r="B77" s="28" t="s">
        <v>173</v>
      </c>
      <c r="C77" s="28" t="s">
        <v>33</v>
      </c>
      <c r="D77" s="31">
        <v>54</v>
      </c>
      <c r="E77" s="28" t="s">
        <v>648</v>
      </c>
    </row>
    <row r="78" spans="1:5" ht="14.25">
      <c r="A78" s="28" t="s">
        <v>177</v>
      </c>
      <c r="B78" s="28" t="s">
        <v>173</v>
      </c>
      <c r="C78" s="28" t="s">
        <v>33</v>
      </c>
      <c r="D78" s="31">
        <v>54</v>
      </c>
      <c r="E78" s="28" t="s">
        <v>648</v>
      </c>
    </row>
    <row r="79" spans="1:5" ht="14.25">
      <c r="A79" s="28" t="s">
        <v>178</v>
      </c>
      <c r="B79" s="28" t="s">
        <v>173</v>
      </c>
      <c r="C79" s="28" t="s">
        <v>33</v>
      </c>
      <c r="D79" s="31">
        <v>54</v>
      </c>
      <c r="E79" s="28" t="s">
        <v>648</v>
      </c>
    </row>
    <row r="80" spans="1:5" ht="14.25">
      <c r="A80" s="28" t="s">
        <v>162</v>
      </c>
      <c r="B80" s="28" t="s">
        <v>163</v>
      </c>
      <c r="C80" s="28" t="s">
        <v>33</v>
      </c>
      <c r="D80" s="31">
        <v>80</v>
      </c>
      <c r="E80" s="28" t="s">
        <v>648</v>
      </c>
    </row>
    <row r="81" spans="1:5" ht="14.25">
      <c r="A81" s="28" t="s">
        <v>164</v>
      </c>
      <c r="B81" s="28" t="s">
        <v>163</v>
      </c>
      <c r="C81" s="28" t="s">
        <v>33</v>
      </c>
      <c r="D81" s="31">
        <v>79</v>
      </c>
      <c r="E81" s="28" t="s">
        <v>648</v>
      </c>
    </row>
    <row r="82" spans="1:5" ht="14.25">
      <c r="A82" s="28" t="s">
        <v>165</v>
      </c>
      <c r="B82" s="28" t="s">
        <v>163</v>
      </c>
      <c r="C82" s="28" t="s">
        <v>33</v>
      </c>
      <c r="D82" s="31">
        <v>78</v>
      </c>
      <c r="E82" s="28" t="s">
        <v>648</v>
      </c>
    </row>
    <row r="83" spans="1:5" ht="14.25">
      <c r="A83" s="28" t="s">
        <v>166</v>
      </c>
      <c r="B83" s="28" t="s">
        <v>163</v>
      </c>
      <c r="C83" s="28" t="s">
        <v>33</v>
      </c>
      <c r="D83" s="31">
        <v>77</v>
      </c>
      <c r="E83" s="28" t="s">
        <v>648</v>
      </c>
    </row>
    <row r="84" spans="1:5" ht="14.25">
      <c r="A84" s="28" t="s">
        <v>167</v>
      </c>
      <c r="B84" s="28" t="s">
        <v>168</v>
      </c>
      <c r="C84" s="28" t="s">
        <v>33</v>
      </c>
      <c r="D84" s="31">
        <v>190</v>
      </c>
      <c r="E84" s="28" t="s">
        <v>648</v>
      </c>
    </row>
    <row r="85" spans="1:5" ht="14.25">
      <c r="A85" s="28" t="s">
        <v>169</v>
      </c>
      <c r="B85" s="28" t="s">
        <v>168</v>
      </c>
      <c r="C85" s="28" t="s">
        <v>33</v>
      </c>
      <c r="D85" s="31">
        <v>206</v>
      </c>
      <c r="E85" s="28" t="s">
        <v>648</v>
      </c>
    </row>
    <row r="86" spans="1:5" ht="14.25">
      <c r="A86" s="28" t="s">
        <v>170</v>
      </c>
      <c r="B86" s="28" t="s">
        <v>168</v>
      </c>
      <c r="C86" s="28" t="s">
        <v>33</v>
      </c>
      <c r="D86" s="31">
        <v>190</v>
      </c>
      <c r="E86" s="28" t="s">
        <v>648</v>
      </c>
    </row>
    <row r="87" spans="1:5" ht="14.25">
      <c r="A87" s="28" t="s">
        <v>171</v>
      </c>
      <c r="B87" s="28" t="s">
        <v>168</v>
      </c>
      <c r="C87" s="28" t="s">
        <v>33</v>
      </c>
      <c r="D87" s="31">
        <v>206</v>
      </c>
      <c r="E87" s="28" t="s">
        <v>648</v>
      </c>
    </row>
    <row r="88" spans="1:5" ht="14.25">
      <c r="A88" s="28" t="s">
        <v>471</v>
      </c>
      <c r="B88" s="28" t="s">
        <v>168</v>
      </c>
      <c r="C88" s="28" t="s">
        <v>465</v>
      </c>
      <c r="D88" s="31">
        <v>290</v>
      </c>
      <c r="E88" s="28" t="s">
        <v>648</v>
      </c>
    </row>
    <row r="89" spans="1:5" ht="14.25">
      <c r="A89" s="28" t="s">
        <v>608</v>
      </c>
      <c r="B89" s="28" t="s">
        <v>609</v>
      </c>
      <c r="C89" s="28" t="s">
        <v>599</v>
      </c>
      <c r="D89" s="31">
        <v>40</v>
      </c>
      <c r="E89" s="28" t="s">
        <v>648</v>
      </c>
    </row>
    <row r="90" spans="1:5" ht="14.25">
      <c r="A90" s="28" t="s">
        <v>610</v>
      </c>
      <c r="B90" s="28" t="s">
        <v>609</v>
      </c>
      <c r="C90" s="28" t="s">
        <v>599</v>
      </c>
      <c r="D90" s="31">
        <v>40</v>
      </c>
      <c r="E90" s="28" t="s">
        <v>648</v>
      </c>
    </row>
    <row r="91" spans="1:5" ht="14.25">
      <c r="A91" s="28" t="s">
        <v>61</v>
      </c>
      <c r="B91" s="28" t="s">
        <v>62</v>
      </c>
      <c r="C91" s="28" t="s">
        <v>56</v>
      </c>
      <c r="D91" s="31">
        <v>6</v>
      </c>
      <c r="E91" s="28" t="s">
        <v>647</v>
      </c>
    </row>
    <row r="92" spans="1:5" ht="14.25">
      <c r="A92" s="28" t="s">
        <v>179</v>
      </c>
      <c r="B92" s="28" t="s">
        <v>180</v>
      </c>
      <c r="C92" s="28" t="s">
        <v>33</v>
      </c>
      <c r="D92" s="31">
        <v>150</v>
      </c>
      <c r="E92" s="28" t="s">
        <v>648</v>
      </c>
    </row>
    <row r="93" spans="1:5" ht="14.25">
      <c r="A93" s="28" t="s">
        <v>181</v>
      </c>
      <c r="B93" s="28" t="s">
        <v>180</v>
      </c>
      <c r="C93" s="28" t="s">
        <v>33</v>
      </c>
      <c r="D93" s="31">
        <v>150</v>
      </c>
      <c r="E93" s="28" t="s">
        <v>648</v>
      </c>
    </row>
    <row r="94" spans="1:5" ht="14.25">
      <c r="A94" s="28" t="s">
        <v>472</v>
      </c>
      <c r="B94" s="28" t="s">
        <v>180</v>
      </c>
      <c r="C94" s="28" t="s">
        <v>465</v>
      </c>
      <c r="D94" s="31">
        <v>176</v>
      </c>
      <c r="E94" s="28" t="s">
        <v>648</v>
      </c>
    </row>
    <row r="95" spans="1:5" ht="14.25">
      <c r="A95" s="28" t="s">
        <v>637</v>
      </c>
      <c r="B95" s="28" t="s">
        <v>638</v>
      </c>
      <c r="C95" s="28" t="s">
        <v>599</v>
      </c>
      <c r="D95" s="31">
        <v>4</v>
      </c>
      <c r="E95" s="28" t="s">
        <v>647</v>
      </c>
    </row>
    <row r="96" spans="1:5" ht="14.25">
      <c r="A96" s="28" t="s">
        <v>639</v>
      </c>
      <c r="B96" s="28" t="s">
        <v>640</v>
      </c>
      <c r="C96" s="28" t="s">
        <v>599</v>
      </c>
      <c r="D96" s="31">
        <v>10</v>
      </c>
      <c r="E96" s="28" t="s">
        <v>647</v>
      </c>
    </row>
    <row r="97" spans="1:5" ht="14.25">
      <c r="A97" s="34" t="s">
        <v>611</v>
      </c>
      <c r="B97" s="34" t="s">
        <v>612</v>
      </c>
      <c r="C97" s="34" t="s">
        <v>599</v>
      </c>
      <c r="D97" s="31">
        <v>12</v>
      </c>
      <c r="E97" s="34" t="s">
        <v>648</v>
      </c>
    </row>
    <row r="98" spans="1:5" ht="14.25">
      <c r="A98" s="28" t="s">
        <v>613</v>
      </c>
      <c r="B98" s="28" t="s">
        <v>612</v>
      </c>
      <c r="C98" s="28" t="s">
        <v>599</v>
      </c>
      <c r="D98" s="31">
        <v>12</v>
      </c>
      <c r="E98" s="28" t="s">
        <v>648</v>
      </c>
    </row>
    <row r="99" spans="1:5" ht="14.25">
      <c r="A99" s="28" t="s">
        <v>614</v>
      </c>
      <c r="B99" s="28" t="s">
        <v>612</v>
      </c>
      <c r="C99" s="28" t="s">
        <v>599</v>
      </c>
      <c r="D99" s="31">
        <v>12</v>
      </c>
      <c r="E99" s="28" t="s">
        <v>648</v>
      </c>
    </row>
    <row r="100" spans="1:5" ht="14.25">
      <c r="A100" s="28" t="s">
        <v>67</v>
      </c>
      <c r="B100" s="28" t="s">
        <v>68</v>
      </c>
      <c r="C100" s="28" t="s">
        <v>56</v>
      </c>
      <c r="D100" s="31">
        <v>6</v>
      </c>
      <c r="E100" s="28" t="s">
        <v>647</v>
      </c>
    </row>
    <row r="101" spans="1:7" ht="14.25">
      <c r="A101" s="28" t="s">
        <v>437</v>
      </c>
      <c r="B101" s="28" t="s">
        <v>438</v>
      </c>
      <c r="C101" s="28" t="s">
        <v>76</v>
      </c>
      <c r="D101" s="31">
        <v>603</v>
      </c>
      <c r="E101" s="28" t="s">
        <v>648</v>
      </c>
      <c r="G101" s="34"/>
    </row>
    <row r="102" spans="1:5" ht="14.25">
      <c r="A102" s="28" t="s">
        <v>439</v>
      </c>
      <c r="B102" s="28" t="s">
        <v>438</v>
      </c>
      <c r="C102" s="28" t="s">
        <v>76</v>
      </c>
      <c r="D102" s="31">
        <v>605</v>
      </c>
      <c r="E102" s="28" t="s">
        <v>648</v>
      </c>
    </row>
    <row r="103" spans="1:5" ht="14.25">
      <c r="A103" s="28" t="s">
        <v>440</v>
      </c>
      <c r="B103" s="28" t="s">
        <v>441</v>
      </c>
      <c r="C103" s="28" t="s">
        <v>76</v>
      </c>
      <c r="D103" s="31">
        <v>449</v>
      </c>
      <c r="E103" s="28" t="s">
        <v>648</v>
      </c>
    </row>
    <row r="104" spans="1:5" ht="14.25">
      <c r="A104" s="28" t="s">
        <v>185</v>
      </c>
      <c r="B104" s="28" t="s">
        <v>186</v>
      </c>
      <c r="C104" s="28" t="s">
        <v>33</v>
      </c>
      <c r="D104" s="31">
        <v>425</v>
      </c>
      <c r="E104" s="28" t="s">
        <v>648</v>
      </c>
    </row>
    <row r="105" spans="1:5" ht="14.25">
      <c r="A105" s="28" t="s">
        <v>196</v>
      </c>
      <c r="B105" s="28" t="s">
        <v>197</v>
      </c>
      <c r="C105" s="28" t="s">
        <v>33</v>
      </c>
      <c r="D105" s="31">
        <v>178.4</v>
      </c>
      <c r="E105" s="28" t="s">
        <v>648</v>
      </c>
    </row>
    <row r="106" spans="1:5" ht="14.25">
      <c r="A106" s="28" t="s">
        <v>198</v>
      </c>
      <c r="B106" s="28" t="s">
        <v>197</v>
      </c>
      <c r="C106" s="28" t="s">
        <v>33</v>
      </c>
      <c r="D106" s="31">
        <v>178.4</v>
      </c>
      <c r="E106" s="28" t="s">
        <v>648</v>
      </c>
    </row>
    <row r="107" spans="1:5" ht="14.25">
      <c r="A107" s="28" t="s">
        <v>199</v>
      </c>
      <c r="B107" s="28" t="s">
        <v>197</v>
      </c>
      <c r="C107" s="28" t="s">
        <v>33</v>
      </c>
      <c r="D107" s="31">
        <v>178.4</v>
      </c>
      <c r="E107" s="28" t="s">
        <v>648</v>
      </c>
    </row>
    <row r="108" spans="1:5" ht="14.25">
      <c r="A108" s="28" t="s">
        <v>200</v>
      </c>
      <c r="B108" s="28" t="s">
        <v>197</v>
      </c>
      <c r="C108" s="28" t="s">
        <v>33</v>
      </c>
      <c r="D108" s="31">
        <v>178.4</v>
      </c>
      <c r="E108" s="28" t="s">
        <v>648</v>
      </c>
    </row>
    <row r="109" spans="1:5" ht="14.25">
      <c r="A109" s="28" t="s">
        <v>201</v>
      </c>
      <c r="B109" s="28" t="s">
        <v>197</v>
      </c>
      <c r="C109" s="28" t="s">
        <v>33</v>
      </c>
      <c r="D109" s="31">
        <v>178.4</v>
      </c>
      <c r="E109" s="28" t="s">
        <v>648</v>
      </c>
    </row>
    <row r="110" spans="1:5" ht="14.25">
      <c r="A110" s="28" t="s">
        <v>202</v>
      </c>
      <c r="B110" s="28" t="s">
        <v>197</v>
      </c>
      <c r="C110" s="28" t="s">
        <v>33</v>
      </c>
      <c r="D110" s="31">
        <v>178.4</v>
      </c>
      <c r="E110" s="28" t="s">
        <v>648</v>
      </c>
    </row>
    <row r="111" spans="1:5" ht="14.25">
      <c r="A111" s="28" t="s">
        <v>203</v>
      </c>
      <c r="B111" s="28" t="s">
        <v>197</v>
      </c>
      <c r="C111" s="28" t="s">
        <v>33</v>
      </c>
      <c r="D111" s="31">
        <v>404.8</v>
      </c>
      <c r="E111" s="28" t="s">
        <v>648</v>
      </c>
    </row>
    <row r="112" spans="1:5" ht="14.25">
      <c r="A112" s="28" t="s">
        <v>204</v>
      </c>
      <c r="B112" s="28" t="s">
        <v>197</v>
      </c>
      <c r="C112" s="28" t="s">
        <v>33</v>
      </c>
      <c r="D112" s="31">
        <v>404.8</v>
      </c>
      <c r="E112" s="28" t="s">
        <v>648</v>
      </c>
    </row>
    <row r="113" spans="1:5" ht="14.25">
      <c r="A113" s="28" t="s">
        <v>191</v>
      </c>
      <c r="B113" s="28" t="s">
        <v>192</v>
      </c>
      <c r="C113" s="28" t="s">
        <v>33</v>
      </c>
      <c r="D113" s="31">
        <v>160.73</v>
      </c>
      <c r="E113" s="28" t="s">
        <v>648</v>
      </c>
    </row>
    <row r="114" spans="1:5" ht="14.25">
      <c r="A114" s="28" t="s">
        <v>193</v>
      </c>
      <c r="B114" s="28" t="s">
        <v>192</v>
      </c>
      <c r="C114" s="28" t="s">
        <v>33</v>
      </c>
      <c r="D114" s="31">
        <v>160.73</v>
      </c>
      <c r="E114" s="28" t="s">
        <v>648</v>
      </c>
    </row>
    <row r="115" spans="1:5" ht="14.25">
      <c r="A115" s="28" t="s">
        <v>194</v>
      </c>
      <c r="B115" s="28" t="s">
        <v>192</v>
      </c>
      <c r="C115" s="28" t="s">
        <v>33</v>
      </c>
      <c r="D115" s="31">
        <v>161.1</v>
      </c>
      <c r="E115" s="28" t="s">
        <v>648</v>
      </c>
    </row>
    <row r="116" spans="1:5" ht="14.25">
      <c r="A116" s="28" t="s">
        <v>195</v>
      </c>
      <c r="B116" s="28" t="s">
        <v>192</v>
      </c>
      <c r="C116" s="28" t="s">
        <v>33</v>
      </c>
      <c r="D116" s="31">
        <v>161.1</v>
      </c>
      <c r="E116" s="28" t="s">
        <v>648</v>
      </c>
    </row>
    <row r="117" spans="1:5" ht="14.25">
      <c r="A117" s="28" t="s">
        <v>473</v>
      </c>
      <c r="B117" s="28" t="s">
        <v>192</v>
      </c>
      <c r="C117" s="28" t="s">
        <v>465</v>
      </c>
      <c r="D117" s="31">
        <v>179.8</v>
      </c>
      <c r="E117" s="28" t="s">
        <v>648</v>
      </c>
    </row>
    <row r="118" spans="1:5" ht="14.25">
      <c r="A118" s="28" t="s">
        <v>474</v>
      </c>
      <c r="B118" s="28" t="s">
        <v>192</v>
      </c>
      <c r="C118" s="28" t="s">
        <v>465</v>
      </c>
      <c r="D118" s="31">
        <v>179.68</v>
      </c>
      <c r="E118" s="28" t="s">
        <v>648</v>
      </c>
    </row>
    <row r="119" spans="1:5" ht="14.25">
      <c r="A119" s="28" t="s">
        <v>205</v>
      </c>
      <c r="B119" s="28" t="s">
        <v>206</v>
      </c>
      <c r="C119" s="28" t="s">
        <v>33</v>
      </c>
      <c r="D119" s="31">
        <v>170</v>
      </c>
      <c r="E119" s="28" t="s">
        <v>648</v>
      </c>
    </row>
    <row r="120" spans="1:5" ht="14.25">
      <c r="A120" s="28" t="s">
        <v>207</v>
      </c>
      <c r="B120" s="28" t="s">
        <v>206</v>
      </c>
      <c r="C120" s="28" t="s">
        <v>33</v>
      </c>
      <c r="D120" s="31">
        <v>170</v>
      </c>
      <c r="E120" s="28" t="s">
        <v>648</v>
      </c>
    </row>
    <row r="121" spans="1:5" ht="14.25">
      <c r="A121" s="28" t="s">
        <v>475</v>
      </c>
      <c r="B121" s="28" t="s">
        <v>206</v>
      </c>
      <c r="C121" s="28" t="s">
        <v>465</v>
      </c>
      <c r="D121" s="31">
        <v>184</v>
      </c>
      <c r="E121" s="28" t="s">
        <v>648</v>
      </c>
    </row>
    <row r="122" spans="1:5" ht="14.25">
      <c r="A122" s="28" t="s">
        <v>458</v>
      </c>
      <c r="B122" s="28" t="s">
        <v>459</v>
      </c>
      <c r="C122" s="28" t="s">
        <v>455</v>
      </c>
      <c r="D122" s="31">
        <v>2</v>
      </c>
      <c r="E122" s="28" t="s">
        <v>647</v>
      </c>
    </row>
    <row r="123" spans="1:5" ht="14.25">
      <c r="A123" s="28" t="s">
        <v>629</v>
      </c>
      <c r="B123" s="28" t="s">
        <v>630</v>
      </c>
      <c r="C123" s="28" t="s">
        <v>599</v>
      </c>
      <c r="D123" s="31">
        <v>5</v>
      </c>
      <c r="E123" s="28" t="s">
        <v>647</v>
      </c>
    </row>
    <row r="124" spans="1:5" ht="14.25">
      <c r="A124" s="28" t="s">
        <v>356</v>
      </c>
      <c r="B124" s="28" t="s">
        <v>357</v>
      </c>
      <c r="C124" s="28" t="s">
        <v>33</v>
      </c>
      <c r="D124" s="31">
        <v>8.439</v>
      </c>
      <c r="E124" s="28" t="s">
        <v>648</v>
      </c>
    </row>
    <row r="125" spans="1:5" ht="14.25">
      <c r="A125" s="28" t="s">
        <v>358</v>
      </c>
      <c r="B125" s="28" t="s">
        <v>357</v>
      </c>
      <c r="C125" s="28" t="s">
        <v>33</v>
      </c>
      <c r="D125" s="31">
        <v>8.439</v>
      </c>
      <c r="E125" s="28" t="s">
        <v>648</v>
      </c>
    </row>
    <row r="126" spans="1:5" ht="14.25">
      <c r="A126" s="28" t="s">
        <v>359</v>
      </c>
      <c r="B126" s="28" t="s">
        <v>357</v>
      </c>
      <c r="C126" s="28" t="s">
        <v>33</v>
      </c>
      <c r="D126" s="31">
        <v>8.439</v>
      </c>
      <c r="E126" s="28" t="s">
        <v>648</v>
      </c>
    </row>
    <row r="127" spans="1:5" ht="14.25">
      <c r="A127" s="28" t="s">
        <v>360</v>
      </c>
      <c r="B127" s="28" t="s">
        <v>357</v>
      </c>
      <c r="C127" s="28" t="s">
        <v>33</v>
      </c>
      <c r="D127" s="31">
        <v>26</v>
      </c>
      <c r="E127" s="28" t="s">
        <v>648</v>
      </c>
    </row>
    <row r="128" spans="1:5" ht="14.25">
      <c r="A128" s="28" t="s">
        <v>361</v>
      </c>
      <c r="B128" s="28" t="s">
        <v>357</v>
      </c>
      <c r="C128" s="28" t="s">
        <v>33</v>
      </c>
      <c r="D128" s="31">
        <v>41</v>
      </c>
      <c r="E128" s="28" t="s">
        <v>648</v>
      </c>
    </row>
    <row r="129" spans="1:5" ht="14.25">
      <c r="A129" s="28" t="s">
        <v>362</v>
      </c>
      <c r="B129" s="28" t="s">
        <v>357</v>
      </c>
      <c r="C129" s="28" t="s">
        <v>33</v>
      </c>
      <c r="D129" s="31">
        <v>20</v>
      </c>
      <c r="E129" s="28" t="s">
        <v>648</v>
      </c>
    </row>
    <row r="130" spans="1:5" ht="14.25">
      <c r="A130" s="28" t="s">
        <v>442</v>
      </c>
      <c r="B130" s="28" t="s">
        <v>443</v>
      </c>
      <c r="C130" s="28" t="s">
        <v>76</v>
      </c>
      <c r="D130" s="31">
        <v>470</v>
      </c>
      <c r="E130" s="28" t="s">
        <v>648</v>
      </c>
    </row>
    <row r="131" spans="1:5" ht="14.25">
      <c r="A131" s="28" t="s">
        <v>218</v>
      </c>
      <c r="B131" s="28" t="s">
        <v>219</v>
      </c>
      <c r="C131" s="28" t="s">
        <v>33</v>
      </c>
      <c r="D131" s="31">
        <v>225</v>
      </c>
      <c r="E131" s="28" t="s">
        <v>648</v>
      </c>
    </row>
    <row r="132" spans="1:5" ht="14.25">
      <c r="A132" s="28" t="s">
        <v>220</v>
      </c>
      <c r="B132" s="28" t="s">
        <v>219</v>
      </c>
      <c r="C132" s="28" t="s">
        <v>33</v>
      </c>
      <c r="D132" s="31">
        <v>390</v>
      </c>
      <c r="E132" s="28" t="s">
        <v>648</v>
      </c>
    </row>
    <row r="133" spans="1:5" ht="14.25">
      <c r="A133" s="28" t="s">
        <v>208</v>
      </c>
      <c r="B133" s="28" t="s">
        <v>38</v>
      </c>
      <c r="C133" s="28" t="s">
        <v>33</v>
      </c>
      <c r="D133" s="31">
        <v>406</v>
      </c>
      <c r="E133" s="28" t="s">
        <v>648</v>
      </c>
    </row>
    <row r="134" spans="1:5" ht="14.25">
      <c r="A134" s="28" t="s">
        <v>209</v>
      </c>
      <c r="B134" s="28" t="s">
        <v>38</v>
      </c>
      <c r="C134" s="28" t="s">
        <v>33</v>
      </c>
      <c r="D134" s="31">
        <v>54</v>
      </c>
      <c r="E134" s="28" t="s">
        <v>648</v>
      </c>
    </row>
    <row r="135" spans="1:5" ht="14.25">
      <c r="A135" s="28" t="s">
        <v>210</v>
      </c>
      <c r="B135" s="28" t="s">
        <v>38</v>
      </c>
      <c r="C135" s="28" t="s">
        <v>33</v>
      </c>
      <c r="D135" s="31">
        <v>54</v>
      </c>
      <c r="E135" s="28" t="s">
        <v>648</v>
      </c>
    </row>
    <row r="136" spans="1:5" ht="14.25">
      <c r="A136" s="28" t="s">
        <v>211</v>
      </c>
      <c r="B136" s="28" t="s">
        <v>38</v>
      </c>
      <c r="C136" s="28" t="s">
        <v>33</v>
      </c>
      <c r="D136" s="31">
        <v>54</v>
      </c>
      <c r="E136" s="28" t="s">
        <v>648</v>
      </c>
    </row>
    <row r="137" spans="1:5" ht="14.25">
      <c r="A137" s="28" t="s">
        <v>212</v>
      </c>
      <c r="B137" s="28" t="s">
        <v>38</v>
      </c>
      <c r="C137" s="28" t="s">
        <v>33</v>
      </c>
      <c r="D137" s="31">
        <v>64</v>
      </c>
      <c r="E137" s="28" t="s">
        <v>648</v>
      </c>
    </row>
    <row r="138" spans="1:5" ht="14.25">
      <c r="A138" s="28" t="s">
        <v>213</v>
      </c>
      <c r="B138" s="28" t="s">
        <v>38</v>
      </c>
      <c r="C138" s="28" t="s">
        <v>33</v>
      </c>
      <c r="D138" s="31">
        <v>58</v>
      </c>
      <c r="E138" s="28" t="s">
        <v>648</v>
      </c>
    </row>
    <row r="139" spans="1:5" ht="14.25">
      <c r="A139" s="28" t="s">
        <v>221</v>
      </c>
      <c r="B139" s="28" t="s">
        <v>222</v>
      </c>
      <c r="C139" s="28" t="s">
        <v>33</v>
      </c>
      <c r="D139" s="31">
        <v>167</v>
      </c>
      <c r="E139" s="28" t="s">
        <v>648</v>
      </c>
    </row>
    <row r="140" spans="1:5" ht="14.25">
      <c r="A140" s="28" t="s">
        <v>223</v>
      </c>
      <c r="B140" s="28" t="s">
        <v>222</v>
      </c>
      <c r="C140" s="28" t="s">
        <v>33</v>
      </c>
      <c r="D140" s="31">
        <v>167</v>
      </c>
      <c r="E140" s="28" t="s">
        <v>648</v>
      </c>
    </row>
    <row r="141" spans="1:5" ht="14.25">
      <c r="A141" s="28" t="s">
        <v>224</v>
      </c>
      <c r="B141" s="28" t="s">
        <v>222</v>
      </c>
      <c r="C141" s="28" t="s">
        <v>33</v>
      </c>
      <c r="D141" s="31">
        <v>167</v>
      </c>
      <c r="E141" s="28" t="s">
        <v>648</v>
      </c>
    </row>
    <row r="142" spans="1:5" ht="14.25">
      <c r="A142" s="28" t="s">
        <v>225</v>
      </c>
      <c r="B142" s="28" t="s">
        <v>222</v>
      </c>
      <c r="C142" s="28" t="s">
        <v>33</v>
      </c>
      <c r="D142" s="31">
        <v>167</v>
      </c>
      <c r="E142" s="28" t="s">
        <v>648</v>
      </c>
    </row>
    <row r="143" spans="1:5" ht="14.25">
      <c r="A143" s="28" t="s">
        <v>226</v>
      </c>
      <c r="B143" s="28" t="s">
        <v>222</v>
      </c>
      <c r="C143" s="28" t="s">
        <v>33</v>
      </c>
      <c r="D143" s="31">
        <v>203</v>
      </c>
      <c r="E143" s="28" t="s">
        <v>648</v>
      </c>
    </row>
    <row r="144" spans="1:5" ht="14.25">
      <c r="A144" s="28" t="s">
        <v>227</v>
      </c>
      <c r="B144" s="28" t="s">
        <v>222</v>
      </c>
      <c r="C144" s="28" t="s">
        <v>33</v>
      </c>
      <c r="D144" s="31">
        <v>203</v>
      </c>
      <c r="E144" s="28" t="s">
        <v>648</v>
      </c>
    </row>
    <row r="145" spans="1:5" ht="14.25">
      <c r="A145" s="28" t="s">
        <v>233</v>
      </c>
      <c r="B145" s="28" t="s">
        <v>234</v>
      </c>
      <c r="C145" s="28" t="s">
        <v>33</v>
      </c>
      <c r="D145" s="31">
        <v>395</v>
      </c>
      <c r="E145" s="28" t="s">
        <v>648</v>
      </c>
    </row>
    <row r="146" spans="1:5" ht="14.25">
      <c r="A146" s="28" t="s">
        <v>235</v>
      </c>
      <c r="B146" s="28" t="s">
        <v>234</v>
      </c>
      <c r="C146" s="28" t="s">
        <v>33</v>
      </c>
      <c r="D146" s="31">
        <v>435</v>
      </c>
      <c r="E146" s="28" t="s">
        <v>648</v>
      </c>
    </row>
    <row r="147" spans="1:5" ht="14.25">
      <c r="A147" s="28" t="s">
        <v>236</v>
      </c>
      <c r="B147" s="28" t="s">
        <v>234</v>
      </c>
      <c r="C147" s="28" t="s">
        <v>33</v>
      </c>
      <c r="D147" s="31">
        <v>435</v>
      </c>
      <c r="E147" s="28" t="s">
        <v>648</v>
      </c>
    </row>
    <row r="148" spans="1:5" ht="14.25">
      <c r="A148" s="28" t="s">
        <v>228</v>
      </c>
      <c r="B148" s="28" t="s">
        <v>229</v>
      </c>
      <c r="C148" s="28" t="s">
        <v>33</v>
      </c>
      <c r="D148" s="31">
        <v>237</v>
      </c>
      <c r="E148" s="28" t="s">
        <v>648</v>
      </c>
    </row>
    <row r="149" spans="1:5" ht="14.25">
      <c r="A149" s="28" t="s">
        <v>230</v>
      </c>
      <c r="B149" s="28" t="s">
        <v>229</v>
      </c>
      <c r="C149" s="28" t="s">
        <v>33</v>
      </c>
      <c r="D149" s="31">
        <v>237</v>
      </c>
      <c r="E149" s="28" t="s">
        <v>648</v>
      </c>
    </row>
    <row r="150" spans="1:5" ht="14.25">
      <c r="A150" s="28" t="s">
        <v>231</v>
      </c>
      <c r="B150" s="28" t="s">
        <v>229</v>
      </c>
      <c r="C150" s="28" t="s">
        <v>33</v>
      </c>
      <c r="D150" s="31">
        <v>247</v>
      </c>
      <c r="E150" s="28" t="s">
        <v>648</v>
      </c>
    </row>
    <row r="151" spans="1:5" ht="14.25">
      <c r="A151" s="28" t="s">
        <v>232</v>
      </c>
      <c r="B151" s="28" t="s">
        <v>229</v>
      </c>
      <c r="C151" s="28" t="s">
        <v>33</v>
      </c>
      <c r="D151" s="31">
        <v>247</v>
      </c>
      <c r="E151" s="28" t="s">
        <v>648</v>
      </c>
    </row>
    <row r="152" spans="1:5" ht="14.25">
      <c r="A152" s="28" t="s">
        <v>615</v>
      </c>
      <c r="B152" s="28" t="s">
        <v>616</v>
      </c>
      <c r="C152" s="28" t="s">
        <v>599</v>
      </c>
      <c r="D152" s="31">
        <v>14</v>
      </c>
      <c r="E152" s="28" t="s">
        <v>648</v>
      </c>
    </row>
    <row r="153" spans="1:5" ht="14.25">
      <c r="A153" s="28" t="s">
        <v>237</v>
      </c>
      <c r="B153" s="28" t="s">
        <v>238</v>
      </c>
      <c r="C153" s="28" t="s">
        <v>33</v>
      </c>
      <c r="D153" s="31">
        <v>165</v>
      </c>
      <c r="E153" s="28" t="s">
        <v>648</v>
      </c>
    </row>
    <row r="154" spans="1:5" ht="14.25">
      <c r="A154" s="28" t="s">
        <v>239</v>
      </c>
      <c r="B154" s="28" t="s">
        <v>238</v>
      </c>
      <c r="C154" s="28" t="s">
        <v>33</v>
      </c>
      <c r="D154" s="31">
        <v>165</v>
      </c>
      <c r="E154" s="28" t="s">
        <v>648</v>
      </c>
    </row>
    <row r="155" spans="1:5" ht="14.25">
      <c r="A155" s="28" t="s">
        <v>240</v>
      </c>
      <c r="B155" s="28" t="s">
        <v>238</v>
      </c>
      <c r="C155" s="28" t="s">
        <v>33</v>
      </c>
      <c r="D155" s="31">
        <v>165</v>
      </c>
      <c r="E155" s="28" t="s">
        <v>648</v>
      </c>
    </row>
    <row r="156" spans="1:5" ht="14.25">
      <c r="A156" s="28" t="s">
        <v>241</v>
      </c>
      <c r="B156" s="28" t="s">
        <v>238</v>
      </c>
      <c r="C156" s="28" t="s">
        <v>33</v>
      </c>
      <c r="D156" s="31">
        <v>165</v>
      </c>
      <c r="E156" s="28" t="s">
        <v>648</v>
      </c>
    </row>
    <row r="157" spans="1:5" ht="14.25">
      <c r="A157" s="28" t="s">
        <v>476</v>
      </c>
      <c r="B157" s="28" t="s">
        <v>238</v>
      </c>
      <c r="C157" s="28" t="s">
        <v>465</v>
      </c>
      <c r="D157" s="31">
        <v>310</v>
      </c>
      <c r="E157" s="28" t="s">
        <v>648</v>
      </c>
    </row>
    <row r="158" spans="1:5" ht="14.25">
      <c r="A158" s="28" t="s">
        <v>477</v>
      </c>
      <c r="B158" s="28" t="s">
        <v>238</v>
      </c>
      <c r="C158" s="28" t="s">
        <v>465</v>
      </c>
      <c r="D158" s="31">
        <v>310</v>
      </c>
      <c r="E158" s="28" t="s">
        <v>648</v>
      </c>
    </row>
    <row r="159" spans="1:5" ht="14.25">
      <c r="A159" s="28" t="s">
        <v>426</v>
      </c>
      <c r="B159" s="28" t="s">
        <v>427</v>
      </c>
      <c r="C159" s="28" t="s">
        <v>428</v>
      </c>
      <c r="D159" s="35">
        <v>0.1</v>
      </c>
      <c r="E159" s="28" t="s">
        <v>647</v>
      </c>
    </row>
    <row r="160" spans="1:5" ht="14.25">
      <c r="A160" s="28" t="s">
        <v>249</v>
      </c>
      <c r="B160" s="28" t="s">
        <v>250</v>
      </c>
      <c r="C160" s="28" t="s">
        <v>33</v>
      </c>
      <c r="D160" s="31">
        <v>515</v>
      </c>
      <c r="E160" s="28" t="s">
        <v>648</v>
      </c>
    </row>
    <row r="161" spans="1:5" ht="14.25">
      <c r="A161" s="28" t="s">
        <v>251</v>
      </c>
      <c r="B161" s="28" t="s">
        <v>252</v>
      </c>
      <c r="C161" s="28" t="s">
        <v>33</v>
      </c>
      <c r="D161" s="31">
        <v>392</v>
      </c>
      <c r="E161" s="28" t="s">
        <v>648</v>
      </c>
    </row>
    <row r="162" spans="1:5" ht="14.25">
      <c r="A162" s="28" t="s">
        <v>257</v>
      </c>
      <c r="B162" s="28" t="s">
        <v>258</v>
      </c>
      <c r="C162" s="28" t="s">
        <v>33</v>
      </c>
      <c r="D162" s="31">
        <v>176.85</v>
      </c>
      <c r="E162" s="28" t="s">
        <v>648</v>
      </c>
    </row>
    <row r="163" spans="1:5" ht="14.25">
      <c r="A163" s="28" t="s">
        <v>259</v>
      </c>
      <c r="B163" s="28" t="s">
        <v>258</v>
      </c>
      <c r="C163" s="28" t="s">
        <v>33</v>
      </c>
      <c r="D163" s="31">
        <v>176.85</v>
      </c>
      <c r="E163" s="28" t="s">
        <v>648</v>
      </c>
    </row>
    <row r="164" spans="1:5" ht="14.25">
      <c r="A164" s="28" t="s">
        <v>260</v>
      </c>
      <c r="B164" s="28" t="s">
        <v>258</v>
      </c>
      <c r="C164" s="28" t="s">
        <v>33</v>
      </c>
      <c r="D164" s="31">
        <v>176.85</v>
      </c>
      <c r="E164" s="28" t="s">
        <v>648</v>
      </c>
    </row>
    <row r="165" spans="1:5" ht="14.25">
      <c r="A165" s="28" t="s">
        <v>261</v>
      </c>
      <c r="B165" s="28" t="s">
        <v>258</v>
      </c>
      <c r="C165" s="28" t="s">
        <v>33</v>
      </c>
      <c r="D165" s="31">
        <v>176.85</v>
      </c>
      <c r="E165" s="28" t="s">
        <v>648</v>
      </c>
    </row>
    <row r="166" spans="1:5" ht="14.25">
      <c r="A166" s="28" t="s">
        <v>262</v>
      </c>
      <c r="B166" s="28" t="s">
        <v>258</v>
      </c>
      <c r="C166" s="28" t="s">
        <v>33</v>
      </c>
      <c r="D166" s="31">
        <v>195.3</v>
      </c>
      <c r="E166" s="28" t="s">
        <v>648</v>
      </c>
    </row>
    <row r="167" spans="1:5" ht="14.25">
      <c r="A167" s="28" t="s">
        <v>263</v>
      </c>
      <c r="B167" s="28" t="s">
        <v>258</v>
      </c>
      <c r="C167" s="28" t="s">
        <v>33</v>
      </c>
      <c r="D167" s="31">
        <v>195.3</v>
      </c>
      <c r="E167" s="28" t="s">
        <v>648</v>
      </c>
    </row>
    <row r="168" spans="1:5" ht="14.25">
      <c r="A168" s="28" t="s">
        <v>242</v>
      </c>
      <c r="B168" s="28" t="s">
        <v>243</v>
      </c>
      <c r="C168" s="28" t="s">
        <v>33</v>
      </c>
      <c r="D168" s="31">
        <v>98.5</v>
      </c>
      <c r="E168" s="28" t="s">
        <v>648</v>
      </c>
    </row>
    <row r="169" spans="1:5" ht="14.25">
      <c r="A169" s="28" t="s">
        <v>244</v>
      </c>
      <c r="B169" s="28" t="s">
        <v>243</v>
      </c>
      <c r="C169" s="28" t="s">
        <v>33</v>
      </c>
      <c r="D169" s="31">
        <v>98.5</v>
      </c>
      <c r="E169" s="28" t="s">
        <v>648</v>
      </c>
    </row>
    <row r="170" spans="1:5" ht="14.25">
      <c r="A170" s="28" t="s">
        <v>245</v>
      </c>
      <c r="B170" s="28" t="s">
        <v>34</v>
      </c>
      <c r="C170" s="28" t="s">
        <v>33</v>
      </c>
      <c r="D170" s="31">
        <v>48</v>
      </c>
      <c r="E170" s="28" t="s">
        <v>648</v>
      </c>
    </row>
    <row r="171" spans="1:5" ht="14.25">
      <c r="A171" s="28" t="s">
        <v>246</v>
      </c>
      <c r="B171" s="28" t="s">
        <v>34</v>
      </c>
      <c r="C171" s="28" t="s">
        <v>33</v>
      </c>
      <c r="D171" s="31">
        <v>48</v>
      </c>
      <c r="E171" s="28" t="s">
        <v>648</v>
      </c>
    </row>
    <row r="172" spans="1:5" ht="14.25">
      <c r="A172" s="28" t="s">
        <v>247</v>
      </c>
      <c r="B172" s="28" t="s">
        <v>34</v>
      </c>
      <c r="C172" s="28" t="s">
        <v>33</v>
      </c>
      <c r="D172" s="31">
        <v>48</v>
      </c>
      <c r="E172" s="28" t="s">
        <v>648</v>
      </c>
    </row>
    <row r="173" spans="1:5" ht="14.25">
      <c r="A173" s="28" t="s">
        <v>248</v>
      </c>
      <c r="B173" s="28" t="s">
        <v>34</v>
      </c>
      <c r="C173" s="28" t="s">
        <v>33</v>
      </c>
      <c r="D173" s="31">
        <v>48</v>
      </c>
      <c r="E173" s="28" t="s">
        <v>648</v>
      </c>
    </row>
    <row r="174" spans="1:5" ht="14.25">
      <c r="A174" s="28" t="s">
        <v>633</v>
      </c>
      <c r="B174" s="28" t="s">
        <v>634</v>
      </c>
      <c r="C174" s="28" t="s">
        <v>599</v>
      </c>
      <c r="D174" s="31">
        <v>2</v>
      </c>
      <c r="E174" s="28" t="s">
        <v>647</v>
      </c>
    </row>
    <row r="175" spans="1:5" ht="14.25">
      <c r="A175" s="28" t="s">
        <v>78</v>
      </c>
      <c r="B175" s="28" t="s">
        <v>79</v>
      </c>
      <c r="C175" s="28" t="s">
        <v>75</v>
      </c>
      <c r="D175" s="31">
        <v>831</v>
      </c>
      <c r="E175" s="28" t="s">
        <v>648</v>
      </c>
    </row>
    <row r="176" spans="1:5" ht="14.25">
      <c r="A176" s="28" t="s">
        <v>80</v>
      </c>
      <c r="B176" s="28" t="s">
        <v>79</v>
      </c>
      <c r="C176" s="28" t="s">
        <v>75</v>
      </c>
      <c r="D176" s="31">
        <v>858</v>
      </c>
      <c r="E176" s="28" t="s">
        <v>648</v>
      </c>
    </row>
    <row r="177" spans="1:5" ht="14.25">
      <c r="A177" s="28" t="s">
        <v>253</v>
      </c>
      <c r="B177" s="28" t="s">
        <v>254</v>
      </c>
      <c r="C177" s="28" t="s">
        <v>33</v>
      </c>
      <c r="D177" s="31">
        <v>183</v>
      </c>
      <c r="E177" s="28" t="s">
        <v>648</v>
      </c>
    </row>
    <row r="178" spans="1:5" ht="14.25">
      <c r="A178" s="28" t="s">
        <v>255</v>
      </c>
      <c r="B178" s="28" t="s">
        <v>254</v>
      </c>
      <c r="C178" s="28" t="s">
        <v>33</v>
      </c>
      <c r="D178" s="31">
        <v>183</v>
      </c>
      <c r="E178" s="28" t="s">
        <v>648</v>
      </c>
    </row>
    <row r="179" spans="1:5" ht="14.25">
      <c r="A179" s="28" t="s">
        <v>256</v>
      </c>
      <c r="B179" s="28" t="s">
        <v>254</v>
      </c>
      <c r="C179" s="28" t="s">
        <v>33</v>
      </c>
      <c r="D179" s="31">
        <v>192</v>
      </c>
      <c r="E179" s="28" t="s">
        <v>648</v>
      </c>
    </row>
    <row r="180" spans="1:5" ht="14.25">
      <c r="A180" s="28" t="s">
        <v>462</v>
      </c>
      <c r="B180" s="28" t="s">
        <v>463</v>
      </c>
      <c r="C180" s="28" t="s">
        <v>44</v>
      </c>
      <c r="D180" s="31">
        <v>45</v>
      </c>
      <c r="E180" s="28" t="s">
        <v>648</v>
      </c>
    </row>
    <row r="181" spans="1:5" ht="14.25">
      <c r="A181" s="28" t="s">
        <v>617</v>
      </c>
      <c r="B181" s="28" t="s">
        <v>618</v>
      </c>
      <c r="C181" s="28" t="s">
        <v>599</v>
      </c>
      <c r="D181" s="31">
        <v>21</v>
      </c>
      <c r="E181" s="28" t="s">
        <v>648</v>
      </c>
    </row>
    <row r="182" spans="1:5" ht="14.25">
      <c r="A182" s="28" t="s">
        <v>619</v>
      </c>
      <c r="B182" s="28" t="s">
        <v>618</v>
      </c>
      <c r="C182" s="28" t="s">
        <v>599</v>
      </c>
      <c r="D182" s="31">
        <v>20</v>
      </c>
      <c r="E182" s="28" t="s">
        <v>648</v>
      </c>
    </row>
    <row r="183" spans="1:5" ht="14.25">
      <c r="A183" s="28" t="s">
        <v>620</v>
      </c>
      <c r="B183" s="28" t="s">
        <v>621</v>
      </c>
      <c r="C183" s="28" t="s">
        <v>599</v>
      </c>
      <c r="D183" s="31">
        <v>36</v>
      </c>
      <c r="E183" s="28" t="s">
        <v>648</v>
      </c>
    </row>
    <row r="184" spans="1:5" ht="14.25">
      <c r="A184" s="28" t="s">
        <v>622</v>
      </c>
      <c r="B184" s="28" t="s">
        <v>621</v>
      </c>
      <c r="C184" s="28" t="s">
        <v>599</v>
      </c>
      <c r="D184" s="31">
        <v>36</v>
      </c>
      <c r="E184" s="28" t="s">
        <v>648</v>
      </c>
    </row>
    <row r="185" spans="1:5" ht="14.25">
      <c r="A185" s="28" t="s">
        <v>623</v>
      </c>
      <c r="B185" s="28" t="s">
        <v>621</v>
      </c>
      <c r="C185" s="28" t="s">
        <v>599</v>
      </c>
      <c r="D185" s="31">
        <v>29</v>
      </c>
      <c r="E185" s="28" t="s">
        <v>648</v>
      </c>
    </row>
    <row r="186" spans="1:5" ht="14.25">
      <c r="A186" s="28" t="s">
        <v>81</v>
      </c>
      <c r="B186" s="28" t="s">
        <v>82</v>
      </c>
      <c r="C186" s="28" t="s">
        <v>75</v>
      </c>
      <c r="D186" s="31">
        <v>815</v>
      </c>
      <c r="E186" s="28" t="s">
        <v>648</v>
      </c>
    </row>
    <row r="187" spans="1:5" ht="14.25">
      <c r="A187" s="28" t="s">
        <v>83</v>
      </c>
      <c r="B187" s="28" t="s">
        <v>82</v>
      </c>
      <c r="C187" s="28" t="s">
        <v>75</v>
      </c>
      <c r="D187" s="31">
        <v>820</v>
      </c>
      <c r="E187" s="28" t="s">
        <v>648</v>
      </c>
    </row>
    <row r="188" spans="1:5" ht="14.25">
      <c r="A188" s="28" t="s">
        <v>84</v>
      </c>
      <c r="B188" s="28" t="s">
        <v>82</v>
      </c>
      <c r="C188" s="28" t="s">
        <v>75</v>
      </c>
      <c r="D188" s="31">
        <v>820</v>
      </c>
      <c r="E188" s="28" t="s">
        <v>648</v>
      </c>
    </row>
    <row r="189" spans="1:5" ht="14.25">
      <c r="A189" s="28" t="s">
        <v>69</v>
      </c>
      <c r="B189" s="28" t="s">
        <v>70</v>
      </c>
      <c r="C189" s="28" t="s">
        <v>56</v>
      </c>
      <c r="D189" s="31">
        <v>3</v>
      </c>
      <c r="E189" s="28" t="s">
        <v>647</v>
      </c>
    </row>
    <row r="190" spans="1:5" ht="14.25">
      <c r="A190" s="28" t="s">
        <v>635</v>
      </c>
      <c r="B190" s="28" t="s">
        <v>636</v>
      </c>
      <c r="C190" s="28" t="s">
        <v>599</v>
      </c>
      <c r="D190" s="31">
        <v>8</v>
      </c>
      <c r="E190" s="28" t="s">
        <v>647</v>
      </c>
    </row>
    <row r="191" spans="1:5" ht="14.25">
      <c r="A191" s="28" t="s">
        <v>71</v>
      </c>
      <c r="B191" s="28" t="s">
        <v>72</v>
      </c>
      <c r="C191" s="28" t="s">
        <v>56</v>
      </c>
      <c r="D191" s="31">
        <v>3</v>
      </c>
      <c r="E191" s="28" t="s">
        <v>647</v>
      </c>
    </row>
    <row r="192" spans="1:5" ht="14.25">
      <c r="A192" s="28" t="s">
        <v>268</v>
      </c>
      <c r="B192" s="28" t="s">
        <v>36</v>
      </c>
      <c r="C192" s="28" t="s">
        <v>33</v>
      </c>
      <c r="D192" s="31">
        <v>237</v>
      </c>
      <c r="E192" s="28" t="s">
        <v>648</v>
      </c>
    </row>
    <row r="193" spans="1:5" ht="14.25">
      <c r="A193" s="28" t="s">
        <v>269</v>
      </c>
      <c r="B193" s="28" t="s">
        <v>36</v>
      </c>
      <c r="C193" s="28" t="s">
        <v>33</v>
      </c>
      <c r="D193" s="31">
        <v>237</v>
      </c>
      <c r="E193" s="28" t="s">
        <v>648</v>
      </c>
    </row>
    <row r="194" spans="1:5" ht="14.25">
      <c r="A194" s="28" t="s">
        <v>270</v>
      </c>
      <c r="B194" s="28" t="s">
        <v>36</v>
      </c>
      <c r="C194" s="28" t="s">
        <v>33</v>
      </c>
      <c r="D194" s="31">
        <v>237</v>
      </c>
      <c r="E194" s="28" t="s">
        <v>648</v>
      </c>
    </row>
    <row r="195" spans="1:5" ht="14.25">
      <c r="A195" s="28" t="s">
        <v>271</v>
      </c>
      <c r="B195" s="28" t="s">
        <v>36</v>
      </c>
      <c r="C195" s="28" t="s">
        <v>33</v>
      </c>
      <c r="D195" s="31">
        <v>237</v>
      </c>
      <c r="E195" s="28" t="s">
        <v>648</v>
      </c>
    </row>
    <row r="196" spans="1:5" ht="14.25">
      <c r="A196" s="28" t="s">
        <v>35</v>
      </c>
      <c r="B196" s="28" t="s">
        <v>36</v>
      </c>
      <c r="C196" s="28" t="s">
        <v>33</v>
      </c>
      <c r="D196" s="31">
        <v>247</v>
      </c>
      <c r="E196" s="28" t="s">
        <v>648</v>
      </c>
    </row>
    <row r="197" spans="1:5" ht="14.25">
      <c r="A197" s="28" t="s">
        <v>272</v>
      </c>
      <c r="B197" s="28" t="s">
        <v>36</v>
      </c>
      <c r="C197" s="28" t="s">
        <v>33</v>
      </c>
      <c r="D197" s="31">
        <v>247</v>
      </c>
      <c r="E197" s="28" t="s">
        <v>648</v>
      </c>
    </row>
    <row r="198" spans="1:5" ht="14.25">
      <c r="A198" s="28" t="s">
        <v>280</v>
      </c>
      <c r="B198" s="28" t="s">
        <v>281</v>
      </c>
      <c r="C198" s="28" t="s">
        <v>33</v>
      </c>
      <c r="D198" s="31">
        <v>75</v>
      </c>
      <c r="E198" s="28" t="s">
        <v>648</v>
      </c>
    </row>
    <row r="199" spans="1:5" ht="14.25">
      <c r="A199" s="28" t="s">
        <v>282</v>
      </c>
      <c r="B199" s="28" t="s">
        <v>281</v>
      </c>
      <c r="C199" s="28" t="s">
        <v>33</v>
      </c>
      <c r="D199" s="31">
        <v>120</v>
      </c>
      <c r="E199" s="28" t="s">
        <v>648</v>
      </c>
    </row>
    <row r="200" spans="1:5" ht="14.25">
      <c r="A200" s="28" t="s">
        <v>283</v>
      </c>
      <c r="B200" s="28" t="s">
        <v>281</v>
      </c>
      <c r="C200" s="28" t="s">
        <v>33</v>
      </c>
      <c r="D200" s="31">
        <v>208</v>
      </c>
      <c r="E200" s="28" t="s">
        <v>648</v>
      </c>
    </row>
    <row r="201" spans="1:5" ht="14.25">
      <c r="A201" s="28" t="s">
        <v>284</v>
      </c>
      <c r="B201" s="28" t="s">
        <v>281</v>
      </c>
      <c r="C201" s="28" t="s">
        <v>33</v>
      </c>
      <c r="D201" s="31">
        <v>115</v>
      </c>
      <c r="E201" s="28" t="s">
        <v>648</v>
      </c>
    </row>
    <row r="202" spans="1:5" ht="14.25">
      <c r="A202" s="28" t="s">
        <v>285</v>
      </c>
      <c r="B202" s="28" t="s">
        <v>281</v>
      </c>
      <c r="C202" s="28" t="s">
        <v>33</v>
      </c>
      <c r="D202" s="31">
        <v>115</v>
      </c>
      <c r="E202" s="28" t="s">
        <v>648</v>
      </c>
    </row>
    <row r="203" spans="1:5" ht="14.25">
      <c r="A203" s="28" t="s">
        <v>445</v>
      </c>
      <c r="B203" s="28" t="s">
        <v>444</v>
      </c>
      <c r="C203" s="28" t="s">
        <v>76</v>
      </c>
      <c r="D203" s="31">
        <v>795</v>
      </c>
      <c r="E203" s="28" t="s">
        <v>648</v>
      </c>
    </row>
    <row r="204" spans="1:5" ht="14.25">
      <c r="A204" s="28" t="s">
        <v>273</v>
      </c>
      <c r="B204" s="28" t="s">
        <v>274</v>
      </c>
      <c r="C204" s="28" t="s">
        <v>33</v>
      </c>
      <c r="D204" s="31">
        <v>81</v>
      </c>
      <c r="E204" s="28" t="s">
        <v>648</v>
      </c>
    </row>
    <row r="205" spans="1:5" ht="14.25">
      <c r="A205" s="28" t="s">
        <v>275</v>
      </c>
      <c r="B205" s="28" t="s">
        <v>274</v>
      </c>
      <c r="C205" s="28" t="s">
        <v>33</v>
      </c>
      <c r="D205" s="31">
        <v>81</v>
      </c>
      <c r="E205" s="28" t="s">
        <v>648</v>
      </c>
    </row>
    <row r="206" spans="1:5" ht="14.25">
      <c r="A206" s="28" t="s">
        <v>276</v>
      </c>
      <c r="B206" s="28" t="s">
        <v>274</v>
      </c>
      <c r="C206" s="28" t="s">
        <v>33</v>
      </c>
      <c r="D206" s="31">
        <v>81</v>
      </c>
      <c r="E206" s="28" t="s">
        <v>648</v>
      </c>
    </row>
    <row r="207" spans="1:5" ht="14.25">
      <c r="A207" s="28" t="s">
        <v>277</v>
      </c>
      <c r="B207" s="28" t="s">
        <v>274</v>
      </c>
      <c r="C207" s="28" t="s">
        <v>33</v>
      </c>
      <c r="D207" s="31">
        <v>81</v>
      </c>
      <c r="E207" s="28" t="s">
        <v>648</v>
      </c>
    </row>
    <row r="208" spans="1:5" ht="14.25">
      <c r="A208" s="28" t="s">
        <v>278</v>
      </c>
      <c r="B208" s="28" t="s">
        <v>274</v>
      </c>
      <c r="C208" s="28" t="s">
        <v>33</v>
      </c>
      <c r="D208" s="31">
        <v>81</v>
      </c>
      <c r="E208" s="28" t="s">
        <v>648</v>
      </c>
    </row>
    <row r="209" spans="1:5" ht="14.25">
      <c r="A209" s="28" t="s">
        <v>279</v>
      </c>
      <c r="B209" s="28" t="s">
        <v>274</v>
      </c>
      <c r="C209" s="28" t="s">
        <v>33</v>
      </c>
      <c r="D209" s="31">
        <v>81</v>
      </c>
      <c r="E209" s="28" t="s">
        <v>648</v>
      </c>
    </row>
    <row r="210" spans="1:5" ht="14.25">
      <c r="A210" s="28" t="s">
        <v>264</v>
      </c>
      <c r="B210" s="28" t="s">
        <v>265</v>
      </c>
      <c r="C210" s="28" t="s">
        <v>33</v>
      </c>
      <c r="D210" s="31">
        <v>122</v>
      </c>
      <c r="E210" s="28" t="s">
        <v>648</v>
      </c>
    </row>
    <row r="211" spans="1:5" ht="14.25">
      <c r="A211" s="28" t="s">
        <v>266</v>
      </c>
      <c r="B211" s="28" t="s">
        <v>265</v>
      </c>
      <c r="C211" s="28" t="s">
        <v>33</v>
      </c>
      <c r="D211" s="31">
        <v>118</v>
      </c>
      <c r="E211" s="28" t="s">
        <v>648</v>
      </c>
    </row>
    <row r="212" spans="1:5" ht="14.25">
      <c r="A212" s="28" t="s">
        <v>267</v>
      </c>
      <c r="B212" s="28" t="s">
        <v>265</v>
      </c>
      <c r="C212" s="28" t="s">
        <v>33</v>
      </c>
      <c r="D212" s="31">
        <v>568</v>
      </c>
      <c r="E212" s="28" t="s">
        <v>648</v>
      </c>
    </row>
    <row r="213" spans="1:5" ht="14.25">
      <c r="A213" s="28" t="s">
        <v>286</v>
      </c>
      <c r="B213" s="28" t="s">
        <v>287</v>
      </c>
      <c r="C213" s="28" t="s">
        <v>33</v>
      </c>
      <c r="D213" s="31">
        <v>218.58</v>
      </c>
      <c r="E213" s="28" t="s">
        <v>648</v>
      </c>
    </row>
    <row r="214" spans="1:5" ht="14.25">
      <c r="A214" s="28" t="s">
        <v>288</v>
      </c>
      <c r="B214" s="28" t="s">
        <v>287</v>
      </c>
      <c r="C214" s="28" t="s">
        <v>33</v>
      </c>
      <c r="D214" s="31">
        <v>218.58</v>
      </c>
      <c r="E214" s="28" t="s">
        <v>648</v>
      </c>
    </row>
    <row r="215" spans="1:5" ht="14.25">
      <c r="A215" s="28" t="s">
        <v>478</v>
      </c>
      <c r="B215" s="28" t="s">
        <v>287</v>
      </c>
      <c r="C215" s="28" t="s">
        <v>465</v>
      </c>
      <c r="D215" s="31">
        <v>257.85</v>
      </c>
      <c r="E215" s="28" t="s">
        <v>648</v>
      </c>
    </row>
    <row r="216" spans="1:5" ht="14.25">
      <c r="A216" s="28" t="s">
        <v>42</v>
      </c>
      <c r="B216" s="28" t="s">
        <v>43</v>
      </c>
      <c r="C216" s="28" t="s">
        <v>44</v>
      </c>
      <c r="D216" s="31">
        <v>105</v>
      </c>
      <c r="E216" s="28" t="s">
        <v>648</v>
      </c>
    </row>
    <row r="217" spans="1:5" ht="14.25">
      <c r="A217" s="28" t="s">
        <v>688</v>
      </c>
      <c r="B217" s="25" t="s">
        <v>689</v>
      </c>
      <c r="C217" s="25" t="s">
        <v>429</v>
      </c>
      <c r="D217" s="36">
        <v>36</v>
      </c>
      <c r="E217" s="28" t="s">
        <v>648</v>
      </c>
    </row>
    <row r="218" spans="1:5" ht="14.25">
      <c r="A218" s="28" t="s">
        <v>289</v>
      </c>
      <c r="B218" s="28" t="s">
        <v>290</v>
      </c>
      <c r="C218" s="28" t="s">
        <v>33</v>
      </c>
      <c r="D218" s="31">
        <v>320</v>
      </c>
      <c r="E218" s="28" t="s">
        <v>648</v>
      </c>
    </row>
    <row r="219" spans="1:5" ht="14.25">
      <c r="A219" s="28" t="s">
        <v>291</v>
      </c>
      <c r="B219" s="28" t="s">
        <v>290</v>
      </c>
      <c r="C219" s="28" t="s">
        <v>33</v>
      </c>
      <c r="D219" s="31">
        <v>165</v>
      </c>
      <c r="E219" s="28" t="s">
        <v>648</v>
      </c>
    </row>
    <row r="220" spans="1:5" ht="14.25">
      <c r="A220" s="28" t="s">
        <v>292</v>
      </c>
      <c r="B220" s="28" t="s">
        <v>290</v>
      </c>
      <c r="C220" s="28" t="s">
        <v>33</v>
      </c>
      <c r="D220" s="31">
        <v>165</v>
      </c>
      <c r="E220" s="28" t="s">
        <v>648</v>
      </c>
    </row>
    <row r="221" spans="1:5" ht="14.25">
      <c r="A221" s="28" t="s">
        <v>85</v>
      </c>
      <c r="B221" s="28" t="s">
        <v>86</v>
      </c>
      <c r="C221" s="28" t="s">
        <v>75</v>
      </c>
      <c r="D221" s="31">
        <v>840</v>
      </c>
      <c r="E221" s="28" t="s">
        <v>648</v>
      </c>
    </row>
    <row r="222" spans="1:5" ht="14.25">
      <c r="A222" s="28" t="s">
        <v>87</v>
      </c>
      <c r="B222" s="28" t="s">
        <v>86</v>
      </c>
      <c r="C222" s="28" t="s">
        <v>75</v>
      </c>
      <c r="D222" s="31">
        <v>825</v>
      </c>
      <c r="E222" s="28" t="s">
        <v>648</v>
      </c>
    </row>
    <row r="223" spans="1:5" ht="14.25">
      <c r="A223" s="28" t="s">
        <v>293</v>
      </c>
      <c r="B223" s="28" t="s">
        <v>294</v>
      </c>
      <c r="C223" s="28" t="s">
        <v>33</v>
      </c>
      <c r="D223" s="31">
        <v>162.6</v>
      </c>
      <c r="E223" s="28" t="s">
        <v>648</v>
      </c>
    </row>
    <row r="224" spans="1:5" ht="14.25">
      <c r="A224" s="28" t="s">
        <v>295</v>
      </c>
      <c r="B224" s="28" t="s">
        <v>294</v>
      </c>
      <c r="C224" s="28" t="s">
        <v>33</v>
      </c>
      <c r="D224" s="31">
        <v>151.2</v>
      </c>
      <c r="E224" s="28" t="s">
        <v>648</v>
      </c>
    </row>
    <row r="225" spans="1:5" ht="14.25">
      <c r="A225" s="28" t="s">
        <v>296</v>
      </c>
      <c r="B225" s="28" t="s">
        <v>294</v>
      </c>
      <c r="C225" s="28" t="s">
        <v>33</v>
      </c>
      <c r="D225" s="31">
        <v>155.8</v>
      </c>
      <c r="E225" s="28" t="s">
        <v>648</v>
      </c>
    </row>
    <row r="226" spans="1:5" ht="14.25">
      <c r="A226" s="28" t="s">
        <v>297</v>
      </c>
      <c r="B226" s="28" t="s">
        <v>294</v>
      </c>
      <c r="C226" s="28" t="s">
        <v>33</v>
      </c>
      <c r="D226" s="31">
        <v>153.3</v>
      </c>
      <c r="E226" s="28" t="s">
        <v>648</v>
      </c>
    </row>
    <row r="227" spans="1:5" ht="14.25">
      <c r="A227" s="28" t="s">
        <v>298</v>
      </c>
      <c r="B227" s="28" t="s">
        <v>294</v>
      </c>
      <c r="C227" s="28" t="s">
        <v>33</v>
      </c>
      <c r="D227" s="31">
        <v>216</v>
      </c>
      <c r="E227" s="28" t="s">
        <v>648</v>
      </c>
    </row>
    <row r="228" spans="1:5" ht="14.25">
      <c r="A228" s="28" t="s">
        <v>299</v>
      </c>
      <c r="B228" s="28" t="s">
        <v>294</v>
      </c>
      <c r="C228" s="28" t="s">
        <v>33</v>
      </c>
      <c r="D228" s="31">
        <v>216</v>
      </c>
      <c r="E228" s="28" t="s">
        <v>648</v>
      </c>
    </row>
    <row r="229" spans="1:5" ht="14.25">
      <c r="A229" s="28" t="s">
        <v>46</v>
      </c>
      <c r="B229" s="28" t="s">
        <v>47</v>
      </c>
      <c r="C229" s="28" t="s">
        <v>48</v>
      </c>
      <c r="D229" s="31">
        <v>650</v>
      </c>
      <c r="E229" s="28" t="s">
        <v>648</v>
      </c>
    </row>
    <row r="230" spans="1:5" ht="14.25">
      <c r="A230" s="28" t="s">
        <v>300</v>
      </c>
      <c r="B230" s="28" t="s">
        <v>301</v>
      </c>
      <c r="C230" s="28" t="s">
        <v>33</v>
      </c>
      <c r="D230" s="31">
        <v>78</v>
      </c>
      <c r="E230" s="28" t="s">
        <v>648</v>
      </c>
    </row>
    <row r="231" spans="1:5" ht="14.25">
      <c r="A231" s="28" t="s">
        <v>302</v>
      </c>
      <c r="B231" s="28" t="s">
        <v>301</v>
      </c>
      <c r="C231" s="28" t="s">
        <v>33</v>
      </c>
      <c r="D231" s="31">
        <v>107</v>
      </c>
      <c r="E231" s="28" t="s">
        <v>648</v>
      </c>
    </row>
    <row r="232" spans="1:5" ht="14.25">
      <c r="A232" s="28" t="s">
        <v>303</v>
      </c>
      <c r="B232" s="28" t="s">
        <v>301</v>
      </c>
      <c r="C232" s="28" t="s">
        <v>33</v>
      </c>
      <c r="D232" s="31">
        <v>146</v>
      </c>
      <c r="E232" s="28" t="s">
        <v>648</v>
      </c>
    </row>
    <row r="233" spans="1:5" ht="14.25">
      <c r="A233" s="28" t="s">
        <v>304</v>
      </c>
      <c r="B233" s="28" t="s">
        <v>301</v>
      </c>
      <c r="C233" s="28" t="s">
        <v>33</v>
      </c>
      <c r="D233" s="31">
        <v>84</v>
      </c>
      <c r="E233" s="28" t="s">
        <v>648</v>
      </c>
    </row>
    <row r="234" spans="1:5" ht="14.25">
      <c r="A234" s="28" t="s">
        <v>316</v>
      </c>
      <c r="B234" s="28" t="s">
        <v>317</v>
      </c>
      <c r="C234" s="28" t="s">
        <v>33</v>
      </c>
      <c r="D234" s="31">
        <v>176</v>
      </c>
      <c r="E234" s="28" t="s">
        <v>648</v>
      </c>
    </row>
    <row r="235" spans="1:5" ht="14.25">
      <c r="A235" s="28" t="s">
        <v>318</v>
      </c>
      <c r="B235" s="28" t="s">
        <v>317</v>
      </c>
      <c r="C235" s="28" t="s">
        <v>33</v>
      </c>
      <c r="D235" s="31">
        <v>176</v>
      </c>
      <c r="E235" s="28" t="s">
        <v>648</v>
      </c>
    </row>
    <row r="236" spans="1:5" ht="14.25">
      <c r="A236" s="28" t="s">
        <v>479</v>
      </c>
      <c r="B236" s="28" t="s">
        <v>317</v>
      </c>
      <c r="C236" s="28" t="s">
        <v>465</v>
      </c>
      <c r="D236" s="31">
        <v>169</v>
      </c>
      <c r="E236" s="28" t="s">
        <v>648</v>
      </c>
    </row>
    <row r="237" spans="1:5" ht="14.25">
      <c r="A237" s="28" t="s">
        <v>312</v>
      </c>
      <c r="B237" s="28" t="s">
        <v>313</v>
      </c>
      <c r="C237" s="28" t="s">
        <v>33</v>
      </c>
      <c r="D237" s="31">
        <v>25</v>
      </c>
      <c r="E237" s="28" t="s">
        <v>648</v>
      </c>
    </row>
    <row r="238" spans="1:5" ht="14.25">
      <c r="A238" s="28" t="s">
        <v>314</v>
      </c>
      <c r="B238" s="28" t="s">
        <v>313</v>
      </c>
      <c r="C238" s="28" t="s">
        <v>33</v>
      </c>
      <c r="D238" s="31">
        <v>25</v>
      </c>
      <c r="E238" s="28" t="s">
        <v>648</v>
      </c>
    </row>
    <row r="239" spans="1:5" ht="14.25">
      <c r="A239" s="28" t="s">
        <v>315</v>
      </c>
      <c r="B239" s="28" t="s">
        <v>313</v>
      </c>
      <c r="C239" s="28" t="s">
        <v>33</v>
      </c>
      <c r="D239" s="31">
        <v>25</v>
      </c>
      <c r="E239" s="28" t="s">
        <v>648</v>
      </c>
    </row>
    <row r="240" spans="1:5" ht="14.25">
      <c r="A240" s="28" t="s">
        <v>684</v>
      </c>
      <c r="B240" s="28" t="s">
        <v>311</v>
      </c>
      <c r="C240" s="28" t="s">
        <v>33</v>
      </c>
      <c r="D240" s="31">
        <v>50.64</v>
      </c>
      <c r="E240" s="28" t="s">
        <v>648</v>
      </c>
    </row>
    <row r="241" spans="1:5" ht="14.25">
      <c r="A241" s="28" t="s">
        <v>685</v>
      </c>
      <c r="B241" s="28" t="s">
        <v>311</v>
      </c>
      <c r="C241" s="28" t="s">
        <v>33</v>
      </c>
      <c r="D241" s="31">
        <v>50.64</v>
      </c>
      <c r="E241" s="28" t="s">
        <v>648</v>
      </c>
    </row>
    <row r="242" spans="1:5" ht="14.25">
      <c r="A242" s="28" t="s">
        <v>686</v>
      </c>
      <c r="B242" s="28" t="s">
        <v>311</v>
      </c>
      <c r="C242" s="28" t="s">
        <v>33</v>
      </c>
      <c r="D242" s="31">
        <v>50.64</v>
      </c>
      <c r="E242" s="28" t="s">
        <v>648</v>
      </c>
    </row>
    <row r="243" spans="1:5" ht="14.25">
      <c r="A243" s="28" t="s">
        <v>687</v>
      </c>
      <c r="B243" s="28" t="s">
        <v>311</v>
      </c>
      <c r="C243" s="28" t="s">
        <v>33</v>
      </c>
      <c r="D243" s="31">
        <v>50.64</v>
      </c>
      <c r="E243" s="28" t="s">
        <v>648</v>
      </c>
    </row>
    <row r="244" spans="1:5" ht="14.25">
      <c r="A244" s="28" t="s">
        <v>305</v>
      </c>
      <c r="B244" s="28" t="s">
        <v>306</v>
      </c>
      <c r="C244" s="28" t="s">
        <v>33</v>
      </c>
      <c r="D244" s="31">
        <v>71</v>
      </c>
      <c r="E244" s="28" t="s">
        <v>648</v>
      </c>
    </row>
    <row r="245" spans="1:5" ht="14.25">
      <c r="A245" s="28" t="s">
        <v>307</v>
      </c>
      <c r="B245" s="28" t="s">
        <v>306</v>
      </c>
      <c r="C245" s="28" t="s">
        <v>33</v>
      </c>
      <c r="D245" s="31">
        <v>71</v>
      </c>
      <c r="E245" s="28" t="s">
        <v>648</v>
      </c>
    </row>
    <row r="246" spans="1:5" ht="14.25">
      <c r="A246" s="28" t="s">
        <v>308</v>
      </c>
      <c r="B246" s="28" t="s">
        <v>306</v>
      </c>
      <c r="C246" s="28" t="s">
        <v>33</v>
      </c>
      <c r="D246" s="31">
        <v>74</v>
      </c>
      <c r="E246" s="28" t="s">
        <v>648</v>
      </c>
    </row>
    <row r="247" spans="1:5" ht="14.25">
      <c r="A247" s="28" t="s">
        <v>309</v>
      </c>
      <c r="B247" s="28" t="s">
        <v>306</v>
      </c>
      <c r="C247" s="28" t="s">
        <v>33</v>
      </c>
      <c r="D247" s="31">
        <v>75</v>
      </c>
      <c r="E247" s="28" t="s">
        <v>648</v>
      </c>
    </row>
    <row r="248" spans="1:5" ht="14.25">
      <c r="A248" s="28" t="s">
        <v>310</v>
      </c>
      <c r="B248" s="28" t="s">
        <v>306</v>
      </c>
      <c r="C248" s="28" t="s">
        <v>33</v>
      </c>
      <c r="D248" s="31">
        <v>75</v>
      </c>
      <c r="E248" s="28" t="s">
        <v>648</v>
      </c>
    </row>
    <row r="249" spans="1:5" ht="14.25">
      <c r="A249" s="28" t="s">
        <v>319</v>
      </c>
      <c r="B249" s="28" t="s">
        <v>320</v>
      </c>
      <c r="C249" s="28" t="s">
        <v>33</v>
      </c>
      <c r="D249" s="31">
        <v>84</v>
      </c>
      <c r="E249" s="28" t="s">
        <v>648</v>
      </c>
    </row>
    <row r="250" spans="1:5" ht="14.25">
      <c r="A250" s="28" t="s">
        <v>321</v>
      </c>
      <c r="B250" s="28" t="s">
        <v>320</v>
      </c>
      <c r="C250" s="28" t="s">
        <v>33</v>
      </c>
      <c r="D250" s="31">
        <v>86</v>
      </c>
      <c r="E250" s="28" t="s">
        <v>648</v>
      </c>
    </row>
    <row r="251" spans="1:5" ht="14.25">
      <c r="A251" s="28" t="s">
        <v>322</v>
      </c>
      <c r="B251" s="28" t="s">
        <v>320</v>
      </c>
      <c r="C251" s="28" t="s">
        <v>33</v>
      </c>
      <c r="D251" s="31">
        <v>81</v>
      </c>
      <c r="E251" s="28" t="s">
        <v>648</v>
      </c>
    </row>
    <row r="252" spans="1:5" ht="14.25">
      <c r="A252" s="28" t="s">
        <v>323</v>
      </c>
      <c r="B252" s="28" t="s">
        <v>320</v>
      </c>
      <c r="C252" s="28" t="s">
        <v>33</v>
      </c>
      <c r="D252" s="31">
        <v>81</v>
      </c>
      <c r="E252" s="28" t="s">
        <v>648</v>
      </c>
    </row>
    <row r="253" spans="1:5" ht="14.25">
      <c r="A253" s="28" t="s">
        <v>324</v>
      </c>
      <c r="B253" s="28" t="s">
        <v>320</v>
      </c>
      <c r="C253" s="28" t="s">
        <v>33</v>
      </c>
      <c r="D253" s="31">
        <v>98</v>
      </c>
      <c r="E253" s="28" t="s">
        <v>648</v>
      </c>
    </row>
    <row r="254" spans="1:5" ht="14.25">
      <c r="A254" s="28" t="s">
        <v>325</v>
      </c>
      <c r="B254" s="28" t="s">
        <v>320</v>
      </c>
      <c r="C254" s="28" t="s">
        <v>33</v>
      </c>
      <c r="D254" s="31">
        <v>98</v>
      </c>
      <c r="E254" s="28" t="s">
        <v>648</v>
      </c>
    </row>
    <row r="255" spans="1:5" ht="14.25">
      <c r="A255" s="28" t="s">
        <v>331</v>
      </c>
      <c r="B255" s="28" t="s">
        <v>332</v>
      </c>
      <c r="C255" s="28" t="s">
        <v>33</v>
      </c>
      <c r="D255" s="31">
        <v>175</v>
      </c>
      <c r="E255" s="28" t="s">
        <v>648</v>
      </c>
    </row>
    <row r="256" spans="1:5" ht="14.25">
      <c r="A256" s="28" t="s">
        <v>333</v>
      </c>
      <c r="B256" s="28" t="s">
        <v>332</v>
      </c>
      <c r="C256" s="28" t="s">
        <v>33</v>
      </c>
      <c r="D256" s="31">
        <v>175</v>
      </c>
      <c r="E256" s="28" t="s">
        <v>648</v>
      </c>
    </row>
    <row r="257" spans="1:5" ht="14.25">
      <c r="A257" s="28" t="s">
        <v>334</v>
      </c>
      <c r="B257" s="28" t="s">
        <v>332</v>
      </c>
      <c r="C257" s="28" t="s">
        <v>33</v>
      </c>
      <c r="D257" s="31">
        <v>175</v>
      </c>
      <c r="E257" s="28" t="s">
        <v>648</v>
      </c>
    </row>
    <row r="258" spans="1:5" ht="14.25">
      <c r="A258" s="28" t="s">
        <v>481</v>
      </c>
      <c r="B258" s="28" t="s">
        <v>332</v>
      </c>
      <c r="C258" s="28" t="s">
        <v>465</v>
      </c>
      <c r="D258" s="31">
        <v>323</v>
      </c>
      <c r="E258" s="28" t="s">
        <v>648</v>
      </c>
    </row>
    <row r="259" spans="1:5" ht="14.25">
      <c r="A259" s="28" t="s">
        <v>326</v>
      </c>
      <c r="B259" s="28" t="s">
        <v>37</v>
      </c>
      <c r="C259" s="28" t="s">
        <v>33</v>
      </c>
      <c r="D259" s="31">
        <v>13.5</v>
      </c>
      <c r="E259" s="28" t="s">
        <v>648</v>
      </c>
    </row>
    <row r="260" spans="1:5" ht="14.25">
      <c r="A260" s="28" t="s">
        <v>327</v>
      </c>
      <c r="B260" s="28" t="s">
        <v>37</v>
      </c>
      <c r="C260" s="28" t="s">
        <v>33</v>
      </c>
      <c r="D260" s="31">
        <v>13.5</v>
      </c>
      <c r="E260" s="28" t="s">
        <v>648</v>
      </c>
    </row>
    <row r="261" spans="1:5" ht="14.25">
      <c r="A261" s="28" t="s">
        <v>328</v>
      </c>
      <c r="B261" s="28" t="s">
        <v>37</v>
      </c>
      <c r="C261" s="28" t="s">
        <v>33</v>
      </c>
      <c r="D261" s="31">
        <v>50</v>
      </c>
      <c r="E261" s="28" t="s">
        <v>648</v>
      </c>
    </row>
    <row r="262" spans="1:5" ht="14.25">
      <c r="A262" s="28" t="s">
        <v>329</v>
      </c>
      <c r="B262" s="28" t="s">
        <v>37</v>
      </c>
      <c r="C262" s="28" t="s">
        <v>33</v>
      </c>
      <c r="D262" s="31">
        <v>51</v>
      </c>
      <c r="E262" s="28" t="s">
        <v>648</v>
      </c>
    </row>
    <row r="263" spans="1:5" ht="14.25">
      <c r="A263" s="28" t="s">
        <v>330</v>
      </c>
      <c r="B263" s="28" t="s">
        <v>37</v>
      </c>
      <c r="C263" s="28" t="s">
        <v>33</v>
      </c>
      <c r="D263" s="31">
        <v>50</v>
      </c>
      <c r="E263" s="28" t="s">
        <v>648</v>
      </c>
    </row>
    <row r="264" spans="1:5" ht="14.25">
      <c r="A264" s="28" t="s">
        <v>480</v>
      </c>
      <c r="B264" s="28" t="s">
        <v>37</v>
      </c>
      <c r="C264" s="28" t="s">
        <v>465</v>
      </c>
      <c r="D264" s="31">
        <v>40</v>
      </c>
      <c r="E264" s="28" t="s">
        <v>648</v>
      </c>
    </row>
    <row r="265" spans="1:5" ht="14.25">
      <c r="A265" s="28" t="s">
        <v>350</v>
      </c>
      <c r="B265" s="28" t="s">
        <v>351</v>
      </c>
      <c r="C265" s="28" t="s">
        <v>33</v>
      </c>
      <c r="D265" s="31">
        <v>81</v>
      </c>
      <c r="E265" s="28" t="s">
        <v>648</v>
      </c>
    </row>
    <row r="266" spans="1:5" ht="14.25">
      <c r="A266" s="28" t="s">
        <v>352</v>
      </c>
      <c r="B266" s="28" t="s">
        <v>351</v>
      </c>
      <c r="C266" s="28" t="s">
        <v>33</v>
      </c>
      <c r="D266" s="31">
        <v>81</v>
      </c>
      <c r="E266" s="28" t="s">
        <v>648</v>
      </c>
    </row>
    <row r="267" spans="1:5" ht="14.25">
      <c r="A267" s="28" t="s">
        <v>88</v>
      </c>
      <c r="B267" s="28" t="s">
        <v>89</v>
      </c>
      <c r="C267" s="28" t="s">
        <v>75</v>
      </c>
      <c r="D267" s="31">
        <v>391</v>
      </c>
      <c r="E267" s="28" t="s">
        <v>648</v>
      </c>
    </row>
    <row r="268" spans="1:5" ht="14.25">
      <c r="A268" s="28" t="s">
        <v>335</v>
      </c>
      <c r="B268" s="28" t="s">
        <v>336</v>
      </c>
      <c r="C268" s="28" t="s">
        <v>33</v>
      </c>
      <c r="D268" s="31">
        <v>170</v>
      </c>
      <c r="E268" s="28" t="s">
        <v>648</v>
      </c>
    </row>
    <row r="269" spans="1:5" ht="14.25">
      <c r="A269" s="28" t="s">
        <v>337</v>
      </c>
      <c r="B269" s="28" t="s">
        <v>336</v>
      </c>
      <c r="C269" s="28" t="s">
        <v>33</v>
      </c>
      <c r="D269" s="31">
        <v>160</v>
      </c>
      <c r="E269" s="28" t="s">
        <v>648</v>
      </c>
    </row>
    <row r="270" spans="1:5" ht="14.25">
      <c r="A270" s="28" t="s">
        <v>338</v>
      </c>
      <c r="B270" s="28" t="s">
        <v>336</v>
      </c>
      <c r="C270" s="28" t="s">
        <v>33</v>
      </c>
      <c r="D270" s="31">
        <v>48</v>
      </c>
      <c r="E270" s="28" t="s">
        <v>648</v>
      </c>
    </row>
    <row r="271" spans="1:5" ht="14.25">
      <c r="A271" s="28" t="s">
        <v>339</v>
      </c>
      <c r="B271" s="28" t="s">
        <v>336</v>
      </c>
      <c r="C271" s="28" t="s">
        <v>33</v>
      </c>
      <c r="D271" s="31">
        <v>48</v>
      </c>
      <c r="E271" s="28" t="s">
        <v>648</v>
      </c>
    </row>
    <row r="272" spans="1:5" ht="14.25">
      <c r="A272" s="28" t="s">
        <v>340</v>
      </c>
      <c r="B272" s="28" t="s">
        <v>336</v>
      </c>
      <c r="C272" s="28" t="s">
        <v>33</v>
      </c>
      <c r="D272" s="31">
        <v>48</v>
      </c>
      <c r="E272" s="28" t="s">
        <v>648</v>
      </c>
    </row>
    <row r="273" spans="1:5" ht="14.25">
      <c r="A273" s="28" t="s">
        <v>341</v>
      </c>
      <c r="B273" s="28" t="s">
        <v>336</v>
      </c>
      <c r="C273" s="28" t="s">
        <v>33</v>
      </c>
      <c r="D273" s="31">
        <v>48</v>
      </c>
      <c r="E273" s="28" t="s">
        <v>648</v>
      </c>
    </row>
    <row r="274" spans="1:5" ht="14.25">
      <c r="A274" s="28" t="s">
        <v>342</v>
      </c>
      <c r="B274" s="28" t="s">
        <v>336</v>
      </c>
      <c r="C274" s="28" t="s">
        <v>33</v>
      </c>
      <c r="D274" s="31">
        <v>48</v>
      </c>
      <c r="E274" s="28" t="s">
        <v>648</v>
      </c>
    </row>
    <row r="275" spans="1:5" ht="14.25">
      <c r="A275" s="28" t="s">
        <v>343</v>
      </c>
      <c r="B275" s="28" t="s">
        <v>336</v>
      </c>
      <c r="C275" s="28" t="s">
        <v>33</v>
      </c>
      <c r="D275" s="31">
        <v>48</v>
      </c>
      <c r="E275" s="28" t="s">
        <v>648</v>
      </c>
    </row>
    <row r="276" spans="1:5" ht="14.25">
      <c r="A276" s="28" t="s">
        <v>90</v>
      </c>
      <c r="B276" s="28" t="s">
        <v>91</v>
      </c>
      <c r="C276" s="28" t="s">
        <v>75</v>
      </c>
      <c r="D276" s="31">
        <v>570</v>
      </c>
      <c r="E276" s="28" t="s">
        <v>648</v>
      </c>
    </row>
    <row r="277" spans="1:5" ht="14.25">
      <c r="A277" s="28" t="s">
        <v>690</v>
      </c>
      <c r="B277" s="28" t="s">
        <v>691</v>
      </c>
      <c r="C277" s="28" t="s">
        <v>76</v>
      </c>
      <c r="D277" s="31">
        <v>970</v>
      </c>
      <c r="E277" s="28" t="s">
        <v>648</v>
      </c>
    </row>
    <row r="278" spans="1:5" ht="14.25">
      <c r="A278" s="28" t="s">
        <v>347</v>
      </c>
      <c r="B278" s="28" t="s">
        <v>348</v>
      </c>
      <c r="C278" s="28" t="s">
        <v>33</v>
      </c>
      <c r="D278" s="31">
        <v>46</v>
      </c>
      <c r="E278" s="28" t="s">
        <v>648</v>
      </c>
    </row>
    <row r="279" spans="1:5" ht="14.25">
      <c r="A279" s="28" t="s">
        <v>349</v>
      </c>
      <c r="B279" s="28" t="s">
        <v>348</v>
      </c>
      <c r="C279" s="28" t="s">
        <v>33</v>
      </c>
      <c r="D279" s="31">
        <v>49</v>
      </c>
      <c r="E279" s="28" t="s">
        <v>648</v>
      </c>
    </row>
    <row r="280" spans="1:5" ht="14.25">
      <c r="A280" s="28" t="s">
        <v>482</v>
      </c>
      <c r="B280" s="28" t="s">
        <v>348</v>
      </c>
      <c r="C280" s="28" t="s">
        <v>465</v>
      </c>
      <c r="D280" s="31">
        <v>21</v>
      </c>
      <c r="E280" s="28" t="s">
        <v>648</v>
      </c>
    </row>
    <row r="281" spans="1:5" ht="14.25">
      <c r="A281" s="28" t="s">
        <v>214</v>
      </c>
      <c r="B281" s="28" t="s">
        <v>215</v>
      </c>
      <c r="C281" s="28" t="s">
        <v>33</v>
      </c>
      <c r="D281" s="31">
        <v>130</v>
      </c>
      <c r="E281" s="28" t="s">
        <v>648</v>
      </c>
    </row>
    <row r="282" spans="1:5" ht="14.25">
      <c r="A282" s="28" t="s">
        <v>216</v>
      </c>
      <c r="B282" s="28" t="s">
        <v>215</v>
      </c>
      <c r="C282" s="28" t="s">
        <v>33</v>
      </c>
      <c r="D282" s="31">
        <v>135</v>
      </c>
      <c r="E282" s="28" t="s">
        <v>648</v>
      </c>
    </row>
    <row r="283" spans="1:5" ht="14.25">
      <c r="A283" s="28" t="s">
        <v>217</v>
      </c>
      <c r="B283" s="28" t="s">
        <v>215</v>
      </c>
      <c r="C283" s="28" t="s">
        <v>33</v>
      </c>
      <c r="D283" s="31">
        <v>340</v>
      </c>
      <c r="E283" s="28" t="s">
        <v>648</v>
      </c>
    </row>
    <row r="284" spans="1:5" ht="14.25">
      <c r="A284" s="28" t="s">
        <v>453</v>
      </c>
      <c r="B284" s="28" t="s">
        <v>454</v>
      </c>
      <c r="C284" s="28" t="s">
        <v>455</v>
      </c>
      <c r="D284" s="31">
        <v>6</v>
      </c>
      <c r="E284" s="28" t="s">
        <v>647</v>
      </c>
    </row>
    <row r="285" spans="1:5" ht="14.25">
      <c r="A285" s="28" t="s">
        <v>680</v>
      </c>
      <c r="B285" s="28" t="s">
        <v>681</v>
      </c>
      <c r="C285" s="28" t="s">
        <v>448</v>
      </c>
      <c r="D285" s="31">
        <v>6</v>
      </c>
      <c r="E285" s="28" t="s">
        <v>647</v>
      </c>
    </row>
    <row r="286" spans="1:5" ht="14.25">
      <c r="A286" s="28" t="s">
        <v>682</v>
      </c>
      <c r="B286" s="28" t="s">
        <v>683</v>
      </c>
      <c r="C286" s="28" t="s">
        <v>448</v>
      </c>
      <c r="D286" s="31">
        <v>5</v>
      </c>
      <c r="E286" s="28" t="s">
        <v>647</v>
      </c>
    </row>
    <row r="287" spans="1:5" ht="14.25">
      <c r="A287" s="28" t="s">
        <v>423</v>
      </c>
      <c r="B287" s="28" t="s">
        <v>424</v>
      </c>
      <c r="C287" s="28" t="s">
        <v>421</v>
      </c>
      <c r="D287" s="31">
        <v>1375</v>
      </c>
      <c r="E287" s="28" t="s">
        <v>648</v>
      </c>
    </row>
    <row r="288" spans="1:5" ht="14.25">
      <c r="A288" s="28" t="s">
        <v>425</v>
      </c>
      <c r="B288" s="28" t="s">
        <v>424</v>
      </c>
      <c r="C288" s="28" t="s">
        <v>421</v>
      </c>
      <c r="D288" s="31">
        <v>1375</v>
      </c>
      <c r="E288" s="28" t="s">
        <v>648</v>
      </c>
    </row>
    <row r="289" spans="1:5" ht="14.25">
      <c r="A289" s="28" t="s">
        <v>353</v>
      </c>
      <c r="B289" s="28" t="s">
        <v>354</v>
      </c>
      <c r="C289" s="28" t="s">
        <v>33</v>
      </c>
      <c r="D289" s="31">
        <v>61</v>
      </c>
      <c r="E289" s="28" t="s">
        <v>648</v>
      </c>
    </row>
    <row r="290" spans="1:5" ht="14.25">
      <c r="A290" s="28" t="s">
        <v>355</v>
      </c>
      <c r="B290" s="28" t="s">
        <v>354</v>
      </c>
      <c r="C290" s="28" t="s">
        <v>33</v>
      </c>
      <c r="D290" s="31">
        <v>61</v>
      </c>
      <c r="E290" s="28" t="s">
        <v>648</v>
      </c>
    </row>
    <row r="291" spans="1:5" ht="14.25">
      <c r="A291" s="28" t="s">
        <v>344</v>
      </c>
      <c r="B291" s="28" t="s">
        <v>345</v>
      </c>
      <c r="C291" s="28" t="s">
        <v>33</v>
      </c>
      <c r="D291" s="31">
        <v>167</v>
      </c>
      <c r="E291" s="28" t="s">
        <v>648</v>
      </c>
    </row>
    <row r="292" spans="1:5" ht="14.25">
      <c r="A292" s="28" t="s">
        <v>346</v>
      </c>
      <c r="B292" s="28" t="s">
        <v>345</v>
      </c>
      <c r="C292" s="28" t="s">
        <v>33</v>
      </c>
      <c r="D292" s="31">
        <v>502</v>
      </c>
      <c r="E292" s="28" t="s">
        <v>648</v>
      </c>
    </row>
    <row r="293" spans="1:5" ht="14.25">
      <c r="A293" s="28" t="s">
        <v>653</v>
      </c>
      <c r="B293" s="28" t="s">
        <v>652</v>
      </c>
      <c r="C293" s="28" t="s">
        <v>448</v>
      </c>
      <c r="D293" s="31">
        <v>10</v>
      </c>
      <c r="E293" s="28" t="s">
        <v>647</v>
      </c>
    </row>
    <row r="294" spans="1:5" ht="14.25">
      <c r="A294" s="28" t="s">
        <v>655</v>
      </c>
      <c r="B294" s="28" t="s">
        <v>654</v>
      </c>
      <c r="C294" s="28" t="s">
        <v>448</v>
      </c>
      <c r="D294" s="31">
        <v>10</v>
      </c>
      <c r="E294" s="28" t="s">
        <v>647</v>
      </c>
    </row>
    <row r="295" spans="1:5" ht="14.25">
      <c r="A295" s="28" t="s">
        <v>363</v>
      </c>
      <c r="B295" s="28" t="s">
        <v>364</v>
      </c>
      <c r="C295" s="28" t="s">
        <v>33</v>
      </c>
      <c r="D295" s="31">
        <v>177</v>
      </c>
      <c r="E295" s="28" t="s">
        <v>648</v>
      </c>
    </row>
    <row r="296" spans="1:5" ht="14.25">
      <c r="A296" s="28" t="s">
        <v>483</v>
      </c>
      <c r="B296" s="28" t="s">
        <v>364</v>
      </c>
      <c r="C296" s="28" t="s">
        <v>465</v>
      </c>
      <c r="D296" s="31">
        <v>106</v>
      </c>
      <c r="E296" s="28" t="s">
        <v>648</v>
      </c>
    </row>
    <row r="297" spans="1:5" ht="14.25">
      <c r="A297" s="28" t="s">
        <v>385</v>
      </c>
      <c r="B297" s="28" t="s">
        <v>386</v>
      </c>
      <c r="C297" s="28" t="s">
        <v>33</v>
      </c>
      <c r="D297" s="31">
        <v>87</v>
      </c>
      <c r="E297" s="28" t="s">
        <v>648</v>
      </c>
    </row>
    <row r="298" spans="1:5" ht="14.25">
      <c r="A298" s="28" t="s">
        <v>387</v>
      </c>
      <c r="B298" s="28" t="s">
        <v>386</v>
      </c>
      <c r="C298" s="28" t="s">
        <v>33</v>
      </c>
      <c r="D298" s="31">
        <v>87</v>
      </c>
      <c r="E298" s="28" t="s">
        <v>648</v>
      </c>
    </row>
    <row r="299" spans="1:5" ht="14.25">
      <c r="A299" s="28" t="s">
        <v>484</v>
      </c>
      <c r="B299" s="28" t="s">
        <v>386</v>
      </c>
      <c r="C299" s="28" t="s">
        <v>465</v>
      </c>
      <c r="D299" s="31">
        <v>89</v>
      </c>
      <c r="E299" s="28" t="s">
        <v>648</v>
      </c>
    </row>
    <row r="300" spans="1:5" ht="14.25">
      <c r="A300" s="28" t="s">
        <v>95</v>
      </c>
      <c r="B300" s="28" t="s">
        <v>96</v>
      </c>
      <c r="C300" s="28" t="s">
        <v>97</v>
      </c>
      <c r="D300" s="31">
        <v>10</v>
      </c>
      <c r="E300" s="28" t="s">
        <v>647</v>
      </c>
    </row>
    <row r="301" spans="1:5" ht="14.25">
      <c r="A301" s="28" t="s">
        <v>390</v>
      </c>
      <c r="B301" s="28" t="s">
        <v>391</v>
      </c>
      <c r="C301" s="28" t="s">
        <v>33</v>
      </c>
      <c r="D301" s="31">
        <v>102.38</v>
      </c>
      <c r="E301" s="28" t="s">
        <v>648</v>
      </c>
    </row>
    <row r="302" spans="1:5" ht="14.25">
      <c r="A302" s="28" t="s">
        <v>392</v>
      </c>
      <c r="B302" s="28" t="s">
        <v>391</v>
      </c>
      <c r="C302" s="28" t="s">
        <v>33</v>
      </c>
      <c r="D302" s="31">
        <v>102.38</v>
      </c>
      <c r="E302" s="28" t="s">
        <v>648</v>
      </c>
    </row>
    <row r="303" spans="1:5" ht="14.25">
      <c r="A303" s="28" t="s">
        <v>393</v>
      </c>
      <c r="B303" s="28" t="s">
        <v>391</v>
      </c>
      <c r="C303" s="28" t="s">
        <v>33</v>
      </c>
      <c r="D303" s="31">
        <v>102.38</v>
      </c>
      <c r="E303" s="28" t="s">
        <v>648</v>
      </c>
    </row>
    <row r="304" spans="1:5" ht="14.25">
      <c r="A304" s="28" t="s">
        <v>485</v>
      </c>
      <c r="B304" s="28" t="s">
        <v>391</v>
      </c>
      <c r="C304" s="28" t="s">
        <v>465</v>
      </c>
      <c r="D304" s="31">
        <v>131.49</v>
      </c>
      <c r="E304" s="28" t="s">
        <v>648</v>
      </c>
    </row>
    <row r="305" spans="1:5" ht="14.25">
      <c r="A305" s="28" t="s">
        <v>365</v>
      </c>
      <c r="B305" s="28" t="s">
        <v>366</v>
      </c>
      <c r="C305" s="28" t="s">
        <v>33</v>
      </c>
      <c r="D305" s="31">
        <v>89</v>
      </c>
      <c r="E305" s="28" t="s">
        <v>648</v>
      </c>
    </row>
    <row r="306" spans="1:5" ht="14.25">
      <c r="A306" s="28" t="s">
        <v>367</v>
      </c>
      <c r="B306" s="28" t="s">
        <v>368</v>
      </c>
      <c r="C306" s="28" t="s">
        <v>33</v>
      </c>
      <c r="D306" s="31">
        <v>13</v>
      </c>
      <c r="E306" s="28" t="s">
        <v>648</v>
      </c>
    </row>
    <row r="307" spans="1:5" ht="14.25">
      <c r="A307" s="28" t="s">
        <v>369</v>
      </c>
      <c r="B307" s="28" t="s">
        <v>368</v>
      </c>
      <c r="C307" s="28" t="s">
        <v>33</v>
      </c>
      <c r="D307" s="31">
        <v>57</v>
      </c>
      <c r="E307" s="28" t="s">
        <v>648</v>
      </c>
    </row>
    <row r="308" spans="1:5" ht="14.25">
      <c r="A308" s="28" t="s">
        <v>370</v>
      </c>
      <c r="B308" s="28" t="s">
        <v>368</v>
      </c>
      <c r="C308" s="28" t="s">
        <v>33</v>
      </c>
      <c r="D308" s="31">
        <v>57</v>
      </c>
      <c r="E308" s="28" t="s">
        <v>648</v>
      </c>
    </row>
    <row r="309" spans="1:5" ht="14.25">
      <c r="A309" s="28" t="s">
        <v>371</v>
      </c>
      <c r="B309" s="28" t="s">
        <v>368</v>
      </c>
      <c r="C309" s="28" t="s">
        <v>33</v>
      </c>
      <c r="D309" s="31">
        <v>57</v>
      </c>
      <c r="E309" s="28" t="s">
        <v>648</v>
      </c>
    </row>
    <row r="310" spans="1:5" ht="14.25">
      <c r="A310" s="28" t="s">
        <v>372</v>
      </c>
      <c r="B310" s="28" t="s">
        <v>368</v>
      </c>
      <c r="C310" s="28" t="s">
        <v>33</v>
      </c>
      <c r="D310" s="31">
        <v>57</v>
      </c>
      <c r="E310" s="28" t="s">
        <v>648</v>
      </c>
    </row>
    <row r="311" spans="1:5" ht="14.25">
      <c r="A311" s="28" t="s">
        <v>373</v>
      </c>
      <c r="B311" s="28" t="s">
        <v>368</v>
      </c>
      <c r="C311" s="28" t="s">
        <v>33</v>
      </c>
      <c r="D311" s="31">
        <v>57</v>
      </c>
      <c r="E311" s="28" t="s">
        <v>648</v>
      </c>
    </row>
    <row r="312" spans="1:5" ht="14.25">
      <c r="A312" s="28" t="s">
        <v>374</v>
      </c>
      <c r="B312" s="28" t="s">
        <v>368</v>
      </c>
      <c r="C312" s="28" t="s">
        <v>33</v>
      </c>
      <c r="D312" s="31">
        <v>57</v>
      </c>
      <c r="E312" s="28" t="s">
        <v>648</v>
      </c>
    </row>
    <row r="313" spans="1:5" ht="14.25">
      <c r="A313" s="28" t="s">
        <v>375</v>
      </c>
      <c r="B313" s="28" t="s">
        <v>368</v>
      </c>
      <c r="C313" s="28" t="s">
        <v>33</v>
      </c>
      <c r="D313" s="31">
        <v>57</v>
      </c>
      <c r="E313" s="28" t="s">
        <v>648</v>
      </c>
    </row>
    <row r="314" spans="1:5" ht="14.25">
      <c r="A314" s="28" t="s">
        <v>376</v>
      </c>
      <c r="B314" s="28" t="s">
        <v>368</v>
      </c>
      <c r="C314" s="28" t="s">
        <v>33</v>
      </c>
      <c r="D314" s="31">
        <v>57</v>
      </c>
      <c r="E314" s="28" t="s">
        <v>648</v>
      </c>
    </row>
    <row r="315" spans="1:5" ht="14.25">
      <c r="A315" s="28" t="s">
        <v>377</v>
      </c>
      <c r="B315" s="28" t="s">
        <v>368</v>
      </c>
      <c r="C315" s="28" t="s">
        <v>33</v>
      </c>
      <c r="D315" s="31">
        <v>57</v>
      </c>
      <c r="E315" s="28" t="s">
        <v>648</v>
      </c>
    </row>
    <row r="316" spans="1:5" ht="14.25">
      <c r="A316" s="28" t="s">
        <v>378</v>
      </c>
      <c r="B316" s="28" t="s">
        <v>368</v>
      </c>
      <c r="C316" s="28" t="s">
        <v>33</v>
      </c>
      <c r="D316" s="31">
        <v>57</v>
      </c>
      <c r="E316" s="28" t="s">
        <v>648</v>
      </c>
    </row>
    <row r="317" spans="1:5" ht="14.25">
      <c r="A317" s="28" t="s">
        <v>379</v>
      </c>
      <c r="B317" s="28" t="s">
        <v>368</v>
      </c>
      <c r="C317" s="28" t="s">
        <v>33</v>
      </c>
      <c r="D317" s="31">
        <v>57</v>
      </c>
      <c r="E317" s="28" t="s">
        <v>648</v>
      </c>
    </row>
    <row r="318" spans="1:5" ht="14.25">
      <c r="A318" s="28" t="s">
        <v>380</v>
      </c>
      <c r="B318" s="28" t="s">
        <v>368</v>
      </c>
      <c r="C318" s="28" t="s">
        <v>33</v>
      </c>
      <c r="D318" s="31">
        <v>57</v>
      </c>
      <c r="E318" s="28" t="s">
        <v>648</v>
      </c>
    </row>
    <row r="319" spans="1:5" ht="14.25">
      <c r="A319" s="28" t="s">
        <v>381</v>
      </c>
      <c r="B319" s="28" t="s">
        <v>368</v>
      </c>
      <c r="C319" s="28" t="s">
        <v>33</v>
      </c>
      <c r="D319" s="31">
        <v>57</v>
      </c>
      <c r="E319" s="28" t="s">
        <v>648</v>
      </c>
    </row>
    <row r="320" spans="1:5" ht="14.25">
      <c r="A320" s="28" t="s">
        <v>382</v>
      </c>
      <c r="B320" s="28" t="s">
        <v>368</v>
      </c>
      <c r="C320" s="28" t="s">
        <v>33</v>
      </c>
      <c r="D320" s="31">
        <v>57</v>
      </c>
      <c r="E320" s="28" t="s">
        <v>648</v>
      </c>
    </row>
    <row r="321" spans="1:5" ht="14.25">
      <c r="A321" s="28" t="s">
        <v>383</v>
      </c>
      <c r="B321" s="28" t="s">
        <v>368</v>
      </c>
      <c r="C321" s="28" t="s">
        <v>33</v>
      </c>
      <c r="D321" s="31">
        <v>104</v>
      </c>
      <c r="E321" s="28" t="s">
        <v>648</v>
      </c>
    </row>
    <row r="322" spans="1:5" ht="14.25">
      <c r="A322" s="28" t="s">
        <v>384</v>
      </c>
      <c r="B322" s="28" t="s">
        <v>368</v>
      </c>
      <c r="C322" s="28" t="s">
        <v>33</v>
      </c>
      <c r="D322" s="31">
        <v>104</v>
      </c>
      <c r="E322" s="28" t="s">
        <v>648</v>
      </c>
    </row>
    <row r="323" spans="1:5" ht="14.25">
      <c r="A323" s="28" t="s">
        <v>92</v>
      </c>
      <c r="B323" s="28" t="s">
        <v>93</v>
      </c>
      <c r="C323" s="28" t="s">
        <v>75</v>
      </c>
      <c r="D323" s="31">
        <v>158</v>
      </c>
      <c r="E323" s="28" t="s">
        <v>648</v>
      </c>
    </row>
    <row r="324" spans="1:5" ht="14.25">
      <c r="A324" s="28" t="s">
        <v>94</v>
      </c>
      <c r="B324" s="28" t="s">
        <v>93</v>
      </c>
      <c r="C324" s="28" t="s">
        <v>75</v>
      </c>
      <c r="D324" s="31">
        <v>158</v>
      </c>
      <c r="E324" s="28" t="s">
        <v>648</v>
      </c>
    </row>
    <row r="325" spans="1:5" ht="14.25">
      <c r="A325" s="28" t="s">
        <v>182</v>
      </c>
      <c r="B325" s="28" t="s">
        <v>183</v>
      </c>
      <c r="C325" s="28" t="s">
        <v>33</v>
      </c>
      <c r="D325" s="31">
        <v>231</v>
      </c>
      <c r="E325" s="28" t="s">
        <v>648</v>
      </c>
    </row>
    <row r="326" spans="1:5" ht="14.25">
      <c r="A326" s="28" t="s">
        <v>184</v>
      </c>
      <c r="B326" s="28" t="s">
        <v>183</v>
      </c>
      <c r="C326" s="28" t="s">
        <v>33</v>
      </c>
      <c r="D326" s="31">
        <v>127</v>
      </c>
      <c r="E326" s="28" t="s">
        <v>648</v>
      </c>
    </row>
    <row r="327" spans="1:5" ht="14.25">
      <c r="A327" s="28" t="s">
        <v>388</v>
      </c>
      <c r="B327" s="28" t="s">
        <v>389</v>
      </c>
      <c r="C327" s="28" t="s">
        <v>33</v>
      </c>
      <c r="D327" s="31">
        <v>226</v>
      </c>
      <c r="E327" s="28" t="s">
        <v>648</v>
      </c>
    </row>
    <row r="328" spans="1:5" ht="14.25">
      <c r="A328" s="28" t="s">
        <v>63</v>
      </c>
      <c r="B328" s="28" t="s">
        <v>64</v>
      </c>
      <c r="C328" s="28" t="s">
        <v>56</v>
      </c>
      <c r="D328" s="31">
        <v>3</v>
      </c>
      <c r="E328" s="28" t="s">
        <v>647</v>
      </c>
    </row>
    <row r="329" spans="1:5" ht="14.25">
      <c r="A329" s="28" t="s">
        <v>122</v>
      </c>
      <c r="B329" s="28" t="s">
        <v>123</v>
      </c>
      <c r="C329" s="28" t="s">
        <v>33</v>
      </c>
      <c r="D329" s="31">
        <v>178</v>
      </c>
      <c r="E329" s="28" t="s">
        <v>648</v>
      </c>
    </row>
    <row r="330" spans="1:5" ht="14.25">
      <c r="A330" s="28" t="s">
        <v>124</v>
      </c>
      <c r="B330" s="28" t="s">
        <v>123</v>
      </c>
      <c r="C330" s="28" t="s">
        <v>33</v>
      </c>
      <c r="D330" s="31">
        <v>178</v>
      </c>
      <c r="E330" s="28" t="s">
        <v>648</v>
      </c>
    </row>
    <row r="331" spans="1:5" ht="14.25">
      <c r="A331" s="28" t="s">
        <v>125</v>
      </c>
      <c r="B331" s="28" t="s">
        <v>123</v>
      </c>
      <c r="C331" s="28" t="s">
        <v>33</v>
      </c>
      <c r="D331" s="31">
        <v>220</v>
      </c>
      <c r="E331" s="28" t="s">
        <v>648</v>
      </c>
    </row>
    <row r="332" spans="1:5" ht="14.25">
      <c r="A332" s="28" t="s">
        <v>126</v>
      </c>
      <c r="B332" s="28" t="s">
        <v>123</v>
      </c>
      <c r="C332" s="28" t="s">
        <v>33</v>
      </c>
      <c r="D332" s="31">
        <v>230</v>
      </c>
      <c r="E332" s="28" t="s">
        <v>648</v>
      </c>
    </row>
    <row r="333" spans="1:5" ht="14.25">
      <c r="A333" s="28" t="s">
        <v>127</v>
      </c>
      <c r="B333" s="28" t="s">
        <v>123</v>
      </c>
      <c r="C333" s="28" t="s">
        <v>33</v>
      </c>
      <c r="D333" s="31">
        <v>412</v>
      </c>
      <c r="E333" s="28" t="s">
        <v>648</v>
      </c>
    </row>
    <row r="334" spans="1:5" ht="14.25">
      <c r="A334" s="28" t="s">
        <v>128</v>
      </c>
      <c r="B334" s="28" t="s">
        <v>123</v>
      </c>
      <c r="C334" s="28" t="s">
        <v>33</v>
      </c>
      <c r="D334" s="31">
        <v>48</v>
      </c>
      <c r="E334" s="28" t="s">
        <v>648</v>
      </c>
    </row>
    <row r="335" spans="1:5" ht="14.25">
      <c r="A335" s="28" t="s">
        <v>129</v>
      </c>
      <c r="B335" s="28" t="s">
        <v>123</v>
      </c>
      <c r="C335" s="28" t="s">
        <v>33</v>
      </c>
      <c r="D335" s="31">
        <v>48</v>
      </c>
      <c r="E335" s="28" t="s">
        <v>648</v>
      </c>
    </row>
    <row r="336" spans="1:5" ht="14.25">
      <c r="A336" s="28" t="s">
        <v>130</v>
      </c>
      <c r="B336" s="28" t="s">
        <v>123</v>
      </c>
      <c r="C336" s="28" t="s">
        <v>33</v>
      </c>
      <c r="D336" s="31">
        <v>48</v>
      </c>
      <c r="E336" s="28" t="s">
        <v>648</v>
      </c>
    </row>
    <row r="337" spans="1:5" ht="14.25">
      <c r="A337" s="28" t="s">
        <v>131</v>
      </c>
      <c r="B337" s="28" t="s">
        <v>123</v>
      </c>
      <c r="C337" s="28" t="s">
        <v>33</v>
      </c>
      <c r="D337" s="31">
        <v>48</v>
      </c>
      <c r="E337" s="28" t="s">
        <v>648</v>
      </c>
    </row>
    <row r="338" spans="1:5" ht="14.25">
      <c r="A338" s="28" t="s">
        <v>468</v>
      </c>
      <c r="B338" s="28" t="s">
        <v>123</v>
      </c>
      <c r="C338" s="28" t="s">
        <v>465</v>
      </c>
      <c r="D338" s="31">
        <v>184</v>
      </c>
      <c r="E338" s="28" t="s">
        <v>648</v>
      </c>
    </row>
    <row r="339" spans="1:5" ht="14.25">
      <c r="A339" s="28" t="s">
        <v>394</v>
      </c>
      <c r="B339" s="28" t="s">
        <v>395</v>
      </c>
      <c r="C339" s="28" t="s">
        <v>33</v>
      </c>
      <c r="D339" s="31">
        <v>168</v>
      </c>
      <c r="E339" s="28" t="s">
        <v>648</v>
      </c>
    </row>
    <row r="340" spans="1:5" ht="14.25">
      <c r="A340" s="28" t="s">
        <v>486</v>
      </c>
      <c r="B340" s="28" t="s">
        <v>395</v>
      </c>
      <c r="C340" s="28" t="s">
        <v>465</v>
      </c>
      <c r="D340" s="31">
        <v>132</v>
      </c>
      <c r="E340" s="28" t="s">
        <v>648</v>
      </c>
    </row>
    <row r="341" spans="1:5" ht="14.25">
      <c r="A341" s="28" t="s">
        <v>49</v>
      </c>
      <c r="B341" s="28" t="s">
        <v>50</v>
      </c>
      <c r="C341" s="28" t="s">
        <v>48</v>
      </c>
      <c r="D341" s="31">
        <v>659</v>
      </c>
      <c r="E341" s="28" t="s">
        <v>648</v>
      </c>
    </row>
    <row r="342" spans="1:5" ht="14.25">
      <c r="A342" s="28" t="s">
        <v>51</v>
      </c>
      <c r="B342" s="28" t="s">
        <v>50</v>
      </c>
      <c r="C342" s="28" t="s">
        <v>48</v>
      </c>
      <c r="D342" s="31">
        <v>658</v>
      </c>
      <c r="E342" s="28" t="s">
        <v>648</v>
      </c>
    </row>
    <row r="343" spans="1:5" ht="14.25">
      <c r="A343" s="28" t="s">
        <v>52</v>
      </c>
      <c r="B343" s="28" t="s">
        <v>50</v>
      </c>
      <c r="C343" s="28" t="s">
        <v>48</v>
      </c>
      <c r="D343" s="31">
        <v>577</v>
      </c>
      <c r="E343" s="28" t="s">
        <v>648</v>
      </c>
    </row>
    <row r="344" spans="1:5" ht="14.25">
      <c r="A344" s="28" t="s">
        <v>53</v>
      </c>
      <c r="B344" s="28" t="s">
        <v>50</v>
      </c>
      <c r="C344" s="28" t="s">
        <v>48</v>
      </c>
      <c r="D344" s="31">
        <v>610</v>
      </c>
      <c r="E344" s="28" t="s">
        <v>648</v>
      </c>
    </row>
    <row r="345" spans="1:5" ht="14.25">
      <c r="A345" s="28" t="s">
        <v>396</v>
      </c>
      <c r="B345" s="28" t="s">
        <v>50</v>
      </c>
      <c r="C345" s="28" t="s">
        <v>33</v>
      </c>
      <c r="D345" s="31">
        <v>169</v>
      </c>
      <c r="E345" s="28" t="s">
        <v>648</v>
      </c>
    </row>
    <row r="346" spans="1:5" ht="14.25">
      <c r="A346" s="28" t="s">
        <v>397</v>
      </c>
      <c r="B346" s="28" t="s">
        <v>50</v>
      </c>
      <c r="C346" s="28" t="s">
        <v>33</v>
      </c>
      <c r="D346" s="31">
        <v>169</v>
      </c>
      <c r="E346" s="28" t="s">
        <v>648</v>
      </c>
    </row>
    <row r="347" spans="1:5" ht="14.25">
      <c r="A347" s="28" t="s">
        <v>398</v>
      </c>
      <c r="B347" s="28" t="s">
        <v>50</v>
      </c>
      <c r="C347" s="28" t="s">
        <v>33</v>
      </c>
      <c r="D347" s="31">
        <v>258</v>
      </c>
      <c r="E347" s="28" t="s">
        <v>648</v>
      </c>
    </row>
    <row r="348" spans="1:5" ht="14.25">
      <c r="A348" s="28" t="s">
        <v>399</v>
      </c>
      <c r="B348" s="28" t="s">
        <v>50</v>
      </c>
      <c r="C348" s="28" t="s">
        <v>33</v>
      </c>
      <c r="D348" s="31">
        <v>552</v>
      </c>
      <c r="E348" s="28" t="s">
        <v>648</v>
      </c>
    </row>
    <row r="349" spans="1:5" ht="14.25">
      <c r="A349" s="28" t="s">
        <v>400</v>
      </c>
      <c r="B349" s="28" t="s">
        <v>50</v>
      </c>
      <c r="C349" s="28" t="s">
        <v>33</v>
      </c>
      <c r="D349" s="31">
        <v>13</v>
      </c>
      <c r="E349" s="28" t="s">
        <v>648</v>
      </c>
    </row>
    <row r="350" spans="1:5" ht="14.25">
      <c r="A350" s="10" t="s">
        <v>808</v>
      </c>
      <c r="B350" s="120" t="s">
        <v>802</v>
      </c>
      <c r="C350" s="28" t="s">
        <v>33</v>
      </c>
      <c r="D350" s="121">
        <v>88</v>
      </c>
      <c r="E350" s="28" t="s">
        <v>648</v>
      </c>
    </row>
    <row r="351" spans="1:5" ht="14.25">
      <c r="A351" s="28" t="s">
        <v>446</v>
      </c>
      <c r="B351" s="28" t="s">
        <v>447</v>
      </c>
      <c r="C351" s="28" t="s">
        <v>448</v>
      </c>
      <c r="D351" s="31">
        <v>28.5</v>
      </c>
      <c r="E351" s="28" t="s">
        <v>648</v>
      </c>
    </row>
    <row r="352" spans="1:5" ht="14.25">
      <c r="A352" s="28" t="s">
        <v>65</v>
      </c>
      <c r="B352" s="28" t="s">
        <v>66</v>
      </c>
      <c r="C352" s="28" t="s">
        <v>56</v>
      </c>
      <c r="D352" s="31">
        <v>5</v>
      </c>
      <c r="E352" s="28" t="s">
        <v>647</v>
      </c>
    </row>
    <row r="353" spans="1:5" ht="14.25">
      <c r="A353" s="28" t="s">
        <v>628</v>
      </c>
      <c r="B353" s="28" t="s">
        <v>627</v>
      </c>
      <c r="C353" s="28" t="s">
        <v>599</v>
      </c>
      <c r="D353" s="31">
        <v>15</v>
      </c>
      <c r="E353" s="28" t="s">
        <v>648</v>
      </c>
    </row>
    <row r="354" spans="1:5" ht="14.25">
      <c r="A354" s="28" t="s">
        <v>405</v>
      </c>
      <c r="B354" s="28" t="s">
        <v>406</v>
      </c>
      <c r="C354" s="28" t="s">
        <v>33</v>
      </c>
      <c r="D354" s="31">
        <v>21</v>
      </c>
      <c r="E354" s="28" t="s">
        <v>648</v>
      </c>
    </row>
    <row r="355" spans="1:5" ht="14.25">
      <c r="A355" s="28" t="s">
        <v>407</v>
      </c>
      <c r="B355" s="28" t="s">
        <v>406</v>
      </c>
      <c r="C355" s="28" t="s">
        <v>33</v>
      </c>
      <c r="D355" s="31">
        <v>21</v>
      </c>
      <c r="E355" s="28" t="s">
        <v>648</v>
      </c>
    </row>
    <row r="356" spans="1:5" ht="14.25">
      <c r="A356" s="28" t="s">
        <v>408</v>
      </c>
      <c r="B356" s="28" t="s">
        <v>406</v>
      </c>
      <c r="C356" s="28" t="s">
        <v>33</v>
      </c>
      <c r="D356" s="31">
        <v>21</v>
      </c>
      <c r="E356" s="28" t="s">
        <v>648</v>
      </c>
    </row>
    <row r="357" spans="1:5" ht="14.25">
      <c r="A357" s="28" t="s">
        <v>487</v>
      </c>
      <c r="B357" s="28" t="s">
        <v>406</v>
      </c>
      <c r="C357" s="28" t="s">
        <v>465</v>
      </c>
      <c r="D357" s="31">
        <v>16</v>
      </c>
      <c r="E357" s="28" t="s">
        <v>648</v>
      </c>
    </row>
    <row r="358" spans="1:5" ht="14.25">
      <c r="A358" s="28" t="s">
        <v>412</v>
      </c>
      <c r="B358" s="28" t="s">
        <v>413</v>
      </c>
      <c r="C358" s="28" t="s">
        <v>33</v>
      </c>
      <c r="D358" s="31">
        <v>46</v>
      </c>
      <c r="E358" s="28" t="s">
        <v>648</v>
      </c>
    </row>
    <row r="359" spans="1:5" ht="14.25">
      <c r="A359" s="28" t="s">
        <v>414</v>
      </c>
      <c r="B359" s="28" t="s">
        <v>413</v>
      </c>
      <c r="C359" s="28" t="s">
        <v>33</v>
      </c>
      <c r="D359" s="31">
        <v>46</v>
      </c>
      <c r="E359" s="28" t="s">
        <v>648</v>
      </c>
    </row>
    <row r="360" spans="1:5" ht="14.25">
      <c r="A360" s="28" t="s">
        <v>415</v>
      </c>
      <c r="B360" s="28" t="s">
        <v>413</v>
      </c>
      <c r="C360" s="28" t="s">
        <v>33</v>
      </c>
      <c r="D360" s="31">
        <v>46</v>
      </c>
      <c r="E360" s="28" t="s">
        <v>648</v>
      </c>
    </row>
    <row r="361" spans="1:5" ht="14.25">
      <c r="A361" s="28" t="s">
        <v>416</v>
      </c>
      <c r="B361" s="28" t="s">
        <v>413</v>
      </c>
      <c r="C361" s="28" t="s">
        <v>33</v>
      </c>
      <c r="D361" s="31">
        <v>46</v>
      </c>
      <c r="E361" s="28" t="s">
        <v>648</v>
      </c>
    </row>
    <row r="362" spans="1:5" ht="14.25">
      <c r="A362" s="28" t="s">
        <v>624</v>
      </c>
      <c r="B362" s="28" t="s">
        <v>625</v>
      </c>
      <c r="C362" s="28" t="s">
        <v>599</v>
      </c>
      <c r="D362" s="31">
        <v>29</v>
      </c>
      <c r="E362" s="28" t="s">
        <v>648</v>
      </c>
    </row>
    <row r="363" spans="1:5" ht="14.25">
      <c r="A363" s="28" t="s">
        <v>626</v>
      </c>
      <c r="B363" s="28" t="s">
        <v>625</v>
      </c>
      <c r="C363" s="28" t="s">
        <v>599</v>
      </c>
      <c r="D363" s="31">
        <v>29</v>
      </c>
      <c r="E363" s="28" t="s">
        <v>648</v>
      </c>
    </row>
    <row r="364" spans="1:5" ht="14.25">
      <c r="A364" s="28" t="s">
        <v>401</v>
      </c>
      <c r="B364" s="28" t="s">
        <v>402</v>
      </c>
      <c r="C364" s="28" t="s">
        <v>33</v>
      </c>
      <c r="D364" s="31">
        <v>260</v>
      </c>
      <c r="E364" s="28" t="s">
        <v>648</v>
      </c>
    </row>
    <row r="365" spans="1:5" ht="14.25">
      <c r="A365" s="28" t="s">
        <v>403</v>
      </c>
      <c r="B365" s="28" t="s">
        <v>402</v>
      </c>
      <c r="C365" s="28" t="s">
        <v>33</v>
      </c>
      <c r="D365" s="31">
        <v>260</v>
      </c>
      <c r="E365" s="28" t="s">
        <v>648</v>
      </c>
    </row>
    <row r="366" spans="1:5" ht="14.25">
      <c r="A366" s="28" t="s">
        <v>404</v>
      </c>
      <c r="B366" s="28" t="s">
        <v>402</v>
      </c>
      <c r="C366" s="28" t="s">
        <v>33</v>
      </c>
      <c r="D366" s="31">
        <v>290</v>
      </c>
      <c r="E366" s="28" t="s">
        <v>648</v>
      </c>
    </row>
    <row r="367" spans="1:5" ht="14.25">
      <c r="A367" s="28" t="s">
        <v>409</v>
      </c>
      <c r="B367" s="28" t="s">
        <v>410</v>
      </c>
      <c r="C367" s="28" t="s">
        <v>33</v>
      </c>
      <c r="D367" s="31">
        <v>249</v>
      </c>
      <c r="E367" s="28" t="s">
        <v>648</v>
      </c>
    </row>
    <row r="368" spans="1:5" ht="14.25">
      <c r="A368" s="28" t="s">
        <v>411</v>
      </c>
      <c r="B368" s="28" t="s">
        <v>410</v>
      </c>
      <c r="C368" s="28" t="s">
        <v>33</v>
      </c>
      <c r="D368" s="31">
        <v>249</v>
      </c>
      <c r="E368" s="28" t="s">
        <v>648</v>
      </c>
    </row>
    <row r="369" spans="1:5" ht="14.25">
      <c r="A369" s="28" t="s">
        <v>488</v>
      </c>
      <c r="B369" s="28" t="s">
        <v>410</v>
      </c>
      <c r="C369" s="28" t="s">
        <v>465</v>
      </c>
      <c r="D369" s="31">
        <v>293</v>
      </c>
      <c r="E369" s="28" t="s">
        <v>648</v>
      </c>
    </row>
    <row r="370" spans="2:4" ht="14.25">
      <c r="B370" s="8" t="s">
        <v>656</v>
      </c>
      <c r="D370" s="37">
        <f>SUM(D2:D369)</f>
        <v>66458.45699999998</v>
      </c>
    </row>
    <row r="371" spans="2:4" ht="14.25">
      <c r="B371" s="8"/>
      <c r="D371" s="37"/>
    </row>
    <row r="372" spans="2:4" ht="14.25">
      <c r="B372" s="8" t="s">
        <v>692</v>
      </c>
      <c r="C372" s="8"/>
      <c r="D372" s="37"/>
    </row>
    <row r="373" spans="2:4" ht="14.25">
      <c r="B373" s="8"/>
      <c r="C373" s="8"/>
      <c r="D373" s="37"/>
    </row>
    <row r="374" spans="1:5" ht="14.25">
      <c r="A374" s="28" t="s">
        <v>489</v>
      </c>
      <c r="B374" s="25" t="s">
        <v>490</v>
      </c>
      <c r="C374" s="25" t="s">
        <v>429</v>
      </c>
      <c r="D374" s="36">
        <v>4390</v>
      </c>
      <c r="E374" s="28" t="s">
        <v>643</v>
      </c>
    </row>
    <row r="375" spans="2:5" ht="14.25">
      <c r="B375" s="25" t="s">
        <v>799</v>
      </c>
      <c r="C375" s="25" t="s">
        <v>429</v>
      </c>
      <c r="D375" s="36">
        <v>-59</v>
      </c>
      <c r="E375" s="28" t="s">
        <v>643</v>
      </c>
    </row>
    <row r="376" spans="2:4" ht="14.25">
      <c r="B376" s="8" t="s">
        <v>657</v>
      </c>
      <c r="C376" s="8"/>
      <c r="D376" s="37">
        <f>D374+D375</f>
        <v>4331</v>
      </c>
    </row>
    <row r="377" spans="2:4" ht="14.25">
      <c r="B377" s="8"/>
      <c r="C377" s="8"/>
      <c r="D377" s="37"/>
    </row>
    <row r="378" spans="1:5" ht="14.25">
      <c r="A378" s="28" t="s">
        <v>491</v>
      </c>
      <c r="B378" s="28" t="s">
        <v>492</v>
      </c>
      <c r="C378" s="28" t="s">
        <v>33</v>
      </c>
      <c r="D378" s="31">
        <v>180</v>
      </c>
      <c r="E378" s="28" t="s">
        <v>649</v>
      </c>
    </row>
    <row r="379" spans="1:5" ht="14.25">
      <c r="A379" s="28" t="s">
        <v>493</v>
      </c>
      <c r="B379" s="28" t="s">
        <v>492</v>
      </c>
      <c r="C379" s="28" t="s">
        <v>33</v>
      </c>
      <c r="D379" s="31">
        <v>180</v>
      </c>
      <c r="E379" s="28" t="s">
        <v>649</v>
      </c>
    </row>
    <row r="380" spans="1:5" ht="14.25">
      <c r="A380" s="28" t="s">
        <v>494</v>
      </c>
      <c r="B380" s="28" t="s">
        <v>492</v>
      </c>
      <c r="C380" s="28" t="s">
        <v>33</v>
      </c>
      <c r="D380" s="31">
        <v>180</v>
      </c>
      <c r="E380" s="28" t="s">
        <v>649</v>
      </c>
    </row>
    <row r="381" spans="1:5" ht="14.25">
      <c r="A381" s="28" t="s">
        <v>496</v>
      </c>
      <c r="B381" s="28" t="s">
        <v>497</v>
      </c>
      <c r="C381" s="28" t="s">
        <v>33</v>
      </c>
      <c r="D381" s="31">
        <v>178</v>
      </c>
      <c r="E381" s="28" t="s">
        <v>649</v>
      </c>
    </row>
    <row r="382" spans="1:5" ht="14.25">
      <c r="A382" s="28" t="s">
        <v>498</v>
      </c>
      <c r="B382" s="28" t="s">
        <v>497</v>
      </c>
      <c r="C382" s="28" t="s">
        <v>33</v>
      </c>
      <c r="D382" s="31">
        <v>180</v>
      </c>
      <c r="E382" s="28" t="s">
        <v>649</v>
      </c>
    </row>
    <row r="383" spans="1:5" ht="14.25">
      <c r="A383" s="28" t="s">
        <v>500</v>
      </c>
      <c r="B383" s="28" t="s">
        <v>497</v>
      </c>
      <c r="C383" s="28" t="s">
        <v>33</v>
      </c>
      <c r="D383" s="31">
        <v>178</v>
      </c>
      <c r="E383" s="28" t="s">
        <v>649</v>
      </c>
    </row>
    <row r="384" spans="1:5" ht="14.25">
      <c r="A384" s="28" t="s">
        <v>501</v>
      </c>
      <c r="B384" s="28" t="s">
        <v>497</v>
      </c>
      <c r="C384" s="28" t="s">
        <v>33</v>
      </c>
      <c r="D384" s="31">
        <v>180</v>
      </c>
      <c r="E384" s="28" t="s">
        <v>649</v>
      </c>
    </row>
    <row r="385" spans="1:5" ht="14.25">
      <c r="A385" s="28" t="s">
        <v>503</v>
      </c>
      <c r="B385" s="28" t="s">
        <v>504</v>
      </c>
      <c r="C385" s="28" t="s">
        <v>33</v>
      </c>
      <c r="D385" s="31">
        <v>162</v>
      </c>
      <c r="E385" s="28" t="s">
        <v>649</v>
      </c>
    </row>
    <row r="386" spans="1:5" ht="14.25">
      <c r="A386" s="28" t="s">
        <v>505</v>
      </c>
      <c r="B386" s="28" t="s">
        <v>504</v>
      </c>
      <c r="C386" s="28" t="s">
        <v>33</v>
      </c>
      <c r="D386" s="31">
        <v>179</v>
      </c>
      <c r="E386" s="28" t="s">
        <v>649</v>
      </c>
    </row>
    <row r="387" spans="1:5" ht="14.25">
      <c r="A387" s="28" t="s">
        <v>506</v>
      </c>
      <c r="B387" s="28" t="s">
        <v>504</v>
      </c>
      <c r="C387" s="28" t="s">
        <v>33</v>
      </c>
      <c r="D387" s="31">
        <v>178</v>
      </c>
      <c r="E387" s="28" t="s">
        <v>649</v>
      </c>
    </row>
    <row r="388" spans="1:5" ht="14.25">
      <c r="A388" s="28" t="s">
        <v>495</v>
      </c>
      <c r="B388" s="28" t="s">
        <v>492</v>
      </c>
      <c r="C388" s="28" t="s">
        <v>465</v>
      </c>
      <c r="D388" s="31">
        <v>390</v>
      </c>
      <c r="E388" s="28" t="s">
        <v>649</v>
      </c>
    </row>
    <row r="389" spans="1:5" ht="14.25">
      <c r="A389" s="28" t="s">
        <v>499</v>
      </c>
      <c r="B389" s="28" t="s">
        <v>497</v>
      </c>
      <c r="C389" s="28" t="s">
        <v>465</v>
      </c>
      <c r="D389" s="31">
        <v>307</v>
      </c>
      <c r="E389" s="28" t="s">
        <v>649</v>
      </c>
    </row>
    <row r="390" spans="1:5" ht="14.25">
      <c r="A390" s="28" t="s">
        <v>502</v>
      </c>
      <c r="B390" s="28" t="s">
        <v>497</v>
      </c>
      <c r="C390" s="28" t="s">
        <v>465</v>
      </c>
      <c r="D390" s="31">
        <v>307</v>
      </c>
      <c r="E390" s="28" t="s">
        <v>649</v>
      </c>
    </row>
    <row r="391" spans="1:5" ht="14.25">
      <c r="A391" s="28" t="s">
        <v>507</v>
      </c>
      <c r="B391" s="25" t="s">
        <v>504</v>
      </c>
      <c r="C391" s="25" t="s">
        <v>465</v>
      </c>
      <c r="D391" s="36">
        <v>389</v>
      </c>
      <c r="E391" s="28" t="s">
        <v>649</v>
      </c>
    </row>
    <row r="392" spans="2:4" ht="14.25">
      <c r="B392" s="8" t="s">
        <v>658</v>
      </c>
      <c r="C392" s="8"/>
      <c r="D392" s="37">
        <f>SUM(D378:D391)</f>
        <v>3168</v>
      </c>
    </row>
    <row r="393" spans="2:7" ht="14.25">
      <c r="B393" s="8"/>
      <c r="C393" s="8"/>
      <c r="D393" s="37"/>
      <c r="F393" s="38"/>
      <c r="G393" s="38"/>
    </row>
    <row r="394" spans="1:7" ht="14.25">
      <c r="A394" s="28" t="s">
        <v>693</v>
      </c>
      <c r="B394" s="28" t="s">
        <v>694</v>
      </c>
      <c r="C394" s="28" t="s">
        <v>40</v>
      </c>
      <c r="D394" s="31">
        <v>101</v>
      </c>
      <c r="E394" s="28" t="s">
        <v>650</v>
      </c>
      <c r="F394" s="39"/>
      <c r="G394" s="39"/>
    </row>
    <row r="395" spans="1:7" ht="14.25">
      <c r="A395" s="28" t="s">
        <v>545</v>
      </c>
      <c r="B395" s="28" t="s">
        <v>695</v>
      </c>
      <c r="C395" s="28" t="s">
        <v>40</v>
      </c>
      <c r="D395" s="31">
        <v>99</v>
      </c>
      <c r="E395" s="28" t="s">
        <v>650</v>
      </c>
      <c r="F395" s="39"/>
      <c r="G395" s="39"/>
    </row>
    <row r="396" spans="1:7" ht="14.25">
      <c r="A396" s="28" t="s">
        <v>546</v>
      </c>
      <c r="B396" s="28" t="s">
        <v>696</v>
      </c>
      <c r="C396" s="28" t="s">
        <v>40</v>
      </c>
      <c r="D396" s="31">
        <v>61</v>
      </c>
      <c r="E396" s="28" t="s">
        <v>650</v>
      </c>
      <c r="F396" s="39"/>
      <c r="G396" s="39"/>
    </row>
    <row r="397" spans="1:7" ht="14.25">
      <c r="A397" s="28" t="s">
        <v>547</v>
      </c>
      <c r="B397" s="28" t="s">
        <v>697</v>
      </c>
      <c r="C397" s="28" t="s">
        <v>40</v>
      </c>
      <c r="D397" s="31">
        <v>120</v>
      </c>
      <c r="E397" s="28" t="s">
        <v>650</v>
      </c>
      <c r="F397" s="39"/>
      <c r="G397" s="39"/>
    </row>
    <row r="398" spans="1:7" ht="14.25">
      <c r="A398" s="28" t="s">
        <v>789</v>
      </c>
      <c r="B398" s="28" t="s">
        <v>790</v>
      </c>
      <c r="C398" s="28" t="s">
        <v>40</v>
      </c>
      <c r="D398" s="31">
        <v>163</v>
      </c>
      <c r="E398" s="28" t="s">
        <v>650</v>
      </c>
      <c r="F398" s="39"/>
      <c r="G398" s="39"/>
    </row>
    <row r="399" spans="1:7" ht="14.25">
      <c r="A399" s="28" t="s">
        <v>548</v>
      </c>
      <c r="B399" s="28" t="s">
        <v>698</v>
      </c>
      <c r="C399" s="28" t="s">
        <v>40</v>
      </c>
      <c r="D399" s="31">
        <v>121</v>
      </c>
      <c r="E399" s="28" t="s">
        <v>650</v>
      </c>
      <c r="F399" s="39"/>
      <c r="G399" s="39"/>
    </row>
    <row r="400" spans="1:7" ht="14.25">
      <c r="A400" s="28" t="s">
        <v>549</v>
      </c>
      <c r="B400" s="28" t="s">
        <v>699</v>
      </c>
      <c r="C400" s="28" t="s">
        <v>40</v>
      </c>
      <c r="D400" s="31">
        <v>115.5</v>
      </c>
      <c r="E400" s="28" t="s">
        <v>650</v>
      </c>
      <c r="F400" s="39"/>
      <c r="G400" s="39"/>
    </row>
    <row r="401" spans="1:7" ht="14.25">
      <c r="A401" s="28" t="s">
        <v>550</v>
      </c>
      <c r="B401" s="28" t="s">
        <v>699</v>
      </c>
      <c r="C401" s="28" t="s">
        <v>40</v>
      </c>
      <c r="D401" s="31">
        <v>117</v>
      </c>
      <c r="E401" s="28" t="s">
        <v>650</v>
      </c>
      <c r="F401" s="39"/>
      <c r="G401" s="39"/>
    </row>
    <row r="402" spans="1:7" ht="14.25">
      <c r="A402" s="28" t="s">
        <v>551</v>
      </c>
      <c r="B402" s="28" t="s">
        <v>700</v>
      </c>
      <c r="C402" s="28" t="s">
        <v>40</v>
      </c>
      <c r="D402" s="31">
        <v>170</v>
      </c>
      <c r="E402" s="28" t="s">
        <v>650</v>
      </c>
      <c r="F402" s="39"/>
      <c r="G402" s="39"/>
    </row>
    <row r="403" spans="1:7" ht="14.25">
      <c r="A403" s="28" t="s">
        <v>552</v>
      </c>
      <c r="B403" s="28" t="s">
        <v>701</v>
      </c>
      <c r="C403" s="28" t="s">
        <v>40</v>
      </c>
      <c r="D403" s="31">
        <v>88</v>
      </c>
      <c r="E403" s="28" t="s">
        <v>650</v>
      </c>
      <c r="F403" s="39"/>
      <c r="G403" s="39"/>
    </row>
    <row r="404" spans="1:7" ht="14.25">
      <c r="A404" s="28" t="s">
        <v>553</v>
      </c>
      <c r="B404" s="28" t="s">
        <v>701</v>
      </c>
      <c r="C404" s="28" t="s">
        <v>40</v>
      </c>
      <c r="D404" s="31">
        <v>90</v>
      </c>
      <c r="E404" s="28" t="s">
        <v>650</v>
      </c>
      <c r="F404" s="39"/>
      <c r="G404" s="39"/>
    </row>
    <row r="405" spans="1:7" ht="14.25">
      <c r="A405" s="28" t="s">
        <v>542</v>
      </c>
      <c r="B405" s="28" t="s">
        <v>702</v>
      </c>
      <c r="C405" s="28" t="s">
        <v>40</v>
      </c>
      <c r="D405" s="31">
        <v>113</v>
      </c>
      <c r="E405" s="28" t="s">
        <v>650</v>
      </c>
      <c r="F405" s="39"/>
      <c r="G405" s="39"/>
    </row>
    <row r="406" spans="1:7" ht="14.25">
      <c r="A406" s="28" t="s">
        <v>538</v>
      </c>
      <c r="B406" s="28" t="s">
        <v>703</v>
      </c>
      <c r="C406" s="28" t="s">
        <v>40</v>
      </c>
      <c r="D406" s="31">
        <v>215</v>
      </c>
      <c r="E406" s="28" t="s">
        <v>650</v>
      </c>
      <c r="F406" s="39"/>
      <c r="G406" s="39"/>
    </row>
    <row r="407" spans="1:7" ht="14.25">
      <c r="A407" s="28" t="s">
        <v>539</v>
      </c>
      <c r="B407" s="28" t="s">
        <v>704</v>
      </c>
      <c r="C407" s="28" t="s">
        <v>40</v>
      </c>
      <c r="D407" s="31">
        <v>150</v>
      </c>
      <c r="E407" s="28" t="s">
        <v>650</v>
      </c>
      <c r="F407" s="39"/>
      <c r="G407" s="39"/>
    </row>
    <row r="408" spans="1:7" ht="14.25">
      <c r="A408" s="28" t="s">
        <v>541</v>
      </c>
      <c r="B408" s="28" t="s">
        <v>705</v>
      </c>
      <c r="C408" s="28" t="s">
        <v>40</v>
      </c>
      <c r="D408" s="31">
        <v>186</v>
      </c>
      <c r="E408" s="28" t="s">
        <v>650</v>
      </c>
      <c r="F408" s="39"/>
      <c r="G408" s="39"/>
    </row>
    <row r="409" spans="1:7" ht="14.25">
      <c r="A409" s="28" t="s">
        <v>554</v>
      </c>
      <c r="B409" s="28" t="s">
        <v>706</v>
      </c>
      <c r="C409" s="28" t="s">
        <v>40</v>
      </c>
      <c r="D409" s="31">
        <v>150</v>
      </c>
      <c r="E409" s="28" t="s">
        <v>650</v>
      </c>
      <c r="F409" s="39"/>
      <c r="G409" s="39"/>
    </row>
    <row r="410" spans="1:7" ht="14.25">
      <c r="A410" s="28" t="s">
        <v>555</v>
      </c>
      <c r="B410" s="28" t="s">
        <v>707</v>
      </c>
      <c r="C410" s="28" t="s">
        <v>40</v>
      </c>
      <c r="D410" s="31">
        <v>127</v>
      </c>
      <c r="E410" s="28" t="s">
        <v>650</v>
      </c>
      <c r="F410" s="39"/>
      <c r="G410" s="39"/>
    </row>
    <row r="411" spans="1:7" ht="14.25">
      <c r="A411" s="28" t="s">
        <v>516</v>
      </c>
      <c r="B411" s="28" t="s">
        <v>708</v>
      </c>
      <c r="C411" s="28" t="s">
        <v>40</v>
      </c>
      <c r="D411" s="31">
        <v>134</v>
      </c>
      <c r="E411" s="28" t="s">
        <v>650</v>
      </c>
      <c r="F411" s="39"/>
      <c r="G411" s="39"/>
    </row>
    <row r="412" spans="1:7" ht="14.25">
      <c r="A412" s="28" t="s">
        <v>517</v>
      </c>
      <c r="B412" s="28" t="s">
        <v>709</v>
      </c>
      <c r="C412" s="28" t="s">
        <v>40</v>
      </c>
      <c r="D412" s="31">
        <v>124</v>
      </c>
      <c r="E412" s="28" t="s">
        <v>650</v>
      </c>
      <c r="F412" s="39"/>
      <c r="G412" s="39"/>
    </row>
    <row r="413" spans="1:7" ht="14.25">
      <c r="A413" s="28" t="s">
        <v>592</v>
      </c>
      <c r="B413" s="28" t="s">
        <v>710</v>
      </c>
      <c r="C413" s="28" t="s">
        <v>40</v>
      </c>
      <c r="D413" s="31">
        <v>2</v>
      </c>
      <c r="E413" s="28" t="s">
        <v>650</v>
      </c>
      <c r="F413" s="39"/>
      <c r="G413" s="39"/>
    </row>
    <row r="414" spans="1:7" ht="14.25">
      <c r="A414" s="28" t="s">
        <v>593</v>
      </c>
      <c r="B414" s="28" t="s">
        <v>594</v>
      </c>
      <c r="C414" s="28" t="s">
        <v>40</v>
      </c>
      <c r="D414" s="31">
        <v>1</v>
      </c>
      <c r="E414" s="28" t="s">
        <v>650</v>
      </c>
      <c r="F414" s="39"/>
      <c r="G414" s="39"/>
    </row>
    <row r="415" spans="1:7" ht="14.25">
      <c r="A415" s="28" t="s">
        <v>557</v>
      </c>
      <c r="B415" s="28" t="s">
        <v>711</v>
      </c>
      <c r="C415" s="28" t="s">
        <v>40</v>
      </c>
      <c r="D415" s="31">
        <v>119</v>
      </c>
      <c r="E415" s="28" t="s">
        <v>650</v>
      </c>
      <c r="F415" s="39"/>
      <c r="G415" s="39"/>
    </row>
    <row r="416" spans="1:7" ht="14.25">
      <c r="A416" s="28" t="s">
        <v>518</v>
      </c>
      <c r="B416" s="28" t="s">
        <v>712</v>
      </c>
      <c r="C416" s="28" t="s">
        <v>40</v>
      </c>
      <c r="D416" s="31">
        <v>63</v>
      </c>
      <c r="E416" s="28" t="s">
        <v>650</v>
      </c>
      <c r="F416" s="39"/>
      <c r="G416" s="39"/>
    </row>
    <row r="417" spans="1:7" ht="14.25">
      <c r="A417" s="28" t="s">
        <v>713</v>
      </c>
      <c r="B417" s="28" t="s">
        <v>714</v>
      </c>
      <c r="C417" s="28" t="s">
        <v>40</v>
      </c>
      <c r="D417" s="31">
        <v>91</v>
      </c>
      <c r="E417" s="28" t="s">
        <v>650</v>
      </c>
      <c r="F417" s="39"/>
      <c r="G417" s="39"/>
    </row>
    <row r="418" spans="1:7" ht="14.25">
      <c r="A418" s="28" t="s">
        <v>520</v>
      </c>
      <c r="B418" s="28" t="s">
        <v>715</v>
      </c>
      <c r="C418" s="28" t="s">
        <v>40</v>
      </c>
      <c r="D418" s="31">
        <v>60</v>
      </c>
      <c r="E418" s="28" t="s">
        <v>650</v>
      </c>
      <c r="F418" s="39"/>
      <c r="G418" s="39"/>
    </row>
    <row r="419" spans="1:7" ht="14.25">
      <c r="A419" s="28" t="s">
        <v>559</v>
      </c>
      <c r="B419" s="28" t="s">
        <v>716</v>
      </c>
      <c r="C419" s="28" t="s">
        <v>40</v>
      </c>
      <c r="D419" s="31">
        <v>70</v>
      </c>
      <c r="E419" s="28" t="s">
        <v>650</v>
      </c>
      <c r="F419" s="39"/>
      <c r="G419" s="39"/>
    </row>
    <row r="420" spans="1:7" ht="14.25">
      <c r="A420" s="28" t="s">
        <v>558</v>
      </c>
      <c r="B420" s="28" t="s">
        <v>717</v>
      </c>
      <c r="C420" s="28" t="s">
        <v>40</v>
      </c>
      <c r="D420" s="31">
        <v>80</v>
      </c>
      <c r="E420" s="28" t="s">
        <v>650</v>
      </c>
      <c r="F420" s="39"/>
      <c r="G420" s="39"/>
    </row>
    <row r="421" spans="1:7" ht="14.25">
      <c r="A421" s="28" t="s">
        <v>531</v>
      </c>
      <c r="B421" s="28" t="s">
        <v>718</v>
      </c>
      <c r="C421" s="28" t="s">
        <v>40</v>
      </c>
      <c r="D421" s="31">
        <v>114</v>
      </c>
      <c r="E421" s="28" t="s">
        <v>650</v>
      </c>
      <c r="F421" s="39"/>
      <c r="G421" s="39"/>
    </row>
    <row r="422" spans="1:7" ht="14.25">
      <c r="A422" s="28" t="s">
        <v>532</v>
      </c>
      <c r="B422" s="28" t="s">
        <v>719</v>
      </c>
      <c r="C422" s="28" t="s">
        <v>40</v>
      </c>
      <c r="D422" s="31">
        <v>213</v>
      </c>
      <c r="E422" s="28" t="s">
        <v>650</v>
      </c>
      <c r="F422" s="39"/>
      <c r="G422" s="39"/>
    </row>
    <row r="423" spans="1:7" ht="14.25">
      <c r="A423" s="28" t="s">
        <v>533</v>
      </c>
      <c r="B423" s="28" t="s">
        <v>720</v>
      </c>
      <c r="C423" s="28" t="s">
        <v>40</v>
      </c>
      <c r="D423" s="31">
        <v>184</v>
      </c>
      <c r="E423" s="28" t="s">
        <v>650</v>
      </c>
      <c r="F423" s="39"/>
      <c r="G423" s="39"/>
    </row>
    <row r="424" spans="1:7" ht="14.25">
      <c r="A424" s="28" t="s">
        <v>534</v>
      </c>
      <c r="B424" s="28" t="s">
        <v>721</v>
      </c>
      <c r="C424" s="28" t="s">
        <v>40</v>
      </c>
      <c r="D424" s="31">
        <v>224</v>
      </c>
      <c r="E424" s="28" t="s">
        <v>650</v>
      </c>
      <c r="F424" s="39"/>
      <c r="G424" s="39"/>
    </row>
    <row r="425" spans="1:7" ht="14.25">
      <c r="A425" s="28" t="s">
        <v>535</v>
      </c>
      <c r="B425" s="28" t="s">
        <v>722</v>
      </c>
      <c r="C425" s="28" t="s">
        <v>40</v>
      </c>
      <c r="D425" s="31">
        <v>115</v>
      </c>
      <c r="E425" s="28" t="s">
        <v>650</v>
      </c>
      <c r="F425" s="39"/>
      <c r="G425" s="39"/>
    </row>
    <row r="426" spans="1:7" ht="14.25">
      <c r="A426" s="28" t="s">
        <v>544</v>
      </c>
      <c r="B426" s="28" t="s">
        <v>723</v>
      </c>
      <c r="C426" s="28" t="s">
        <v>40</v>
      </c>
      <c r="D426" s="31">
        <v>162</v>
      </c>
      <c r="E426" s="28" t="s">
        <v>650</v>
      </c>
      <c r="F426" s="39"/>
      <c r="G426" s="39"/>
    </row>
    <row r="427" spans="1:7" ht="14.25">
      <c r="A427" s="28" t="s">
        <v>560</v>
      </c>
      <c r="B427" s="28" t="s">
        <v>724</v>
      </c>
      <c r="C427" s="28" t="s">
        <v>40</v>
      </c>
      <c r="D427" s="31">
        <v>197</v>
      </c>
      <c r="E427" s="28" t="s">
        <v>650</v>
      </c>
      <c r="F427" s="39"/>
      <c r="G427" s="39"/>
    </row>
    <row r="428" spans="1:7" ht="14.25">
      <c r="A428" s="28" t="s">
        <v>589</v>
      </c>
      <c r="B428" s="28" t="s">
        <v>725</v>
      </c>
      <c r="C428" s="28" t="s">
        <v>40</v>
      </c>
      <c r="D428" s="31">
        <v>84</v>
      </c>
      <c r="E428" s="28" t="s">
        <v>650</v>
      </c>
      <c r="F428" s="39"/>
      <c r="G428" s="39"/>
    </row>
    <row r="429" spans="1:7" ht="14.25">
      <c r="A429" s="28" t="s">
        <v>590</v>
      </c>
      <c r="B429" s="28" t="s">
        <v>726</v>
      </c>
      <c r="C429" s="28" t="s">
        <v>40</v>
      </c>
      <c r="D429" s="31">
        <v>77</v>
      </c>
      <c r="E429" s="28" t="s">
        <v>650</v>
      </c>
      <c r="F429" s="39"/>
      <c r="G429" s="39"/>
    </row>
    <row r="430" spans="1:7" ht="14.25">
      <c r="A430" s="28" t="s">
        <v>525</v>
      </c>
      <c r="B430" s="28" t="s">
        <v>727</v>
      </c>
      <c r="C430" s="28" t="s">
        <v>40</v>
      </c>
      <c r="D430" s="31">
        <v>83</v>
      </c>
      <c r="E430" s="28" t="s">
        <v>650</v>
      </c>
      <c r="F430" s="39"/>
      <c r="G430" s="39"/>
    </row>
    <row r="431" spans="1:7" ht="14.25">
      <c r="A431" s="28" t="s">
        <v>522</v>
      </c>
      <c r="B431" s="28" t="s">
        <v>728</v>
      </c>
      <c r="C431" s="28" t="s">
        <v>40</v>
      </c>
      <c r="D431" s="31">
        <v>150</v>
      </c>
      <c r="E431" s="28" t="s">
        <v>650</v>
      </c>
      <c r="F431" s="39"/>
      <c r="G431" s="39"/>
    </row>
    <row r="432" spans="1:7" ht="14.25">
      <c r="A432" s="28" t="s">
        <v>530</v>
      </c>
      <c r="B432" s="28" t="s">
        <v>729</v>
      </c>
      <c r="C432" s="28" t="s">
        <v>40</v>
      </c>
      <c r="D432" s="31">
        <v>150</v>
      </c>
      <c r="E432" s="28" t="s">
        <v>650</v>
      </c>
      <c r="F432" s="39"/>
      <c r="G432" s="39"/>
    </row>
    <row r="433" spans="1:7" ht="14.25">
      <c r="A433" s="28" t="s">
        <v>508</v>
      </c>
      <c r="B433" s="28" t="s">
        <v>730</v>
      </c>
      <c r="C433" s="28" t="s">
        <v>40</v>
      </c>
      <c r="D433" s="31">
        <v>79</v>
      </c>
      <c r="E433" s="28" t="s">
        <v>650</v>
      </c>
      <c r="F433" s="39"/>
      <c r="G433" s="39"/>
    </row>
    <row r="434" spans="1:7" ht="14.25">
      <c r="A434" s="28" t="s">
        <v>509</v>
      </c>
      <c r="B434" s="28" t="s">
        <v>731</v>
      </c>
      <c r="C434" s="28" t="s">
        <v>40</v>
      </c>
      <c r="D434" s="31">
        <v>79</v>
      </c>
      <c r="E434" s="28" t="s">
        <v>650</v>
      </c>
      <c r="F434" s="39"/>
      <c r="G434" s="39"/>
    </row>
    <row r="435" spans="1:7" ht="14.25">
      <c r="A435" s="28" t="s">
        <v>510</v>
      </c>
      <c r="B435" s="28" t="s">
        <v>732</v>
      </c>
      <c r="C435" s="28" t="s">
        <v>40</v>
      </c>
      <c r="D435" s="31">
        <v>40</v>
      </c>
      <c r="E435" s="28" t="s">
        <v>650</v>
      </c>
      <c r="F435" s="39"/>
      <c r="G435" s="39"/>
    </row>
    <row r="436" spans="1:7" ht="14.25">
      <c r="A436" s="28" t="s">
        <v>529</v>
      </c>
      <c r="B436" s="28" t="s">
        <v>733</v>
      </c>
      <c r="C436" s="28" t="s">
        <v>40</v>
      </c>
      <c r="D436" s="31">
        <v>79</v>
      </c>
      <c r="E436" s="28" t="s">
        <v>650</v>
      </c>
      <c r="F436" s="39"/>
      <c r="G436" s="39"/>
    </row>
    <row r="437" spans="1:7" ht="14.25">
      <c r="A437" s="28" t="s">
        <v>513</v>
      </c>
      <c r="B437" s="28" t="s">
        <v>734</v>
      </c>
      <c r="C437" s="28" t="s">
        <v>40</v>
      </c>
      <c r="D437" s="31">
        <v>40</v>
      </c>
      <c r="E437" s="28" t="s">
        <v>650</v>
      </c>
      <c r="F437" s="39"/>
      <c r="G437" s="39"/>
    </row>
    <row r="438" spans="1:7" ht="14.25">
      <c r="A438" s="28" t="s">
        <v>526</v>
      </c>
      <c r="B438" s="28" t="s">
        <v>735</v>
      </c>
      <c r="C438" s="28" t="s">
        <v>40</v>
      </c>
      <c r="D438" s="31">
        <v>30</v>
      </c>
      <c r="E438" s="28" t="s">
        <v>650</v>
      </c>
      <c r="F438" s="39"/>
      <c r="G438" s="39"/>
    </row>
    <row r="439" spans="1:7" ht="14.25">
      <c r="A439" s="28" t="s">
        <v>561</v>
      </c>
      <c r="B439" s="28" t="s">
        <v>736</v>
      </c>
      <c r="C439" s="28" t="s">
        <v>40</v>
      </c>
      <c r="D439" s="31">
        <v>155</v>
      </c>
      <c r="E439" s="28" t="s">
        <v>650</v>
      </c>
      <c r="F439" s="39"/>
      <c r="G439" s="39"/>
    </row>
    <row r="440" spans="1:7" ht="14.25">
      <c r="A440" s="28" t="s">
        <v>562</v>
      </c>
      <c r="B440" s="28" t="s">
        <v>737</v>
      </c>
      <c r="C440" s="28" t="s">
        <v>40</v>
      </c>
      <c r="D440" s="31">
        <v>200</v>
      </c>
      <c r="E440" s="28" t="s">
        <v>650</v>
      </c>
      <c r="F440" s="39"/>
      <c r="G440" s="39"/>
    </row>
    <row r="441" spans="1:7" ht="14.25">
      <c r="A441" s="28" t="s">
        <v>563</v>
      </c>
      <c r="B441" s="28" t="s">
        <v>738</v>
      </c>
      <c r="C441" s="28" t="s">
        <v>40</v>
      </c>
      <c r="D441" s="31">
        <v>100</v>
      </c>
      <c r="E441" s="28" t="s">
        <v>650</v>
      </c>
      <c r="F441" s="39"/>
      <c r="G441" s="39"/>
    </row>
    <row r="442" spans="1:7" ht="14.25">
      <c r="A442" s="28" t="s">
        <v>564</v>
      </c>
      <c r="B442" s="28" t="s">
        <v>739</v>
      </c>
      <c r="C442" s="28" t="s">
        <v>40</v>
      </c>
      <c r="D442" s="31">
        <v>100</v>
      </c>
      <c r="E442" s="28" t="s">
        <v>650</v>
      </c>
      <c r="F442" s="39"/>
      <c r="G442" s="39"/>
    </row>
    <row r="443" spans="1:7" ht="14.25">
      <c r="A443" s="28" t="s">
        <v>565</v>
      </c>
      <c r="B443" s="28" t="s">
        <v>740</v>
      </c>
      <c r="C443" s="28" t="s">
        <v>40</v>
      </c>
      <c r="D443" s="31">
        <v>50</v>
      </c>
      <c r="E443" s="28" t="s">
        <v>650</v>
      </c>
      <c r="F443" s="39"/>
      <c r="G443" s="39"/>
    </row>
    <row r="444" spans="1:7" ht="14.25">
      <c r="A444" s="28" t="s">
        <v>566</v>
      </c>
      <c r="B444" s="28" t="s">
        <v>741</v>
      </c>
      <c r="C444" s="28" t="s">
        <v>40</v>
      </c>
      <c r="D444" s="31">
        <v>51</v>
      </c>
      <c r="E444" s="28" t="s">
        <v>650</v>
      </c>
      <c r="F444" s="39"/>
      <c r="G444" s="39"/>
    </row>
    <row r="445" spans="1:7" ht="14.25">
      <c r="A445" s="28" t="s">
        <v>567</v>
      </c>
      <c r="B445" s="28" t="s">
        <v>742</v>
      </c>
      <c r="C445" s="28" t="s">
        <v>40</v>
      </c>
      <c r="D445" s="31">
        <v>26</v>
      </c>
      <c r="E445" s="28" t="s">
        <v>650</v>
      </c>
      <c r="F445" s="39"/>
      <c r="G445" s="39"/>
    </row>
    <row r="446" spans="1:7" ht="14.25">
      <c r="A446" s="28" t="s">
        <v>568</v>
      </c>
      <c r="B446" s="28" t="s">
        <v>743</v>
      </c>
      <c r="C446" s="28" t="s">
        <v>40</v>
      </c>
      <c r="D446" s="31">
        <v>24</v>
      </c>
      <c r="E446" s="28" t="s">
        <v>650</v>
      </c>
      <c r="F446" s="39"/>
      <c r="G446" s="39"/>
    </row>
    <row r="447" spans="1:7" ht="14.25">
      <c r="A447" s="28" t="s">
        <v>595</v>
      </c>
      <c r="B447" s="28" t="s">
        <v>744</v>
      </c>
      <c r="C447" s="28" t="s">
        <v>40</v>
      </c>
      <c r="D447" s="31">
        <v>124</v>
      </c>
      <c r="E447" s="28" t="s">
        <v>650</v>
      </c>
      <c r="F447" s="39"/>
      <c r="G447" s="39"/>
    </row>
    <row r="448" spans="1:7" ht="14.25">
      <c r="A448" s="28" t="s">
        <v>596</v>
      </c>
      <c r="B448" s="28" t="s">
        <v>745</v>
      </c>
      <c r="C448" s="28" t="s">
        <v>40</v>
      </c>
      <c r="D448" s="31">
        <v>90</v>
      </c>
      <c r="E448" s="28" t="s">
        <v>650</v>
      </c>
      <c r="F448" s="39"/>
      <c r="G448" s="39"/>
    </row>
    <row r="449" spans="1:7" ht="14.25">
      <c r="A449" s="28" t="s">
        <v>746</v>
      </c>
      <c r="B449" s="28" t="s">
        <v>747</v>
      </c>
      <c r="C449" s="28" t="s">
        <v>40</v>
      </c>
      <c r="D449" s="31">
        <v>30</v>
      </c>
      <c r="E449" s="28" t="s">
        <v>650</v>
      </c>
      <c r="F449" s="39"/>
      <c r="G449" s="39"/>
    </row>
    <row r="450" spans="1:7" ht="14.25">
      <c r="A450" s="28" t="s">
        <v>521</v>
      </c>
      <c r="B450" s="28" t="s">
        <v>748</v>
      </c>
      <c r="C450" s="28" t="s">
        <v>40</v>
      </c>
      <c r="D450" s="31">
        <v>150</v>
      </c>
      <c r="E450" s="28" t="s">
        <v>650</v>
      </c>
      <c r="F450" s="39"/>
      <c r="G450" s="39"/>
    </row>
    <row r="451" spans="1:7" ht="14.25">
      <c r="A451" s="28" t="s">
        <v>569</v>
      </c>
      <c r="B451" s="28" t="s">
        <v>749</v>
      </c>
      <c r="C451" s="28" t="s">
        <v>40</v>
      </c>
      <c r="D451" s="31">
        <v>153</v>
      </c>
      <c r="E451" s="28" t="s">
        <v>650</v>
      </c>
      <c r="F451" s="39"/>
      <c r="G451" s="39"/>
    </row>
    <row r="452" spans="1:7" ht="14.25">
      <c r="A452" s="28" t="s">
        <v>570</v>
      </c>
      <c r="B452" s="28" t="s">
        <v>750</v>
      </c>
      <c r="C452" s="28" t="s">
        <v>40</v>
      </c>
      <c r="D452" s="31">
        <v>60</v>
      </c>
      <c r="E452" s="28" t="s">
        <v>650</v>
      </c>
      <c r="F452" s="39"/>
      <c r="G452" s="39"/>
    </row>
    <row r="453" spans="1:7" ht="14.25">
      <c r="A453" s="28" t="s">
        <v>572</v>
      </c>
      <c r="B453" s="28" t="s">
        <v>751</v>
      </c>
      <c r="C453" s="28" t="s">
        <v>40</v>
      </c>
      <c r="D453" s="31">
        <v>143</v>
      </c>
      <c r="E453" s="28" t="s">
        <v>650</v>
      </c>
      <c r="F453" s="39"/>
      <c r="G453" s="39"/>
    </row>
    <row r="454" spans="1:7" ht="14.25">
      <c r="A454" s="28" t="s">
        <v>573</v>
      </c>
      <c r="B454" s="28" t="s">
        <v>752</v>
      </c>
      <c r="C454" s="28" t="s">
        <v>40</v>
      </c>
      <c r="D454" s="31">
        <v>116</v>
      </c>
      <c r="E454" s="28" t="s">
        <v>650</v>
      </c>
      <c r="F454" s="39"/>
      <c r="G454" s="39"/>
    </row>
    <row r="455" spans="1:7" ht="14.25">
      <c r="A455" s="28" t="s">
        <v>574</v>
      </c>
      <c r="B455" s="28" t="s">
        <v>753</v>
      </c>
      <c r="C455" s="28" t="s">
        <v>40</v>
      </c>
      <c r="D455" s="31">
        <v>200</v>
      </c>
      <c r="E455" s="28" t="s">
        <v>650</v>
      </c>
      <c r="F455" s="39"/>
      <c r="G455" s="39"/>
    </row>
    <row r="456" spans="1:7" ht="14.25">
      <c r="A456" s="28" t="s">
        <v>578</v>
      </c>
      <c r="B456" s="28" t="s">
        <v>754</v>
      </c>
      <c r="C456" s="28" t="s">
        <v>40</v>
      </c>
      <c r="D456" s="31">
        <v>249</v>
      </c>
      <c r="E456" s="28" t="s">
        <v>650</v>
      </c>
      <c r="F456" s="39"/>
      <c r="G456" s="39"/>
    </row>
    <row r="457" spans="1:7" ht="14.25">
      <c r="A457" s="28" t="s">
        <v>515</v>
      </c>
      <c r="B457" s="28" t="s">
        <v>755</v>
      </c>
      <c r="C457" s="28" t="s">
        <v>40</v>
      </c>
      <c r="D457" s="31">
        <v>84</v>
      </c>
      <c r="E457" s="28" t="s">
        <v>650</v>
      </c>
      <c r="F457" s="39"/>
      <c r="G457" s="39"/>
    </row>
    <row r="458" spans="1:7" ht="14.25">
      <c r="A458" s="28" t="s">
        <v>756</v>
      </c>
      <c r="B458" s="28" t="s">
        <v>757</v>
      </c>
      <c r="C458" s="28" t="s">
        <v>40</v>
      </c>
      <c r="D458" s="31">
        <v>150</v>
      </c>
      <c r="E458" s="28" t="s">
        <v>650</v>
      </c>
      <c r="F458" s="39"/>
      <c r="G458" s="39"/>
    </row>
    <row r="459" spans="1:7" ht="14.25">
      <c r="A459" s="28" t="s">
        <v>579</v>
      </c>
      <c r="B459" s="28" t="s">
        <v>758</v>
      </c>
      <c r="C459" s="28" t="s">
        <v>40</v>
      </c>
      <c r="D459" s="31">
        <v>34</v>
      </c>
      <c r="E459" s="28" t="s">
        <v>650</v>
      </c>
      <c r="F459" s="39"/>
      <c r="G459" s="39"/>
    </row>
    <row r="460" spans="1:7" ht="14.25">
      <c r="A460" s="28" t="s">
        <v>591</v>
      </c>
      <c r="B460" s="28" t="s">
        <v>759</v>
      </c>
      <c r="C460" s="28" t="s">
        <v>40</v>
      </c>
      <c r="D460" s="31">
        <v>101</v>
      </c>
      <c r="E460" s="28" t="s">
        <v>650</v>
      </c>
      <c r="F460" s="39"/>
      <c r="G460" s="39"/>
    </row>
    <row r="461" spans="1:7" ht="14.25">
      <c r="A461" s="28" t="s">
        <v>524</v>
      </c>
      <c r="B461" s="28" t="s">
        <v>760</v>
      </c>
      <c r="C461" s="28" t="s">
        <v>40</v>
      </c>
      <c r="D461" s="31">
        <v>74</v>
      </c>
      <c r="E461" s="28" t="s">
        <v>650</v>
      </c>
      <c r="F461" s="39"/>
      <c r="G461" s="39"/>
    </row>
    <row r="462" spans="1:7" ht="14.25">
      <c r="A462" s="28" t="s">
        <v>519</v>
      </c>
      <c r="B462" s="28" t="s">
        <v>761</v>
      </c>
      <c r="C462" s="28" t="s">
        <v>40</v>
      </c>
      <c r="D462" s="31">
        <v>124</v>
      </c>
      <c r="E462" s="28" t="s">
        <v>650</v>
      </c>
      <c r="F462" s="39"/>
      <c r="G462" s="39"/>
    </row>
    <row r="463" spans="1:7" ht="14.25">
      <c r="A463" s="28" t="s">
        <v>512</v>
      </c>
      <c r="B463" s="28" t="s">
        <v>762</v>
      </c>
      <c r="C463" s="28" t="s">
        <v>40</v>
      </c>
      <c r="D463" s="31">
        <v>98</v>
      </c>
      <c r="E463" s="28" t="s">
        <v>650</v>
      </c>
      <c r="F463" s="39"/>
      <c r="G463" s="39"/>
    </row>
    <row r="464" spans="1:7" ht="14.25">
      <c r="A464" s="28" t="s">
        <v>514</v>
      </c>
      <c r="B464" s="28" t="s">
        <v>763</v>
      </c>
      <c r="C464" s="28" t="s">
        <v>40</v>
      </c>
      <c r="D464" s="31">
        <v>16</v>
      </c>
      <c r="E464" s="28" t="s">
        <v>650</v>
      </c>
      <c r="F464" s="39"/>
      <c r="G464" s="39"/>
    </row>
    <row r="465" spans="1:7" ht="14.25">
      <c r="A465" s="28" t="s">
        <v>580</v>
      </c>
      <c r="B465" s="28" t="s">
        <v>764</v>
      </c>
      <c r="C465" s="28" t="s">
        <v>40</v>
      </c>
      <c r="D465" s="31">
        <v>29.5</v>
      </c>
      <c r="E465" s="28" t="s">
        <v>650</v>
      </c>
      <c r="F465" s="39"/>
      <c r="G465" s="39"/>
    </row>
    <row r="466" spans="1:7" ht="14.25">
      <c r="A466" s="28" t="s">
        <v>581</v>
      </c>
      <c r="B466" s="28" t="s">
        <v>764</v>
      </c>
      <c r="C466" s="28" t="s">
        <v>40</v>
      </c>
      <c r="D466" s="31">
        <v>100.5</v>
      </c>
      <c r="E466" s="28" t="s">
        <v>650</v>
      </c>
      <c r="F466" s="39"/>
      <c r="G466" s="39"/>
    </row>
    <row r="467" spans="1:7" ht="14.25">
      <c r="A467" s="28" t="s">
        <v>584</v>
      </c>
      <c r="B467" s="28" t="s">
        <v>765</v>
      </c>
      <c r="C467" s="28" t="s">
        <v>40</v>
      </c>
      <c r="D467" s="31">
        <v>118</v>
      </c>
      <c r="E467" s="28" t="s">
        <v>650</v>
      </c>
      <c r="F467" s="39"/>
      <c r="G467" s="39"/>
    </row>
    <row r="468" spans="1:7" ht="14.25">
      <c r="A468" s="28" t="s">
        <v>583</v>
      </c>
      <c r="B468" s="28" t="s">
        <v>766</v>
      </c>
      <c r="C468" s="28" t="s">
        <v>40</v>
      </c>
      <c r="D468" s="31">
        <v>104</v>
      </c>
      <c r="E468" s="28" t="s">
        <v>650</v>
      </c>
      <c r="F468" s="39"/>
      <c r="G468" s="39"/>
    </row>
    <row r="469" spans="1:7" ht="14.25">
      <c r="A469" s="28" t="s">
        <v>582</v>
      </c>
      <c r="B469" s="28" t="s">
        <v>767</v>
      </c>
      <c r="C469" s="28" t="s">
        <v>40</v>
      </c>
      <c r="D469" s="31">
        <v>79</v>
      </c>
      <c r="E469" s="28" t="s">
        <v>650</v>
      </c>
      <c r="F469" s="39"/>
      <c r="G469" s="39"/>
    </row>
    <row r="470" spans="1:7" ht="14.25">
      <c r="A470" s="28" t="s">
        <v>511</v>
      </c>
      <c r="B470" s="28" t="s">
        <v>768</v>
      </c>
      <c r="C470" s="28" t="s">
        <v>40</v>
      </c>
      <c r="D470" s="31">
        <v>37</v>
      </c>
      <c r="E470" s="28" t="s">
        <v>650</v>
      </c>
      <c r="F470" s="39"/>
      <c r="G470" s="39"/>
    </row>
    <row r="471" spans="1:7" ht="14.25">
      <c r="A471" s="28" t="s">
        <v>587</v>
      </c>
      <c r="B471" s="28" t="s">
        <v>769</v>
      </c>
      <c r="C471" s="28" t="s">
        <v>40</v>
      </c>
      <c r="D471" s="31">
        <v>209</v>
      </c>
      <c r="E471" s="28" t="s">
        <v>650</v>
      </c>
      <c r="F471" s="39"/>
      <c r="G471" s="39"/>
    </row>
    <row r="472" spans="1:7" ht="14.25">
      <c r="A472" s="28" t="s">
        <v>588</v>
      </c>
      <c r="B472" s="28" t="s">
        <v>770</v>
      </c>
      <c r="C472" s="28" t="s">
        <v>40</v>
      </c>
      <c r="D472" s="31">
        <v>151</v>
      </c>
      <c r="E472" s="28" t="s">
        <v>650</v>
      </c>
      <c r="F472" s="39"/>
      <c r="G472" s="39"/>
    </row>
    <row r="473" spans="1:7" ht="14.25">
      <c r="A473" s="28" t="s">
        <v>536</v>
      </c>
      <c r="B473" s="28" t="s">
        <v>771</v>
      </c>
      <c r="C473" s="28" t="s">
        <v>40</v>
      </c>
      <c r="D473" s="31">
        <v>118</v>
      </c>
      <c r="E473" s="28" t="s">
        <v>650</v>
      </c>
      <c r="F473" s="39"/>
      <c r="G473" s="39"/>
    </row>
    <row r="474" spans="1:7" ht="14.25">
      <c r="A474" s="28" t="s">
        <v>537</v>
      </c>
      <c r="B474" s="28" t="s">
        <v>771</v>
      </c>
      <c r="C474" s="28" t="s">
        <v>40</v>
      </c>
      <c r="D474" s="31">
        <v>108</v>
      </c>
      <c r="E474" s="28" t="s">
        <v>650</v>
      </c>
      <c r="F474" s="39"/>
      <c r="G474" s="39"/>
    </row>
    <row r="475" spans="1:7" ht="14.25">
      <c r="A475" s="28" t="s">
        <v>523</v>
      </c>
      <c r="B475" s="28" t="s">
        <v>772</v>
      </c>
      <c r="C475" s="28" t="s">
        <v>40</v>
      </c>
      <c r="D475" s="31">
        <v>170</v>
      </c>
      <c r="E475" s="28" t="s">
        <v>650</v>
      </c>
      <c r="F475" s="39"/>
      <c r="G475" s="39"/>
    </row>
    <row r="476" spans="1:7" ht="14.25">
      <c r="A476" s="28" t="s">
        <v>540</v>
      </c>
      <c r="B476" s="28" t="s">
        <v>773</v>
      </c>
      <c r="C476" s="28" t="s">
        <v>40</v>
      </c>
      <c r="D476" s="31">
        <v>57</v>
      </c>
      <c r="E476" s="28" t="s">
        <v>650</v>
      </c>
      <c r="F476" s="39"/>
      <c r="G476" s="39"/>
    </row>
    <row r="477" spans="1:7" ht="14.25">
      <c r="A477" s="28" t="s">
        <v>543</v>
      </c>
      <c r="B477" s="28" t="s">
        <v>774</v>
      </c>
      <c r="C477" s="28" t="s">
        <v>40</v>
      </c>
      <c r="D477" s="31">
        <v>113</v>
      </c>
      <c r="E477" s="28" t="s">
        <v>650</v>
      </c>
      <c r="F477" s="39"/>
      <c r="G477" s="39"/>
    </row>
    <row r="478" spans="1:7" ht="14.25">
      <c r="A478" s="28" t="s">
        <v>527</v>
      </c>
      <c r="B478" s="28" t="s">
        <v>775</v>
      </c>
      <c r="C478" s="28" t="s">
        <v>40</v>
      </c>
      <c r="D478" s="31">
        <v>83</v>
      </c>
      <c r="E478" s="28" t="s">
        <v>650</v>
      </c>
      <c r="F478" s="39"/>
      <c r="G478" s="39"/>
    </row>
    <row r="479" spans="1:7" ht="14.25">
      <c r="A479" s="28" t="s">
        <v>528</v>
      </c>
      <c r="B479" s="28" t="s">
        <v>776</v>
      </c>
      <c r="C479" s="28" t="s">
        <v>40</v>
      </c>
      <c r="D479" s="31">
        <v>77</v>
      </c>
      <c r="E479" s="28" t="s">
        <v>650</v>
      </c>
      <c r="F479" s="39"/>
      <c r="G479" s="39"/>
    </row>
    <row r="480" spans="1:7" ht="14.25">
      <c r="A480" s="28" t="s">
        <v>556</v>
      </c>
      <c r="B480" s="28" t="s">
        <v>777</v>
      </c>
      <c r="C480" s="28" t="s">
        <v>40</v>
      </c>
      <c r="D480" s="31">
        <v>200</v>
      </c>
      <c r="E480" s="28" t="s">
        <v>778</v>
      </c>
      <c r="F480" s="39"/>
      <c r="G480" s="39"/>
    </row>
    <row r="481" spans="1:7" ht="14.25">
      <c r="A481" s="28" t="s">
        <v>651</v>
      </c>
      <c r="B481" s="28" t="s">
        <v>779</v>
      </c>
      <c r="C481" s="28" t="s">
        <v>40</v>
      </c>
      <c r="D481" s="31">
        <v>9</v>
      </c>
      <c r="E481" s="28" t="s">
        <v>778</v>
      </c>
      <c r="F481" s="39"/>
      <c r="G481" s="39"/>
    </row>
    <row r="482" spans="1:7" ht="14.25">
      <c r="A482" s="28" t="s">
        <v>571</v>
      </c>
      <c r="B482" s="28" t="s">
        <v>780</v>
      </c>
      <c r="C482" s="28" t="s">
        <v>40</v>
      </c>
      <c r="D482" s="31">
        <v>180</v>
      </c>
      <c r="E482" s="28" t="s">
        <v>778</v>
      </c>
      <c r="F482" s="39"/>
      <c r="G482" s="39"/>
    </row>
    <row r="483" spans="1:7" ht="14.25">
      <c r="A483" s="28" t="s">
        <v>575</v>
      </c>
      <c r="B483" s="28" t="s">
        <v>781</v>
      </c>
      <c r="C483" s="28" t="s">
        <v>40</v>
      </c>
      <c r="D483" s="31">
        <v>161</v>
      </c>
      <c r="E483" s="28" t="s">
        <v>778</v>
      </c>
      <c r="F483" s="39"/>
      <c r="G483" s="39"/>
    </row>
    <row r="484" spans="1:7" ht="14.25">
      <c r="A484" s="28" t="s">
        <v>576</v>
      </c>
      <c r="B484" s="28" t="s">
        <v>781</v>
      </c>
      <c r="C484" s="28" t="s">
        <v>40</v>
      </c>
      <c r="D484" s="31">
        <v>142</v>
      </c>
      <c r="E484" s="28" t="s">
        <v>778</v>
      </c>
      <c r="F484" s="39"/>
      <c r="G484" s="39"/>
    </row>
    <row r="485" spans="1:7" ht="14.25">
      <c r="A485" s="28" t="s">
        <v>577</v>
      </c>
      <c r="B485" s="25" t="s">
        <v>781</v>
      </c>
      <c r="C485" s="28" t="s">
        <v>40</v>
      </c>
      <c r="D485" s="31">
        <v>101</v>
      </c>
      <c r="E485" s="28" t="s">
        <v>778</v>
      </c>
      <c r="F485" s="39"/>
      <c r="G485" s="39"/>
    </row>
    <row r="486" spans="1:7" ht="14.25">
      <c r="A486" s="28" t="s">
        <v>39</v>
      </c>
      <c r="B486" s="28" t="s">
        <v>782</v>
      </c>
      <c r="C486" s="28" t="s">
        <v>40</v>
      </c>
      <c r="D486" s="31">
        <v>103</v>
      </c>
      <c r="E486" s="28" t="s">
        <v>778</v>
      </c>
      <c r="F486" s="39"/>
      <c r="G486" s="39"/>
    </row>
    <row r="487" spans="1:7" ht="14.25">
      <c r="A487" s="28" t="s">
        <v>41</v>
      </c>
      <c r="B487" s="28" t="s">
        <v>782</v>
      </c>
      <c r="C487" s="28" t="s">
        <v>40</v>
      </c>
      <c r="D487" s="31">
        <v>103</v>
      </c>
      <c r="E487" s="28" t="s">
        <v>778</v>
      </c>
      <c r="F487" s="39"/>
      <c r="G487" s="39"/>
    </row>
    <row r="488" spans="1:7" ht="14.25">
      <c r="A488" s="28" t="s">
        <v>585</v>
      </c>
      <c r="B488" s="28" t="s">
        <v>783</v>
      </c>
      <c r="C488" s="28" t="s">
        <v>40</v>
      </c>
      <c r="D488" s="31">
        <v>142</v>
      </c>
      <c r="E488" s="28" t="s">
        <v>778</v>
      </c>
      <c r="F488" s="39"/>
      <c r="G488" s="39"/>
    </row>
    <row r="489" spans="1:7" ht="14.25">
      <c r="A489" s="28" t="s">
        <v>586</v>
      </c>
      <c r="B489" s="28" t="s">
        <v>784</v>
      </c>
      <c r="C489" s="28" t="s">
        <v>40</v>
      </c>
      <c r="D489" s="31">
        <v>142</v>
      </c>
      <c r="E489" s="28" t="s">
        <v>778</v>
      </c>
      <c r="F489" s="39"/>
      <c r="G489" s="39"/>
    </row>
    <row r="490" spans="2:7" ht="14.25">
      <c r="B490" s="8" t="s">
        <v>659</v>
      </c>
      <c r="D490" s="37">
        <f>SUM(D394:D489)</f>
        <v>10569.5</v>
      </c>
      <c r="F490" s="37"/>
      <c r="G490" s="37"/>
    </row>
    <row r="491" spans="2:7" ht="14.25">
      <c r="B491" s="8"/>
      <c r="D491" s="37"/>
      <c r="F491" s="37"/>
      <c r="G491" s="37"/>
    </row>
    <row r="492" spans="1:7" ht="14.25">
      <c r="A492" s="40" t="s">
        <v>785</v>
      </c>
      <c r="B492" s="28" t="s">
        <v>786</v>
      </c>
      <c r="C492" s="28" t="s">
        <v>40</v>
      </c>
      <c r="D492" s="31">
        <v>9</v>
      </c>
      <c r="E492" s="28" t="s">
        <v>646</v>
      </c>
      <c r="F492" s="39"/>
      <c r="G492" s="39"/>
    </row>
    <row r="493" spans="1:7" ht="14.25">
      <c r="A493" s="28" t="s">
        <v>787</v>
      </c>
      <c r="B493" s="28" t="s">
        <v>788</v>
      </c>
      <c r="C493" s="28" t="s">
        <v>40</v>
      </c>
      <c r="D493" s="31">
        <v>126.4</v>
      </c>
      <c r="E493" s="28" t="s">
        <v>646</v>
      </c>
      <c r="F493" s="39"/>
      <c r="G493" s="39"/>
    </row>
    <row r="494" spans="1:7" ht="14.25">
      <c r="A494" s="28" t="s">
        <v>791</v>
      </c>
      <c r="B494" s="28" t="s">
        <v>792</v>
      </c>
      <c r="C494" s="28" t="s">
        <v>40</v>
      </c>
      <c r="D494" s="31">
        <v>201.6</v>
      </c>
      <c r="E494" s="28" t="s">
        <v>793</v>
      </c>
      <c r="F494" s="39"/>
      <c r="G494" s="39"/>
    </row>
    <row r="495" spans="1:7" ht="14.25">
      <c r="A495" s="28" t="s">
        <v>794</v>
      </c>
      <c r="B495" s="28" t="s">
        <v>795</v>
      </c>
      <c r="C495" s="28" t="s">
        <v>40</v>
      </c>
      <c r="D495" s="31">
        <v>200.1</v>
      </c>
      <c r="E495" s="28" t="s">
        <v>793</v>
      </c>
      <c r="F495" s="39"/>
      <c r="G495" s="39"/>
    </row>
    <row r="496" spans="2:7" ht="14.25">
      <c r="B496" s="8" t="s">
        <v>796</v>
      </c>
      <c r="D496" s="37">
        <f>SUM(D492:D495)</f>
        <v>537.1</v>
      </c>
      <c r="F496" s="37"/>
      <c r="G496" s="37"/>
    </row>
    <row r="497" spans="2:7" ht="14.25">
      <c r="B497" s="8"/>
      <c r="D497" s="37"/>
      <c r="F497" s="37"/>
      <c r="G497" s="37"/>
    </row>
    <row r="498" ht="14.25">
      <c r="D498" s="31"/>
    </row>
    <row r="499" spans="4:5" ht="14.25">
      <c r="D499" s="31"/>
      <c r="E499" s="28" t="s">
        <v>797</v>
      </c>
    </row>
    <row r="500" ht="14.25">
      <c r="D500" s="31"/>
    </row>
    <row r="501" ht="14.25">
      <c r="D501" s="31"/>
    </row>
    <row r="502" ht="14.25">
      <c r="D502" s="31"/>
    </row>
    <row r="503" ht="14.25">
      <c r="D503" s="31"/>
    </row>
    <row r="504" ht="14.25">
      <c r="D504" s="31"/>
    </row>
    <row r="505" ht="14.25">
      <c r="D505" s="31"/>
    </row>
    <row r="506" ht="14.25">
      <c r="D506" s="31"/>
    </row>
    <row r="507" ht="14.25">
      <c r="D507" s="31"/>
    </row>
    <row r="508" ht="14.25">
      <c r="D508" s="31"/>
    </row>
    <row r="509" ht="14.25">
      <c r="D509" s="31"/>
    </row>
    <row r="510" ht="14.25">
      <c r="D510" s="31"/>
    </row>
    <row r="511" ht="14.25">
      <c r="D511" s="31"/>
    </row>
    <row r="512" ht="14.25">
      <c r="D512" s="31"/>
    </row>
    <row r="513" ht="14.25">
      <c r="D513" s="31"/>
    </row>
    <row r="514" ht="14.25">
      <c r="D514" s="31"/>
    </row>
    <row r="515" ht="14.25">
      <c r="D515" s="31"/>
    </row>
    <row r="516" ht="14.25">
      <c r="D516" s="31"/>
    </row>
    <row r="517" ht="14.25">
      <c r="D517" s="31"/>
    </row>
    <row r="518" ht="14.25">
      <c r="D518" s="31"/>
    </row>
    <row r="519" ht="14.25">
      <c r="D519" s="31"/>
    </row>
    <row r="520" ht="14.25">
      <c r="D520" s="31"/>
    </row>
    <row r="521" ht="14.25">
      <c r="D521" s="31"/>
    </row>
    <row r="522" ht="14.25">
      <c r="D522" s="31"/>
    </row>
    <row r="523" ht="14.25">
      <c r="D523" s="31"/>
    </row>
    <row r="524" ht="14.25">
      <c r="D524" s="31"/>
    </row>
    <row r="525" ht="14.25">
      <c r="D525" s="31"/>
    </row>
    <row r="526" ht="14.25">
      <c r="D526" s="31"/>
    </row>
    <row r="527" ht="14.25">
      <c r="D527" s="31"/>
    </row>
    <row r="528" ht="14.25">
      <c r="D528" s="31"/>
    </row>
    <row r="529" ht="14.25">
      <c r="D529" s="31"/>
    </row>
    <row r="530" ht="14.25">
      <c r="D530" s="31"/>
    </row>
    <row r="531" ht="14.25">
      <c r="D531" s="31"/>
    </row>
    <row r="532" ht="14.25">
      <c r="D532" s="31"/>
    </row>
    <row r="533" ht="14.25">
      <c r="D533" s="31"/>
    </row>
    <row r="534" ht="14.25">
      <c r="D534" s="31"/>
    </row>
    <row r="535" ht="14.25">
      <c r="D535" s="31"/>
    </row>
    <row r="536" ht="14.25">
      <c r="D536" s="31"/>
    </row>
    <row r="537" ht="14.25">
      <c r="D537" s="31"/>
    </row>
    <row r="538" ht="14.25">
      <c r="D538" s="31"/>
    </row>
    <row r="539" ht="14.25">
      <c r="D539" s="31"/>
    </row>
    <row r="540" ht="14.25">
      <c r="D540" s="31"/>
    </row>
    <row r="541" ht="14.25">
      <c r="D541" s="31"/>
    </row>
    <row r="542" ht="14.25">
      <c r="D542" s="31"/>
    </row>
    <row r="543" ht="14.25">
      <c r="D543" s="31"/>
    </row>
    <row r="544" ht="14.25">
      <c r="D544" s="31"/>
    </row>
    <row r="545" ht="14.25">
      <c r="D545" s="31"/>
    </row>
    <row r="546" ht="14.25">
      <c r="D546" s="31"/>
    </row>
    <row r="547" ht="14.25">
      <c r="D547" s="31"/>
    </row>
    <row r="548" ht="14.25">
      <c r="D548" s="31"/>
    </row>
    <row r="549" ht="14.25">
      <c r="D549" s="31"/>
    </row>
    <row r="550" ht="14.25">
      <c r="D550" s="31"/>
    </row>
    <row r="551" ht="14.25">
      <c r="D551" s="31"/>
    </row>
    <row r="552" ht="14.25">
      <c r="D552" s="31"/>
    </row>
    <row r="553" ht="14.25">
      <c r="D553" s="31"/>
    </row>
    <row r="554" ht="14.25">
      <c r="D554" s="31"/>
    </row>
    <row r="555" ht="14.25">
      <c r="D555" s="31"/>
    </row>
    <row r="556" ht="14.25">
      <c r="D556" s="31"/>
    </row>
    <row r="557" ht="14.25">
      <c r="D557" s="31"/>
    </row>
    <row r="558" ht="14.25">
      <c r="D558" s="31"/>
    </row>
    <row r="559" ht="14.25">
      <c r="D559" s="31"/>
    </row>
    <row r="560" ht="14.25">
      <c r="D560" s="31"/>
    </row>
    <row r="561" ht="14.25">
      <c r="D561" s="31"/>
    </row>
    <row r="562" ht="14.25">
      <c r="D562" s="31"/>
    </row>
    <row r="563" ht="14.25">
      <c r="D563" s="31"/>
    </row>
    <row r="564" ht="14.25">
      <c r="D564" s="31"/>
    </row>
    <row r="565" ht="14.25">
      <c r="D565" s="31"/>
    </row>
    <row r="566" ht="14.25">
      <c r="D566" s="31"/>
    </row>
    <row r="567" ht="14.25">
      <c r="D567" s="31"/>
    </row>
    <row r="568" ht="14.25">
      <c r="D568" s="31"/>
    </row>
    <row r="569" ht="14.25">
      <c r="D569" s="31"/>
    </row>
    <row r="570" ht="14.25">
      <c r="D570" s="31"/>
    </row>
    <row r="571" ht="14.25">
      <c r="D571" s="31"/>
    </row>
    <row r="572" ht="14.25">
      <c r="D572" s="31"/>
    </row>
    <row r="573" ht="14.25">
      <c r="D573" s="31"/>
    </row>
    <row r="574" ht="14.25">
      <c r="D574" s="31"/>
    </row>
    <row r="575" ht="14.25">
      <c r="D575" s="31"/>
    </row>
    <row r="576" ht="14.25">
      <c r="D576" s="31"/>
    </row>
    <row r="577" ht="14.25">
      <c r="D577" s="31"/>
    </row>
    <row r="578" ht="14.25">
      <c r="D578" s="31"/>
    </row>
    <row r="579" ht="14.25">
      <c r="D579" s="31"/>
    </row>
    <row r="580" ht="14.25">
      <c r="D580" s="31"/>
    </row>
    <row r="581" ht="14.25">
      <c r="D581" s="31"/>
    </row>
    <row r="582" ht="14.25">
      <c r="D582" s="31"/>
    </row>
    <row r="583" ht="14.25">
      <c r="D583" s="31"/>
    </row>
    <row r="584" ht="14.25">
      <c r="D584" s="31"/>
    </row>
    <row r="585" ht="14.25">
      <c r="D585" s="31"/>
    </row>
    <row r="586" ht="14.25">
      <c r="D586" s="31"/>
    </row>
    <row r="587" ht="14.25">
      <c r="D587" s="31"/>
    </row>
    <row r="588" ht="14.25">
      <c r="D588" s="31"/>
    </row>
    <row r="589" ht="14.25">
      <c r="D589" s="31"/>
    </row>
    <row r="590" ht="14.25">
      <c r="D590" s="31"/>
    </row>
    <row r="591" ht="14.25">
      <c r="D591" s="31"/>
    </row>
    <row r="592" ht="14.25">
      <c r="D592" s="31"/>
    </row>
    <row r="593" ht="14.25">
      <c r="D593" s="31"/>
    </row>
    <row r="594" ht="14.25">
      <c r="D594" s="31"/>
    </row>
    <row r="595" ht="14.25">
      <c r="D595" s="31"/>
    </row>
    <row r="596" ht="14.25">
      <c r="D596" s="31"/>
    </row>
    <row r="597" ht="14.25">
      <c r="D597" s="31"/>
    </row>
    <row r="598" ht="14.25">
      <c r="D598" s="31"/>
    </row>
    <row r="599" ht="14.25">
      <c r="D599" s="31"/>
    </row>
    <row r="600" ht="14.25">
      <c r="D600" s="31"/>
    </row>
    <row r="601" ht="14.25">
      <c r="D601" s="31"/>
    </row>
    <row r="602" ht="14.25">
      <c r="D602" s="31"/>
    </row>
    <row r="603" ht="14.25">
      <c r="D603" s="31"/>
    </row>
    <row r="604" ht="14.25">
      <c r="D604" s="31"/>
    </row>
    <row r="605" ht="14.25">
      <c r="D605" s="31"/>
    </row>
    <row r="606" ht="14.25">
      <c r="D606" s="31"/>
    </row>
    <row r="607" ht="14.25">
      <c r="D607" s="31"/>
    </row>
    <row r="608" ht="14.25">
      <c r="D608" s="31"/>
    </row>
    <row r="609" ht="14.25">
      <c r="D609" s="31"/>
    </row>
    <row r="610" ht="14.25">
      <c r="D610" s="31"/>
    </row>
    <row r="611" ht="14.25">
      <c r="D611" s="31"/>
    </row>
    <row r="612" ht="14.25">
      <c r="D612" s="31"/>
    </row>
    <row r="613" ht="14.25">
      <c r="D613" s="31"/>
    </row>
    <row r="614" ht="14.25">
      <c r="D614" s="31"/>
    </row>
    <row r="615" ht="14.25">
      <c r="D615" s="31"/>
    </row>
    <row r="616" ht="14.25">
      <c r="D616" s="31"/>
    </row>
    <row r="617" ht="14.25">
      <c r="D617" s="31"/>
    </row>
    <row r="618" ht="14.25">
      <c r="D618" s="31"/>
    </row>
    <row r="619" ht="14.25">
      <c r="D619" s="31"/>
    </row>
    <row r="620" ht="14.25">
      <c r="D620" s="31"/>
    </row>
    <row r="621" ht="14.25">
      <c r="D621" s="31"/>
    </row>
    <row r="622" ht="14.25">
      <c r="D622" s="31"/>
    </row>
    <row r="623" ht="14.25">
      <c r="D623" s="31"/>
    </row>
    <row r="624" ht="14.25">
      <c r="D624" s="31"/>
    </row>
    <row r="625" ht="14.25">
      <c r="D625" s="31"/>
    </row>
    <row r="626" ht="14.25">
      <c r="D626" s="31"/>
    </row>
    <row r="627" ht="14.25">
      <c r="D627" s="31"/>
    </row>
    <row r="628" ht="14.25">
      <c r="D628" s="31"/>
    </row>
    <row r="629" ht="14.25">
      <c r="D629" s="31"/>
    </row>
    <row r="630" ht="14.25">
      <c r="D630" s="31"/>
    </row>
    <row r="631" ht="14.25">
      <c r="D631" s="31"/>
    </row>
    <row r="632" ht="14.25">
      <c r="D632" s="31"/>
    </row>
    <row r="633" ht="14.25">
      <c r="D633" s="31"/>
    </row>
    <row r="634" ht="14.25">
      <c r="D634" s="31"/>
    </row>
    <row r="635" ht="14.25">
      <c r="D635" s="31"/>
    </row>
    <row r="636" ht="14.25">
      <c r="D636" s="31"/>
    </row>
    <row r="637" ht="14.25">
      <c r="D637" s="31"/>
    </row>
    <row r="638" ht="14.25">
      <c r="D638" s="31"/>
    </row>
    <row r="639" ht="14.25">
      <c r="D639" s="31"/>
    </row>
    <row r="640" ht="14.25">
      <c r="D640" s="31"/>
    </row>
    <row r="641" ht="14.25">
      <c r="D641" s="31"/>
    </row>
    <row r="642" ht="14.25">
      <c r="D642" s="31"/>
    </row>
    <row r="643" ht="14.25">
      <c r="D643" s="31"/>
    </row>
    <row r="644" ht="14.25">
      <c r="D644" s="31"/>
    </row>
    <row r="645" ht="14.25">
      <c r="D645" s="31"/>
    </row>
    <row r="646" ht="14.25">
      <c r="D646" s="31"/>
    </row>
    <row r="647" ht="14.25">
      <c r="D647" s="31"/>
    </row>
    <row r="648" ht="14.25">
      <c r="D648" s="31"/>
    </row>
    <row r="649" ht="14.25">
      <c r="D649" s="31"/>
    </row>
    <row r="650" ht="14.25">
      <c r="D650" s="31"/>
    </row>
    <row r="651" ht="14.25">
      <c r="D651" s="31"/>
    </row>
    <row r="652" ht="14.25">
      <c r="D652" s="31"/>
    </row>
    <row r="653" ht="14.25">
      <c r="D653" s="31"/>
    </row>
    <row r="654" ht="14.25">
      <c r="D654" s="31"/>
    </row>
    <row r="655" ht="14.25">
      <c r="D655" s="31"/>
    </row>
    <row r="656" ht="14.25">
      <c r="D656" s="31"/>
    </row>
    <row r="657" ht="14.25">
      <c r="D657" s="31"/>
    </row>
    <row r="658" ht="14.25">
      <c r="D658" s="31"/>
    </row>
    <row r="659" ht="14.25">
      <c r="D659" s="31"/>
    </row>
    <row r="660" ht="14.25">
      <c r="D660" s="31"/>
    </row>
    <row r="661" ht="14.25">
      <c r="D661" s="31"/>
    </row>
    <row r="662" ht="14.25">
      <c r="D662" s="31"/>
    </row>
    <row r="663" ht="14.25">
      <c r="D663" s="31"/>
    </row>
    <row r="664" ht="14.25">
      <c r="D664" s="31"/>
    </row>
    <row r="665" ht="14.25">
      <c r="D665" s="31"/>
    </row>
    <row r="666" ht="14.25">
      <c r="D666" s="31"/>
    </row>
    <row r="667" ht="14.25">
      <c r="D667" s="31"/>
    </row>
    <row r="668" ht="14.25">
      <c r="D668" s="31"/>
    </row>
    <row r="669" ht="14.25">
      <c r="D669" s="31"/>
    </row>
    <row r="670" ht="14.25">
      <c r="D670" s="31"/>
    </row>
    <row r="671" ht="14.25">
      <c r="D671" s="31"/>
    </row>
    <row r="672" ht="14.25">
      <c r="D672" s="31"/>
    </row>
    <row r="673" ht="14.25">
      <c r="D673" s="31"/>
    </row>
    <row r="674" ht="14.25">
      <c r="D674" s="31"/>
    </row>
    <row r="675" ht="14.25">
      <c r="D675" s="31"/>
    </row>
    <row r="676" ht="14.25">
      <c r="D676" s="31"/>
    </row>
    <row r="677" ht="14.25">
      <c r="D677" s="31"/>
    </row>
    <row r="678" ht="14.25">
      <c r="D678" s="31"/>
    </row>
    <row r="679" ht="14.25">
      <c r="D679" s="31"/>
    </row>
    <row r="680" ht="14.25">
      <c r="D680" s="31"/>
    </row>
    <row r="681" ht="14.25">
      <c r="D681" s="31"/>
    </row>
    <row r="682" ht="14.25">
      <c r="D682" s="31"/>
    </row>
    <row r="683" ht="14.25">
      <c r="D683" s="31"/>
    </row>
    <row r="684" ht="14.25">
      <c r="D684" s="31"/>
    </row>
    <row r="685" ht="14.25">
      <c r="D685" s="31"/>
    </row>
    <row r="686" ht="14.25">
      <c r="D686" s="31"/>
    </row>
    <row r="687" ht="14.25">
      <c r="D687" s="31"/>
    </row>
    <row r="688" ht="14.25">
      <c r="D688" s="31"/>
    </row>
    <row r="689" ht="14.25">
      <c r="D689" s="31"/>
    </row>
    <row r="690" ht="14.25">
      <c r="D690" s="31"/>
    </row>
    <row r="691" ht="14.25">
      <c r="D691" s="31"/>
    </row>
    <row r="692" ht="14.25">
      <c r="D692" s="31"/>
    </row>
    <row r="693" ht="14.25">
      <c r="D693" s="31"/>
    </row>
    <row r="694" ht="14.25">
      <c r="D694" s="31"/>
    </row>
    <row r="695" ht="14.25">
      <c r="D695" s="31"/>
    </row>
    <row r="696" ht="14.25">
      <c r="D696" s="31"/>
    </row>
    <row r="697" ht="14.25">
      <c r="D697" s="31"/>
    </row>
    <row r="698" ht="14.25">
      <c r="D698" s="31"/>
    </row>
    <row r="699" ht="14.25">
      <c r="D699" s="31"/>
    </row>
    <row r="700" ht="14.25">
      <c r="D700" s="31"/>
    </row>
    <row r="701" ht="14.25">
      <c r="D701" s="31"/>
    </row>
    <row r="702" ht="14.25">
      <c r="D702" s="31"/>
    </row>
    <row r="703" ht="14.25">
      <c r="D703" s="31"/>
    </row>
    <row r="704" ht="14.25">
      <c r="D704" s="31"/>
    </row>
    <row r="705" ht="14.25">
      <c r="D705" s="31"/>
    </row>
    <row r="706" ht="14.25">
      <c r="D706" s="31"/>
    </row>
    <row r="707" ht="14.25">
      <c r="D707" s="31"/>
    </row>
    <row r="708" ht="14.25">
      <c r="D708" s="31"/>
    </row>
    <row r="709" ht="14.25">
      <c r="D709" s="31"/>
    </row>
    <row r="710" ht="14.25">
      <c r="D710" s="31"/>
    </row>
    <row r="711" ht="14.25">
      <c r="D711" s="31"/>
    </row>
    <row r="712" ht="14.25">
      <c r="D712" s="31"/>
    </row>
    <row r="713" ht="14.25">
      <c r="D713" s="31"/>
    </row>
    <row r="714" ht="14.25">
      <c r="D714" s="31"/>
    </row>
    <row r="715" ht="14.25">
      <c r="D715" s="31"/>
    </row>
    <row r="716" ht="14.25">
      <c r="D716" s="31"/>
    </row>
    <row r="717" ht="14.25">
      <c r="D717" s="31"/>
    </row>
    <row r="718" ht="14.25">
      <c r="D718" s="31"/>
    </row>
    <row r="719" ht="14.25">
      <c r="D719" s="31"/>
    </row>
    <row r="720" ht="14.25">
      <c r="D720" s="31"/>
    </row>
    <row r="721" ht="14.25">
      <c r="D721" s="31"/>
    </row>
    <row r="722" ht="14.25">
      <c r="D722" s="31"/>
    </row>
    <row r="723" ht="14.25">
      <c r="D723" s="31"/>
    </row>
    <row r="724" ht="14.25">
      <c r="D724" s="31"/>
    </row>
    <row r="725" ht="14.25">
      <c r="D725" s="31"/>
    </row>
    <row r="726" ht="14.25">
      <c r="D726" s="31"/>
    </row>
    <row r="727" ht="14.25">
      <c r="D727" s="31"/>
    </row>
    <row r="728" ht="14.25">
      <c r="D728" s="31"/>
    </row>
    <row r="729" ht="14.25">
      <c r="D729" s="31"/>
    </row>
    <row r="730" ht="14.25">
      <c r="D730" s="31"/>
    </row>
    <row r="731" ht="14.25">
      <c r="D731" s="31"/>
    </row>
    <row r="732" ht="14.25">
      <c r="D732" s="31"/>
    </row>
    <row r="733" ht="14.25">
      <c r="D733" s="31"/>
    </row>
    <row r="734" ht="14.25">
      <c r="D734" s="31"/>
    </row>
    <row r="735" ht="14.25">
      <c r="D735" s="31"/>
    </row>
    <row r="736" ht="14.25">
      <c r="D736" s="31"/>
    </row>
    <row r="737" ht="14.25">
      <c r="D737" s="31"/>
    </row>
    <row r="738" ht="14.25">
      <c r="D738" s="31"/>
    </row>
    <row r="739" ht="14.25">
      <c r="D739" s="31"/>
    </row>
    <row r="740" ht="14.25">
      <c r="D740" s="31"/>
    </row>
    <row r="741" ht="14.25">
      <c r="D741" s="31"/>
    </row>
    <row r="742" ht="14.25">
      <c r="D742" s="31"/>
    </row>
    <row r="743" ht="14.25">
      <c r="D743" s="31"/>
    </row>
    <row r="744" ht="14.25">
      <c r="D744" s="31"/>
    </row>
    <row r="745" ht="14.25">
      <c r="D745" s="31"/>
    </row>
    <row r="746" ht="14.25">
      <c r="D746" s="31"/>
    </row>
    <row r="747" ht="14.25">
      <c r="D747" s="31"/>
    </row>
    <row r="748" ht="14.25">
      <c r="D748" s="31"/>
    </row>
    <row r="749" ht="14.25">
      <c r="D749" s="31"/>
    </row>
    <row r="750" ht="14.25">
      <c r="D750" s="31"/>
    </row>
    <row r="751" ht="14.25">
      <c r="D751" s="31"/>
    </row>
    <row r="752" ht="14.25">
      <c r="D752" s="31"/>
    </row>
    <row r="753" ht="14.25">
      <c r="D753" s="31"/>
    </row>
    <row r="754" ht="14.25">
      <c r="D754" s="31"/>
    </row>
    <row r="755" ht="14.25">
      <c r="D755" s="31"/>
    </row>
    <row r="756" ht="14.25">
      <c r="D756" s="31"/>
    </row>
    <row r="757" ht="14.25">
      <c r="D757" s="31"/>
    </row>
    <row r="758" ht="14.25">
      <c r="D758" s="31"/>
    </row>
    <row r="759" ht="14.25">
      <c r="D759" s="31"/>
    </row>
    <row r="760" ht="14.25">
      <c r="D760" s="31"/>
    </row>
    <row r="761" ht="14.25">
      <c r="D761" s="31"/>
    </row>
    <row r="762" ht="14.25">
      <c r="D762" s="31"/>
    </row>
    <row r="763" ht="14.25">
      <c r="D763" s="31"/>
    </row>
    <row r="764" ht="14.25">
      <c r="D764" s="31"/>
    </row>
    <row r="765" ht="14.25">
      <c r="D765" s="31"/>
    </row>
    <row r="766" ht="14.25">
      <c r="D766" s="31"/>
    </row>
    <row r="767" ht="14.25">
      <c r="D767" s="31"/>
    </row>
    <row r="768" ht="14.25">
      <c r="D768" s="31"/>
    </row>
    <row r="769" ht="14.25">
      <c r="D769" s="31"/>
    </row>
    <row r="770" ht="14.25">
      <c r="D770" s="31"/>
    </row>
    <row r="771" ht="14.25">
      <c r="D771" s="31"/>
    </row>
    <row r="772" ht="14.25">
      <c r="D772" s="31"/>
    </row>
    <row r="773" ht="14.25">
      <c r="D773" s="31"/>
    </row>
    <row r="774" ht="14.25">
      <c r="D774" s="31"/>
    </row>
    <row r="775" ht="14.25">
      <c r="D775" s="31"/>
    </row>
    <row r="776" ht="14.25">
      <c r="D776" s="31"/>
    </row>
    <row r="777" ht="14.25">
      <c r="D777" s="31"/>
    </row>
    <row r="778" ht="14.25">
      <c r="D778" s="31"/>
    </row>
    <row r="779" ht="14.25">
      <c r="D779" s="31"/>
    </row>
    <row r="780" ht="14.25">
      <c r="D780" s="31"/>
    </row>
    <row r="781" ht="14.25">
      <c r="D781" s="31"/>
    </row>
    <row r="782" ht="14.25">
      <c r="D782" s="31"/>
    </row>
  </sheetData>
  <sheetProtection/>
  <printOptions/>
  <pageMargins left="0.7" right="0.7" top="0.75" bottom="0.75" header="0.3" footer="0.3"/>
  <pageSetup fitToHeight="0" fitToWidth="1" horizontalDpi="600" verticalDpi="600" orientation="portrait" scale="5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G33" sqref="G33"/>
    </sheetView>
  </sheetViews>
  <sheetFormatPr defaultColWidth="9.140625" defaultRowHeight="15"/>
  <sheetData/>
  <sheetProtection/>
  <printOptions/>
  <pageMargins left="0.7" right="0.7" top="0.75" bottom="0.75" header="0.3" footer="0.3"/>
  <pageSetup fitToHeight="1" fitToWidth="1" horizontalDpi="600" verticalDpi="600" orientation="portrait"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Energy Reliability Council of Texas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DWoodfin</dc:creator>
  <cp:keywords/>
  <dc:description/>
  <cp:lastModifiedBy>Warnken, Pete</cp:lastModifiedBy>
  <cp:lastPrinted>2012-02-23T20:11:36Z</cp:lastPrinted>
  <dcterms:created xsi:type="dcterms:W3CDTF">2011-11-21T18:45:32Z</dcterms:created>
  <dcterms:modified xsi:type="dcterms:W3CDTF">2013-09-03T14:20:36Z</dcterms:modified>
  <cp:category/>
  <cp:version/>
  <cp:contentType/>
  <cp:contentStatus/>
</cp:coreProperties>
</file>