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695" activeTab="0"/>
  </bookViews>
  <sheets>
    <sheet name="Example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<sst xmlns="http://schemas.openxmlformats.org/spreadsheetml/2006/main" count="56" uniqueCount="54">
  <si>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HSL 
(MW)</t>
  </si>
  <si>
    <t>Resource 
Name</t>
  </si>
  <si>
    <t xml:space="preserve"> DAM AS Award (MW)</t>
  </si>
  <si>
    <t>DAM MCPC
($/MWh)</t>
  </si>
  <si>
    <t>SCED BP
(MW)</t>
  </si>
  <si>
    <t>DAM Total
Payment 
($)</t>
  </si>
  <si>
    <t>RT Online Reserve 
Rs 
(MW)</t>
  </si>
  <si>
    <t>RT Settlement with Price Adder</t>
  </si>
  <si>
    <t>UNIT1</t>
  </si>
  <si>
    <t>QSE
Name</t>
  </si>
  <si>
    <t>QSE1</t>
  </si>
  <si>
    <t>RT Online 
Reserve Imbalance Payment ($)</t>
  </si>
  <si>
    <t>RT Total Imbalance Payment 
(Energy + AS) 
($)</t>
  </si>
  <si>
    <t>RT Settlement Change</t>
  </si>
  <si>
    <t>RT Energy Payment 
Change 
($)</t>
  </si>
  <si>
    <t>RT Net Payment Change (Energy+AS) 
 ($)</t>
  </si>
  <si>
    <t>SCED Solution and Price Adder</t>
  </si>
  <si>
    <t>UNIT2</t>
  </si>
  <si>
    <t>QSE2</t>
  </si>
  <si>
    <t>DAM Solution and Settlement</t>
  </si>
  <si>
    <t>Case 
#</t>
  </si>
  <si>
    <t>QSE3</t>
  </si>
  <si>
    <t>UNIT3</t>
  </si>
  <si>
    <t>Note:</t>
  </si>
  <si>
    <t>DAM 
LMP
($/MWh)</t>
  </si>
  <si>
    <t>Price 
Adder 
P_S
($/MWh)</t>
  </si>
  <si>
    <t>SCED 
LMP
($/MWh)</t>
  </si>
  <si>
    <t xml:space="preserve">User can change the cells without grey color. The cells with grey color have pre-defined formular and shall not be changed. </t>
  </si>
  <si>
    <t>RT Energy Imbalance (MW)=SCED BP (MW)-DAM TPO Award (MW)</t>
  </si>
  <si>
    <t>RT Online Reserve Rs (MW)= HSL (MW)-SCED BP (MW)</t>
  </si>
  <si>
    <t>RT Online Reserve Imbalance (MW)=RT Online Reserve Rs (MW)- DAM AS Award (MW)</t>
  </si>
  <si>
    <t>SCED 
LMP
 New ($/MWh)</t>
  </si>
  <si>
    <t>SCED LMP New ($/MWh)=SCED LMP ($/MWh)+Price Adder P_S($/MWh)</t>
  </si>
  <si>
    <t>SCED 
Time Duration (Sec.)</t>
  </si>
  <si>
    <t>RT Energy Imbalance Payment ($)=-1*SCED LMP New ($/MWh)*RT Energy Imbalance (MW)*(SCED Time Duration (Sec.)/3600)</t>
  </si>
  <si>
    <t>RT Online Reserve Imbalance Payment ($)=-1*Price Adder P_S ($/MWh)*RT Online Reserve Imbalance (MW)*(SCED Time Duration (Sec.)/3600)</t>
  </si>
  <si>
    <t>The DAM solution and Settlement is calculated for each hour.</t>
  </si>
  <si>
    <t>RT Total Imbalance Payment (Energy+AS) ($)=RT Energy Imbalance Payment ($)+RT Online Reserve Imbalance Payment ($)</t>
  </si>
  <si>
    <t>DAM
TPO Payment ($)</t>
  </si>
  <si>
    <t>DAM 
AS Payment ($)</t>
  </si>
  <si>
    <t>RT 
Energy Imbalance (MW)</t>
  </si>
  <si>
    <t>RT 
Energy Imbalance Payment
($)</t>
  </si>
  <si>
    <t>The $ amount with negative value indicates payment to QSE and positive value indicates charge to QSE.</t>
  </si>
  <si>
    <t>RT Energy Payment Change ($)=-1*Price Adder P_S ($/MWh)*RT Energy Imbalance (MW)*(SCED Time Duration (Sec.)/3600)</t>
  </si>
  <si>
    <t>RT Net Payment Change (Energy+AS) ($)=RT Energy Payment Change ($)+RT Online Reserve Imbalance Payment ($)</t>
  </si>
  <si>
    <t>DAM TPO Payment ($)=-1*DAM TPO Award (MW)*DAM LMP ($/MWh)</t>
  </si>
  <si>
    <t>DAM AS Payment ($) =-1*DAM AS Award (MW)*DAM MCPC ($/MWh)</t>
  </si>
  <si>
    <t>DAM Total Payment ($)=DAM TPO Payment ($)+DAM AS Payment ($)</t>
  </si>
  <si>
    <t>This example only considers the online reserve and the RT Offline Reserve Imbalance is not considered.</t>
  </si>
  <si>
    <t xml:space="preserve">RT 
Online Reserve Imbalance (MW) </t>
  </si>
  <si>
    <t>The RT Settlement is calculated for each SCED interval. User can change SCED Time Duration to 3600 to simulate one hour average data.</t>
  </si>
  <si>
    <t>AS Imbalance Settlement Example for Interim Solution B+</t>
  </si>
  <si>
    <t>User can modify existing case (row) or copy and insert additional row to create different case/scenario.</t>
  </si>
  <si>
    <t>DAM TPO 
Award (MW)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</si>
</sst>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2" fontId="38" fillId="33" borderId="10" xfId="0" applyNumberFormat="1" applyFont="1" applyFill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8" fillId="34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/>
    </xf>
    <xf numFmtId="0" fontId="39" fillId="18" borderId="11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4.421875" style="1" customWidth="1"/>
    <col min="2" max="2" width="5.28125" style="1" customWidth="1"/>
    <col min="3" max="3" width="7.8515625" style="1" customWidth="1"/>
    <col min="4" max="4" width="5.140625" style="1" customWidth="1"/>
    <col min="5" max="5" width="6.57421875" style="1" bestFit="1" customWidth="1"/>
    <col min="6" max="6" width="5.8515625" style="1" bestFit="1" customWidth="1"/>
    <col min="7" max="8" width="7.7109375" style="1" customWidth="1"/>
    <col min="9" max="9" width="7.57421875" style="1" customWidth="1"/>
    <col min="10" max="10" width="7.57421875" style="1" bestFit="1" customWidth="1"/>
    <col min="11" max="11" width="7.8515625" style="1" bestFit="1" customWidth="1"/>
    <col min="12" max="12" width="7.57421875" style="1" customWidth="1"/>
    <col min="13" max="13" width="5.421875" style="1" customWidth="1"/>
    <col min="14" max="14" width="7.8515625" style="1" customWidth="1"/>
    <col min="15" max="16" width="7.421875" style="1" customWidth="1"/>
    <col min="17" max="17" width="9.28125" style="1" bestFit="1" customWidth="1"/>
    <col min="18" max="18" width="7.28125" style="1" bestFit="1" customWidth="1"/>
    <col min="19" max="19" width="9.28125" style="1" bestFit="1" customWidth="1"/>
    <col min="20" max="20" width="9.00390625" style="1" customWidth="1"/>
    <col min="21" max="21" width="9.00390625" style="5" bestFit="1" customWidth="1"/>
    <col min="22" max="22" width="10.7109375" style="5" bestFit="1" customWidth="1"/>
    <col min="23" max="23" width="7.7109375" style="1" customWidth="1"/>
    <col min="24" max="24" width="9.8515625" style="1" customWidth="1"/>
    <col min="25" max="16384" width="9.140625" style="1" customWidth="1"/>
  </cols>
  <sheetData>
    <row r="1" ht="15.75">
      <c r="A1" s="15" t="s">
        <v>51</v>
      </c>
    </row>
    <row r="2" spans="1:24" ht="12">
      <c r="A2" s="18"/>
      <c r="B2" s="18"/>
      <c r="C2" s="18"/>
      <c r="D2" s="18"/>
      <c r="E2" s="19" t="s">
        <v>19</v>
      </c>
      <c r="F2" s="19"/>
      <c r="G2" s="19"/>
      <c r="H2" s="19"/>
      <c r="I2" s="19"/>
      <c r="J2" s="19"/>
      <c r="K2" s="19"/>
      <c r="L2" s="23" t="s">
        <v>16</v>
      </c>
      <c r="M2" s="23"/>
      <c r="N2" s="23"/>
      <c r="O2" s="23"/>
      <c r="P2" s="23"/>
      <c r="Q2" s="22" t="s">
        <v>7</v>
      </c>
      <c r="R2" s="22"/>
      <c r="S2" s="22"/>
      <c r="T2" s="22"/>
      <c r="U2" s="22"/>
      <c r="V2" s="22"/>
      <c r="W2" s="20" t="s">
        <v>13</v>
      </c>
      <c r="X2" s="21"/>
    </row>
    <row r="3" spans="1:24" s="4" customFormat="1" ht="60">
      <c r="A3" s="2" t="s">
        <v>20</v>
      </c>
      <c r="B3" s="2" t="s">
        <v>9</v>
      </c>
      <c r="C3" s="2" t="s">
        <v>1</v>
      </c>
      <c r="D3" s="2" t="s">
        <v>0</v>
      </c>
      <c r="E3" s="10" t="s">
        <v>53</v>
      </c>
      <c r="F3" s="10" t="s">
        <v>2</v>
      </c>
      <c r="G3" s="10" t="s">
        <v>24</v>
      </c>
      <c r="H3" s="10" t="s">
        <v>3</v>
      </c>
      <c r="I3" s="6" t="s">
        <v>38</v>
      </c>
      <c r="J3" s="6" t="s">
        <v>39</v>
      </c>
      <c r="K3" s="6" t="s">
        <v>5</v>
      </c>
      <c r="L3" s="10" t="s">
        <v>33</v>
      </c>
      <c r="M3" s="10" t="s">
        <v>4</v>
      </c>
      <c r="N3" s="10" t="s">
        <v>26</v>
      </c>
      <c r="O3" s="10" t="s">
        <v>25</v>
      </c>
      <c r="P3" s="6" t="s">
        <v>31</v>
      </c>
      <c r="Q3" s="6" t="s">
        <v>40</v>
      </c>
      <c r="R3" s="6" t="s">
        <v>6</v>
      </c>
      <c r="S3" s="6" t="s">
        <v>49</v>
      </c>
      <c r="T3" s="6" t="s">
        <v>41</v>
      </c>
      <c r="U3" s="8" t="s">
        <v>11</v>
      </c>
      <c r="V3" s="8" t="s">
        <v>12</v>
      </c>
      <c r="W3" s="9" t="s">
        <v>14</v>
      </c>
      <c r="X3" s="8" t="s">
        <v>15</v>
      </c>
    </row>
    <row r="4" spans="1:24" ht="12">
      <c r="A4" s="3">
        <v>1</v>
      </c>
      <c r="B4" s="3" t="s">
        <v>10</v>
      </c>
      <c r="C4" s="3" t="s">
        <v>8</v>
      </c>
      <c r="D4" s="3">
        <v>500</v>
      </c>
      <c r="E4" s="11">
        <v>300</v>
      </c>
      <c r="F4" s="11">
        <v>100</v>
      </c>
      <c r="G4" s="11">
        <v>30</v>
      </c>
      <c r="H4" s="11">
        <v>10</v>
      </c>
      <c r="I4" s="7">
        <f aca="true" t="shared" si="0" ref="I4:J7">-1*E4*G4</f>
        <v>-9000</v>
      </c>
      <c r="J4" s="7">
        <f t="shared" si="0"/>
        <v>-1000</v>
      </c>
      <c r="K4" s="7">
        <f>I4+J4</f>
        <v>-10000</v>
      </c>
      <c r="L4" s="10">
        <v>300</v>
      </c>
      <c r="M4" s="10">
        <v>360</v>
      </c>
      <c r="N4" s="10">
        <v>30</v>
      </c>
      <c r="O4" s="10">
        <v>5</v>
      </c>
      <c r="P4" s="6">
        <f>N4+O4</f>
        <v>35</v>
      </c>
      <c r="Q4" s="6">
        <f>M4-E4</f>
        <v>60</v>
      </c>
      <c r="R4" s="6">
        <f>D4-M4</f>
        <v>140</v>
      </c>
      <c r="S4" s="6">
        <f>R4-F4</f>
        <v>40</v>
      </c>
      <c r="T4" s="13">
        <f>-1*P4*Q4*(L4/3600)</f>
        <v>-175</v>
      </c>
      <c r="U4" s="13">
        <f>-1*O4*S4*(L4/3600)</f>
        <v>-16.666666666666664</v>
      </c>
      <c r="V4" s="13">
        <f>T4+U4</f>
        <v>-191.66666666666666</v>
      </c>
      <c r="W4" s="14">
        <f>-1*O4*Q4*(L4/3600)</f>
        <v>-25</v>
      </c>
      <c r="X4" s="13">
        <f>W4+U4</f>
        <v>-41.666666666666664</v>
      </c>
    </row>
    <row r="5" spans="1:24" ht="12">
      <c r="A5" s="3">
        <v>2</v>
      </c>
      <c r="B5" s="3" t="s">
        <v>10</v>
      </c>
      <c r="C5" s="3" t="s">
        <v>8</v>
      </c>
      <c r="D5" s="3">
        <v>500</v>
      </c>
      <c r="E5" s="11">
        <v>300</v>
      </c>
      <c r="F5" s="11">
        <v>100</v>
      </c>
      <c r="G5" s="11">
        <v>30</v>
      </c>
      <c r="H5" s="11">
        <v>10</v>
      </c>
      <c r="I5" s="7">
        <f t="shared" si="0"/>
        <v>-9000</v>
      </c>
      <c r="J5" s="7">
        <f t="shared" si="0"/>
        <v>-1000</v>
      </c>
      <c r="K5" s="7">
        <f>I5+J5</f>
        <v>-10000</v>
      </c>
      <c r="L5" s="16">
        <v>3600</v>
      </c>
      <c r="M5" s="10">
        <v>360</v>
      </c>
      <c r="N5" s="10">
        <v>30</v>
      </c>
      <c r="O5" s="10">
        <v>5</v>
      </c>
      <c r="P5" s="6">
        <f>N5+O5</f>
        <v>35</v>
      </c>
      <c r="Q5" s="6">
        <f>M5-E5</f>
        <v>60</v>
      </c>
      <c r="R5" s="6">
        <f>D5-M5</f>
        <v>140</v>
      </c>
      <c r="S5" s="6">
        <f>R5-F5</f>
        <v>40</v>
      </c>
      <c r="T5" s="13">
        <f>-1*P5*Q5*(L5/3600)</f>
        <v>-2100</v>
      </c>
      <c r="U5" s="13">
        <f>-1*O5*S5*(L5/3600)</f>
        <v>-200</v>
      </c>
      <c r="V5" s="13">
        <f>T5+U5</f>
        <v>-2300</v>
      </c>
      <c r="W5" s="14">
        <f>-1*O5*Q5*(L5/3600)</f>
        <v>-300</v>
      </c>
      <c r="X5" s="13">
        <f>W5+U5</f>
        <v>-500</v>
      </c>
    </row>
    <row r="6" spans="1:24" ht="12">
      <c r="A6" s="3">
        <v>3</v>
      </c>
      <c r="B6" s="3" t="s">
        <v>18</v>
      </c>
      <c r="C6" s="3" t="s">
        <v>17</v>
      </c>
      <c r="D6" s="3">
        <v>500</v>
      </c>
      <c r="E6" s="11">
        <v>300</v>
      </c>
      <c r="F6" s="11">
        <v>100</v>
      </c>
      <c r="G6" s="11">
        <v>30</v>
      </c>
      <c r="H6" s="11">
        <v>10</v>
      </c>
      <c r="I6" s="7">
        <f t="shared" si="0"/>
        <v>-9000</v>
      </c>
      <c r="J6" s="7">
        <f t="shared" si="0"/>
        <v>-1000</v>
      </c>
      <c r="K6" s="7">
        <f>I6+J6</f>
        <v>-10000</v>
      </c>
      <c r="L6" s="10">
        <v>300</v>
      </c>
      <c r="M6" s="10">
        <v>420</v>
      </c>
      <c r="N6" s="10">
        <v>35</v>
      </c>
      <c r="O6" s="10">
        <v>10</v>
      </c>
      <c r="P6" s="6">
        <f>N6+O6</f>
        <v>45</v>
      </c>
      <c r="Q6" s="6">
        <f>M6-E6</f>
        <v>120</v>
      </c>
      <c r="R6" s="6">
        <f>D6-M6</f>
        <v>80</v>
      </c>
      <c r="S6" s="6">
        <f>R6-F6</f>
        <v>-20</v>
      </c>
      <c r="T6" s="13">
        <f>-1*P6*Q6*(L6/3600)</f>
        <v>-450</v>
      </c>
      <c r="U6" s="13">
        <f>-1*O6*S6*(L6/3600)</f>
        <v>16.666666666666664</v>
      </c>
      <c r="V6" s="13">
        <f>T6+U6</f>
        <v>-433.3333333333333</v>
      </c>
      <c r="W6" s="14">
        <f>-1*O6*Q6*(L6/3600)</f>
        <v>-100</v>
      </c>
      <c r="X6" s="13">
        <f>W6+U6</f>
        <v>-83.33333333333334</v>
      </c>
    </row>
    <row r="7" spans="1:24" ht="12">
      <c r="A7" s="3">
        <v>4</v>
      </c>
      <c r="B7" s="3" t="s">
        <v>21</v>
      </c>
      <c r="C7" s="3" t="s">
        <v>22</v>
      </c>
      <c r="D7" s="3">
        <v>500</v>
      </c>
      <c r="E7" s="11">
        <v>300</v>
      </c>
      <c r="F7" s="11">
        <v>100</v>
      </c>
      <c r="G7" s="11">
        <v>30</v>
      </c>
      <c r="H7" s="11">
        <v>10</v>
      </c>
      <c r="I7" s="7">
        <f t="shared" si="0"/>
        <v>-9000</v>
      </c>
      <c r="J7" s="7">
        <f t="shared" si="0"/>
        <v>-1000</v>
      </c>
      <c r="K7" s="7">
        <f>I7+J7</f>
        <v>-10000</v>
      </c>
      <c r="L7" s="10">
        <v>300</v>
      </c>
      <c r="M7" s="10">
        <v>260</v>
      </c>
      <c r="N7" s="10">
        <v>25</v>
      </c>
      <c r="O7" s="10">
        <v>0</v>
      </c>
      <c r="P7" s="6">
        <f>N7+O7</f>
        <v>25</v>
      </c>
      <c r="Q7" s="6">
        <f>M7-E7</f>
        <v>-40</v>
      </c>
      <c r="R7" s="6">
        <f>D7-M7</f>
        <v>240</v>
      </c>
      <c r="S7" s="6">
        <f>R7-F7</f>
        <v>140</v>
      </c>
      <c r="T7" s="13">
        <f>-1*P7*Q7*(L7/3600)</f>
        <v>83.33333333333333</v>
      </c>
      <c r="U7" s="13">
        <f>-1*O7*S7*(L7/3600)</f>
        <v>0</v>
      </c>
      <c r="V7" s="13">
        <f>T7+U7</f>
        <v>83.33333333333333</v>
      </c>
      <c r="W7" s="14">
        <f>-1*O7*Q7*(L7/3600)</f>
        <v>0</v>
      </c>
      <c r="X7" s="13">
        <f>W7+U7</f>
        <v>0</v>
      </c>
    </row>
    <row r="13" ht="12">
      <c r="A13" s="12" t="s">
        <v>23</v>
      </c>
    </row>
    <row r="14" ht="12">
      <c r="A14" s="1" t="s">
        <v>48</v>
      </c>
    </row>
    <row r="15" ht="12">
      <c r="A15" s="17" t="s">
        <v>27</v>
      </c>
    </row>
    <row r="16" ht="12">
      <c r="A16" s="1" t="s">
        <v>52</v>
      </c>
    </row>
    <row r="17" ht="12">
      <c r="A17" s="1" t="s">
        <v>42</v>
      </c>
    </row>
    <row r="18" ht="12">
      <c r="A18" s="1" t="s">
        <v>36</v>
      </c>
    </row>
    <row r="19" ht="12">
      <c r="A19" s="1" t="s">
        <v>50</v>
      </c>
    </row>
    <row r="21" ht="12">
      <c r="A21" s="1" t="s">
        <v>45</v>
      </c>
    </row>
    <row r="22" ht="12">
      <c r="A22" s="1" t="s">
        <v>46</v>
      </c>
    </row>
    <row r="23" ht="12">
      <c r="A23" s="1" t="s">
        <v>47</v>
      </c>
    </row>
    <row r="24" ht="12">
      <c r="A24" s="1" t="s">
        <v>32</v>
      </c>
    </row>
    <row r="25" ht="12">
      <c r="A25" s="1" t="s">
        <v>28</v>
      </c>
    </row>
    <row r="26" ht="12">
      <c r="A26" s="1" t="s">
        <v>29</v>
      </c>
    </row>
    <row r="27" ht="12">
      <c r="A27" s="1" t="s">
        <v>30</v>
      </c>
    </row>
    <row r="28" ht="12">
      <c r="A28" s="1" t="s">
        <v>34</v>
      </c>
    </row>
    <row r="29" ht="12">
      <c r="A29" s="1" t="s">
        <v>35</v>
      </c>
    </row>
    <row r="30" ht="12">
      <c r="A30" s="1" t="s">
        <v>37</v>
      </c>
    </row>
    <row r="31" ht="12">
      <c r="A31" s="1" t="s">
        <v>43</v>
      </c>
    </row>
    <row r="32" ht="12">
      <c r="A32" s="1" t="s">
        <v>44</v>
      </c>
    </row>
  </sheetData>
  <sheetProtection/>
  <mergeCells count="5">
    <mergeCell ref="A2:D2"/>
    <mergeCell ref="E2:K2"/>
    <mergeCell ref="W2:X2"/>
    <mergeCell ref="Q2:V2"/>
    <mergeCell ref="L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2013-04-12T13:44:41Z</dcterms:modified>
  <cp:category/>
  <cp:version/>
  <cp:contentType/>
  <cp:contentStatus/>
</cp:coreProperties>
</file>