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'Vote'!$E$34:$I$38</definedName>
    <definedName name="clearIndREPVote">'Vote'!$G$34:$I$38</definedName>
    <definedName name="clearIOU">'Vote'!$E$41:$I$44</definedName>
    <definedName name="clearIOUVote">'Vote'!$G$41:$I$44</definedName>
    <definedName name="clearMarketers">'Vote'!$E$29:$I$31</definedName>
    <definedName name="clearMarketersVote">'Vote'!$G$29:$I$31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'Vote'!$F$32</definedName>
    <definedName name="countMarketersAbstain">'Vote'!$I$32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'Vote'!$G$33:$I$39</definedName>
    <definedName name="IOU">'Vote'!$G$40:$I$45</definedName>
    <definedName name="Marketers">'Vote'!$G$28:$I$32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<sst xmlns="http://schemas.openxmlformats.org/spreadsheetml/2006/main" count="116" uniqueCount="84">
  <si>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</si>
  <si>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</si>
  <si>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</si>
  <si>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</si>
  <si>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</si>
  <si>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</si>
  <si>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</si>
  <si>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</si>
  <si>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</si>
  <si>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</si>
  <si>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</si>
  <si>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</si>
  <si>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</si>
  <si>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</si>
  <si>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</si>
  <si>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</si>
  <si>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</si>
  <si>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</si>
  <si>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</si>
  <si>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</si>
  <si>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</si>
  <si>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</si>
  <si>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</si>
  <si>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</si>
  <si>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</si>
  <si>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</si>
  <si>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</si>
  <si>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</si>
  <si>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</si>
  <si>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</si>
  <si>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</si>
  <si>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</si>
  <si>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</si>
  <si>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</si>
  <si>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</si>
  <si>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</si>
  <si>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</si>
  <si>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South Texas Electric Cooperative</t>
  </si>
  <si>
    <t>Garland Power and Light</t>
  </si>
  <si>
    <t>Dan Bailey</t>
  </si>
  <si>
    <t>CPS Energy</t>
  </si>
  <si>
    <t>Luminant</t>
  </si>
  <si>
    <t>DeAnn Walker</t>
  </si>
  <si>
    <t>CenterPoint Energy</t>
  </si>
  <si>
    <t>Marguerite Wagner</t>
  </si>
  <si>
    <t>Edison Mission</t>
  </si>
  <si>
    <t>Morgan Stanley</t>
  </si>
  <si>
    <t>Clayton Greer</t>
  </si>
  <si>
    <t>Joe De Almeida</t>
  </si>
  <si>
    <t>Public Citizen Inc.</t>
  </si>
  <si>
    <t>David Power</t>
  </si>
  <si>
    <t>Consolidated Edison Solutions</t>
  </si>
  <si>
    <t>Bret Ogin</t>
  </si>
  <si>
    <t>Matt White</t>
  </si>
  <si>
    <t>Accent Energy Texas</t>
  </si>
  <si>
    <t>John Varnell</t>
  </si>
  <si>
    <t>Amanda Frazier</t>
  </si>
  <si>
    <t>Shari Heino</t>
  </si>
  <si>
    <t>Exelon</t>
  </si>
  <si>
    <t>Chris Lyons</t>
  </si>
  <si>
    <t>Date: 20131121</t>
  </si>
  <si>
    <t xml:space="preserve">Clif Lange </t>
  </si>
  <si>
    <t>Chapparal Steel</t>
  </si>
  <si>
    <t>Mark Smith</t>
  </si>
  <si>
    <t>Y</t>
  </si>
  <si>
    <t>LCRA</t>
  </si>
  <si>
    <t>Sara Bombick</t>
  </si>
  <si>
    <t>GDF Suez</t>
  </si>
  <si>
    <t>Bob Helton</t>
  </si>
  <si>
    <t>Direct Energy</t>
  </si>
  <si>
    <t>Sandy Morris</t>
  </si>
  <si>
    <t>Green Mountain</t>
  </si>
  <si>
    <t>Rob Bevill</t>
  </si>
  <si>
    <t>Randa Stephenson</t>
  </si>
  <si>
    <t>Lone Star Transmission</t>
  </si>
  <si>
    <t>Kenan Ogelman</t>
  </si>
  <si>
    <t>Austin Energy</t>
  </si>
  <si>
    <t>Adrianne Brandt</t>
  </si>
  <si>
    <t>Denton</t>
  </si>
  <si>
    <t>Bob Wittmeyer</t>
  </si>
  <si>
    <t>Need &gt;50% to Pass</t>
  </si>
  <si>
    <t>Motion Carries</t>
  </si>
  <si>
    <t>Prepared by: K. Landry</t>
  </si>
  <si>
    <t>PRS Motion: To table NPRR574 and refer the issue to WMS.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</si>
</sst>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83</v>
      </c>
      <c r="C3" s="69"/>
      <c r="D3" s="69"/>
      <c r="E3" s="6"/>
      <c r="F3" s="56" t="s">
        <v>22</v>
      </c>
      <c r="G3" s="65" t="s">
        <v>81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14" t="s">
        <v>60</v>
      </c>
      <c r="C5" s="15"/>
      <c r="D5" s="7"/>
      <c r="E5" s="6"/>
      <c r="F5" s="58" t="s">
        <v>20</v>
      </c>
      <c r="G5" s="59">
        <f>IF((G55+H55)=0,"",G55)</f>
        <v>5.333333333333334</v>
      </c>
      <c r="H5" s="59">
        <f>IF((G55+H55)=0,"",H55)</f>
        <v>1.6666666666666665</v>
      </c>
      <c r="I5" s="60">
        <f>I55</f>
        <v>0</v>
      </c>
    </row>
    <row r="6" spans="2:9" ht="22.5" customHeight="1">
      <c r="B6" s="14" t="s">
        <v>82</v>
      </c>
      <c r="C6" s="14"/>
      <c r="D6" s="15"/>
      <c r="E6" s="16"/>
      <c r="F6" s="62" t="s">
        <v>80</v>
      </c>
      <c r="G6" s="61">
        <f>G56</f>
        <v>0.761904761904762</v>
      </c>
      <c r="H6" s="61">
        <f>H56</f>
        <v>0.23809523809523808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52" t="s">
        <v>48</v>
      </c>
      <c r="F11" s="33" t="s">
        <v>15</v>
      </c>
      <c r="G11" s="51">
        <v>0.25</v>
      </c>
      <c r="H11" s="33"/>
      <c r="I11" s="20"/>
    </row>
    <row r="12" spans="2:9" ht="11.25">
      <c r="B12" s="32" t="s">
        <v>62</v>
      </c>
      <c r="C12" s="34"/>
      <c r="D12" s="37" t="s">
        <v>19</v>
      </c>
      <c r="E12" s="52" t="s">
        <v>63</v>
      </c>
      <c r="F12" s="51" t="s">
        <v>64</v>
      </c>
      <c r="G12" s="51">
        <v>0.25</v>
      </c>
      <c r="H12" s="33"/>
      <c r="I12" s="20"/>
    </row>
    <row r="13" spans="2:9" ht="11.25">
      <c r="B13" s="32" t="s">
        <v>49</v>
      </c>
      <c r="C13" s="34"/>
      <c r="D13" s="37" t="s">
        <v>17</v>
      </c>
      <c r="E13" s="52" t="s">
        <v>50</v>
      </c>
      <c r="F13" s="51" t="s">
        <v>15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57</v>
      </c>
      <c r="F17" s="25" t="s">
        <v>15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64" t="s">
        <v>15</v>
      </c>
      <c r="G18" s="50">
        <v>0.3333333333333333</v>
      </c>
      <c r="H18" s="26"/>
      <c r="I18" s="20"/>
    </row>
    <row r="19" spans="2:9" s="22" customFormat="1" ht="11.25">
      <c r="B19" s="23" t="s">
        <v>37</v>
      </c>
      <c r="C19" s="23"/>
      <c r="D19" s="23"/>
      <c r="E19" s="24" t="s">
        <v>61</v>
      </c>
      <c r="F19" s="25" t="s">
        <v>15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20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31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58</v>
      </c>
      <c r="C23" s="32"/>
      <c r="D23" s="32"/>
      <c r="E23" s="52" t="s">
        <v>59</v>
      </c>
      <c r="F23" s="25" t="s">
        <v>15</v>
      </c>
      <c r="G23" s="51"/>
      <c r="H23" s="51">
        <v>0.3333333333333333</v>
      </c>
      <c r="I23" s="20"/>
    </row>
    <row r="24" spans="2:9" ht="11.25">
      <c r="B24" s="32" t="s">
        <v>67</v>
      </c>
      <c r="C24" s="32"/>
      <c r="D24" s="32"/>
      <c r="E24" s="52" t="s">
        <v>68</v>
      </c>
      <c r="F24" s="64" t="s">
        <v>15</v>
      </c>
      <c r="G24" s="51"/>
      <c r="H24" s="51">
        <v>0.3333333333333333</v>
      </c>
      <c r="I24" s="20"/>
    </row>
    <row r="25" spans="2:9" ht="11.25">
      <c r="B25" s="32" t="s">
        <v>45</v>
      </c>
      <c r="C25" s="32"/>
      <c r="D25" s="32"/>
      <c r="E25" s="52" t="s">
        <v>44</v>
      </c>
      <c r="F25" s="25" t="s">
        <v>15</v>
      </c>
      <c r="G25" s="51">
        <v>0.3333333333333333</v>
      </c>
      <c r="H25" s="51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20</v>
      </c>
      <c r="F27" s="28">
        <f>COUNTA(F22:F26)</f>
        <v>3</v>
      </c>
      <c r="G27" s="29">
        <f>SUM(G22:G26)</f>
        <v>0.3333333333333333</v>
      </c>
      <c r="H27" s="30">
        <f>SUM(H22:H26)</f>
        <v>0.6666666666666666</v>
      </c>
      <c r="I27" s="28">
        <f>COUNTA(I22:I26)</f>
        <v>0</v>
      </c>
    </row>
    <row r="28" spans="2:9" ht="11.25">
      <c r="B28" s="6" t="s">
        <v>12</v>
      </c>
      <c r="C28" s="6"/>
      <c r="D28" s="6"/>
      <c r="E28" s="16"/>
      <c r="F28" s="20"/>
      <c r="G28" s="21"/>
      <c r="H28" s="21"/>
      <c r="I28" s="20"/>
    </row>
    <row r="29" spans="2:9" ht="11.25">
      <c r="B29" s="32" t="s">
        <v>46</v>
      </c>
      <c r="C29" s="32"/>
      <c r="D29" s="32"/>
      <c r="E29" s="52" t="s">
        <v>47</v>
      </c>
      <c r="F29" s="25" t="s">
        <v>15</v>
      </c>
      <c r="G29" s="51">
        <v>0.5</v>
      </c>
      <c r="H29" s="51"/>
      <c r="I29" s="20"/>
    </row>
    <row r="30" spans="2:9" ht="11.25">
      <c r="B30" s="32" t="s">
        <v>36</v>
      </c>
      <c r="C30" s="32"/>
      <c r="D30" s="32"/>
      <c r="E30" s="52" t="s">
        <v>55</v>
      </c>
      <c r="F30" s="64" t="s">
        <v>15</v>
      </c>
      <c r="G30" s="51">
        <v>0.5</v>
      </c>
      <c r="H30" s="33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20</v>
      </c>
      <c r="F32" s="28">
        <f>COUNTA(F28:F31)</f>
        <v>2</v>
      </c>
      <c r="G32" s="29">
        <f>SUM(G28:G31)</f>
        <v>1</v>
      </c>
      <c r="H32" s="30">
        <f>SUM(H28:H31)</f>
        <v>0</v>
      </c>
      <c r="I32" s="28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2" t="s">
        <v>51</v>
      </c>
      <c r="C34" s="32"/>
      <c r="D34" s="32"/>
      <c r="E34" s="52" t="s">
        <v>52</v>
      </c>
      <c r="F34" s="25"/>
      <c r="G34" s="51"/>
      <c r="H34" s="33"/>
      <c r="I34" s="20"/>
    </row>
    <row r="35" spans="2:9" ht="11.25">
      <c r="B35" s="32" t="s">
        <v>71</v>
      </c>
      <c r="C35" s="32"/>
      <c r="D35" s="32"/>
      <c r="E35" s="52" t="s">
        <v>72</v>
      </c>
      <c r="F35" s="64" t="s">
        <v>15</v>
      </c>
      <c r="G35" s="51">
        <v>0.5</v>
      </c>
      <c r="H35" s="33"/>
      <c r="I35" s="20"/>
    </row>
    <row r="36" spans="2:9" ht="11.25">
      <c r="B36" s="32" t="s">
        <v>69</v>
      </c>
      <c r="C36" s="32"/>
      <c r="D36" s="32"/>
      <c r="E36" s="52" t="s">
        <v>70</v>
      </c>
      <c r="F36" s="64" t="s">
        <v>15</v>
      </c>
      <c r="G36" s="51">
        <v>0.5</v>
      </c>
      <c r="H36" s="33"/>
      <c r="I36" s="20"/>
    </row>
    <row r="37" spans="2:9" ht="11.25">
      <c r="B37" s="32" t="s">
        <v>54</v>
      </c>
      <c r="C37" s="32"/>
      <c r="D37" s="32"/>
      <c r="E37" s="52" t="s">
        <v>53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20</v>
      </c>
      <c r="F39" s="28">
        <f>COUNTA(F33:F37)</f>
        <v>2</v>
      </c>
      <c r="G39" s="29">
        <f>SUM(G33:G37)</f>
        <v>1</v>
      </c>
      <c r="H39" s="30">
        <f>SUM(H33:H37)</f>
        <v>0</v>
      </c>
      <c r="I39" s="28">
        <f>COUNTA(I33:I37)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41</v>
      </c>
      <c r="C41" s="32"/>
      <c r="D41" s="32"/>
      <c r="E41" s="52" t="s">
        <v>56</v>
      </c>
      <c r="F41" s="25" t="s">
        <v>15</v>
      </c>
      <c r="G41" s="51"/>
      <c r="H41" s="51">
        <v>0.3333333333333333</v>
      </c>
      <c r="I41" s="20"/>
    </row>
    <row r="42" spans="2:9" ht="11.25">
      <c r="B42" s="32" t="s">
        <v>73</v>
      </c>
      <c r="C42" s="32"/>
      <c r="D42" s="32"/>
      <c r="E42" s="52" t="s">
        <v>74</v>
      </c>
      <c r="F42" s="64" t="s">
        <v>64</v>
      </c>
      <c r="G42" s="51"/>
      <c r="H42" s="51">
        <v>0.3333333333333333</v>
      </c>
      <c r="I42" s="20"/>
    </row>
    <row r="43" spans="2:9" ht="11.25">
      <c r="B43" s="32" t="s">
        <v>43</v>
      </c>
      <c r="C43" s="32"/>
      <c r="D43" s="32"/>
      <c r="E43" s="52" t="s">
        <v>42</v>
      </c>
      <c r="F43" s="25" t="s">
        <v>15</v>
      </c>
      <c r="G43" s="51"/>
      <c r="H43" s="51">
        <v>0.3333333333333333</v>
      </c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20</v>
      </c>
      <c r="F45" s="28">
        <f>COUNTA(F40:F44)</f>
        <v>3</v>
      </c>
      <c r="G45" s="29">
        <f>SUM(G40:G44)</f>
        <v>0</v>
      </c>
      <c r="H45" s="30">
        <f>SUM(H40:H44)</f>
        <v>1</v>
      </c>
      <c r="I45" s="28">
        <f>COUNTA(I40:I44)</f>
        <v>0</v>
      </c>
    </row>
    <row r="46" spans="2:9" ht="11.25">
      <c r="B46" s="6" t="s">
        <v>11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38</v>
      </c>
      <c r="C47" s="32"/>
      <c r="D47" s="32"/>
      <c r="E47" s="52" t="s">
        <v>39</v>
      </c>
      <c r="F47" s="25"/>
      <c r="G47" s="51"/>
      <c r="H47" s="33"/>
      <c r="I47" s="20"/>
    </row>
    <row r="48" spans="2:9" ht="11.25">
      <c r="B48" s="32" t="s">
        <v>78</v>
      </c>
      <c r="C48" s="32"/>
      <c r="D48" s="32"/>
      <c r="E48" s="52" t="s">
        <v>79</v>
      </c>
      <c r="F48" s="64" t="s">
        <v>64</v>
      </c>
      <c r="G48" s="51">
        <v>0.3333333333333333</v>
      </c>
      <c r="H48" s="33"/>
      <c r="I48" s="20"/>
    </row>
    <row r="49" spans="2:9" ht="11.25">
      <c r="B49" s="32" t="s">
        <v>76</v>
      </c>
      <c r="C49" s="32"/>
      <c r="D49" s="32"/>
      <c r="E49" s="52" t="s">
        <v>77</v>
      </c>
      <c r="F49" s="64" t="s">
        <v>15</v>
      </c>
      <c r="G49" s="51">
        <v>0.3333333333333333</v>
      </c>
      <c r="H49" s="33"/>
      <c r="I49" s="20"/>
    </row>
    <row r="50" spans="2:9" ht="11.25">
      <c r="B50" s="32" t="s">
        <v>40</v>
      </c>
      <c r="C50" s="32"/>
      <c r="D50" s="32"/>
      <c r="E50" s="52" t="s">
        <v>75</v>
      </c>
      <c r="F50" s="25" t="s">
        <v>15</v>
      </c>
      <c r="G50" s="51">
        <v>0.3333333333333333</v>
      </c>
      <c r="H50" s="33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COUNTA(F46:F51)</f>
        <v>3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20</v>
      </c>
      <c r="F55" s="28">
        <f>F15+F21+F52+F45+F27+F39+F32</f>
        <v>19</v>
      </c>
      <c r="G55" s="43">
        <f>G15+G21+G52+G45+G27+G39+G32</f>
        <v>5.333333333333334</v>
      </c>
      <c r="H55" s="43">
        <f>H15+H21+H52+H45+H27+H39+H32</f>
        <v>1.6666666666666665</v>
      </c>
      <c r="I55" s="28">
        <f>I15+I21+I52+I45+I27+I39+I32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0.761904761904762</v>
      </c>
      <c r="H56" s="45">
        <f>IF((G55+H55)=0,"",H55/(G55+H55))</f>
        <v>0.23809523809523808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25</v>
      </c>
    </row>
    <row r="60" ht="12" hidden="1" thickTop="1">
      <c r="B60" s="48" t="s">
        <v>18</v>
      </c>
    </row>
    <row r="61" ht="11.25" hidden="1">
      <c r="B61" s="48" t="s">
        <v>17</v>
      </c>
    </row>
    <row r="62" ht="11.25" hidden="1">
      <c r="B62" s="49" t="s">
        <v>19</v>
      </c>
    </row>
    <row r="63" ht="11.25" hidden="1"/>
    <row r="64" ht="12" hidden="1" thickBot="1">
      <c r="B64" s="47" t="s">
        <v>26</v>
      </c>
    </row>
    <row r="65" ht="12" hidden="1" thickTop="1">
      <c r="B65" s="48" t="s">
        <v>23</v>
      </c>
    </row>
    <row r="66" ht="11.25" hidden="1">
      <c r="B66" s="63" t="s">
        <v>24</v>
      </c>
    </row>
    <row r="67" ht="11.25" hidden="1"/>
    <row r="68" ht="12" hidden="1" thickBot="1">
      <c r="B68" s="47" t="s">
        <v>27</v>
      </c>
    </row>
    <row r="69" ht="12" hidden="1" thickTop="1">
      <c r="B69" s="48" t="s">
        <v>21</v>
      </c>
    </row>
    <row r="70" ht="11.25" hidden="1">
      <c r="B70" s="49"/>
    </row>
    <row r="71" ht="11.25" hidden="1"/>
    <row r="72" ht="12" hidden="1" thickBot="1">
      <c r="B72" s="47" t="s">
        <v>28</v>
      </c>
    </row>
    <row r="73" ht="12" hidden="1" thickTop="1">
      <c r="B73" s="48" t="s">
        <v>15</v>
      </c>
    </row>
    <row r="74" ht="11.25" hidden="1">
      <c r="B74" s="49"/>
    </row>
    <row r="75" ht="11.25" hidden="1"/>
    <row r="76" ht="12" hidden="1" thickBot="1">
      <c r="B76" s="47" t="s">
        <v>29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30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28:I28 F26:I26 F20:I20 F22:I22 F33:I33 F31:I31 F44:I44 I46 I10 F14:I14 F16:I16">
      <formula1>#REF!</formula1>
    </dataValidation>
    <dataValidation type="list" showInputMessage="1" showErrorMessage="1" sqref="F41:F43 F47:F50 F17:F19 F23:F25 F34:F38 F29:F30">
      <formula1>$B$73:$B$74</formula1>
    </dataValidation>
    <dataValidation type="list" showInputMessage="1" showErrorMessage="1" sqref="I41:I43 I11:I13 I17:I19 I23:I25 I47:I50 I34:I38 I29:I3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allowBlank="1" showInputMessage="1" showErrorMessage="1" sqref="F11:F13">
      <formula1>$B$73:$B$74</formula1>
    </dataValidation>
    <dataValidation type="list" showInputMessage="1" showErrorMessage="1" sqref="D11:D13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2013-09-18T20:50:14Z</cp:lastPrinted>
  <dcterms:created xsi:type="dcterms:W3CDTF">2000-03-13T15:50:20Z</dcterms:created>
  <dcterms:modified xsi:type="dcterms:W3CDTF">2013-11-25T16:24:49Z</dcterms:modified>
  <cp:category/>
  <cp:version/>
  <cp:contentType/>
  <cp:contentStatus/>
</cp:coreProperties>
</file>