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095" windowWidth="15480" windowHeight="4905" tabRatio="948" firstSheet="1" activeTab="3"/>
  </bookViews>
  <sheets>
    <sheet name="How To Use" sheetId="1" r:id="rId1"/>
    <sheet name="Annual Summary" sheetId="2" r:id="rId2"/>
    <sheet name="Monthly Summary" sheetId="3" r:id="rId3"/>
    <sheet name="2013 Detailed Incident Data" sheetId="4" r:id="rId4"/>
    <sheet name="2013 Retail Business Hours" sheetId="5" r:id="rId5"/>
    <sheet name="2013 Retail Off Bus Hours" sheetId="6" r:id="rId6"/>
    <sheet name="2013 MarkeTrak" sheetId="7" r:id="rId7"/>
    <sheet name="2012 Detailed Incident Data" sheetId="8" r:id="rId8"/>
    <sheet name="2012 Retail Business Hours" sheetId="9" r:id="rId9"/>
    <sheet name="2012 Retail Off Bus Hours" sheetId="10" r:id="rId10"/>
    <sheet name="2012 MarkeTrak" sheetId="11" r:id="rId11"/>
    <sheet name="2011 Detailed Incident Data" sheetId="12" r:id="rId12"/>
    <sheet name="2011 Retail Business Hours" sheetId="13" r:id="rId13"/>
    <sheet name="2011 Retail Off Bus Hours" sheetId="14" r:id="rId14"/>
    <sheet name="2011 TML Availability" sheetId="15" r:id="rId15"/>
    <sheet name="2011 MarkeTrak Availability" sheetId="16" r:id="rId16"/>
    <sheet name="2010 Detailed Incident Data" sheetId="17" r:id="rId17"/>
    <sheet name="2010 Retail Business Hours" sheetId="18" r:id="rId18"/>
    <sheet name="2010 Retail Off Bus Hours" sheetId="19" r:id="rId19"/>
    <sheet name="2010 TML Availability" sheetId="20" r:id="rId20"/>
    <sheet name="2010 MarkeTrak Availability" sheetId="21" r:id="rId21"/>
    <sheet name="2009 Detailed Incident Data" sheetId="22" r:id="rId22"/>
    <sheet name="2009 Retail Availability" sheetId="23" r:id="rId23"/>
    <sheet name="2009 TML Availability" sheetId="24" r:id="rId24"/>
    <sheet name="2009 MarkeTrak Availability" sheetId="25" r:id="rId25"/>
    <sheet name="SLA Exception Requests" sheetId="26" r:id="rId26"/>
    <sheet name="2008 Detailed Incident Data" sheetId="27" r:id="rId27"/>
    <sheet name="2008 Retail Availability" sheetId="28" r:id="rId28"/>
    <sheet name="2008 TML Availability" sheetId="29" r:id="rId29"/>
    <sheet name="2008 MarkeTrak Availability" sheetId="30" r:id="rId30"/>
    <sheet name="2007 Detailed Incident Data" sheetId="31" r:id="rId31"/>
    <sheet name="2007 Retail  Availability" sheetId="32" r:id="rId32"/>
    <sheet name="2007 MarkeTrak Availability" sheetId="33" state="hidden" r:id="rId33"/>
    <sheet name="2007 TML  Availability" sheetId="34" r:id="rId34"/>
    <sheet name="2007 MarkeTrak  Availability" sheetId="35" r:id="rId35"/>
    <sheet name="2006 Detailed Incident Data " sheetId="36" r:id="rId36"/>
    <sheet name="2006 Retail Availability" sheetId="37" r:id="rId37"/>
  </sheets>
  <definedNames>
    <definedName name="_xlnm._FilterDatabase" localSheetId="35" hidden="1">'2006 Detailed Incident Data '!$A$3:$U$40</definedName>
    <definedName name="_xlnm._FilterDatabase" localSheetId="30" hidden="1">'2007 Detailed Incident Data'!$A$3:$U$106</definedName>
    <definedName name="_xlnm._FilterDatabase" localSheetId="26" hidden="1">'2008 Detailed Incident Data'!$B$3:$U$116</definedName>
    <definedName name="_xlnm._FilterDatabase" localSheetId="21" hidden="1">'2009 Detailed Incident Data'!$B$3:$U$91</definedName>
    <definedName name="OLE_LINK1" localSheetId="0">'How To Use'!$B$55</definedName>
    <definedName name="OLE_LINK3" localSheetId="30">'2007 Detailed Incident Data'!#REF!</definedName>
    <definedName name="OLE_LINK3" localSheetId="26">'2008 Detailed Incident Data'!#REF!</definedName>
    <definedName name="OLE_LINK3" localSheetId="21">'2009 Detailed Incident Data'!#REF!</definedName>
  </definedNames>
  <calcPr fullCalcOnLoad="1"/>
</workbook>
</file>

<file path=xl/sharedStrings.xml><?xml version="1.0" encoding="utf-8"?>
<sst xmlns="http://schemas.openxmlformats.org/spreadsheetml/2006/main" count="8774" uniqueCount="2020">
  <si>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</si>
  <si>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</si>
  <si>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</si>
  <si>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</si>
  <si>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</si>
  <si>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</si>
  <si>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</si>
  <si>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</si>
  <si>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</si>
  <si>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</si>
  <si>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</si>
  <si>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</si>
  <si>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</si>
  <si>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</si>
  <si>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</si>
  <si>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</si>
  <si>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</si>
  <si>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</si>
  <si>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</si>
  <si>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</si>
  <si>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</si>
  <si>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</si>
  <si>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</si>
  <si>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</si>
  <si>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</si>
  <si>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</si>
  <si>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</si>
  <si>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</si>
  <si>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</si>
  <si>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</si>
  <si>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</si>
  <si>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</si>
  <si>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</si>
  <si>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</si>
  <si>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</si>
  <si>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</si>
  <si>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</si>
  <si>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</si>
  <si>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</si>
  <si>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</si>
  <si>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</si>
  <si>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</si>
  <si>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</si>
  <si>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</si>
  <si>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</si>
  <si>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</si>
  <si>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</si>
  <si>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</si>
  <si>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</si>
  <si>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</si>
  <si>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</si>
  <si>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</si>
  <si>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</si>
  <si>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</si>
  <si>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</si>
  <si>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</si>
  <si>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</si>
  <si>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</si>
  <si>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</si>
  <si>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</si>
  <si>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</si>
  <si>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</si>
  <si>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</si>
  <si>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</si>
  <si>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</si>
  <si>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</si>
  <si>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</si>
  <si>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</si>
  <si>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</si>
  <si>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</si>
  <si>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</si>
  <si>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</si>
  <si>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</si>
  <si>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</si>
  <si>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</si>
  <si>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</si>
  <si>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</si>
  <si>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</si>
  <si>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</si>
  <si>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</si>
  <si>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</si>
  <si>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</si>
  <si>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</si>
  <si>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</si>
  <si>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</si>
  <si>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</si>
  <si>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</si>
  <si>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</si>
  <si>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</si>
  <si>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</si>
  <si>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</si>
  <si>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</si>
  <si>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</si>
  <si>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</si>
  <si>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</si>
  <si>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</si>
  <si>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</si>
  <si>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</si>
  <si>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</si>
  <si>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</si>
  <si>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</si>
  <si>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</si>
  <si>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</si>
  <si>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</si>
  <si>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</si>
  <si>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</si>
  <si>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</si>
  <si>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</si>
  <si>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</si>
  <si>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</si>
  <si>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</si>
  <si>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</si>
  <si>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</si>
  <si>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</si>
  <si>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</si>
  <si>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</si>
  <si>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</si>
  <si>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</si>
  <si>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</si>
  <si>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</si>
  <si>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</si>
  <si>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</si>
  <si>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</si>
  <si>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</si>
  <si>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</si>
  <si>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</si>
  <si>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</si>
  <si>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</si>
  <si>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</si>
  <si>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</si>
  <si>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</si>
  <si>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</si>
  <si>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</si>
  <si>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</si>
  <si>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</si>
  <si>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</si>
  <si>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</si>
  <si>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</si>
  <si>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</si>
  <si>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</si>
  <si>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</si>
  <si>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</si>
  <si>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</si>
  <si>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</si>
  <si>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</si>
  <si>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</si>
  <si>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</si>
  <si>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</si>
  <si>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</si>
  <si>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</si>
  <si>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</si>
  <si>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</si>
  <si>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</si>
  <si>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</si>
  <si>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</si>
  <si>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</si>
  <si>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</si>
  <si>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</si>
  <si>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</si>
  <si>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</si>
  <si>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</si>
  <si>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</si>
  <si>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</si>
  <si>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</si>
  <si>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</si>
  <si>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</si>
  <si>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</si>
  <si>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</si>
  <si>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</si>
  <si>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</si>
  <si>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</si>
  <si>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</si>
  <si>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</si>
  <si>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</si>
  <si>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</si>
  <si>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</si>
  <si>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</si>
  <si>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</si>
  <si>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</si>
  <si>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</si>
  <si>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</si>
  <si>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</si>
  <si>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</si>
  <si>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</si>
  <si>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</si>
  <si>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</si>
  <si>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</si>
  <si>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</si>
  <si>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</si>
  <si>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</si>
  <si>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</si>
  <si>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</si>
  <si>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</si>
  <si>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</si>
  <si>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</si>
  <si>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</si>
  <si>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</si>
  <si>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</si>
  <si>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</si>
  <si>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</si>
  <si>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</si>
  <si>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</si>
  <si>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</si>
  <si>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</si>
  <si>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</si>
  <si>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</si>
  <si>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</si>
  <si>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</si>
  <si>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</si>
  <si>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</si>
  <si>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</si>
  <si>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</si>
  <si>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</si>
  <si>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</si>
  <si>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</si>
  <si>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</si>
  <si>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</si>
  <si>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</si>
  <si>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</si>
  <si>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</si>
  <si>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</si>
  <si>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</si>
  <si>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</si>
  <si>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</si>
  <si>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</si>
  <si>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</si>
  <si>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</si>
  <si>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</si>
  <si>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</si>
  <si>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</si>
  <si>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</si>
  <si>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</si>
  <si>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</si>
  <si>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</si>
  <si>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</si>
  <si>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</si>
  <si>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</si>
  <si>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</si>
  <si>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</si>
  <si>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</si>
  <si>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</si>
  <si>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</si>
  <si>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</si>
  <si>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</si>
  <si>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</si>
  <si>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</si>
  <si>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</si>
  <si>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</si>
  <si>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</si>
  <si>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</si>
  <si>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</si>
  <si>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</si>
  <si>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</si>
  <si>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</si>
  <si>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</si>
  <si>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</si>
  <si>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</si>
  <si>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</si>
  <si>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</si>
  <si>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</si>
  <si>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</si>
  <si>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</si>
  <si>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</si>
  <si>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</si>
  <si>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</si>
  <si>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</si>
  <si>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</si>
  <si>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</si>
  <si>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</si>
  <si>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</si>
  <si>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</si>
  <si>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</si>
  <si>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</si>
  <si>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</si>
  <si>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</si>
  <si>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</si>
  <si>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</si>
  <si>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</si>
  <si>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</si>
  <si>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</si>
  <si>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</si>
  <si>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</si>
  <si>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</si>
  <si>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</si>
  <si>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</si>
  <si>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</si>
  <si>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</si>
  <si>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</si>
  <si>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</si>
  <si>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</si>
  <si>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</si>
  <si>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</si>
  <si>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</si>
  <si>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</si>
  <si>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</si>
  <si>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</si>
  <si>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</si>
  <si>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</si>
  <si>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</si>
  <si>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</si>
  <si>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</si>
  <si>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</si>
  <si>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</si>
  <si>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</si>
  <si>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</si>
  <si>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</si>
  <si>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</si>
  <si>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</si>
  <si>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</si>
  <si>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</si>
  <si>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</si>
  <si>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</si>
  <si>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</si>
  <si>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</si>
  <si>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</si>
  <si>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</si>
  <si>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</si>
  <si>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</si>
  <si>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</si>
  <si>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</si>
  <si>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</si>
  <si>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</si>
  <si>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</si>
  <si>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</si>
  <si>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</si>
  <si>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</si>
  <si>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</si>
  <si>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</si>
  <si>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</si>
  <si>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</si>
  <si>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</si>
  <si>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</si>
  <si>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</si>
  <si>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</si>
  <si>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</si>
  <si>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</si>
  <si>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</si>
  <si>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</si>
  <si>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</si>
  <si>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</si>
  <si>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</si>
  <si>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</si>
  <si>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</si>
  <si>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</si>
  <si>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</si>
  <si>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</si>
  <si>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</si>
  <si>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</si>
  <si>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</si>
  <si>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</si>
  <si>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</si>
  <si>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</si>
  <si>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</si>
  <si>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</si>
  <si>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</si>
  <si>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</si>
  <si>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</si>
  <si>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</si>
  <si>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</si>
  <si>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</si>
  <si>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</si>
  <si>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</si>
  <si>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</si>
  <si>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</si>
  <si>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</si>
  <si>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</si>
  <si>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</si>
  <si>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</si>
  <si>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</si>
  <si>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</si>
  <si>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</si>
  <si>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</si>
  <si>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</si>
  <si>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</si>
  <si>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</si>
  <si>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</si>
  <si>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</si>
  <si>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</si>
  <si>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</si>
  <si>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</si>
  <si>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</si>
  <si>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</si>
  <si>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</si>
  <si>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</si>
  <si>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</si>
  <si>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</si>
  <si>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</si>
  <si>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</si>
  <si>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</si>
  <si>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</si>
  <si>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</si>
  <si>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</si>
  <si>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</si>
  <si>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</si>
  <si>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</si>
  <si>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</si>
  <si>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</si>
  <si>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</si>
  <si>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</si>
  <si>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</si>
  <si>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</si>
  <si>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</si>
  <si>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</si>
  <si>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</si>
  <si>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</si>
  <si>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</si>
  <si>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</si>
  <si>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</si>
  <si>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</si>
  <si>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</si>
  <si>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</si>
  <si>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</si>
  <si>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</si>
  <si>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</si>
  <si>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</si>
  <si>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</si>
  <si>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</si>
  <si>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</si>
  <si>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</si>
  <si>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</si>
  <si>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</si>
  <si>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</si>
  <si>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</si>
  <si>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</si>
  <si>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</si>
  <si>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</si>
  <si>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</si>
  <si>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</si>
  <si>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</si>
  <si>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</si>
  <si>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</si>
  <si>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</si>
  <si>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</si>
  <si>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</si>
  <si>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</si>
  <si>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</si>
  <si>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</si>
  <si>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</si>
  <si>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</si>
  <si>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</si>
  <si>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</si>
  <si>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</si>
  <si>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</si>
  <si>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</si>
  <si>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</si>
  <si>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</si>
  <si>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</si>
  <si>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</si>
  <si>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</si>
  <si>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</si>
  <si>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</si>
  <si>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</si>
  <si>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</si>
  <si>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</si>
  <si>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</si>
  <si>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</si>
  <si>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</si>
  <si>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</si>
  <si>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</si>
  <si>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</si>
  <si>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</si>
  <si>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</si>
  <si>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</si>
  <si>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</si>
  <si>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</si>
  <si>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</si>
  <si>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</si>
  <si>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</si>
  <si>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</si>
  <si>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</si>
  <si>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</si>
  <si>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</si>
  <si>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</si>
  <si>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</si>
  <si>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</si>
  <si>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</si>
  <si>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</si>
  <si>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</si>
  <si>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</si>
  <si>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</si>
  <si>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</si>
  <si>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</si>
  <si>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</si>
  <si>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</si>
  <si>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</si>
  <si>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</si>
  <si>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</si>
  <si>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</si>
  <si>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</si>
  <si>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</si>
  <si>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</si>
  <si>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</si>
  <si>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</si>
  <si>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</si>
  <si>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</si>
  <si>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</si>
  <si>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</si>
  <si>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</si>
  <si>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</si>
  <si>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</si>
  <si>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</si>
  <si>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</si>
  <si>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</si>
  <si>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</si>
  <si>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</si>
  <si>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</si>
  <si>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</si>
  <si>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</si>
  <si>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</si>
  <si>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</si>
  <si>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</si>
  <si>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</si>
  <si>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</si>
  <si>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</si>
  <si>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</si>
  <si>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</si>
  <si>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</si>
  <si>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</si>
  <si>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</si>
  <si>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</si>
  <si>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</si>
  <si>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</si>
  <si>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</si>
  <si>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</si>
  <si>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</si>
  <si>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</si>
  <si>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</si>
  <si>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</si>
  <si>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</si>
  <si>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</si>
  <si>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</si>
  <si>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</si>
  <si>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</si>
  <si>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</si>
  <si>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</si>
  <si>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</si>
  <si>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</si>
  <si>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</si>
  <si>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</si>
  <si>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</si>
  <si>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</si>
  <si>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</si>
  <si>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</si>
  <si>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</si>
  <si>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</si>
  <si>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</si>
  <si>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</si>
  <si>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</si>
  <si>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</si>
  <si>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</si>
  <si>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</si>
  <si>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</si>
  <si>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</si>
  <si>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</si>
  <si>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</si>
  <si>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</si>
  <si>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</si>
  <si>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</si>
  <si>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</si>
  <si>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</si>
  <si>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</si>
  <si>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</si>
  <si>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</si>
  <si>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</si>
  <si>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</si>
  <si>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</si>
  <si>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</si>
  <si>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</si>
  <si>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</si>
  <si>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</si>
  <si>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</si>
  <si>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</si>
  <si>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</si>
  <si>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</si>
  <si>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</si>
  <si>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</si>
  <si>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</si>
  <si>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</si>
  <si>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</si>
  <si>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</si>
  <si>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</si>
  <si>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</si>
  <si>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</si>
  <si>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</si>
  <si>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</si>
  <si>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</si>
  <si>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</si>
  <si>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</si>
  <si>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</si>
  <si>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</si>
  <si>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</si>
  <si>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</si>
  <si>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</si>
  <si>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</si>
  <si>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</si>
  <si>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</si>
  <si>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</si>
  <si>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</si>
  <si>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</si>
  <si>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</si>
  <si>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</si>
  <si>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</si>
  <si>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</si>
  <si>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</si>
  <si>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</si>
  <si>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</si>
  <si>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</si>
  <si>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</si>
  <si>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</si>
  <si>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</si>
  <si>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</si>
  <si>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</si>
  <si>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</si>
  <si>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</si>
  <si>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</si>
  <si>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</si>
  <si>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</si>
  <si>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</si>
  <si>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</si>
  <si>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</si>
  <si>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</si>
  <si>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</si>
  <si>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</si>
  <si>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</si>
  <si>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</si>
  <si>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</si>
  <si>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</si>
  <si>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</si>
  <si>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</si>
  <si>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</si>
  <si>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</si>
  <si>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</si>
  <si>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</si>
  <si>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</si>
  <si>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</si>
  <si>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</si>
  <si>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</si>
  <si>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</si>
  <si>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</si>
  <si>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</si>
  <si>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</si>
  <si>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</si>
  <si>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</si>
  <si>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</si>
  <si>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</si>
  <si>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</si>
  <si>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</si>
  <si>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</si>
  <si>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</si>
  <si>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</si>
  <si>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</si>
  <si>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</si>
  <si>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</si>
  <si>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</si>
  <si>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</si>
  <si>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</si>
  <si>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</si>
  <si>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</si>
  <si>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</si>
  <si>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</si>
  <si>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</si>
  <si>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</si>
  <si>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</si>
  <si>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</si>
  <si>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</si>
  <si>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</si>
  <si>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</si>
  <si>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</si>
  <si>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</si>
  <si>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</si>
  <si>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</si>
  <si>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</si>
  <si>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</si>
  <si>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</si>
  <si>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</si>
  <si>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</si>
  <si>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</si>
  <si>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</si>
  <si>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</si>
  <si>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</si>
  <si>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</si>
  <si>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</si>
  <si>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</si>
  <si>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</si>
  <si>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</si>
  <si>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</si>
  <si>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</si>
  <si>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</si>
  <si>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</si>
  <si>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</si>
  <si>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</si>
  <si>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</si>
  <si>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</si>
  <si>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</si>
  <si>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</si>
  <si>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</si>
  <si>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</si>
  <si>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</si>
  <si>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</si>
  <si>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</si>
  <si>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</si>
  <si>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</si>
  <si>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</si>
  <si>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</si>
  <si>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</si>
  <si>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</si>
  <si>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</si>
  <si>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</si>
  <si>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</si>
  <si>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</si>
  <si>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</si>
  <si>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</si>
  <si>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</si>
  <si>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</si>
  <si>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</si>
  <si>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</si>
  <si>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</si>
  <si>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</si>
  <si>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</si>
  <si>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</si>
  <si>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</si>
  <si>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</si>
  <si>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</si>
  <si>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</si>
  <si>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</si>
  <si>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</si>
  <si>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</si>
  <si>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</si>
  <si>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</si>
  <si>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</si>
  <si>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</si>
  <si>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</si>
  <si>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</si>
  <si>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</si>
  <si>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</si>
  <si>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</si>
  <si>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</si>
  <si>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</si>
  <si>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</si>
  <si>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</si>
  <si>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</si>
  <si>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</si>
  <si>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</si>
  <si>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</si>
  <si>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</si>
  <si>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</si>
  <si>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</si>
  <si>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</si>
  <si>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</si>
  <si>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</si>
  <si>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</si>
  <si>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</si>
  <si>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</si>
  <si>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</si>
  <si>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</si>
  <si>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</si>
  <si>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</si>
  <si>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</si>
  <si>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</si>
  <si>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</si>
  <si>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</si>
  <si>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</si>
  <si>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</si>
  <si>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</si>
  <si>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</si>
  <si>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</si>
  <si>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</si>
  <si>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</si>
  <si>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</si>
  <si>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</si>
  <si>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</si>
  <si>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</si>
  <si>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</si>
  <si>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</si>
  <si>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</si>
  <si>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</si>
  <si>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</si>
  <si>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</si>
  <si>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</si>
  <si>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</si>
  <si>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</si>
  <si>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</si>
  <si>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</si>
  <si>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</si>
  <si>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</si>
  <si>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</si>
  <si>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</si>
  <si>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</si>
  <si>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</si>
  <si>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</si>
  <si>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</si>
  <si>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</si>
  <si>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</si>
  <si>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</si>
  <si>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</si>
  <si>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</si>
  <si>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</si>
  <si>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</si>
  <si>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</si>
  <si>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</si>
  <si>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</si>
  <si>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</si>
  <si>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</si>
  <si>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</si>
  <si>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</si>
  <si>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</si>
  <si>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</si>
  <si>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</si>
  <si>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</si>
  <si>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</si>
  <si>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</si>
  <si>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</si>
  <si>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</si>
  <si>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</si>
  <si>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</si>
  <si>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</si>
  <si>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</si>
  <si>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</si>
  <si>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</si>
  <si>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</si>
  <si>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</si>
  <si>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</si>
  <si>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</si>
  <si>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</si>
  <si>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</si>
  <si>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</si>
  <si>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</si>
  <si>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</si>
  <si>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</si>
  <si>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</si>
  <si>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</si>
  <si>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</si>
  <si>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</si>
  <si>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</si>
  <si>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</si>
  <si>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</si>
  <si>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</si>
  <si>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</si>
  <si>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</si>
  <si>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</si>
  <si>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</si>
  <si>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</si>
  <si>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</si>
  <si>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</si>
  <si>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</si>
  <si>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</si>
  <si>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</si>
  <si>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</si>
  <si>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</si>
  <si>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</si>
  <si>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</si>
  <si>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</si>
  <si>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</si>
  <si>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</si>
  <si>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</si>
  <si>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</si>
  <si>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</si>
  <si>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</si>
  <si>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</si>
  <si>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</si>
  <si>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</si>
  <si>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</si>
  <si>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</si>
  <si>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</si>
  <si>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</si>
  <si>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</si>
  <si>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</si>
  <si>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</si>
  <si>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</si>
  <si>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</si>
  <si>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</si>
  <si>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</si>
  <si>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</si>
  <si>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</si>
  <si>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</si>
  <si>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</si>
  <si>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</si>
  <si>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</si>
  <si>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</si>
  <si>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</si>
  <si>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</si>
  <si>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</si>
  <si>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</si>
  <si>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</si>
  <si>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</si>
  <si>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</si>
  <si>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</si>
  <si>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</si>
  <si>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</si>
  <si>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</si>
  <si>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</si>
  <si>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</si>
  <si>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</si>
  <si>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</si>
  <si>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</si>
  <si>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</si>
  <si>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</si>
  <si>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</si>
  <si>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</si>
  <si>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</si>
  <si>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</si>
  <si>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</si>
  <si>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</si>
  <si>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</si>
  <si>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</si>
  <si>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</si>
  <si>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</si>
  <si>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</si>
  <si>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</si>
  <si>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</si>
  <si>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</si>
  <si>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</si>
  <si>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</si>
  <si>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</si>
  <si>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</si>
  <si>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</si>
  <si>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</si>
  <si>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</si>
  <si>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</si>
  <si>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</si>
  <si>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</si>
  <si>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</si>
  <si>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</si>
  <si>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</si>
  <si>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</si>
  <si>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</si>
  <si>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</si>
  <si>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</si>
  <si>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</si>
  <si>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</si>
  <si>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</si>
  <si>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</si>
  <si>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</si>
  <si>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</si>
  <si>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</si>
  <si>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</si>
  <si>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</si>
  <si>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</si>
  <si>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</si>
  <si>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</si>
  <si>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</si>
  <si>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</si>
  <si>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</si>
  <si>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</si>
  <si>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</si>
  <si>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</si>
  <si>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</si>
  <si>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</si>
  <si>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</si>
  <si>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</si>
  <si>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</si>
  <si>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</si>
  <si>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</si>
  <si>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</si>
  <si>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</si>
  <si>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</si>
  <si>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</si>
  <si>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</si>
  <si>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</si>
  <si>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</si>
  <si>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</si>
  <si>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</si>
  <si>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</si>
  <si>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</si>
  <si>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</si>
  <si>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</si>
  <si>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</si>
  <si>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</si>
  <si>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</si>
  <si>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</si>
  <si>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</si>
  <si>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</si>
  <si>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</si>
  <si>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</si>
  <si>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</si>
  <si>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</si>
  <si>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</si>
  <si>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</si>
  <si>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</si>
  <si>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</si>
  <si>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</si>
  <si>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</si>
  <si>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</si>
  <si>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</si>
  <si>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</si>
  <si>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</si>
  <si>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</si>
  <si>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</si>
  <si>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</si>
  <si>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</si>
  <si>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</si>
  <si>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</si>
  <si>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</si>
  <si>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</si>
  <si>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</si>
  <si>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</si>
  <si>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</si>
  <si>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</si>
  <si>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</si>
  <si>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</si>
  <si>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</si>
  <si>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</si>
  <si>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</si>
  <si>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</si>
  <si>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</si>
  <si>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</si>
  <si>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</si>
  <si>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</si>
  <si>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</si>
  <si>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</si>
  <si>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</si>
  <si>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</si>
  <si>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</si>
  <si>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</si>
  <si>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</si>
  <si>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</si>
  <si>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</si>
  <si>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</si>
  <si>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</si>
  <si>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</si>
  <si>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</si>
  <si>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</si>
  <si>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</si>
  <si>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</si>
  <si>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</si>
  <si>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</si>
  <si>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</si>
  <si>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</si>
  <si>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</si>
  <si>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</si>
  <si>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</si>
  <si>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</si>
  <si>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</si>
  <si>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</si>
  <si>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</si>
  <si>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</si>
  <si>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</si>
  <si>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</si>
  <si>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</si>
  <si>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</si>
  <si>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</si>
  <si>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</si>
  <si>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</si>
  <si>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</si>
  <si>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</si>
  <si>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</si>
  <si>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</si>
  <si>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</si>
  <si>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</si>
  <si>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</si>
  <si>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</si>
  <si>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</si>
  <si>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</si>
  <si>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</si>
  <si>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</si>
  <si>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</si>
  <si>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</si>
  <si>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</si>
  <si>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</si>
  <si>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</si>
  <si>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</si>
  <si>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</si>
  <si>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</si>
  <si>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</si>
  <si>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</si>
  <si>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</si>
  <si>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</si>
  <si>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</si>
  <si>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</si>
  <si>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</si>
  <si>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</si>
  <si>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</si>
  <si>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</si>
  <si>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</si>
  <si>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</si>
  <si>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</si>
  <si>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</si>
  <si>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</si>
  <si>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</si>
  <si>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</si>
  <si>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</si>
  <si>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</si>
  <si>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</si>
  <si>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</si>
  <si>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</si>
  <si>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</si>
  <si>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</si>
  <si>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</si>
  <si>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</si>
  <si>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</si>
  <si>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</si>
  <si>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</si>
  <si>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</si>
  <si>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</si>
  <si>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</si>
  <si>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</si>
  <si>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</si>
  <si>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</si>
  <si>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</si>
  <si>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</si>
  <si>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</si>
  <si>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</si>
  <si>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</si>
  <si>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</si>
  <si>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</si>
  <si>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</si>
  <si>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</si>
  <si>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</si>
  <si>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</si>
  <si>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</si>
  <si>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</si>
  <si>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</si>
  <si>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</si>
  <si>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</si>
  <si>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</si>
  <si>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</si>
  <si>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</si>
  <si>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</si>
  <si>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</si>
  <si>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</si>
  <si>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</si>
  <si>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</si>
  <si>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</si>
  <si>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</si>
  <si>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</si>
  <si>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</si>
  <si>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</si>
  <si>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</si>
  <si>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</si>
  <si>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</si>
  <si>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</si>
  <si>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</si>
  <si>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</si>
  <si>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</si>
  <si>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</si>
  <si>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</si>
  <si>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</si>
  <si>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</si>
  <si>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</si>
  <si>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</si>
  <si>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</si>
  <si>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</si>
  <si>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</si>
  <si>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</si>
  <si>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</si>
  <si>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</si>
  <si>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</si>
  <si>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</si>
  <si>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</si>
  <si>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</si>
  <si>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</si>
  <si>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</si>
  <si>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</si>
  <si>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</si>
  <si>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</si>
  <si>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</si>
  <si>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</si>
  <si>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</si>
  <si>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</si>
  <si>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</si>
  <si>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</si>
  <si>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</si>
  <si>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</si>
  <si>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</si>
  <si>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</si>
  <si>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</si>
  <si>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</si>
  <si>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</si>
  <si>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</si>
  <si>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</si>
  <si>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</si>
  <si>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</si>
  <si>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</si>
  <si>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</si>
  <si>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</si>
  <si>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</si>
  <si>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</si>
  <si>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</si>
  <si>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</si>
  <si>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</si>
  <si>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</si>
  <si>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</si>
  <si>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</si>
  <si>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</si>
  <si>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</si>
  <si>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</si>
  <si>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</si>
  <si>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</si>
  <si>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</si>
  <si>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</si>
  <si>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</si>
  <si>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</si>
  <si>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</si>
  <si>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</si>
  <si>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</si>
  <si>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</si>
  <si>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</si>
  <si>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</si>
  <si>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</si>
  <si>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</si>
  <si>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</si>
  <si>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</si>
  <si>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</si>
  <si>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</si>
  <si>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</si>
  <si>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</si>
  <si>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</si>
  <si>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</si>
  <si>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</si>
  <si>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</si>
  <si>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</si>
  <si>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</si>
  <si>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</si>
  <si>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</si>
  <si>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</si>
  <si>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</si>
  <si>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</si>
  <si>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</si>
  <si>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</si>
  <si>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</si>
  <si>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</si>
  <si>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</si>
  <si>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</si>
  <si>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</si>
  <si>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</si>
  <si>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</si>
  <si>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</si>
  <si>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</si>
  <si>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</si>
  <si>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</si>
  <si>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</si>
  <si>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</si>
  <si>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</si>
  <si>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</si>
  <si>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</si>
  <si>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</si>
  <si>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</si>
  <si>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</si>
  <si>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</si>
  <si>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</si>
  <si>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</si>
  <si>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</si>
  <si>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</si>
  <si>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</si>
  <si>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</si>
  <si>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</si>
  <si>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</si>
  <si>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</si>
  <si>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</si>
  <si>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</si>
  <si>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</si>
  <si>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</si>
  <si>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</si>
  <si>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</si>
  <si>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</si>
  <si>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</si>
  <si>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</si>
  <si>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</si>
  <si>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</si>
  <si>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</si>
  <si>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</si>
  <si>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</si>
  <si>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</si>
  <si>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</si>
  <si>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</si>
  <si>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</si>
  <si>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</si>
  <si>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</si>
  <si>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</si>
  <si>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</si>
  <si>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</si>
  <si>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</si>
  <si>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</si>
  <si>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</si>
  <si>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</si>
  <si>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</si>
  <si>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</si>
  <si>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</si>
  <si>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</si>
  <si>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</si>
  <si>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</si>
  <si>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</si>
  <si>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</si>
  <si>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</si>
  <si>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</si>
  <si>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</si>
  <si>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</si>
  <si>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</si>
  <si>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</si>
  <si>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</si>
  <si>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</si>
  <si>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</si>
  <si>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</si>
  <si>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</si>
  <si>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</si>
  <si>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</si>
  <si>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</si>
  <si>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</si>
  <si>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</si>
  <si>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</si>
  <si>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</si>
  <si>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</si>
  <si>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</si>
  <si>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</si>
  <si>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</si>
  <si>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</si>
  <si>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</si>
  <si>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</si>
  <si>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</si>
  <si>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</si>
  <si>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</si>
  <si>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</si>
  <si>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</si>
  <si>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</si>
  <si>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</si>
  <si>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</si>
  <si>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</si>
  <si>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</si>
  <si>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</si>
  <si>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</si>
  <si>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</si>
  <si>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</si>
  <si>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</si>
  <si>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</si>
  <si>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</si>
  <si>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</si>
  <si>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</si>
  <si>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</si>
  <si>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</si>
  <si>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</si>
  <si>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</si>
  <si>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</si>
  <si>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</si>
  <si>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</si>
  <si>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</si>
  <si>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</si>
  <si>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</si>
  <si>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</si>
  <si>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</si>
  <si>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</si>
  <si>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</si>
  <si>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</si>
  <si>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</si>
  <si>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</si>
  <si>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</si>
  <si>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</si>
  <si>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</si>
  <si>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</si>
  <si>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</si>
  <si>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</si>
  <si>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</si>
  <si>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</si>
  <si>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</si>
  <si>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</si>
  <si>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</si>
  <si>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</si>
  <si>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</si>
  <si>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</si>
  <si>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</si>
  <si>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</si>
  <si>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</si>
  <si>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</si>
  <si>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</si>
  <si>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</si>
  <si>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</si>
  <si>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</si>
  <si>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</si>
  <si>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</si>
  <si>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</si>
  <si>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</si>
  <si>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</si>
  <si>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</si>
  <si>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</si>
  <si>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</si>
  <si>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</si>
  <si>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</si>
  <si>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</si>
  <si>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</si>
  <si>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</si>
  <si>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</si>
  <si>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</si>
  <si>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</si>
  <si>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</si>
  <si>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</si>
  <si>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</si>
  <si>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</si>
  <si>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</si>
  <si>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</si>
  <si>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</si>
  <si>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</si>
  <si>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</si>
  <si>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</si>
  <si>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</si>
  <si>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</si>
  <si>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</si>
  <si>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</si>
  <si>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</si>
  <si>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</si>
  <si>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</si>
  <si>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</si>
  <si>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</si>
  <si>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</si>
  <si>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</si>
  <si>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</si>
  <si>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</si>
  <si>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</si>
  <si>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</si>
  <si>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</si>
  <si>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</si>
  <si>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</si>
  <si>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</si>
  <si>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</si>
  <si>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</si>
  <si>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</si>
  <si>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</si>
  <si>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</si>
  <si>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</si>
  <si>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</si>
  <si>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</si>
  <si>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</si>
  <si>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</si>
  <si>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</si>
  <si>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</si>
  <si>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</si>
  <si>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</si>
  <si>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</si>
  <si>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</si>
  <si>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</si>
  <si>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</si>
  <si>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</si>
  <si>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</si>
  <si>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</si>
  <si>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</si>
  <si>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</si>
  <si>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</si>
  <si>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</si>
  <si>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</si>
  <si>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</si>
  <si>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</si>
  <si>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</si>
  <si>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</si>
  <si>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</si>
  <si>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</si>
  <si>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</si>
  <si>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</si>
  <si>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</si>
  <si>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</si>
  <si>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</si>
  <si>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</si>
  <si>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</si>
  <si>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</si>
  <si>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</si>
  <si>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</si>
  <si>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</si>
  <si>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</si>
  <si>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</si>
  <si>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</si>
  <si>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</si>
  <si>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</si>
  <si>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</si>
  <si>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</si>
  <si>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</si>
  <si>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</si>
  <si>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</si>
  <si>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</si>
  <si>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</si>
  <si>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</si>
  <si>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</si>
  <si>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</si>
  <si>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</si>
  <si>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</si>
  <si>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</si>
  <si>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</si>
  <si>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</si>
  <si>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</si>
  <si>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</si>
  <si>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</si>
  <si>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</si>
  <si>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</si>
  <si>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</si>
  <si>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</si>
  <si>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</si>
  <si>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</si>
  <si>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</si>
  <si>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</si>
  <si>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</si>
  <si>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</si>
  <si>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</si>
  <si>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</si>
  <si>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</si>
  <si>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</si>
  <si>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</si>
  <si>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</si>
  <si>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</si>
  <si>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</si>
  <si>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</si>
  <si>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</si>
  <si>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</si>
  <si>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</si>
  <si>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</si>
  <si>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</si>
  <si>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</si>
  <si>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</si>
  <si>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</si>
  <si>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</si>
  <si>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</si>
  <si>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</si>
  <si>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</si>
  <si>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</si>
  <si>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</si>
  <si>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</si>
  <si>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</si>
  <si>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</si>
  <si>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</si>
  <si>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</si>
  <si>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</si>
  <si>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</si>
  <si>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</si>
  <si>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</si>
  <si>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</si>
  <si>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</si>
  <si>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</si>
  <si>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</si>
  <si>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</si>
  <si>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</si>
  <si>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</si>
  <si>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</si>
  <si>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</si>
  <si>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</si>
  <si>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</si>
  <si>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</si>
  <si>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</si>
  <si>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</si>
  <si>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</si>
  <si>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</si>
  <si>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</si>
  <si>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</si>
  <si>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</si>
  <si>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</si>
  <si>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</si>
  <si>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</si>
  <si>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</si>
  <si>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</si>
  <si>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</si>
  <si>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</si>
  <si>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</si>
  <si>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</si>
  <si>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</si>
  <si>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</si>
  <si>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</si>
  <si>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</si>
  <si>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</si>
  <si>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</si>
  <si>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</si>
  <si>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</si>
  <si>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</si>
  <si>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</si>
  <si>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</si>
  <si>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</si>
  <si>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</si>
  <si>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</si>
  <si>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</si>
  <si>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</si>
  <si>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</si>
  <si>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</si>
  <si>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</si>
  <si>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</si>
  <si>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</si>
  <si>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</si>
  <si>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</si>
  <si>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</si>
  <si>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</si>
  <si>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</si>
  <si>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</si>
  <si>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</si>
  <si>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</si>
  <si>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</si>
  <si>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</si>
  <si>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</si>
  <si>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</si>
  <si>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</si>
  <si>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</si>
  <si>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</si>
  <si>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</si>
  <si>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</si>
  <si>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</si>
  <si>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</si>
  <si>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</si>
  <si>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</si>
  <si>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</si>
  <si>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</si>
  <si>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</si>
  <si>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</si>
  <si>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</si>
  <si>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</si>
  <si>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</si>
  <si>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</si>
  <si>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</si>
  <si>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</si>
  <si>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</si>
  <si>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</si>
  <si>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</si>
  <si>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</si>
  <si>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</si>
  <si>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</si>
  <si>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</si>
  <si>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</si>
  <si>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</si>
  <si>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</si>
  <si>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</si>
  <si>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</si>
  <si>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</si>
  <si>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</si>
  <si>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</si>
  <si>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</si>
  <si>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</si>
  <si>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</si>
  <si>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</si>
  <si>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</si>
  <si>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</si>
  <si>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</si>
  <si>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</si>
  <si>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</si>
  <si>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</si>
  <si>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</si>
  <si>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</si>
  <si>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</si>
  <si>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</si>
  <si>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</si>
  <si>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</si>
  <si>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</si>
  <si>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</si>
  <si>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</si>
  <si>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</si>
  <si>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</si>
  <si>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</si>
  <si>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</si>
  <si>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</si>
  <si>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</si>
  <si>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</si>
  <si>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</si>
  <si>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</si>
  <si>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</si>
  <si>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</si>
  <si>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</si>
  <si>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</si>
  <si>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</si>
  <si>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</si>
  <si>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</si>
  <si>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</si>
  <si>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</si>
  <si>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</si>
  <si>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</si>
  <si>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</si>
  <si>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</si>
  <si>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</si>
  <si>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</si>
  <si>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</si>
  <si>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</si>
  <si>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</si>
  <si>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</si>
  <si>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</si>
  <si>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</si>
  <si>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</si>
  <si>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</si>
  <si>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</si>
  <si>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</si>
  <si>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</si>
  <si>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</si>
  <si>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</si>
  <si>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</si>
  <si>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</si>
  <si>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</si>
  <si>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</si>
  <si>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</si>
  <si>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</si>
  <si>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</si>
  <si>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</si>
  <si>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</si>
  <si>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</si>
  <si>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</si>
  <si>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</si>
  <si>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</si>
  <si>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</si>
  <si>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</si>
  <si>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</si>
  <si>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</si>
  <si>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</si>
  <si>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</si>
  <si>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</si>
  <si>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</si>
  <si>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</si>
  <si>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</si>
  <si>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</si>
  <si>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</si>
  <si>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</si>
  <si>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</si>
  <si>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</si>
  <si>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</si>
  <si>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</si>
  <si>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</si>
  <si>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</si>
  <si>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</si>
  <si>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</si>
  <si>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</si>
  <si>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</si>
  <si>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</si>
  <si>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</si>
  <si>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</si>
  <si>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</si>
  <si>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</si>
  <si>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</si>
  <si>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</si>
  <si>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</si>
  <si>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</si>
  <si>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</si>
  <si>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</si>
  <si>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</si>
  <si>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</si>
  <si>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</si>
  <si>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</si>
  <si>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</si>
  <si>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</si>
  <si>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</si>
  <si>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</si>
  <si>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</si>
  <si>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</si>
  <si>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</si>
  <si>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</si>
  <si>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</si>
  <si>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</si>
  <si>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</si>
  <si>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</si>
  <si>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</si>
  <si>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</si>
  <si>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</si>
  <si>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</si>
  <si>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</si>
  <si>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</si>
  <si>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</si>
  <si>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</si>
  <si>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</si>
  <si>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</si>
  <si>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</si>
  <si>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</si>
  <si>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</si>
  <si>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</si>
  <si>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</si>
  <si>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</si>
  <si>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</si>
  <si>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</si>
  <si>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</si>
  <si>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</si>
  <si>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</si>
  <si>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</si>
  <si>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</si>
  <si>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</si>
  <si>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</si>
  <si>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</si>
  <si>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</si>
  <si>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</si>
  <si>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</si>
  <si>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</si>
  <si>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</si>
  <si>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</si>
  <si>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</si>
  <si>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</si>
  <si>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</si>
  <si>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</si>
  <si>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</si>
  <si>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</si>
  <si>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</si>
  <si>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</si>
  <si>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</si>
  <si>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</si>
  <si>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</si>
  <si>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</si>
  <si>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</si>
  <si>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</si>
  <si>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</si>
  <si>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</si>
  <si>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</si>
  <si>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</si>
  <si>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</si>
  <si>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</si>
  <si>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</si>
  <si>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</si>
  <si>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</si>
  <si>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</si>
  <si>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</si>
  <si>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</si>
  <si>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</si>
  <si>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</si>
  <si>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</si>
  <si>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</si>
  <si>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</si>
  <si>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</si>
  <si>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</si>
  <si>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</si>
  <si>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</si>
  <si>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</si>
  <si>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</si>
  <si>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</si>
  <si>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</si>
  <si>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</si>
  <si>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</si>
  <si>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</si>
  <si>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</si>
  <si>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</si>
  <si>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</si>
  <si>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</si>
  <si>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</si>
  <si>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</si>
  <si>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</si>
  <si>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</si>
  <si>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</si>
  <si>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</si>
  <si>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</si>
  <si>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</si>
  <si>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</si>
  <si>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</si>
  <si>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</si>
  <si>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</si>
  <si>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</si>
  <si>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</si>
  <si>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</si>
  <si>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</si>
  <si>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</si>
  <si>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</si>
  <si>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</si>
  <si>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</si>
  <si>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</si>
  <si>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</si>
  <si>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</si>
  <si>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</si>
  <si>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</si>
  <si>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</si>
  <si>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</si>
  <si>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</si>
  <si>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</si>
  <si>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</si>
  <si>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</si>
  <si>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</si>
  <si>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</si>
  <si>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</si>
  <si>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</si>
  <si>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</si>
  <si>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</si>
  <si>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</si>
  <si>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</si>
  <si>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</si>
  <si>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</si>
  <si>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</si>
  <si>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</si>
  <si>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</si>
  <si>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</si>
  <si>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</si>
  <si>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</si>
  <si>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</si>
  <si>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</si>
  <si>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</si>
  <si>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</si>
  <si>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</si>
  <si>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</si>
  <si>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</si>
  <si>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</si>
  <si>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</si>
  <si>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</si>
  <si>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</si>
  <si>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</si>
  <si>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</si>
  <si>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</si>
  <si>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</si>
  <si>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</si>
  <si>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</si>
  <si>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</si>
  <si>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</si>
  <si>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</si>
  <si>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</si>
  <si>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</si>
  <si>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</si>
  <si>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</si>
  <si>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</si>
  <si>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</si>
  <si>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</si>
  <si>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</si>
  <si>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</si>
  <si>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</si>
  <si>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</si>
  <si>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</si>
  <si>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</si>
  <si>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</si>
  <si>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</si>
  <si>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</si>
  <si>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</si>
  <si>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</si>
  <si>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</si>
  <si>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</si>
  <si>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</si>
  <si>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</si>
  <si>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</si>
  <si>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</si>
  <si>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</si>
  <si>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</si>
  <si>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</si>
  <si>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</si>
  <si>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</si>
  <si>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</si>
  <si>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</si>
  <si>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</si>
  <si>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</si>
  <si>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</si>
  <si>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</si>
  <si>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</si>
  <si>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</si>
  <si>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</si>
  <si>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</si>
  <si>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</si>
  <si>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</si>
  <si>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</si>
  <si>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</si>
  <si>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</si>
  <si>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</si>
  <si>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</si>
  <si>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</si>
  <si>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</si>
  <si>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</si>
  <si>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</si>
  <si>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</si>
  <si>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</si>
  <si>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</si>
  <si>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</si>
  <si>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</si>
  <si>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</si>
  <si>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</si>
  <si>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</si>
  <si>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</si>
  <si>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</si>
  <si>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</si>
  <si>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</si>
  <si>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</si>
  <si>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</si>
  <si>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</si>
  <si>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</si>
  <si>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</si>
  <si>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</si>
  <si>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</si>
  <si>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</si>
  <si>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</si>
  <si>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</si>
  <si>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</si>
  <si>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</si>
  <si>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</si>
  <si>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</si>
  <si>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</si>
  <si>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</si>
  <si>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</si>
  <si>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</si>
  <si>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</si>
  <si>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</si>
  <si>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</si>
  <si>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</si>
  <si>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</si>
  <si>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</si>
  <si>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</si>
  <si>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</si>
  <si>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</si>
  <si>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</si>
  <si>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</si>
  <si>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</si>
  <si>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</si>
  <si>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</si>
  <si>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</si>
  <si>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</si>
  <si>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</si>
  <si>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</si>
  <si>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</si>
  <si>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</si>
  <si>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</si>
  <si>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</si>
  <si>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</si>
  <si>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</si>
  <si>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</si>
  <si>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</si>
  <si>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</si>
  <si>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</si>
  <si>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</si>
  <si>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</si>
  <si>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</si>
  <si>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</si>
  <si>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</si>
  <si>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</si>
  <si>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</si>
  <si>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</si>
  <si>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</si>
  <si>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</si>
  <si>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</si>
  <si>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</si>
  <si>
    <t>M-A020713</t>
  </si>
  <si>
    <t xml:space="preserve">ERCOT initiated emergency maintenance to resolve a Retail database issue.  </t>
  </si>
  <si>
    <t>A memory configuration was updated on the DB ands restarted</t>
  </si>
  <si>
    <t>R-A030813</t>
  </si>
  <si>
    <t>Availabilty</t>
  </si>
  <si>
    <t>Database memory configuration error</t>
  </si>
  <si>
    <t>R-A040413</t>
  </si>
  <si>
    <t>8:36PM</t>
  </si>
  <si>
    <t>M-A040513</t>
  </si>
  <si>
    <t>4/20-4/21</t>
  </si>
  <si>
    <t>M-B032113</t>
  </si>
  <si>
    <t>4:37PM</t>
  </si>
  <si>
    <t>Application became unresponsive and required restart</t>
  </si>
  <si>
    <t xml:space="preserve">Processing of inbound Retail Transactions were delayed approximately 4 hours for two Market Participants </t>
  </si>
  <si>
    <t>A security policy applied to Windows servers prevented some application processes from running.</t>
  </si>
  <si>
    <t>Disabled policies that were causing the loss of functionality</t>
  </si>
  <si>
    <t>All transactions were processed after the issue was corrected.</t>
  </si>
  <si>
    <t>January 1, 2013 - December 31, 2013 Incidents</t>
  </si>
  <si>
    <t>8:28AM</t>
  </si>
  <si>
    <t>MarkeTrak experienced slow performance beginning at 8:28AM.  An application server was rebooted at 9:24 resulting in a 10-minute outage.</t>
  </si>
  <si>
    <t>A high volume of users resulted in application running out of threads, which caused slow performance.</t>
  </si>
  <si>
    <t>Rebooted server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</si>
</sst>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0.0%"/>
    <numFmt numFmtId="174" formatCode="[$-409]dddd\,\ mmmm\ dd\,\ yyyy"/>
  </numFmts>
  <fonts count="7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sz val="10"/>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
      <patternFill patternType="solid">
        <fgColor theme="3"/>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76">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0" fillId="47" borderId="0" xfId="0" applyFill="1" applyBorder="1" applyAlignment="1">
      <alignment/>
    </xf>
    <xf numFmtId="14" fontId="0" fillId="47" borderId="0" xfId="0" applyNumberFormat="1" applyFill="1" applyBorder="1" applyAlignment="1">
      <alignment horizontal="center"/>
    </xf>
    <xf numFmtId="0" fontId="0" fillId="47" borderId="0" xfId="0" applyFont="1" applyFill="1" applyBorder="1" applyAlignment="1">
      <alignment horizontal="center"/>
    </xf>
    <xf numFmtId="0" fontId="0" fillId="47" borderId="0" xfId="0" applyFill="1" applyBorder="1" applyAlignment="1">
      <alignment horizontal="center"/>
    </xf>
    <xf numFmtId="0" fontId="0" fillId="47" borderId="0" xfId="0" applyFont="1" applyFill="1" applyBorder="1" applyAlignment="1">
      <alignment/>
    </xf>
    <xf numFmtId="0" fontId="0" fillId="47" borderId="0" xfId="0" applyFont="1" applyFill="1" applyBorder="1" applyAlignment="1">
      <alignment wrapText="1"/>
    </xf>
    <xf numFmtId="0" fontId="0" fillId="47" borderId="0" xfId="0" applyFont="1" applyFill="1" applyBorder="1" applyAlignment="1">
      <alignment horizontal="left" wrapText="1"/>
    </xf>
    <xf numFmtId="0" fontId="0" fillId="47" borderId="0" xfId="0" applyFont="1" applyFill="1" applyBorder="1" applyAlignment="1">
      <alignment horizontal="center" wrapText="1"/>
    </xf>
    <xf numFmtId="164" fontId="0" fillId="37" borderId="42" xfId="0" applyNumberFormat="1" applyFont="1" applyFill="1" applyBorder="1" applyAlignment="1">
      <alignment horizontal="center"/>
    </xf>
    <xf numFmtId="0" fontId="0" fillId="37" borderId="34" xfId="0" applyFont="1" applyFill="1" applyBorder="1" applyAlignment="1">
      <alignment horizontal="center"/>
    </xf>
    <xf numFmtId="164" fontId="0" fillId="37" borderId="34" xfId="0" applyNumberFormat="1" applyFont="1" applyFill="1" applyBorder="1" applyAlignment="1">
      <alignment horizontal="center"/>
    </xf>
    <xf numFmtId="0" fontId="0" fillId="37" borderId="34" xfId="0" applyFont="1" applyFill="1" applyBorder="1" applyAlignment="1">
      <alignment horizontal="center" wrapText="1"/>
    </xf>
    <xf numFmtId="0" fontId="0" fillId="37" borderId="34" xfId="0" applyFont="1" applyFill="1" applyBorder="1" applyAlignment="1">
      <alignment horizontal="left" wrapText="1"/>
    </xf>
    <xf numFmtId="164" fontId="0" fillId="37" borderId="34" xfId="0" applyNumberFormat="1" applyFont="1" applyFill="1" applyBorder="1" applyAlignment="1">
      <alignment horizontal="center" wrapText="1"/>
    </xf>
    <xf numFmtId="164" fontId="0" fillId="0" borderId="10" xfId="0" applyNumberFormat="1" applyBorder="1" applyAlignment="1">
      <alignment horizontal="center"/>
    </xf>
    <xf numFmtId="164" fontId="0" fillId="0" borderId="34" xfId="0" applyNumberFormat="1" applyBorder="1" applyAlignment="1">
      <alignment horizontal="center"/>
    </xf>
    <xf numFmtId="0" fontId="0" fillId="0" borderId="34" xfId="0" applyFont="1" applyBorder="1" applyAlignment="1">
      <alignment/>
    </xf>
    <xf numFmtId="0" fontId="0" fillId="0" borderId="34" xfId="0" applyFont="1" applyBorder="1" applyAlignment="1">
      <alignment horizontal="center" wrapText="1"/>
    </xf>
    <xf numFmtId="0" fontId="37" fillId="0" borderId="0" xfId="0" applyFont="1" applyBorder="1" applyAlignment="1">
      <alignment wrapText="1"/>
    </xf>
    <xf numFmtId="14" fontId="0" fillId="0" borderId="34" xfId="0" applyNumberFormat="1" applyBorder="1" applyAlignment="1">
      <alignment horizontal="center"/>
    </xf>
    <xf numFmtId="0" fontId="76" fillId="0" borderId="0" xfId="0" applyFont="1" applyAlignment="1">
      <alignment wrapText="1"/>
    </xf>
    <xf numFmtId="0" fontId="76" fillId="0" borderId="10" xfId="0" applyFont="1" applyBorder="1" applyAlignment="1">
      <alignmen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1907</v>
      </c>
      <c r="B1" s="532"/>
      <c r="C1" s="532"/>
      <c r="D1" s="532"/>
      <c r="E1" s="532"/>
      <c r="F1" s="532"/>
      <c r="G1" s="532"/>
      <c r="H1" s="532"/>
      <c r="I1" s="532"/>
      <c r="J1" s="532"/>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33" t="s">
        <v>1480</v>
      </c>
      <c r="B16" s="533" t="s">
        <v>1301</v>
      </c>
      <c r="C16" s="40">
        <f>SUM(C4:C15)</f>
        <v>344160</v>
      </c>
      <c r="D16" s="535">
        <f>SUM(D4:D15)</f>
        <v>14470</v>
      </c>
      <c r="E16" s="547">
        <f>C16-D16</f>
        <v>329690</v>
      </c>
      <c r="F16" s="539">
        <f>SUM(F4:F15)</f>
        <v>1176</v>
      </c>
      <c r="G16" s="541">
        <f>(E16-F16)/E16</f>
        <v>0.9964330128302344</v>
      </c>
      <c r="H16" s="543">
        <f>SUM(H4:H15)</f>
        <v>0</v>
      </c>
      <c r="I16" s="544">
        <f>SUM(I4:I15)</f>
        <v>0</v>
      </c>
      <c r="J16" s="544"/>
    </row>
    <row r="17" spans="1:10" ht="23.25" customHeight="1" thickBot="1">
      <c r="A17" s="534"/>
      <c r="B17" s="534"/>
      <c r="C17" s="41" t="s">
        <v>1481</v>
      </c>
      <c r="D17" s="536"/>
      <c r="E17" s="54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1909</v>
      </c>
      <c r="B1" s="532"/>
      <c r="C1" s="532"/>
      <c r="D1" s="532"/>
      <c r="E1" s="532"/>
      <c r="F1" s="532"/>
      <c r="G1" s="532"/>
      <c r="H1" s="532"/>
      <c r="I1" s="532"/>
      <c r="J1" s="532"/>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33" t="s">
        <v>1480</v>
      </c>
      <c r="B16" s="533" t="s">
        <v>846</v>
      </c>
      <c r="C16" s="40">
        <f>SUM(C4:C15)</f>
        <v>195360</v>
      </c>
      <c r="D16" s="535">
        <f>SUM(D4:D15)</f>
        <v>14470</v>
      </c>
      <c r="E16" s="535">
        <f>C16-D16</f>
        <v>180890</v>
      </c>
      <c r="F16" s="545">
        <f>SUM(F4:F15)</f>
        <v>797</v>
      </c>
      <c r="G16" s="541">
        <f>(E16-F16)/E16</f>
        <v>0.9955940074078169</v>
      </c>
      <c r="H16" s="543">
        <f>SUM(H4:H15)</f>
        <v>0</v>
      </c>
      <c r="I16" s="543">
        <f>SUM(I4:I15)</f>
        <v>0</v>
      </c>
      <c r="J16" s="543"/>
    </row>
    <row r="17" spans="1:10" ht="23.25" customHeight="1" thickBot="1">
      <c r="A17" s="534"/>
      <c r="B17" s="534"/>
      <c r="C17" s="41" t="s">
        <v>1481</v>
      </c>
      <c r="D17" s="536"/>
      <c r="E17" s="536"/>
      <c r="F17" s="546"/>
      <c r="G17" s="542"/>
      <c r="H17" s="540"/>
      <c r="I17" s="540"/>
      <c r="J17" s="54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32" t="s">
        <v>1737</v>
      </c>
      <c r="B1" s="532"/>
      <c r="C1" s="532"/>
      <c r="D1" s="532"/>
      <c r="E1" s="532"/>
      <c r="F1" s="532"/>
      <c r="G1" s="532"/>
      <c r="H1" s="532"/>
      <c r="I1" s="532"/>
      <c r="J1" s="532"/>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33" t="s">
        <v>1480</v>
      </c>
      <c r="B16" s="533" t="s">
        <v>1301</v>
      </c>
      <c r="C16" s="40">
        <f>SUM(C4:C15)</f>
        <v>181440</v>
      </c>
      <c r="D16" s="535">
        <f>SUM(D4:D15)</f>
        <v>0</v>
      </c>
      <c r="E16" s="537">
        <f>C16-D16</f>
        <v>181440</v>
      </c>
      <c r="F16" s="539">
        <f>SUM(F4:F15)</f>
        <v>157</v>
      </c>
      <c r="G16" s="541">
        <f>(C16-F16)/C16</f>
        <v>0.9991347001763669</v>
      </c>
      <c r="H16" s="543">
        <f>SUM(H4:H15)</f>
        <v>0</v>
      </c>
      <c r="I16" s="544">
        <f>SUM(I4:I15)</f>
        <v>0</v>
      </c>
      <c r="J16" s="544"/>
    </row>
    <row r="17" spans="1:10" ht="23.25" customHeight="1"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1737</v>
      </c>
      <c r="B1" s="532"/>
      <c r="C1" s="532"/>
      <c r="D1" s="532"/>
      <c r="E1" s="532"/>
      <c r="F1" s="532"/>
      <c r="G1" s="532"/>
      <c r="H1" s="532"/>
      <c r="I1" s="532"/>
      <c r="J1" s="532"/>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33" t="s">
        <v>1480</v>
      </c>
      <c r="B16" s="533" t="s">
        <v>1301</v>
      </c>
      <c r="C16" s="40">
        <f>SUM(C4:C15)</f>
        <v>344160</v>
      </c>
      <c r="D16" s="535">
        <f>SUM(D4:D15)</f>
        <v>20654</v>
      </c>
      <c r="E16" s="547">
        <f>C16-D16</f>
        <v>323506</v>
      </c>
      <c r="F16" s="539">
        <f>SUM(F4:F15)</f>
        <v>127</v>
      </c>
      <c r="G16" s="541">
        <f>(E16-F16)/E16</f>
        <v>0.9996074261373823</v>
      </c>
      <c r="H16" s="543">
        <f>SUM(H4:H15)</f>
        <v>0</v>
      </c>
      <c r="I16" s="544">
        <f>SUM(I4:I15)</f>
        <v>0</v>
      </c>
      <c r="J16" s="544"/>
    </row>
    <row r="17" spans="1:10" ht="23.25" customHeight="1" thickBot="1">
      <c r="A17" s="534"/>
      <c r="B17" s="534"/>
      <c r="C17" s="41" t="s">
        <v>1481</v>
      </c>
      <c r="D17" s="536"/>
      <c r="E17" s="54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1736</v>
      </c>
      <c r="B1" s="532"/>
      <c r="C1" s="532"/>
      <c r="D1" s="532"/>
      <c r="E1" s="532"/>
      <c r="F1" s="532"/>
      <c r="G1" s="532"/>
      <c r="H1" s="532"/>
      <c r="I1" s="532"/>
      <c r="J1" s="532"/>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33" t="s">
        <v>1480</v>
      </c>
      <c r="B16" s="533" t="s">
        <v>847</v>
      </c>
      <c r="C16" s="40">
        <f>SUM(C4:C15)</f>
        <v>525600</v>
      </c>
      <c r="D16" s="40">
        <f>SUM(D4:D15)</f>
        <v>20654</v>
      </c>
      <c r="E16" s="467">
        <f>C16-D16</f>
        <v>504946</v>
      </c>
      <c r="F16" s="471">
        <f>SUM(F4:F15)</f>
        <v>287</v>
      </c>
      <c r="G16" s="302">
        <f>(E16+H16-F16)/(E16+H16)</f>
        <v>0.9994316223913052</v>
      </c>
      <c r="H16" s="539"/>
      <c r="I16" s="543"/>
      <c r="J16" s="539"/>
    </row>
    <row r="17" spans="1:10" ht="23.25" customHeight="1" thickBot="1">
      <c r="A17" s="534"/>
      <c r="B17" s="534"/>
      <c r="C17" s="41" t="s">
        <v>1481</v>
      </c>
      <c r="D17" s="466"/>
      <c r="E17" s="468"/>
      <c r="F17" s="472"/>
      <c r="G17" s="473"/>
      <c r="H17" s="540"/>
      <c r="I17" s="540"/>
      <c r="J17" s="540"/>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1735</v>
      </c>
      <c r="B1" s="532"/>
      <c r="C1" s="532"/>
      <c r="D1" s="532"/>
      <c r="E1" s="532"/>
      <c r="F1" s="532"/>
      <c r="G1" s="532"/>
      <c r="H1" s="532"/>
      <c r="I1" s="532"/>
      <c r="J1" s="532"/>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33" t="s">
        <v>1480</v>
      </c>
      <c r="B16" s="533" t="s">
        <v>846</v>
      </c>
      <c r="C16" s="40">
        <f>SUM(C4:C15)</f>
        <v>195360</v>
      </c>
      <c r="D16" s="535">
        <f>SUM(D4:D15)</f>
        <v>20754</v>
      </c>
      <c r="E16" s="535">
        <f>C16-D16</f>
        <v>174606</v>
      </c>
      <c r="F16" s="545">
        <f>SUM(F4:F15)</f>
        <v>213</v>
      </c>
      <c r="G16" s="541">
        <f>(E16-F16)/E16</f>
        <v>0.9987801106491185</v>
      </c>
      <c r="H16" s="543">
        <f>SUM(H4:H15)</f>
        <v>0</v>
      </c>
      <c r="I16" s="543">
        <f>SUM(I4:I15)</f>
        <v>0</v>
      </c>
      <c r="J16" s="543"/>
    </row>
    <row r="17" spans="1:10" ht="23.25" customHeight="1" thickBot="1">
      <c r="A17" s="534"/>
      <c r="B17" s="534"/>
      <c r="C17" s="41" t="s">
        <v>1481</v>
      </c>
      <c r="D17" s="536"/>
      <c r="E17" s="536"/>
      <c r="F17" s="546"/>
      <c r="G17" s="542"/>
      <c r="H17" s="540"/>
      <c r="I17" s="540"/>
      <c r="J17" s="54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553" t="s">
        <v>1604</v>
      </c>
      <c r="L38" s="430" t="s">
        <v>694</v>
      </c>
      <c r="M38" s="430" t="s">
        <v>692</v>
      </c>
      <c r="N38" s="430" t="s">
        <v>1321</v>
      </c>
      <c r="O38" s="415" t="s">
        <v>1202</v>
      </c>
      <c r="P38" s="549" t="s">
        <v>1603</v>
      </c>
      <c r="Q38" s="551" t="s">
        <v>1605</v>
      </c>
      <c r="S38" s="555">
        <v>40378</v>
      </c>
      <c r="U38" s="557"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554"/>
      <c r="L39" s="430" t="s">
        <v>694</v>
      </c>
      <c r="M39" s="430" t="s">
        <v>692</v>
      </c>
      <c r="N39" s="430" t="s">
        <v>1321</v>
      </c>
      <c r="O39" s="415" t="s">
        <v>1202</v>
      </c>
      <c r="P39" s="550"/>
      <c r="Q39" s="552"/>
      <c r="S39" s="556"/>
      <c r="U39" s="558"/>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32" t="s">
        <v>532</v>
      </c>
      <c r="B1" s="532"/>
      <c r="C1" s="532"/>
      <c r="D1" s="532"/>
      <c r="E1" s="532"/>
      <c r="F1" s="532"/>
      <c r="G1" s="532"/>
      <c r="H1" s="532"/>
      <c r="I1" s="532"/>
      <c r="J1" s="532"/>
      <c r="K1" s="532"/>
      <c r="L1" s="53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33" t="s">
        <v>1480</v>
      </c>
      <c r="B16" s="533" t="s">
        <v>1301</v>
      </c>
      <c r="C16" s="40">
        <f>SUM(C4:C15)</f>
        <v>182880</v>
      </c>
      <c r="D16" s="535">
        <f>SUM(D4:D15)</f>
        <v>0</v>
      </c>
      <c r="E16" s="537">
        <f>C16-D16</f>
        <v>182880</v>
      </c>
      <c r="F16" s="539">
        <f>SUM(F4:F15)</f>
        <v>1235</v>
      </c>
      <c r="G16" s="541">
        <f>(C16-F16)/C16</f>
        <v>0.9932469378827646</v>
      </c>
      <c r="H16" s="543">
        <f>SUM(H4:H15)</f>
        <v>0</v>
      </c>
      <c r="I16" s="544">
        <f>SUM(I4:I15)</f>
        <v>0</v>
      </c>
      <c r="J16" s="544"/>
      <c r="K16" s="559">
        <f>(C16-D16)/C16</f>
        <v>1</v>
      </c>
    </row>
    <row r="17" spans="1:12" ht="23.25" customHeight="1" thickBot="1">
      <c r="A17" s="534"/>
      <c r="B17" s="534"/>
      <c r="C17" s="41" t="s">
        <v>1481</v>
      </c>
      <c r="D17" s="536"/>
      <c r="E17" s="538"/>
      <c r="F17" s="540"/>
      <c r="G17" s="542"/>
      <c r="H17" s="540"/>
      <c r="I17" s="540"/>
      <c r="J17" s="540"/>
      <c r="K17" s="542"/>
      <c r="L17" s="292">
        <f>(C16-D16-F16-I16)/C16</f>
        <v>0.9932469378827646</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7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2" t="s">
        <v>532</v>
      </c>
      <c r="B1" s="532"/>
      <c r="C1" s="532"/>
      <c r="D1" s="532"/>
      <c r="E1" s="532"/>
      <c r="F1" s="532"/>
      <c r="G1" s="532"/>
      <c r="H1" s="532"/>
      <c r="I1" s="532"/>
      <c r="J1" s="532"/>
      <c r="K1" s="532"/>
      <c r="L1" s="532"/>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33" t="s">
        <v>1480</v>
      </c>
      <c r="B16" s="533" t="s">
        <v>1301</v>
      </c>
      <c r="C16" s="40">
        <f>SUM(C4:C15)</f>
        <v>342720</v>
      </c>
      <c r="D16" s="535">
        <f>SUM(D4:D15)</f>
        <v>19865</v>
      </c>
      <c r="E16" s="547">
        <f>C16-D16</f>
        <v>322855</v>
      </c>
      <c r="F16" s="539">
        <f>SUM(F4:F15)</f>
        <v>2661</v>
      </c>
      <c r="G16" s="541">
        <f>(E16-F16)/E16</f>
        <v>0.991757909897632</v>
      </c>
      <c r="H16" s="543">
        <f>SUM(H4:H15)</f>
        <v>0</v>
      </c>
      <c r="I16" s="544">
        <f>SUM(I4:I15)</f>
        <v>0</v>
      </c>
      <c r="J16" s="544"/>
      <c r="K16" s="559">
        <f>(C16-D16)/C16</f>
        <v>0.9420372315592904</v>
      </c>
    </row>
    <row r="17" spans="1:12" ht="23.25" customHeight="1" thickBot="1">
      <c r="A17" s="534"/>
      <c r="B17" s="534"/>
      <c r="C17" s="41" t="s">
        <v>1481</v>
      </c>
      <c r="D17" s="536"/>
      <c r="E17" s="548"/>
      <c r="F17" s="540"/>
      <c r="G17" s="542"/>
      <c r="H17" s="540"/>
      <c r="I17" s="540"/>
      <c r="J17" s="540"/>
      <c r="K17" s="542"/>
      <c r="L17" s="292">
        <f>(C16-D16-F16-I16)/C16</f>
        <v>0.9342728758169935</v>
      </c>
    </row>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37"/>
  <sheetViews>
    <sheetView zoomScalePageLayoutView="0" workbookViewId="0" topLeftCell="A1">
      <selection activeCell="J15" sqref="J15"/>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2013</v>
      </c>
      <c r="C3" s="65"/>
      <c r="D3" s="65"/>
      <c r="E3" s="103"/>
      <c r="F3" s="65"/>
      <c r="G3" s="65"/>
      <c r="H3" s="103"/>
      <c r="I3" s="65"/>
      <c r="J3" s="65"/>
      <c r="K3" s="66"/>
    </row>
    <row r="4" spans="2:11" ht="12.75">
      <c r="B4" s="489" t="s">
        <v>923</v>
      </c>
      <c r="C4" s="55"/>
      <c r="D4" s="55"/>
      <c r="E4" s="103"/>
      <c r="F4" s="69" t="s">
        <v>923</v>
      </c>
      <c r="G4" s="63"/>
      <c r="H4" s="103"/>
      <c r="I4" s="69" t="s">
        <v>923</v>
      </c>
      <c r="J4" s="55"/>
      <c r="K4" s="67"/>
    </row>
    <row r="5" spans="2:11" ht="23.25">
      <c r="B5" s="490" t="s">
        <v>686</v>
      </c>
      <c r="C5" s="55"/>
      <c r="D5" s="55"/>
      <c r="E5" s="103"/>
      <c r="F5" s="92" t="s">
        <v>687</v>
      </c>
      <c r="G5" s="63"/>
      <c r="H5" s="103"/>
      <c r="I5" s="92" t="s">
        <v>688</v>
      </c>
      <c r="J5" s="55"/>
      <c r="K5" s="67"/>
    </row>
    <row r="6" spans="1:11" ht="25.5">
      <c r="A6" s="93"/>
      <c r="B6" s="70" t="s">
        <v>1195</v>
      </c>
      <c r="C6" s="53" t="s">
        <v>838</v>
      </c>
      <c r="D6" s="54" t="s">
        <v>380</v>
      </c>
      <c r="E6" s="103"/>
      <c r="F6" s="50" t="s">
        <v>1195</v>
      </c>
      <c r="G6" s="53" t="s">
        <v>838</v>
      </c>
      <c r="H6" s="103"/>
      <c r="I6" s="50" t="s">
        <v>668</v>
      </c>
      <c r="J6" s="53" t="s">
        <v>838</v>
      </c>
      <c r="K6" s="71" t="s">
        <v>377</v>
      </c>
    </row>
    <row r="7" spans="2:11" ht="12.75">
      <c r="B7" s="99" t="s">
        <v>1751</v>
      </c>
      <c r="C7" s="96">
        <v>1</v>
      </c>
      <c r="D7" s="172">
        <v>130</v>
      </c>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v>1</v>
      </c>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J16" s="97"/>
      <c r="K16" s="67"/>
    </row>
    <row r="17" spans="2:11" ht="12.75">
      <c r="B17" s="72" t="s">
        <v>674</v>
      </c>
      <c r="C17" s="127">
        <v>1</v>
      </c>
      <c r="D17" s="172">
        <v>40</v>
      </c>
      <c r="E17" s="103"/>
      <c r="F17" s="51" t="s">
        <v>674</v>
      </c>
      <c r="G17" s="107"/>
      <c r="H17" s="103"/>
      <c r="J17" s="97"/>
      <c r="K17" s="67"/>
    </row>
    <row r="18" spans="2:11" ht="12.75">
      <c r="B18" s="72"/>
      <c r="C18" s="127"/>
      <c r="D18" s="172"/>
      <c r="E18" s="103"/>
      <c r="F18" s="51"/>
      <c r="G18" s="107"/>
      <c r="H18" s="103"/>
      <c r="J18" s="97"/>
      <c r="K18" s="67"/>
    </row>
    <row r="19" spans="2:13" ht="12.75">
      <c r="B19" s="72" t="s">
        <v>675</v>
      </c>
      <c r="C19" s="127"/>
      <c r="D19" s="172"/>
      <c r="E19" s="103"/>
      <c r="F19" s="51" t="s">
        <v>675</v>
      </c>
      <c r="G19" s="107"/>
      <c r="H19" s="103"/>
      <c r="J19" s="97"/>
      <c r="K19" s="146"/>
      <c r="M19" s="63"/>
    </row>
    <row r="20" spans="2:11" ht="12.75">
      <c r="B20" s="72"/>
      <c r="C20" s="127"/>
      <c r="D20" s="360"/>
      <c r="E20" s="103"/>
      <c r="F20" s="51"/>
      <c r="G20" s="107"/>
      <c r="H20" s="103"/>
      <c r="J20" s="97"/>
      <c r="K20" s="67"/>
    </row>
    <row r="21" spans="2:11" ht="12.75">
      <c r="B21" s="72" t="s">
        <v>676</v>
      </c>
      <c r="C21" s="127">
        <v>2</v>
      </c>
      <c r="D21" s="172">
        <v>50</v>
      </c>
      <c r="E21" s="103"/>
      <c r="F21" s="51" t="s">
        <v>676</v>
      </c>
      <c r="G21" s="107">
        <v>1</v>
      </c>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63"/>
      <c r="H23" s="103"/>
      <c r="I23" s="51"/>
      <c r="J23" s="97"/>
      <c r="K23" s="67"/>
    </row>
    <row r="24" spans="2:11" ht="12.75">
      <c r="B24" s="72"/>
      <c r="C24" s="127"/>
      <c r="D24" s="172"/>
      <c r="E24" s="103"/>
      <c r="G24" s="107"/>
      <c r="H24" s="103"/>
      <c r="I24" s="51"/>
      <c r="J24" s="97"/>
      <c r="K24" s="67"/>
    </row>
    <row r="25" spans="2:11" ht="12.75">
      <c r="B25" s="72" t="s">
        <v>1733</v>
      </c>
      <c r="C25" s="127">
        <v>1</v>
      </c>
      <c r="D25" s="172">
        <v>240</v>
      </c>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2.75">
      <c r="B28" s="101"/>
      <c r="C28" s="101"/>
      <c r="D28" s="101"/>
      <c r="E28" s="101"/>
      <c r="F28" s="101"/>
      <c r="G28" s="101"/>
      <c r="H28" s="103"/>
      <c r="I28" s="26"/>
      <c r="J28" s="101"/>
      <c r="K28" s="101"/>
    </row>
    <row r="29" spans="2:11" ht="12.75">
      <c r="B29" s="101"/>
      <c r="C29" s="101"/>
      <c r="D29" s="101"/>
      <c r="E29" s="101"/>
      <c r="F29" s="101"/>
      <c r="G29" s="101"/>
      <c r="H29" s="103"/>
      <c r="I29" s="26"/>
      <c r="J29" s="101"/>
      <c r="K29" s="101"/>
    </row>
    <row r="30" spans="2:8" ht="24" thickBot="1">
      <c r="B30" s="6"/>
      <c r="E30" s="56"/>
      <c r="H30" s="103"/>
    </row>
    <row r="31" spans="2:11" ht="23.25">
      <c r="B31" s="94">
        <v>2012</v>
      </c>
      <c r="C31" s="65"/>
      <c r="D31" s="65"/>
      <c r="E31" s="103"/>
      <c r="F31" s="65"/>
      <c r="G31" s="65"/>
      <c r="H31" s="103"/>
      <c r="I31" s="65"/>
      <c r="J31" s="65"/>
      <c r="K31" s="66"/>
    </row>
    <row r="32" spans="2:11" ht="12.75">
      <c r="B32" s="489" t="s">
        <v>923</v>
      </c>
      <c r="C32" s="55"/>
      <c r="D32" s="55"/>
      <c r="E32" s="103"/>
      <c r="F32" s="69" t="s">
        <v>923</v>
      </c>
      <c r="G32" s="63"/>
      <c r="H32" s="103"/>
      <c r="I32" s="69" t="s">
        <v>923</v>
      </c>
      <c r="J32" s="55"/>
      <c r="K32" s="67"/>
    </row>
    <row r="33" spans="2:11" ht="23.25">
      <c r="B33" s="490" t="s">
        <v>686</v>
      </c>
      <c r="C33" s="55"/>
      <c r="D33" s="55"/>
      <c r="E33" s="103"/>
      <c r="F33" s="92" t="s">
        <v>687</v>
      </c>
      <c r="G33" s="63"/>
      <c r="I33" s="92" t="s">
        <v>688</v>
      </c>
      <c r="J33" s="55"/>
      <c r="K33" s="67"/>
    </row>
    <row r="34" spans="2:11" ht="25.5">
      <c r="B34" s="70" t="s">
        <v>1195</v>
      </c>
      <c r="C34" s="53" t="s">
        <v>838</v>
      </c>
      <c r="D34" s="54" t="s">
        <v>380</v>
      </c>
      <c r="E34" s="103"/>
      <c r="F34" s="50" t="s">
        <v>1195</v>
      </c>
      <c r="G34" s="53" t="s">
        <v>838</v>
      </c>
      <c r="H34" s="103"/>
      <c r="I34" s="50" t="s">
        <v>668</v>
      </c>
      <c r="J34" s="53" t="s">
        <v>838</v>
      </c>
      <c r="K34" s="71" t="s">
        <v>377</v>
      </c>
    </row>
    <row r="35" spans="2:11" ht="12.75">
      <c r="B35" s="99" t="s">
        <v>1751</v>
      </c>
      <c r="C35" s="96"/>
      <c r="D35" s="172"/>
      <c r="E35" s="103"/>
      <c r="F35" s="51" t="s">
        <v>1751</v>
      </c>
      <c r="G35" s="55"/>
      <c r="H35" s="103"/>
      <c r="I35" s="95" t="s">
        <v>1700</v>
      </c>
      <c r="J35" s="96"/>
      <c r="K35" s="216"/>
    </row>
    <row r="36" spans="2:11" ht="12.75">
      <c r="B36" s="72"/>
      <c r="C36" s="127"/>
      <c r="D36" s="172"/>
      <c r="E36" s="103"/>
      <c r="F36" s="51"/>
      <c r="G36" s="55"/>
      <c r="H36" s="103"/>
      <c r="I36" s="51"/>
      <c r="J36" s="97"/>
      <c r="K36" s="67"/>
    </row>
    <row r="37" spans="1:11" ht="12.75">
      <c r="A37" s="93"/>
      <c r="B37" s="72" t="s">
        <v>1752</v>
      </c>
      <c r="C37" s="127"/>
      <c r="D37" s="172"/>
      <c r="E37" s="103"/>
      <c r="F37" s="51" t="s">
        <v>1753</v>
      </c>
      <c r="G37" s="107"/>
      <c r="H37" s="103"/>
      <c r="I37" s="51" t="s">
        <v>645</v>
      </c>
      <c r="J37" s="97"/>
      <c r="K37" s="67"/>
    </row>
    <row r="38" spans="2:11" ht="12.75">
      <c r="B38" s="72"/>
      <c r="C38" s="127"/>
      <c r="D38" s="172"/>
      <c r="E38" s="103"/>
      <c r="F38" s="51"/>
      <c r="G38" s="107"/>
      <c r="H38" s="103"/>
      <c r="I38" s="51"/>
      <c r="J38" s="97"/>
      <c r="K38" s="67"/>
    </row>
    <row r="39" spans="2:11" ht="12.75">
      <c r="B39" s="72" t="s">
        <v>672</v>
      </c>
      <c r="C39" s="127"/>
      <c r="D39" s="172"/>
      <c r="E39" s="103"/>
      <c r="F39" s="51" t="s">
        <v>669</v>
      </c>
      <c r="G39" s="107"/>
      <c r="H39" s="103"/>
      <c r="I39" s="51" t="s">
        <v>390</v>
      </c>
      <c r="J39" s="97"/>
      <c r="K39" s="67"/>
    </row>
    <row r="40" spans="2:11" ht="12.75">
      <c r="B40" s="72"/>
      <c r="C40" s="127"/>
      <c r="D40" s="172"/>
      <c r="E40" s="103"/>
      <c r="F40" s="51"/>
      <c r="G40" s="107"/>
      <c r="H40" s="103"/>
      <c r="I40" s="51"/>
      <c r="J40" s="97"/>
      <c r="K40" s="67"/>
    </row>
    <row r="41" spans="2:11" ht="12.75">
      <c r="B41" s="72" t="s">
        <v>1755</v>
      </c>
      <c r="C41" s="127"/>
      <c r="D41" s="172"/>
      <c r="E41" s="103"/>
      <c r="F41" s="51" t="s">
        <v>1745</v>
      </c>
      <c r="G41" s="107"/>
      <c r="H41" s="103"/>
      <c r="I41" s="51" t="s">
        <v>646</v>
      </c>
      <c r="J41" s="491">
        <v>1</v>
      </c>
      <c r="K41" s="67"/>
    </row>
    <row r="42" spans="2:11" ht="12.75">
      <c r="B42" s="72"/>
      <c r="C42" s="127"/>
      <c r="D42" s="172"/>
      <c r="E42" s="103"/>
      <c r="F42" s="51"/>
      <c r="G42" s="107"/>
      <c r="H42" s="103"/>
      <c r="I42" s="51"/>
      <c r="J42" s="97"/>
      <c r="K42" s="67"/>
    </row>
    <row r="43" spans="2:11" ht="12.75">
      <c r="B43" s="72" t="s">
        <v>378</v>
      </c>
      <c r="C43" s="127"/>
      <c r="D43" s="172"/>
      <c r="E43" s="103"/>
      <c r="F43" s="51" t="s">
        <v>378</v>
      </c>
      <c r="G43" s="107"/>
      <c r="H43" s="103"/>
      <c r="I43" s="51" t="s">
        <v>382</v>
      </c>
      <c r="J43" s="97"/>
      <c r="K43" s="67"/>
    </row>
    <row r="44" spans="2:11" ht="12.75">
      <c r="B44" s="72"/>
      <c r="C44" s="127"/>
      <c r="D44" s="172"/>
      <c r="E44" s="103"/>
      <c r="F44" s="51"/>
      <c r="G44" s="107"/>
      <c r="H44" s="103"/>
      <c r="I44" s="51"/>
      <c r="J44" s="97"/>
      <c r="K44" s="67"/>
    </row>
    <row r="45" spans="2:11" ht="12.75">
      <c r="B45" s="72" t="s">
        <v>673</v>
      </c>
      <c r="C45" s="127"/>
      <c r="D45" s="172"/>
      <c r="E45" s="103"/>
      <c r="F45" s="51" t="s">
        <v>670</v>
      </c>
      <c r="G45" s="107"/>
      <c r="H45" s="103"/>
      <c r="I45" s="51" t="s">
        <v>383</v>
      </c>
      <c r="J45" s="97">
        <v>1</v>
      </c>
      <c r="K45" s="67">
        <v>15</v>
      </c>
    </row>
    <row r="46" spans="2:11" ht="12.75">
      <c r="B46" s="72"/>
      <c r="C46" s="127"/>
      <c r="D46" s="172"/>
      <c r="E46" s="103"/>
      <c r="F46" s="51"/>
      <c r="G46" s="107"/>
      <c r="H46" s="103"/>
      <c r="I46" s="51"/>
      <c r="J46" s="97"/>
      <c r="K46" s="67"/>
    </row>
    <row r="47" spans="2:11" ht="12.75">
      <c r="B47" s="72" t="s">
        <v>682</v>
      </c>
      <c r="C47" s="127"/>
      <c r="D47" s="172"/>
      <c r="E47" s="103"/>
      <c r="F47" s="51" t="s">
        <v>682</v>
      </c>
      <c r="G47" s="107"/>
      <c r="H47" s="103"/>
      <c r="I47" s="51" t="s">
        <v>389</v>
      </c>
      <c r="J47" s="97"/>
      <c r="K47" s="146"/>
    </row>
    <row r="48" spans="2:11" ht="12.75">
      <c r="B48" s="72"/>
      <c r="C48" s="127"/>
      <c r="D48" s="172"/>
      <c r="E48" s="103"/>
      <c r="F48" s="51"/>
      <c r="G48" s="107"/>
      <c r="H48" s="103"/>
      <c r="J48" s="97"/>
      <c r="K48" s="67"/>
    </row>
    <row r="49" spans="2:11" ht="12.75">
      <c r="B49" s="72" t="s">
        <v>674</v>
      </c>
      <c r="C49" s="127">
        <v>3</v>
      </c>
      <c r="D49" s="172">
        <v>490</v>
      </c>
      <c r="E49" s="103"/>
      <c r="F49" s="51" t="s">
        <v>674</v>
      </c>
      <c r="G49" s="107">
        <v>1</v>
      </c>
      <c r="H49" s="103"/>
      <c r="J49" s="97"/>
      <c r="K49" s="146"/>
    </row>
    <row r="50" spans="2:13" ht="12.75">
      <c r="B50" s="72"/>
      <c r="C50" s="127"/>
      <c r="D50" s="172"/>
      <c r="E50" s="103"/>
      <c r="F50" s="51"/>
      <c r="G50" s="107"/>
      <c r="H50" s="103"/>
      <c r="I50" s="51"/>
      <c r="J50" s="97"/>
      <c r="K50" s="67"/>
      <c r="M50" s="63"/>
    </row>
    <row r="51" spans="2:11" ht="12.75">
      <c r="B51" s="72" t="s">
        <v>675</v>
      </c>
      <c r="C51" s="127">
        <v>1</v>
      </c>
      <c r="D51" s="360">
        <v>1361</v>
      </c>
      <c r="E51" s="103"/>
      <c r="F51" s="51" t="s">
        <v>675</v>
      </c>
      <c r="G51" s="107"/>
      <c r="H51" s="103"/>
      <c r="I51" s="51"/>
      <c r="J51" s="97"/>
      <c r="K51" s="67"/>
    </row>
    <row r="52" spans="2:11" ht="12.75">
      <c r="B52" s="72"/>
      <c r="C52" s="127"/>
      <c r="D52" s="172"/>
      <c r="E52" s="103"/>
      <c r="F52" s="51"/>
      <c r="G52" s="107"/>
      <c r="H52" s="103"/>
      <c r="I52" s="51"/>
      <c r="J52" s="97"/>
      <c r="K52" s="67"/>
    </row>
    <row r="53" spans="2:11" ht="12.75">
      <c r="B53" s="72" t="s">
        <v>676</v>
      </c>
      <c r="C53" s="127"/>
      <c r="D53" s="315"/>
      <c r="E53" s="103"/>
      <c r="F53" s="51" t="s">
        <v>676</v>
      </c>
      <c r="G53" s="107"/>
      <c r="H53" s="103"/>
      <c r="I53" s="51"/>
      <c r="J53" s="97"/>
      <c r="K53" s="67"/>
    </row>
    <row r="54" spans="2:11" ht="12.75">
      <c r="B54" s="72"/>
      <c r="C54" s="127"/>
      <c r="D54" s="172"/>
      <c r="E54" s="103"/>
      <c r="F54" s="51"/>
      <c r="G54" s="63"/>
      <c r="H54" s="103"/>
      <c r="I54" s="51"/>
      <c r="J54" s="97"/>
      <c r="K54" s="67"/>
    </row>
    <row r="55" spans="2:11" ht="12.75">
      <c r="B55" s="72" t="s">
        <v>303</v>
      </c>
      <c r="C55" s="127"/>
      <c r="D55" s="172"/>
      <c r="E55" s="103"/>
      <c r="F55" s="51" t="s">
        <v>389</v>
      </c>
      <c r="G55" s="107">
        <v>1</v>
      </c>
      <c r="H55" s="103"/>
      <c r="I55" s="51"/>
      <c r="J55" s="97"/>
      <c r="K55" s="67"/>
    </row>
    <row r="56" spans="2:11" ht="12.75">
      <c r="B56" s="72"/>
      <c r="C56" s="127"/>
      <c r="D56" s="172"/>
      <c r="E56" s="103"/>
      <c r="F56" s="51"/>
      <c r="G56" s="63"/>
      <c r="H56" s="103"/>
      <c r="I56" s="51"/>
      <c r="J56" s="97"/>
      <c r="K56" s="67"/>
    </row>
    <row r="57" spans="2:11" ht="12.75">
      <c r="B57" s="72" t="s">
        <v>1733</v>
      </c>
      <c r="C57" s="97"/>
      <c r="D57" s="55"/>
      <c r="E57" s="103"/>
      <c r="F57" s="51"/>
      <c r="G57" s="55"/>
      <c r="H57" s="103"/>
      <c r="I57" s="51"/>
      <c r="J57" s="97"/>
      <c r="K57" s="67"/>
    </row>
    <row r="58" spans="2:11" ht="12.75">
      <c r="B58" s="72"/>
      <c r="C58" s="97"/>
      <c r="D58" s="55"/>
      <c r="E58" s="103"/>
      <c r="F58" s="51"/>
      <c r="G58" s="63"/>
      <c r="H58" s="103"/>
      <c r="I58" s="51"/>
      <c r="J58" s="97"/>
      <c r="K58" s="67"/>
    </row>
    <row r="59" spans="2:11" ht="12.75">
      <c r="B59" s="72" t="s">
        <v>389</v>
      </c>
      <c r="C59" s="97">
        <v>1</v>
      </c>
      <c r="D59" s="55">
        <v>420</v>
      </c>
      <c r="E59" s="103"/>
      <c r="F59" s="105"/>
      <c r="G59" s="104"/>
      <c r="H59" s="103"/>
      <c r="I59" s="51"/>
      <c r="J59" s="97"/>
      <c r="K59" s="67"/>
    </row>
    <row r="60" spans="2:11" ht="12.75">
      <c r="B60" s="101"/>
      <c r="C60" s="101"/>
      <c r="D60" s="101"/>
      <c r="E60" s="101"/>
      <c r="F60" s="101"/>
      <c r="G60" s="101"/>
      <c r="H60" s="103"/>
      <c r="I60" s="26"/>
      <c r="J60" s="101"/>
      <c r="K60" s="101"/>
    </row>
    <row r="61" spans="2:11" ht="12.75">
      <c r="B61" s="101"/>
      <c r="C61" s="101"/>
      <c r="D61" s="101"/>
      <c r="E61" s="101"/>
      <c r="F61" s="101"/>
      <c r="G61" s="101"/>
      <c r="H61" s="103"/>
      <c r="I61" s="26"/>
      <c r="J61" s="101"/>
      <c r="K61" s="101"/>
    </row>
    <row r="62" spans="2:8" ht="24" thickBot="1">
      <c r="B62" s="6"/>
      <c r="E62" s="56"/>
      <c r="H62" s="103"/>
    </row>
    <row r="63" spans="2:11" ht="23.25">
      <c r="B63" s="94">
        <v>2011</v>
      </c>
      <c r="C63" s="65"/>
      <c r="D63" s="65"/>
      <c r="E63" s="103"/>
      <c r="F63" s="65"/>
      <c r="G63" s="65"/>
      <c r="H63" s="103"/>
      <c r="I63" s="65"/>
      <c r="J63" s="65"/>
      <c r="K63" s="66"/>
    </row>
    <row r="64" spans="2:11" ht="12.75">
      <c r="B64" s="68" t="s">
        <v>923</v>
      </c>
      <c r="C64" s="55"/>
      <c r="D64" s="55"/>
      <c r="E64" s="103"/>
      <c r="F64" s="69" t="s">
        <v>923</v>
      </c>
      <c r="G64" s="63"/>
      <c r="H64" s="103"/>
      <c r="I64" s="69" t="s">
        <v>923</v>
      </c>
      <c r="J64" s="55"/>
      <c r="K64" s="67"/>
    </row>
    <row r="65" spans="2:11" ht="6.75" customHeight="1">
      <c r="B65" s="92" t="s">
        <v>686</v>
      </c>
      <c r="C65" s="55"/>
      <c r="D65" s="55"/>
      <c r="E65" s="103"/>
      <c r="F65" s="92" t="s">
        <v>687</v>
      </c>
      <c r="G65" s="63"/>
      <c r="H65" s="101"/>
      <c r="I65" s="92" t="s">
        <v>688</v>
      </c>
      <c r="J65" s="55"/>
      <c r="K65" s="67"/>
    </row>
    <row r="66" spans="2:11" ht="25.5">
      <c r="B66" s="70" t="s">
        <v>1195</v>
      </c>
      <c r="C66" s="53" t="s">
        <v>838</v>
      </c>
      <c r="D66" s="54" t="s">
        <v>380</v>
      </c>
      <c r="E66" s="103"/>
      <c r="F66" s="50" t="s">
        <v>1195</v>
      </c>
      <c r="G66" s="53" t="s">
        <v>838</v>
      </c>
      <c r="H66" s="103"/>
      <c r="I66" s="50" t="s">
        <v>668</v>
      </c>
      <c r="J66" s="53" t="s">
        <v>838</v>
      </c>
      <c r="K66" s="71" t="s">
        <v>377</v>
      </c>
    </row>
    <row r="67" spans="2:11" ht="12.75">
      <c r="B67" s="99" t="s">
        <v>1751</v>
      </c>
      <c r="C67" s="96">
        <v>1</v>
      </c>
      <c r="D67" s="172">
        <v>28</v>
      </c>
      <c r="E67" s="103"/>
      <c r="F67" s="51" t="s">
        <v>1751</v>
      </c>
      <c r="G67" s="55"/>
      <c r="H67" s="103"/>
      <c r="I67" s="95" t="s">
        <v>1700</v>
      </c>
      <c r="J67" s="96"/>
      <c r="K67" s="216"/>
    </row>
    <row r="68" spans="1:11" ht="12.75">
      <c r="A68" s="93"/>
      <c r="B68" s="72"/>
      <c r="C68" s="127"/>
      <c r="D68" s="172"/>
      <c r="E68" s="103"/>
      <c r="F68" s="51"/>
      <c r="G68" s="55"/>
      <c r="H68" s="103"/>
      <c r="I68" s="51"/>
      <c r="J68" s="97"/>
      <c r="K68" s="67"/>
    </row>
    <row r="69" spans="2:11" ht="12.75">
      <c r="B69" s="72" t="s">
        <v>1752</v>
      </c>
      <c r="C69" s="127"/>
      <c r="D69" s="172"/>
      <c r="E69" s="103"/>
      <c r="F69" s="51" t="s">
        <v>1753</v>
      </c>
      <c r="G69" s="107"/>
      <c r="H69" s="103"/>
      <c r="I69" s="51" t="s">
        <v>645</v>
      </c>
      <c r="J69" s="97"/>
      <c r="K69" s="67"/>
    </row>
    <row r="70" spans="2:11" ht="12.75">
      <c r="B70" s="72"/>
      <c r="C70" s="127"/>
      <c r="D70" s="172"/>
      <c r="E70" s="103"/>
      <c r="F70" s="51"/>
      <c r="G70" s="107"/>
      <c r="H70" s="103"/>
      <c r="I70" s="51"/>
      <c r="J70" s="97"/>
      <c r="K70" s="67"/>
    </row>
    <row r="71" spans="2:11" ht="12.75">
      <c r="B71" s="72" t="s">
        <v>672</v>
      </c>
      <c r="C71" s="127"/>
      <c r="D71" s="172"/>
      <c r="E71" s="103"/>
      <c r="F71" s="51" t="s">
        <v>669</v>
      </c>
      <c r="G71" s="107"/>
      <c r="H71" s="103"/>
      <c r="I71" s="51" t="s">
        <v>390</v>
      </c>
      <c r="J71" s="97"/>
      <c r="K71" s="67"/>
    </row>
    <row r="72" spans="2:11" ht="12.75">
      <c r="B72" s="72"/>
      <c r="C72" s="127"/>
      <c r="D72" s="172"/>
      <c r="E72" s="103"/>
      <c r="F72" s="51"/>
      <c r="G72" s="107"/>
      <c r="H72" s="103"/>
      <c r="I72" s="51"/>
      <c r="J72" s="97"/>
      <c r="K72" s="67"/>
    </row>
    <row r="73" spans="2:11" ht="12.75">
      <c r="B73" s="72" t="s">
        <v>1755</v>
      </c>
      <c r="C73" s="127"/>
      <c r="D73" s="172"/>
      <c r="E73" s="103"/>
      <c r="F73" s="51" t="s">
        <v>1745</v>
      </c>
      <c r="G73" s="107">
        <v>1</v>
      </c>
      <c r="H73" s="103"/>
      <c r="I73" s="51" t="s">
        <v>646</v>
      </c>
      <c r="J73" s="97"/>
      <c r="K73" s="67"/>
    </row>
    <row r="74" spans="2:11" ht="12.75">
      <c r="B74" s="72"/>
      <c r="C74" s="127"/>
      <c r="D74" s="172"/>
      <c r="E74" s="103"/>
      <c r="F74" s="51"/>
      <c r="G74" s="107"/>
      <c r="H74" s="103"/>
      <c r="I74" s="51"/>
      <c r="J74" s="97"/>
      <c r="K74" s="67"/>
    </row>
    <row r="75" spans="2:11" ht="12.75">
      <c r="B75" s="72" t="s">
        <v>378</v>
      </c>
      <c r="C75" s="127">
        <v>1</v>
      </c>
      <c r="D75" s="172">
        <v>60</v>
      </c>
      <c r="E75" s="103"/>
      <c r="F75" s="51" t="s">
        <v>378</v>
      </c>
      <c r="G75" s="107">
        <v>1</v>
      </c>
      <c r="H75" s="103"/>
      <c r="I75" s="51" t="s">
        <v>382</v>
      </c>
      <c r="J75" s="97">
        <v>2</v>
      </c>
      <c r="K75" s="67"/>
    </row>
    <row r="76" spans="2:11" ht="12.75">
      <c r="B76" s="72"/>
      <c r="C76" s="127"/>
      <c r="D76" s="172"/>
      <c r="E76" s="103"/>
      <c r="F76" s="51"/>
      <c r="G76" s="107"/>
      <c r="H76" s="103"/>
      <c r="I76" s="51"/>
      <c r="J76" s="97"/>
      <c r="K76" s="67"/>
    </row>
    <row r="77" spans="2:11" ht="12.75">
      <c r="B77" s="72" t="s">
        <v>673</v>
      </c>
      <c r="C77" s="127"/>
      <c r="D77" s="172"/>
      <c r="E77" s="103"/>
      <c r="F77" s="51" t="s">
        <v>670</v>
      </c>
      <c r="G77" s="107"/>
      <c r="H77" s="103"/>
      <c r="I77" s="51" t="s">
        <v>383</v>
      </c>
      <c r="J77" s="97">
        <v>1</v>
      </c>
      <c r="K77" s="67"/>
    </row>
    <row r="78" spans="2:11" ht="12.75">
      <c r="B78" s="72"/>
      <c r="C78" s="127"/>
      <c r="D78" s="172"/>
      <c r="E78" s="103"/>
      <c r="F78" s="51"/>
      <c r="G78" s="107"/>
      <c r="H78" s="103"/>
      <c r="I78" s="51"/>
      <c r="J78" s="97"/>
      <c r="K78" s="67"/>
    </row>
    <row r="79" spans="2:11" ht="12.75">
      <c r="B79" s="72" t="s">
        <v>682</v>
      </c>
      <c r="C79" s="127"/>
      <c r="D79" s="172"/>
      <c r="E79" s="103"/>
      <c r="F79" s="51" t="s">
        <v>682</v>
      </c>
      <c r="G79" s="107"/>
      <c r="H79" s="103"/>
      <c r="I79" s="51" t="s">
        <v>389</v>
      </c>
      <c r="J79" s="97"/>
      <c r="K79" s="146"/>
    </row>
    <row r="80" spans="2:11" ht="12.75">
      <c r="B80" s="72"/>
      <c r="C80" s="127"/>
      <c r="D80" s="172"/>
      <c r="E80" s="103"/>
      <c r="F80" s="51"/>
      <c r="G80" s="107"/>
      <c r="H80" s="103"/>
      <c r="J80" s="97"/>
      <c r="K80" s="67"/>
    </row>
    <row r="81" spans="2:13" ht="12.75">
      <c r="B81" s="72" t="s">
        <v>674</v>
      </c>
      <c r="C81" s="127">
        <v>1</v>
      </c>
      <c r="D81" s="172">
        <v>29</v>
      </c>
      <c r="E81" s="103"/>
      <c r="F81" s="51" t="s">
        <v>674</v>
      </c>
      <c r="G81" s="107"/>
      <c r="H81" s="103"/>
      <c r="J81" s="97"/>
      <c r="K81" s="146"/>
      <c r="M81" s="63"/>
    </row>
    <row r="82" spans="2:11" ht="12.75">
      <c r="B82" s="72"/>
      <c r="C82" s="127"/>
      <c r="D82" s="172"/>
      <c r="E82" s="103"/>
      <c r="F82" s="51"/>
      <c r="G82" s="107"/>
      <c r="H82" s="103"/>
      <c r="I82" s="51"/>
      <c r="J82" s="97"/>
      <c r="K82" s="67"/>
    </row>
    <row r="83" spans="2:11" ht="12.75">
      <c r="B83" s="72" t="s">
        <v>675</v>
      </c>
      <c r="C83" s="127">
        <v>1</v>
      </c>
      <c r="D83" s="360">
        <v>66</v>
      </c>
      <c r="E83" s="103"/>
      <c r="F83" s="51" t="s">
        <v>675</v>
      </c>
      <c r="G83" s="107"/>
      <c r="H83" s="103"/>
      <c r="I83" s="51"/>
      <c r="J83" s="97"/>
      <c r="K83" s="67"/>
    </row>
    <row r="84" spans="2:11" ht="12.75">
      <c r="B84" s="72"/>
      <c r="C84" s="127"/>
      <c r="D84" s="172"/>
      <c r="E84" s="103"/>
      <c r="F84" s="51"/>
      <c r="G84" s="107"/>
      <c r="H84" s="103"/>
      <c r="I84" s="51"/>
      <c r="J84" s="97"/>
      <c r="K84" s="67"/>
    </row>
    <row r="85" spans="2:11" ht="12.75">
      <c r="B85" s="72" t="s">
        <v>676</v>
      </c>
      <c r="C85" s="127">
        <v>1</v>
      </c>
      <c r="D85" s="315">
        <v>46</v>
      </c>
      <c r="E85" s="103"/>
      <c r="F85" s="51" t="s">
        <v>676</v>
      </c>
      <c r="G85" s="107"/>
      <c r="H85" s="103"/>
      <c r="I85" s="51"/>
      <c r="J85" s="97"/>
      <c r="K85" s="67"/>
    </row>
    <row r="86" spans="2:11" ht="12.75">
      <c r="B86" s="72"/>
      <c r="C86" s="127"/>
      <c r="D86" s="172"/>
      <c r="E86" s="103"/>
      <c r="F86" s="51"/>
      <c r="G86" s="63"/>
      <c r="H86" s="103"/>
      <c r="I86" s="51"/>
      <c r="J86" s="97"/>
      <c r="K86" s="67"/>
    </row>
    <row r="87" spans="2:11" ht="12.75">
      <c r="B87" s="72" t="s">
        <v>303</v>
      </c>
      <c r="C87" s="127">
        <v>1</v>
      </c>
      <c r="D87" s="172"/>
      <c r="E87" s="103"/>
      <c r="F87" s="51" t="s">
        <v>389</v>
      </c>
      <c r="G87" s="107">
        <v>1</v>
      </c>
      <c r="H87" s="103"/>
      <c r="I87" s="51"/>
      <c r="J87" s="97"/>
      <c r="K87" s="67"/>
    </row>
    <row r="88" spans="2:11" ht="12.75">
      <c r="B88" s="72"/>
      <c r="C88" s="127"/>
      <c r="D88" s="172"/>
      <c r="E88" s="103"/>
      <c r="F88" s="51"/>
      <c r="G88" s="63"/>
      <c r="H88" s="103"/>
      <c r="I88" s="51"/>
      <c r="J88" s="97"/>
      <c r="K88" s="67"/>
    </row>
    <row r="89" spans="2:11" ht="12.75">
      <c r="B89" s="72" t="s">
        <v>1733</v>
      </c>
      <c r="C89" s="97">
        <v>1</v>
      </c>
      <c r="D89" s="55">
        <v>120</v>
      </c>
      <c r="E89" s="103"/>
      <c r="F89" s="51"/>
      <c r="G89" s="55"/>
      <c r="H89" s="103"/>
      <c r="I89" s="51"/>
      <c r="J89" s="97"/>
      <c r="K89" s="67"/>
    </row>
    <row r="90" spans="2:11" ht="12.75">
      <c r="B90" s="72"/>
      <c r="C90" s="97"/>
      <c r="D90" s="55"/>
      <c r="E90" s="103"/>
      <c r="F90" s="51"/>
      <c r="G90" s="63"/>
      <c r="H90" s="103"/>
      <c r="I90" s="51"/>
      <c r="J90" s="97"/>
      <c r="K90" s="67"/>
    </row>
    <row r="91" spans="2:11" ht="12.75">
      <c r="B91" s="72" t="s">
        <v>389</v>
      </c>
      <c r="C91" s="97">
        <v>1</v>
      </c>
      <c r="D91" s="55"/>
      <c r="E91" s="103"/>
      <c r="F91" s="105"/>
      <c r="G91" s="104"/>
      <c r="H91" s="103"/>
      <c r="I91" s="51"/>
      <c r="J91" s="97"/>
      <c r="K91" s="67"/>
    </row>
    <row r="92" spans="2:11" ht="13.5" thickBot="1">
      <c r="B92" s="101"/>
      <c r="C92" s="101"/>
      <c r="D92" s="101"/>
      <c r="E92" s="101"/>
      <c r="F92" s="101"/>
      <c r="G92" s="101"/>
      <c r="H92" s="103"/>
      <c r="I92" s="26"/>
      <c r="J92" s="101"/>
      <c r="K92" s="101"/>
    </row>
    <row r="93" spans="2:11" ht="23.25">
      <c r="B93" s="94">
        <v>2010</v>
      </c>
      <c r="C93" s="65"/>
      <c r="D93" s="65"/>
      <c r="E93" s="103"/>
      <c r="F93" s="65"/>
      <c r="G93" s="65"/>
      <c r="H93" s="103"/>
      <c r="I93" s="65"/>
      <c r="J93" s="65"/>
      <c r="K93" s="66"/>
    </row>
    <row r="94" spans="2:11" ht="12.75">
      <c r="B94" s="68" t="s">
        <v>923</v>
      </c>
      <c r="C94" s="55"/>
      <c r="D94" s="55"/>
      <c r="E94" s="103"/>
      <c r="F94" s="69" t="s">
        <v>923</v>
      </c>
      <c r="G94" s="63"/>
      <c r="H94" s="103"/>
      <c r="I94" s="69" t="s">
        <v>923</v>
      </c>
      <c r="J94" s="55"/>
      <c r="K94" s="67"/>
    </row>
    <row r="95" spans="2:11" ht="6.75" customHeight="1">
      <c r="B95" s="92" t="s">
        <v>686</v>
      </c>
      <c r="C95" s="55"/>
      <c r="D95" s="55"/>
      <c r="E95" s="103"/>
      <c r="F95" s="92" t="s">
        <v>687</v>
      </c>
      <c r="G95" s="63"/>
      <c r="H95" s="101"/>
      <c r="I95" s="92" t="s">
        <v>688</v>
      </c>
      <c r="J95" s="55"/>
      <c r="K95" s="67"/>
    </row>
    <row r="96" spans="2:11" ht="25.5">
      <c r="B96" s="70" t="s">
        <v>1195</v>
      </c>
      <c r="C96" s="53" t="s">
        <v>838</v>
      </c>
      <c r="D96" s="54" t="s">
        <v>380</v>
      </c>
      <c r="E96" s="103"/>
      <c r="F96" s="50" t="s">
        <v>1195</v>
      </c>
      <c r="G96" s="53" t="s">
        <v>838</v>
      </c>
      <c r="H96" s="103"/>
      <c r="I96" s="50" t="s">
        <v>668</v>
      </c>
      <c r="J96" s="53" t="s">
        <v>838</v>
      </c>
      <c r="K96" s="71" t="s">
        <v>377</v>
      </c>
    </row>
    <row r="97" spans="2:11" ht="12.75">
      <c r="B97" s="99" t="s">
        <v>1751</v>
      </c>
      <c r="C97" s="96">
        <v>3</v>
      </c>
      <c r="D97" s="172">
        <v>120</v>
      </c>
      <c r="E97" s="103"/>
      <c r="F97" s="51" t="s">
        <v>1751</v>
      </c>
      <c r="G97" s="55"/>
      <c r="H97" s="103"/>
      <c r="I97" s="95" t="s">
        <v>1700</v>
      </c>
      <c r="J97" s="96"/>
      <c r="K97" s="216"/>
    </row>
    <row r="98" spans="1:11" ht="12.75">
      <c r="A98" s="93"/>
      <c r="B98" s="72"/>
      <c r="C98" s="127"/>
      <c r="D98" s="172"/>
      <c r="E98" s="103"/>
      <c r="F98" s="51"/>
      <c r="G98" s="55"/>
      <c r="H98" s="103"/>
      <c r="I98" s="51"/>
      <c r="J98" s="97"/>
      <c r="K98" s="67"/>
    </row>
    <row r="99" spans="2:11" ht="12.75">
      <c r="B99" s="72" t="s">
        <v>1752</v>
      </c>
      <c r="C99" s="127">
        <v>0</v>
      </c>
      <c r="D99" s="172"/>
      <c r="E99" s="103"/>
      <c r="F99" s="51" t="s">
        <v>1753</v>
      </c>
      <c r="G99" s="107">
        <v>1</v>
      </c>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58</v>
      </c>
      <c r="E101" s="103"/>
      <c r="F101" s="51" t="s">
        <v>669</v>
      </c>
      <c r="G101" s="107">
        <v>1</v>
      </c>
      <c r="H101" s="103"/>
      <c r="I101" s="51" t="s">
        <v>390</v>
      </c>
      <c r="J101" s="97">
        <v>1</v>
      </c>
      <c r="K101" s="67"/>
    </row>
    <row r="102" spans="2:11" ht="12.75">
      <c r="B102" s="72"/>
      <c r="C102" s="127"/>
      <c r="D102" s="172"/>
      <c r="E102" s="103"/>
      <c r="F102" s="51"/>
      <c r="G102" s="107"/>
      <c r="H102" s="103"/>
      <c r="I102" s="51"/>
      <c r="J102" s="97"/>
      <c r="K102" s="67"/>
    </row>
    <row r="103" spans="2:11" ht="12.75">
      <c r="B103" s="72" t="s">
        <v>1755</v>
      </c>
      <c r="C103" s="127">
        <v>1</v>
      </c>
      <c r="D103" s="172">
        <v>36</v>
      </c>
      <c r="E103" s="103"/>
      <c r="F103" s="51" t="s">
        <v>1745</v>
      </c>
      <c r="G103" s="107">
        <v>1</v>
      </c>
      <c r="H103" s="103"/>
      <c r="I103" s="51" t="s">
        <v>646</v>
      </c>
      <c r="J103" s="97">
        <v>1</v>
      </c>
      <c r="K103" s="67"/>
    </row>
    <row r="104" spans="2:11" ht="12.75">
      <c r="B104" s="72"/>
      <c r="C104" s="127"/>
      <c r="D104" s="172"/>
      <c r="E104" s="103"/>
      <c r="F104" s="51"/>
      <c r="G104" s="107"/>
      <c r="H104" s="103"/>
      <c r="I104" s="51"/>
      <c r="J104" s="97"/>
      <c r="K104" s="67"/>
    </row>
    <row r="105" spans="2:11" ht="12.75">
      <c r="B105" s="72" t="s">
        <v>378</v>
      </c>
      <c r="C105" s="127">
        <v>4</v>
      </c>
      <c r="D105" s="172">
        <v>750</v>
      </c>
      <c r="E105" s="103"/>
      <c r="F105" s="51" t="s">
        <v>378</v>
      </c>
      <c r="G105" s="107">
        <v>1</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90</v>
      </c>
      <c r="E107" s="103"/>
      <c r="F107" s="51" t="s">
        <v>670</v>
      </c>
      <c r="G107" s="107">
        <v>1</v>
      </c>
      <c r="H107" s="103"/>
      <c r="I107" s="51" t="s">
        <v>383</v>
      </c>
      <c r="J107" s="97"/>
      <c r="K107" s="67"/>
    </row>
    <row r="108" spans="2:11" ht="12.75">
      <c r="B108" s="72"/>
      <c r="C108" s="127"/>
      <c r="D108" s="172"/>
      <c r="E108" s="103"/>
      <c r="F108" s="51"/>
      <c r="G108" s="107"/>
      <c r="H108" s="103"/>
      <c r="I108" s="51"/>
      <c r="J108" s="97"/>
      <c r="K108" s="67"/>
    </row>
    <row r="109" spans="2:11" ht="12.75">
      <c r="B109" s="72" t="s">
        <v>682</v>
      </c>
      <c r="C109" s="127">
        <v>0</v>
      </c>
      <c r="D109" s="172"/>
      <c r="E109" s="103"/>
      <c r="F109" s="51" t="s">
        <v>682</v>
      </c>
      <c r="G109" s="107"/>
      <c r="H109" s="103"/>
      <c r="I109" s="51" t="s">
        <v>389</v>
      </c>
      <c r="J109" s="97">
        <v>7</v>
      </c>
      <c r="K109" s="146"/>
    </row>
    <row r="110" spans="2:11" ht="12.75">
      <c r="B110" s="72"/>
      <c r="C110" s="127"/>
      <c r="D110" s="172"/>
      <c r="E110" s="103"/>
      <c r="F110" s="51"/>
      <c r="G110" s="107"/>
      <c r="H110" s="103"/>
      <c r="J110" s="97"/>
      <c r="K110" s="67"/>
    </row>
    <row r="111" spans="2:13" ht="12.75">
      <c r="B111" s="72" t="s">
        <v>674</v>
      </c>
      <c r="C111" s="127">
        <v>3</v>
      </c>
      <c r="D111" s="172">
        <v>282</v>
      </c>
      <c r="E111" s="103"/>
      <c r="F111" s="51" t="s">
        <v>674</v>
      </c>
      <c r="G111" s="107">
        <v>1</v>
      </c>
      <c r="H111" s="103"/>
      <c r="J111" s="97"/>
      <c r="K111" s="146"/>
      <c r="M111" s="63"/>
    </row>
    <row r="112" spans="2:11" ht="12.75">
      <c r="B112" s="72"/>
      <c r="C112" s="127"/>
      <c r="D112" s="172"/>
      <c r="E112" s="103"/>
      <c r="F112" s="51"/>
      <c r="G112" s="107"/>
      <c r="H112" s="103"/>
      <c r="I112" s="51"/>
      <c r="J112" s="97"/>
      <c r="K112" s="67"/>
    </row>
    <row r="113" spans="2:11" ht="12.75">
      <c r="B113" s="72" t="s">
        <v>675</v>
      </c>
      <c r="C113" s="127">
        <v>7</v>
      </c>
      <c r="D113" s="360">
        <v>3067</v>
      </c>
      <c r="E113" s="103"/>
      <c r="F113" s="51" t="s">
        <v>675</v>
      </c>
      <c r="G113" s="107">
        <f>1+2</f>
        <v>3</v>
      </c>
      <c r="H113" s="103"/>
      <c r="I113" s="51"/>
      <c r="J113" s="97"/>
      <c r="K113" s="67"/>
    </row>
    <row r="114" spans="2:11" ht="12.75">
      <c r="B114" s="72"/>
      <c r="C114" s="127"/>
      <c r="D114" s="172"/>
      <c r="E114" s="103"/>
      <c r="F114" s="51"/>
      <c r="G114" s="107"/>
      <c r="H114" s="103"/>
      <c r="I114" s="51"/>
      <c r="J114" s="97"/>
      <c r="K114" s="67"/>
    </row>
    <row r="115" spans="2:11" ht="12.75">
      <c r="B115" s="72" t="s">
        <v>676</v>
      </c>
      <c r="C115" s="127">
        <v>1</v>
      </c>
      <c r="D115" s="315">
        <v>100</v>
      </c>
      <c r="E115" s="103"/>
      <c r="F115" s="51" t="s">
        <v>676</v>
      </c>
      <c r="G115" s="107"/>
      <c r="H115" s="103"/>
      <c r="I115" s="51"/>
      <c r="J115" s="97"/>
      <c r="K115" s="67"/>
    </row>
    <row r="116" spans="2:11" ht="12.75">
      <c r="B116" s="72"/>
      <c r="C116" s="127"/>
      <c r="D116" s="172"/>
      <c r="E116" s="103"/>
      <c r="F116" s="51"/>
      <c r="G116" s="63"/>
      <c r="H116" s="103"/>
      <c r="I116" s="51"/>
      <c r="J116" s="97"/>
      <c r="K116" s="67"/>
    </row>
    <row r="117" spans="2:11" ht="12.75">
      <c r="B117" s="72" t="s">
        <v>303</v>
      </c>
      <c r="C117" s="127">
        <v>0</v>
      </c>
      <c r="D117" s="172"/>
      <c r="E117" s="103"/>
      <c r="F117" s="51" t="s">
        <v>389</v>
      </c>
      <c r="G117" s="107">
        <v>1</v>
      </c>
      <c r="H117" s="103"/>
      <c r="I117" s="51"/>
      <c r="J117" s="97"/>
      <c r="K117" s="67"/>
    </row>
    <row r="118" spans="2:11" ht="12.75">
      <c r="B118" s="72"/>
      <c r="C118" s="127"/>
      <c r="D118" s="172"/>
      <c r="E118" s="103"/>
      <c r="F118" s="51"/>
      <c r="G118" s="63"/>
      <c r="H118" s="103"/>
      <c r="I118" s="51"/>
      <c r="J118" s="97"/>
      <c r="K118" s="67"/>
    </row>
    <row r="119" spans="2:11" ht="12.75">
      <c r="B119" s="72" t="s">
        <v>1733</v>
      </c>
      <c r="C119" s="97">
        <v>4</v>
      </c>
      <c r="D119" s="55">
        <v>297</v>
      </c>
      <c r="E119" s="103"/>
      <c r="F119" s="51"/>
      <c r="G119" s="55"/>
      <c r="H119" s="103"/>
      <c r="I119" s="51"/>
      <c r="J119" s="97"/>
      <c r="K119" s="67"/>
    </row>
    <row r="120" spans="2:11" ht="12.75">
      <c r="B120" s="72"/>
      <c r="C120" s="97"/>
      <c r="D120" s="55"/>
      <c r="E120" s="103"/>
      <c r="F120" s="51"/>
      <c r="G120" s="63"/>
      <c r="H120" s="103"/>
      <c r="I120" s="51"/>
      <c r="J120" s="97"/>
      <c r="K120" s="67"/>
    </row>
    <row r="121" spans="2:11" ht="12.75">
      <c r="B121" s="72" t="s">
        <v>389</v>
      </c>
      <c r="C121" s="97">
        <v>0</v>
      </c>
      <c r="D121" s="55"/>
      <c r="E121" s="103"/>
      <c r="F121" s="105"/>
      <c r="G121" s="104"/>
      <c r="H121" s="103"/>
      <c r="I121" s="51"/>
      <c r="J121" s="97"/>
      <c r="K121" s="67"/>
    </row>
    <row r="122" spans="2:11" ht="13.5" thickBot="1">
      <c r="B122" s="101"/>
      <c r="C122" s="101"/>
      <c r="D122" s="101"/>
      <c r="E122" s="101"/>
      <c r="F122" s="101"/>
      <c r="G122" s="101"/>
      <c r="H122" s="103"/>
      <c r="I122" s="26"/>
      <c r="J122" s="101"/>
      <c r="K122" s="101"/>
    </row>
    <row r="123" spans="2:11" ht="23.25">
      <c r="B123" s="94">
        <v>2009</v>
      </c>
      <c r="C123" s="65"/>
      <c r="D123" s="65"/>
      <c r="E123" s="103"/>
      <c r="F123" s="65"/>
      <c r="G123" s="65"/>
      <c r="H123" s="103"/>
      <c r="I123" s="65"/>
      <c r="J123" s="65"/>
      <c r="K123" s="66"/>
    </row>
    <row r="124" spans="2:11" ht="12.75">
      <c r="B124" s="68" t="s">
        <v>923</v>
      </c>
      <c r="C124" s="55"/>
      <c r="D124" s="55"/>
      <c r="E124" s="103"/>
      <c r="F124" s="69" t="s">
        <v>923</v>
      </c>
      <c r="G124" s="63"/>
      <c r="H124" s="103"/>
      <c r="I124" s="69" t="s">
        <v>923</v>
      </c>
      <c r="J124" s="55"/>
      <c r="K124" s="67"/>
    </row>
    <row r="125" spans="2:11" ht="6.75" customHeight="1">
      <c r="B125" s="92" t="s">
        <v>686</v>
      </c>
      <c r="C125" s="55"/>
      <c r="D125" s="55"/>
      <c r="E125" s="103"/>
      <c r="F125" s="92" t="s">
        <v>687</v>
      </c>
      <c r="G125" s="63"/>
      <c r="H125" s="101"/>
      <c r="I125" s="92" t="s">
        <v>688</v>
      </c>
      <c r="J125" s="55"/>
      <c r="K125" s="67"/>
    </row>
    <row r="126" spans="2:11" ht="25.5">
      <c r="B126" s="70" t="s">
        <v>1195</v>
      </c>
      <c r="C126" s="53" t="s">
        <v>838</v>
      </c>
      <c r="D126" s="54" t="s">
        <v>380</v>
      </c>
      <c r="E126" s="103"/>
      <c r="F126" s="50" t="s">
        <v>1195</v>
      </c>
      <c r="G126" s="53" t="s">
        <v>838</v>
      </c>
      <c r="H126" s="103"/>
      <c r="I126" s="50" t="s">
        <v>668</v>
      </c>
      <c r="J126" s="53" t="s">
        <v>838</v>
      </c>
      <c r="K126" s="71" t="s">
        <v>377</v>
      </c>
    </row>
    <row r="127" spans="2:11" ht="12.75">
      <c r="B127" s="99" t="s">
        <v>1751</v>
      </c>
      <c r="C127" s="96">
        <v>0</v>
      </c>
      <c r="D127" s="172"/>
      <c r="E127" s="103"/>
      <c r="F127" s="51" t="s">
        <v>1751</v>
      </c>
      <c r="G127" s="55">
        <v>3</v>
      </c>
      <c r="H127" s="103"/>
      <c r="I127" s="95" t="s">
        <v>1700</v>
      </c>
      <c r="J127" s="96"/>
      <c r="K127" s="216"/>
    </row>
    <row r="128" spans="1:11" ht="12.75">
      <c r="A128" s="93"/>
      <c r="B128" s="72"/>
      <c r="C128" s="127"/>
      <c r="D128" s="172"/>
      <c r="E128" s="103"/>
      <c r="F128" s="51"/>
      <c r="G128" s="55"/>
      <c r="H128" s="103"/>
      <c r="I128" s="51"/>
      <c r="J128" s="97"/>
      <c r="K128" s="67"/>
    </row>
    <row r="129" spans="2:11" ht="12.75">
      <c r="B129" s="72" t="s">
        <v>1752</v>
      </c>
      <c r="C129" s="127">
        <v>0</v>
      </c>
      <c r="D129" s="172"/>
      <c r="E129" s="103"/>
      <c r="F129" s="51" t="s">
        <v>1753</v>
      </c>
      <c r="G129" s="107">
        <v>1</v>
      </c>
      <c r="H129" s="103"/>
      <c r="I129" s="51" t="s">
        <v>645</v>
      </c>
      <c r="J129" s="97"/>
      <c r="K129" s="67"/>
    </row>
    <row r="130" spans="2:11" ht="12.75">
      <c r="B130" s="72"/>
      <c r="C130" s="127"/>
      <c r="D130" s="172"/>
      <c r="E130" s="103"/>
      <c r="F130" s="51"/>
      <c r="G130" s="107"/>
      <c r="H130" s="103"/>
      <c r="I130" s="51"/>
      <c r="J130" s="97"/>
      <c r="K130" s="67"/>
    </row>
    <row r="131" spans="2:11" ht="12.75">
      <c r="B131" s="72" t="s">
        <v>672</v>
      </c>
      <c r="C131" s="127">
        <v>1</v>
      </c>
      <c r="D131" s="172">
        <v>372</v>
      </c>
      <c r="E131" s="103"/>
      <c r="F131" s="51" t="s">
        <v>669</v>
      </c>
      <c r="G131" s="107">
        <v>0</v>
      </c>
      <c r="H131" s="103"/>
      <c r="I131" s="51" t="s">
        <v>390</v>
      </c>
      <c r="J131" s="97"/>
      <c r="K131" s="67"/>
    </row>
    <row r="132" spans="2:11" ht="12.75">
      <c r="B132" s="72"/>
      <c r="C132" s="127"/>
      <c r="D132" s="172"/>
      <c r="E132" s="103"/>
      <c r="F132" s="51"/>
      <c r="G132" s="107"/>
      <c r="H132" s="103"/>
      <c r="I132" s="51"/>
      <c r="J132" s="97"/>
      <c r="K132" s="67"/>
    </row>
    <row r="133" spans="2:11" ht="12.75">
      <c r="B133" s="72" t="s">
        <v>1755</v>
      </c>
      <c r="C133" s="127">
        <v>3</v>
      </c>
      <c r="D133" s="172">
        <v>214</v>
      </c>
      <c r="E133" s="103"/>
      <c r="F133" s="51" t="s">
        <v>1745</v>
      </c>
      <c r="G133" s="107">
        <v>0</v>
      </c>
      <c r="H133" s="103"/>
      <c r="I133" s="51" t="s">
        <v>646</v>
      </c>
      <c r="J133" s="97"/>
      <c r="K133" s="67"/>
    </row>
    <row r="134" spans="2:11" ht="12.75">
      <c r="B134" s="72"/>
      <c r="C134" s="127"/>
      <c r="D134" s="172"/>
      <c r="E134" s="103"/>
      <c r="F134" s="51"/>
      <c r="G134" s="107"/>
      <c r="H134" s="103"/>
      <c r="I134" s="51"/>
      <c r="J134" s="97"/>
      <c r="K134" s="67"/>
    </row>
    <row r="135" spans="2:11" ht="12.75">
      <c r="B135" s="72" t="s">
        <v>378</v>
      </c>
      <c r="C135" s="127">
        <v>0</v>
      </c>
      <c r="D135" s="172"/>
      <c r="E135" s="103"/>
      <c r="F135" s="51" t="s">
        <v>378</v>
      </c>
      <c r="G135" s="107">
        <v>1</v>
      </c>
      <c r="H135" s="103"/>
      <c r="I135" s="51" t="s">
        <v>382</v>
      </c>
      <c r="J135" s="97"/>
      <c r="K135" s="67"/>
    </row>
    <row r="136" spans="2:11" ht="12.75">
      <c r="B136" s="72"/>
      <c r="C136" s="127"/>
      <c r="D136" s="172"/>
      <c r="E136" s="103"/>
      <c r="F136" s="51"/>
      <c r="G136" s="107"/>
      <c r="H136" s="103"/>
      <c r="I136" s="51"/>
      <c r="J136" s="97"/>
      <c r="K136" s="67"/>
    </row>
    <row r="137" spans="2:11" ht="12.75">
      <c r="B137" s="72" t="s">
        <v>673</v>
      </c>
      <c r="C137" s="127">
        <v>1</v>
      </c>
      <c r="D137" s="172">
        <v>311</v>
      </c>
      <c r="E137" s="103"/>
      <c r="F137" s="51" t="s">
        <v>670</v>
      </c>
      <c r="G137" s="107">
        <v>0</v>
      </c>
      <c r="H137" s="103"/>
      <c r="I137" s="51" t="s">
        <v>383</v>
      </c>
      <c r="J137" s="97"/>
      <c r="K137" s="67"/>
    </row>
    <row r="138" spans="2:11" ht="12.75">
      <c r="B138" s="72"/>
      <c r="C138" s="127"/>
      <c r="D138" s="172"/>
      <c r="E138" s="103"/>
      <c r="F138" s="51"/>
      <c r="G138" s="107"/>
      <c r="H138" s="103"/>
      <c r="I138" s="51"/>
      <c r="J138" s="97"/>
      <c r="K138" s="67"/>
    </row>
    <row r="139" spans="2:11" ht="12.75">
      <c r="B139" s="72" t="s">
        <v>682</v>
      </c>
      <c r="C139" s="127">
        <v>0</v>
      </c>
      <c r="D139" s="172"/>
      <c r="E139" s="103"/>
      <c r="F139" s="51" t="s">
        <v>682</v>
      </c>
      <c r="G139" s="107">
        <v>0</v>
      </c>
      <c r="H139" s="103"/>
      <c r="I139" s="51" t="s">
        <v>389</v>
      </c>
      <c r="J139" s="97">
        <v>4</v>
      </c>
      <c r="K139" s="146">
        <v>24423</v>
      </c>
    </row>
    <row r="140" spans="2:11" ht="12.75">
      <c r="B140" s="72"/>
      <c r="C140" s="127"/>
      <c r="D140" s="172"/>
      <c r="E140" s="103"/>
      <c r="F140" s="51"/>
      <c r="G140" s="107"/>
      <c r="H140" s="103"/>
      <c r="J140" s="97"/>
      <c r="K140" s="67"/>
    </row>
    <row r="141" spans="2:13" ht="12.75">
      <c r="B141" s="72" t="s">
        <v>674</v>
      </c>
      <c r="C141" s="127">
        <v>2</v>
      </c>
      <c r="D141" s="172">
        <v>435</v>
      </c>
      <c r="E141" s="103"/>
      <c r="F141" s="51" t="s">
        <v>674</v>
      </c>
      <c r="G141" s="107">
        <v>5</v>
      </c>
      <c r="H141" s="103"/>
      <c r="J141" s="97"/>
      <c r="K141" s="146"/>
      <c r="M141" s="63"/>
    </row>
    <row r="142" spans="2:11" ht="12.75">
      <c r="B142" s="72"/>
      <c r="C142" s="127"/>
      <c r="D142" s="172"/>
      <c r="E142" s="103"/>
      <c r="F142" s="51"/>
      <c r="G142" s="107"/>
      <c r="H142" s="103"/>
      <c r="I142" s="51"/>
      <c r="J142" s="97"/>
      <c r="K142" s="67"/>
    </row>
    <row r="143" spans="2:11" ht="12.75">
      <c r="B143" s="72" t="s">
        <v>675</v>
      </c>
      <c r="C143" s="127">
        <v>13</v>
      </c>
      <c r="D143" s="360">
        <v>1386</v>
      </c>
      <c r="E143" s="103"/>
      <c r="F143" s="51" t="s">
        <v>675</v>
      </c>
      <c r="G143" s="107">
        <v>3</v>
      </c>
      <c r="H143" s="103"/>
      <c r="I143" s="51"/>
      <c r="J143" s="97"/>
      <c r="K143" s="67"/>
    </row>
    <row r="144" spans="2:11" ht="12.75">
      <c r="B144" s="72"/>
      <c r="C144" s="127"/>
      <c r="D144" s="172"/>
      <c r="E144" s="103"/>
      <c r="F144" s="51"/>
      <c r="G144" s="107"/>
      <c r="H144" s="103"/>
      <c r="I144" s="51"/>
      <c r="J144" s="97"/>
      <c r="K144" s="67"/>
    </row>
    <row r="145" spans="2:11" ht="12.75">
      <c r="B145" s="72" t="s">
        <v>676</v>
      </c>
      <c r="C145" s="127">
        <v>1</v>
      </c>
      <c r="D145" s="315">
        <v>47</v>
      </c>
      <c r="E145" s="103"/>
      <c r="F145" s="51" t="s">
        <v>676</v>
      </c>
      <c r="G145" s="107">
        <v>0</v>
      </c>
      <c r="H145" s="103"/>
      <c r="I145" s="51"/>
      <c r="J145" s="97"/>
      <c r="K145" s="67"/>
    </row>
    <row r="146" spans="2:11" ht="12.75">
      <c r="B146" s="72"/>
      <c r="C146" s="127"/>
      <c r="D146" s="172"/>
      <c r="E146" s="103"/>
      <c r="F146" s="51"/>
      <c r="G146" s="63"/>
      <c r="H146" s="103"/>
      <c r="I146" s="51"/>
      <c r="J146" s="97"/>
      <c r="K146" s="67"/>
    </row>
    <row r="147" spans="2:11" ht="12.75">
      <c r="B147" s="72" t="s">
        <v>303</v>
      </c>
      <c r="C147" s="127">
        <v>0</v>
      </c>
      <c r="D147" s="172"/>
      <c r="E147" s="103"/>
      <c r="F147" s="51" t="s">
        <v>389</v>
      </c>
      <c r="G147" s="107">
        <v>2</v>
      </c>
      <c r="H147" s="103"/>
      <c r="I147" s="51"/>
      <c r="J147" s="97"/>
      <c r="K147" s="67"/>
    </row>
    <row r="148" spans="2:11" ht="12.75">
      <c r="B148" s="72"/>
      <c r="C148" s="127"/>
      <c r="D148" s="172"/>
      <c r="E148" s="103"/>
      <c r="F148" s="51"/>
      <c r="G148" s="63"/>
      <c r="H148" s="103"/>
      <c r="I148" s="51"/>
      <c r="J148" s="97"/>
      <c r="K148" s="67"/>
    </row>
    <row r="149" spans="2:11" ht="12.75">
      <c r="B149" s="72" t="s">
        <v>389</v>
      </c>
      <c r="C149" s="97">
        <v>5</v>
      </c>
      <c r="D149" s="55">
        <v>345</v>
      </c>
      <c r="E149" s="103"/>
      <c r="F149" s="51"/>
      <c r="G149" s="55"/>
      <c r="H149" s="103"/>
      <c r="I149" s="51"/>
      <c r="J149" s="97"/>
      <c r="K149" s="67"/>
    </row>
    <row r="150" spans="2:11" ht="12.75">
      <c r="B150" s="72"/>
      <c r="C150" s="97"/>
      <c r="D150" s="55"/>
      <c r="E150" s="103"/>
      <c r="F150" s="51"/>
      <c r="G150" s="63"/>
      <c r="H150" s="103"/>
      <c r="I150" s="51"/>
      <c r="J150" s="97"/>
      <c r="K150" s="67"/>
    </row>
    <row r="151" spans="2:11" ht="12.75">
      <c r="B151" s="72"/>
      <c r="C151" s="97"/>
      <c r="D151" s="55"/>
      <c r="E151" s="103"/>
      <c r="F151" s="105"/>
      <c r="G151" s="104"/>
      <c r="H151" s="103"/>
      <c r="I151" s="51"/>
      <c r="J151" s="97"/>
      <c r="K151" s="67"/>
    </row>
    <row r="152" spans="2:11" ht="13.5" thickBot="1">
      <c r="B152" s="101"/>
      <c r="C152" s="101"/>
      <c r="D152" s="101"/>
      <c r="E152" s="101"/>
      <c r="F152" s="101"/>
      <c r="G152" s="101"/>
      <c r="H152" s="103"/>
      <c r="I152" s="26"/>
      <c r="J152" s="101"/>
      <c r="K152" s="101"/>
    </row>
    <row r="153" spans="2:11" ht="23.25">
      <c r="B153" s="94">
        <v>2008</v>
      </c>
      <c r="C153" s="65"/>
      <c r="D153" s="65"/>
      <c r="E153" s="103"/>
      <c r="F153" s="65"/>
      <c r="G153" s="65"/>
      <c r="H153" s="103"/>
      <c r="I153" s="65"/>
      <c r="J153" s="65"/>
      <c r="K153" s="66"/>
    </row>
    <row r="154" spans="2:11" ht="12.75">
      <c r="B154" s="68" t="s">
        <v>923</v>
      </c>
      <c r="C154" s="55"/>
      <c r="D154" s="55"/>
      <c r="E154" s="103"/>
      <c r="F154" s="69" t="s">
        <v>923</v>
      </c>
      <c r="G154" s="63"/>
      <c r="H154" s="103"/>
      <c r="I154" s="69" t="s">
        <v>923</v>
      </c>
      <c r="J154" s="55"/>
      <c r="K154" s="67"/>
    </row>
    <row r="155" spans="2:11" ht="6.75" customHeight="1">
      <c r="B155" s="92" t="s">
        <v>686</v>
      </c>
      <c r="C155" s="55"/>
      <c r="D155" s="55"/>
      <c r="E155" s="103"/>
      <c r="F155" s="92" t="s">
        <v>687</v>
      </c>
      <c r="G155" s="63"/>
      <c r="H155" s="101"/>
      <c r="I155" s="92" t="s">
        <v>688</v>
      </c>
      <c r="J155" s="55"/>
      <c r="K155" s="67"/>
    </row>
    <row r="156" spans="2:11" ht="25.5">
      <c r="B156" s="70" t="s">
        <v>1195</v>
      </c>
      <c r="C156" s="53" t="s">
        <v>838</v>
      </c>
      <c r="D156" s="54" t="s">
        <v>380</v>
      </c>
      <c r="E156" s="103"/>
      <c r="F156" s="50" t="s">
        <v>1195</v>
      </c>
      <c r="G156" s="53" t="s">
        <v>838</v>
      </c>
      <c r="H156" s="103"/>
      <c r="I156" s="50" t="s">
        <v>668</v>
      </c>
      <c r="J156" s="53" t="s">
        <v>838</v>
      </c>
      <c r="K156" s="71" t="s">
        <v>377</v>
      </c>
    </row>
    <row r="157" spans="2:11" ht="12.75">
      <c r="B157" s="99" t="s">
        <v>1751</v>
      </c>
      <c r="C157" s="96">
        <v>4</v>
      </c>
      <c r="D157" s="172">
        <v>453</v>
      </c>
      <c r="E157" s="103"/>
      <c r="F157" s="51" t="s">
        <v>1751</v>
      </c>
      <c r="G157" s="55">
        <v>3</v>
      </c>
      <c r="H157" s="103"/>
      <c r="I157" s="95" t="s">
        <v>1700</v>
      </c>
      <c r="J157" s="96">
        <v>1</v>
      </c>
      <c r="K157" s="216">
        <v>2036</v>
      </c>
    </row>
    <row r="158" spans="1:11" ht="12.75">
      <c r="A158" s="93"/>
      <c r="B158" s="72"/>
      <c r="C158" s="127"/>
      <c r="D158" s="172"/>
      <c r="E158" s="103"/>
      <c r="F158" s="51"/>
      <c r="G158" s="55"/>
      <c r="H158" s="103"/>
      <c r="I158" s="51"/>
      <c r="J158" s="97"/>
      <c r="K158" s="67"/>
    </row>
    <row r="159" spans="2:11" ht="12.75">
      <c r="B159" s="72" t="s">
        <v>1752</v>
      </c>
      <c r="C159" s="127">
        <v>2</v>
      </c>
      <c r="D159" s="172">
        <v>138</v>
      </c>
      <c r="E159" s="103"/>
      <c r="F159" s="51" t="s">
        <v>1753</v>
      </c>
      <c r="G159" s="107"/>
      <c r="H159" s="103"/>
      <c r="I159" s="51" t="s">
        <v>645</v>
      </c>
      <c r="J159" s="97"/>
      <c r="K159" s="67"/>
    </row>
    <row r="160" spans="2:11" ht="12.75">
      <c r="B160" s="72"/>
      <c r="C160" s="127"/>
      <c r="D160" s="172"/>
      <c r="E160" s="103"/>
      <c r="F160" s="51"/>
      <c r="G160" s="107"/>
      <c r="H160" s="103"/>
      <c r="I160" s="51"/>
      <c r="J160" s="97"/>
      <c r="K160" s="67"/>
    </row>
    <row r="161" spans="2:11" ht="12.75">
      <c r="B161" s="72" t="s">
        <v>672</v>
      </c>
      <c r="C161" s="127">
        <v>1</v>
      </c>
      <c r="D161" s="172">
        <v>78</v>
      </c>
      <c r="E161" s="103"/>
      <c r="F161" s="51" t="s">
        <v>669</v>
      </c>
      <c r="G161" s="107">
        <v>1</v>
      </c>
      <c r="H161" s="103"/>
      <c r="I161" s="51" t="s">
        <v>390</v>
      </c>
      <c r="J161" s="97">
        <v>2</v>
      </c>
      <c r="K161" s="67"/>
    </row>
    <row r="162" spans="2:11" ht="12.75">
      <c r="B162" s="72"/>
      <c r="C162" s="127"/>
      <c r="D162" s="172"/>
      <c r="E162" s="103"/>
      <c r="F162" s="51"/>
      <c r="G162" s="107"/>
      <c r="H162" s="103"/>
      <c r="I162" s="51"/>
      <c r="J162" s="97"/>
      <c r="K162" s="67"/>
    </row>
    <row r="163" spans="2:11" ht="12.75">
      <c r="B163" s="72" t="s">
        <v>1755</v>
      </c>
      <c r="C163" s="127">
        <v>2</v>
      </c>
      <c r="D163" s="172">
        <v>100</v>
      </c>
      <c r="E163" s="103"/>
      <c r="F163" s="51" t="s">
        <v>1745</v>
      </c>
      <c r="G163" s="107">
        <v>1</v>
      </c>
      <c r="H163" s="103"/>
      <c r="I163" s="51" t="s">
        <v>646</v>
      </c>
      <c r="J163" s="97"/>
      <c r="K163" s="67"/>
    </row>
    <row r="164" spans="2:11" ht="12.75">
      <c r="B164" s="72"/>
      <c r="C164" s="127"/>
      <c r="D164" s="172"/>
      <c r="E164" s="103"/>
      <c r="F164" s="51"/>
      <c r="G164" s="107"/>
      <c r="H164" s="103"/>
      <c r="I164" s="51"/>
      <c r="J164" s="97"/>
      <c r="K164" s="67"/>
    </row>
    <row r="165" spans="2:11" ht="12.75">
      <c r="B165" s="72" t="s">
        <v>378</v>
      </c>
      <c r="C165" s="127">
        <v>3</v>
      </c>
      <c r="D165" s="172">
        <v>820</v>
      </c>
      <c r="E165" s="103"/>
      <c r="F165" s="51" t="s">
        <v>378</v>
      </c>
      <c r="G165" s="109">
        <v>2</v>
      </c>
      <c r="H165" s="103"/>
      <c r="I165" s="51" t="s">
        <v>382</v>
      </c>
      <c r="J165" s="97"/>
      <c r="K165" s="67"/>
    </row>
    <row r="166" spans="2:11" ht="12.75">
      <c r="B166" s="72"/>
      <c r="C166" s="127"/>
      <c r="D166" s="172"/>
      <c r="E166" s="103"/>
      <c r="F166" s="51"/>
      <c r="G166" s="107"/>
      <c r="H166" s="103"/>
      <c r="I166" s="51"/>
      <c r="J166" s="97"/>
      <c r="K166" s="67"/>
    </row>
    <row r="167" spans="2:11" ht="12.75">
      <c r="B167" s="72" t="s">
        <v>673</v>
      </c>
      <c r="C167" s="127">
        <v>2</v>
      </c>
      <c r="D167" s="172">
        <v>100</v>
      </c>
      <c r="E167" s="103"/>
      <c r="F167" s="51" t="s">
        <v>670</v>
      </c>
      <c r="G167" s="107">
        <v>1</v>
      </c>
      <c r="H167" s="103"/>
      <c r="I167" s="51" t="s">
        <v>383</v>
      </c>
      <c r="J167" s="97">
        <v>5</v>
      </c>
      <c r="K167" s="67"/>
    </row>
    <row r="168" spans="2:11" ht="12.75">
      <c r="B168" s="72"/>
      <c r="C168" s="127"/>
      <c r="D168" s="172"/>
      <c r="E168" s="103"/>
      <c r="F168" s="51"/>
      <c r="G168" s="107"/>
      <c r="H168" s="103"/>
      <c r="I168" s="51"/>
      <c r="J168" s="97"/>
      <c r="K168" s="67"/>
    </row>
    <row r="169" spans="2:11" ht="12.75">
      <c r="B169" s="72" t="s">
        <v>682</v>
      </c>
      <c r="C169" s="127"/>
      <c r="D169" s="172"/>
      <c r="E169" s="103"/>
      <c r="F169" s="51" t="s">
        <v>682</v>
      </c>
      <c r="G169" s="107"/>
      <c r="H169" s="103"/>
      <c r="I169" s="51" t="s">
        <v>389</v>
      </c>
      <c r="J169" s="97">
        <v>7</v>
      </c>
      <c r="K169" s="67"/>
    </row>
    <row r="170" spans="2:11" ht="12.75">
      <c r="B170" s="72"/>
      <c r="C170" s="127"/>
      <c r="D170" s="172"/>
      <c r="E170" s="103"/>
      <c r="F170" s="51"/>
      <c r="G170" s="107"/>
      <c r="H170" s="103"/>
      <c r="J170" s="97"/>
      <c r="K170" s="67"/>
    </row>
    <row r="171" spans="2:13" ht="12.75">
      <c r="B171" s="72" t="s">
        <v>674</v>
      </c>
      <c r="C171" s="127">
        <v>1</v>
      </c>
      <c r="D171" s="172">
        <v>33</v>
      </c>
      <c r="E171" s="103"/>
      <c r="F171" s="51" t="s">
        <v>674</v>
      </c>
      <c r="G171" s="107">
        <v>3</v>
      </c>
      <c r="H171" s="103"/>
      <c r="J171" s="97">
        <v>3</v>
      </c>
      <c r="K171" s="146">
        <v>1033762</v>
      </c>
      <c r="M171" s="63"/>
    </row>
    <row r="172" spans="2:11" ht="12.75">
      <c r="B172" s="72"/>
      <c r="C172" s="127"/>
      <c r="D172" s="172"/>
      <c r="E172" s="103"/>
      <c r="F172" s="51"/>
      <c r="G172" s="107"/>
      <c r="H172" s="103"/>
      <c r="I172" s="51"/>
      <c r="J172" s="97"/>
      <c r="K172" s="67"/>
    </row>
    <row r="173" spans="2:11" ht="12.75">
      <c r="B173" s="72" t="s">
        <v>675</v>
      </c>
      <c r="C173" s="127">
        <v>16</v>
      </c>
      <c r="D173" s="172">
        <v>2120</v>
      </c>
      <c r="E173" s="103"/>
      <c r="F173" s="51" t="s">
        <v>675</v>
      </c>
      <c r="G173" s="107">
        <v>2</v>
      </c>
      <c r="H173" s="103"/>
      <c r="I173" s="51"/>
      <c r="J173" s="97"/>
      <c r="K173" s="67"/>
    </row>
    <row r="174" spans="2:11" ht="12.75">
      <c r="B174" s="72"/>
      <c r="C174" s="127"/>
      <c r="D174" s="172"/>
      <c r="E174" s="103"/>
      <c r="F174" s="51"/>
      <c r="G174" s="107"/>
      <c r="H174" s="103"/>
      <c r="I174" s="51"/>
      <c r="J174" s="97"/>
      <c r="K174" s="67"/>
    </row>
    <row r="175" spans="2:11" ht="12.75">
      <c r="B175" s="72" t="s">
        <v>676</v>
      </c>
      <c r="C175" s="127">
        <v>12</v>
      </c>
      <c r="D175" s="172">
        <v>1214</v>
      </c>
      <c r="E175" s="103"/>
      <c r="F175" s="51" t="s">
        <v>676</v>
      </c>
      <c r="G175" s="107">
        <v>2</v>
      </c>
      <c r="H175" s="103"/>
      <c r="I175" s="51"/>
      <c r="J175" s="97"/>
      <c r="K175" s="67"/>
    </row>
    <row r="176" spans="2:11" ht="12.75">
      <c r="B176" s="72"/>
      <c r="C176" s="127"/>
      <c r="D176" s="172"/>
      <c r="E176" s="103"/>
      <c r="F176" s="51"/>
      <c r="G176" s="63"/>
      <c r="H176" s="103"/>
      <c r="I176" s="51"/>
      <c r="J176" s="97"/>
      <c r="K176" s="67"/>
    </row>
    <row r="177" spans="2:11" ht="12.75">
      <c r="B177" s="72" t="s">
        <v>303</v>
      </c>
      <c r="C177" s="127">
        <v>1</v>
      </c>
      <c r="D177" s="172">
        <v>146</v>
      </c>
      <c r="E177" s="103"/>
      <c r="F177" s="51" t="s">
        <v>389</v>
      </c>
      <c r="G177" s="107">
        <v>3</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c r="G179" s="55"/>
      <c r="H179" s="103"/>
      <c r="I179" s="51"/>
      <c r="J179" s="97"/>
      <c r="K179" s="67"/>
    </row>
    <row r="180" spans="2:11" ht="12.75">
      <c r="B180" s="72"/>
      <c r="C180" s="97"/>
      <c r="D180" s="55"/>
      <c r="E180" s="103"/>
      <c r="F180" s="51"/>
      <c r="G180" s="63"/>
      <c r="H180" s="103"/>
      <c r="I180" s="51"/>
      <c r="J180" s="97"/>
      <c r="K180" s="67"/>
    </row>
    <row r="181" spans="2:11" ht="12.75">
      <c r="B181" s="72"/>
      <c r="C181" s="97"/>
      <c r="D181" s="55"/>
      <c r="E181" s="103"/>
      <c r="F181" s="105"/>
      <c r="G181" s="104"/>
      <c r="H181" s="103"/>
      <c r="I181" s="51"/>
      <c r="J181" s="97"/>
      <c r="K181" s="67"/>
    </row>
    <row r="182" spans="2:11" ht="13.5" thickBot="1">
      <c r="B182" s="101"/>
      <c r="C182" s="101"/>
      <c r="D182" s="101"/>
      <c r="E182" s="101"/>
      <c r="F182" s="101"/>
      <c r="G182" s="101"/>
      <c r="H182" s="103"/>
      <c r="I182" s="26"/>
      <c r="J182" s="101"/>
      <c r="K182" s="101"/>
    </row>
    <row r="183" spans="2:11" ht="6.75" customHeight="1">
      <c r="B183" s="94">
        <v>2007</v>
      </c>
      <c r="C183" s="65"/>
      <c r="D183" s="65"/>
      <c r="E183" s="103"/>
      <c r="F183" s="65"/>
      <c r="G183" s="65"/>
      <c r="H183" s="101"/>
      <c r="I183" s="65"/>
      <c r="J183" s="65"/>
      <c r="K183" s="66"/>
    </row>
    <row r="184" spans="2:11" ht="12.75">
      <c r="B184" s="68" t="s">
        <v>923</v>
      </c>
      <c r="C184" s="55"/>
      <c r="D184" s="55"/>
      <c r="E184" s="103"/>
      <c r="F184" s="69" t="s">
        <v>923</v>
      </c>
      <c r="G184" s="63"/>
      <c r="H184" s="103"/>
      <c r="I184" s="69" t="s">
        <v>923</v>
      </c>
      <c r="J184" s="55"/>
      <c r="K184" s="67"/>
    </row>
    <row r="185" spans="2:11" ht="23.25">
      <c r="B185" s="92" t="s">
        <v>686</v>
      </c>
      <c r="C185" s="55"/>
      <c r="D185" s="55"/>
      <c r="E185" s="103"/>
      <c r="F185" s="92" t="s">
        <v>687</v>
      </c>
      <c r="G185" s="63"/>
      <c r="H185" s="103"/>
      <c r="I185" s="92" t="s">
        <v>688</v>
      </c>
      <c r="J185" s="55"/>
      <c r="K185" s="67"/>
    </row>
    <row r="186" spans="2:11" ht="25.5">
      <c r="B186" s="70" t="s">
        <v>1195</v>
      </c>
      <c r="C186" s="53" t="s">
        <v>838</v>
      </c>
      <c r="D186" s="54" t="s">
        <v>380</v>
      </c>
      <c r="E186" s="103"/>
      <c r="F186" s="50" t="s">
        <v>1195</v>
      </c>
      <c r="G186" s="53" t="s">
        <v>838</v>
      </c>
      <c r="H186" s="103"/>
      <c r="I186" s="50" t="s">
        <v>668</v>
      </c>
      <c r="J186" s="53" t="s">
        <v>838</v>
      </c>
      <c r="K186" s="71" t="s">
        <v>377</v>
      </c>
    </row>
    <row r="187" spans="1:11" ht="12.75">
      <c r="A187" s="93"/>
      <c r="B187" s="99" t="s">
        <v>1751</v>
      </c>
      <c r="C187" s="96"/>
      <c r="D187" s="172"/>
      <c r="E187" s="103"/>
      <c r="F187" s="51" t="s">
        <v>1751</v>
      </c>
      <c r="G187" s="55">
        <v>8</v>
      </c>
      <c r="H187" s="103"/>
      <c r="I187" s="95" t="s">
        <v>1700</v>
      </c>
      <c r="J187" s="96">
        <v>4</v>
      </c>
      <c r="K187" s="146">
        <v>3966</v>
      </c>
    </row>
    <row r="188" spans="2:11" ht="12.75">
      <c r="B188" s="72"/>
      <c r="C188" s="127"/>
      <c r="D188" s="172"/>
      <c r="E188" s="103"/>
      <c r="F188" s="51"/>
      <c r="G188" s="55"/>
      <c r="H188" s="103"/>
      <c r="I188" s="51"/>
      <c r="J188" s="97"/>
      <c r="K188" s="67"/>
    </row>
    <row r="189" spans="2:11" ht="12.75">
      <c r="B189" s="72" t="s">
        <v>1752</v>
      </c>
      <c r="C189" s="127">
        <v>1</v>
      </c>
      <c r="D189" s="172">
        <v>210</v>
      </c>
      <c r="E189" s="103"/>
      <c r="F189" s="51" t="s">
        <v>1753</v>
      </c>
      <c r="G189" s="107">
        <v>3</v>
      </c>
      <c r="H189" s="103"/>
      <c r="I189" s="51" t="s">
        <v>1754</v>
      </c>
      <c r="J189" s="97">
        <v>1</v>
      </c>
      <c r="K189" s="67">
        <v>790</v>
      </c>
    </row>
    <row r="190" spans="2:11" ht="12.75">
      <c r="B190" s="72"/>
      <c r="C190" s="127"/>
      <c r="D190" s="172"/>
      <c r="E190" s="103"/>
      <c r="F190" s="51"/>
      <c r="G190" s="107"/>
      <c r="H190" s="103"/>
      <c r="I190" s="51"/>
      <c r="J190" s="97"/>
      <c r="K190" s="67"/>
    </row>
    <row r="191" spans="2:11" ht="12.75">
      <c r="B191" s="72" t="s">
        <v>672</v>
      </c>
      <c r="C191" s="127">
        <v>2</v>
      </c>
      <c r="D191" s="172">
        <v>292</v>
      </c>
      <c r="E191" s="103"/>
      <c r="F191" s="51" t="s">
        <v>669</v>
      </c>
      <c r="G191" s="107"/>
      <c r="H191" s="103"/>
      <c r="I191" s="51" t="s">
        <v>645</v>
      </c>
      <c r="J191" s="97">
        <v>5</v>
      </c>
      <c r="K191" s="67"/>
    </row>
    <row r="192" spans="2:11" ht="12.75">
      <c r="B192" s="72"/>
      <c r="C192" s="127"/>
      <c r="D192" s="172"/>
      <c r="E192" s="103"/>
      <c r="F192" s="51"/>
      <c r="G192" s="107"/>
      <c r="H192" s="103"/>
      <c r="I192" s="51"/>
      <c r="J192" s="97"/>
      <c r="K192" s="67"/>
    </row>
    <row r="193" spans="2:11" ht="12.75">
      <c r="B193" s="72" t="s">
        <v>1755</v>
      </c>
      <c r="C193" s="127">
        <v>6</v>
      </c>
      <c r="D193" s="172">
        <v>563</v>
      </c>
      <c r="E193" s="103"/>
      <c r="F193" s="51" t="s">
        <v>1745</v>
      </c>
      <c r="G193" s="107">
        <v>2</v>
      </c>
      <c r="H193" s="103"/>
      <c r="I193" s="51" t="s">
        <v>390</v>
      </c>
      <c r="J193" s="97">
        <v>1</v>
      </c>
      <c r="K193" s="67"/>
    </row>
    <row r="194" spans="2:11" ht="12.75">
      <c r="B194" s="72"/>
      <c r="C194" s="127"/>
      <c r="D194" s="172"/>
      <c r="E194" s="103"/>
      <c r="F194" s="51"/>
      <c r="G194" s="107"/>
      <c r="H194" s="103"/>
      <c r="I194" s="51"/>
      <c r="J194" s="97"/>
      <c r="K194" s="67"/>
    </row>
    <row r="195" spans="2:11" ht="12.75">
      <c r="B195" s="72" t="s">
        <v>378</v>
      </c>
      <c r="C195" s="127">
        <v>4</v>
      </c>
      <c r="D195" s="172">
        <v>955</v>
      </c>
      <c r="E195" s="103"/>
      <c r="F195" s="51" t="s">
        <v>378</v>
      </c>
      <c r="G195" s="109">
        <v>2</v>
      </c>
      <c r="H195" s="103"/>
      <c r="I195" s="51" t="s">
        <v>646</v>
      </c>
      <c r="J195" s="97">
        <v>2</v>
      </c>
      <c r="K195" s="67"/>
    </row>
    <row r="196" spans="2:11" ht="12.75">
      <c r="B196" s="72"/>
      <c r="C196" s="127"/>
      <c r="D196" s="172"/>
      <c r="E196" s="103"/>
      <c r="F196" s="51"/>
      <c r="G196" s="107"/>
      <c r="H196" s="103"/>
      <c r="I196" s="51"/>
      <c r="J196" s="97"/>
      <c r="K196" s="67"/>
    </row>
    <row r="197" spans="2:11" ht="12.75">
      <c r="B197" s="72" t="s">
        <v>673</v>
      </c>
      <c r="C197" s="127"/>
      <c r="D197" s="172"/>
      <c r="E197" s="103"/>
      <c r="F197" s="51" t="s">
        <v>670</v>
      </c>
      <c r="G197" s="107">
        <v>4</v>
      </c>
      <c r="H197" s="103"/>
      <c r="I197" s="51" t="s">
        <v>382</v>
      </c>
      <c r="J197" s="97">
        <v>1</v>
      </c>
      <c r="K197" s="67"/>
    </row>
    <row r="198" spans="2:11" ht="12.75">
      <c r="B198" s="72"/>
      <c r="C198" s="127"/>
      <c r="D198" s="172"/>
      <c r="E198" s="103"/>
      <c r="F198" s="51"/>
      <c r="G198" s="107"/>
      <c r="H198" s="103"/>
      <c r="I198" s="51"/>
      <c r="J198" s="97"/>
      <c r="K198" s="67"/>
    </row>
    <row r="199" spans="2:11" ht="12.75">
      <c r="B199" s="72" t="s">
        <v>682</v>
      </c>
      <c r="C199" s="127">
        <v>2</v>
      </c>
      <c r="D199" s="172">
        <v>135</v>
      </c>
      <c r="E199" s="103"/>
      <c r="F199" s="51" t="s">
        <v>682</v>
      </c>
      <c r="G199" s="107"/>
      <c r="H199" s="103"/>
      <c r="I199" s="51" t="s">
        <v>383</v>
      </c>
      <c r="J199" s="97">
        <v>12</v>
      </c>
      <c r="K199" s="67"/>
    </row>
    <row r="200" spans="2:11" ht="12.75">
      <c r="B200" s="72"/>
      <c r="C200" s="127"/>
      <c r="D200" s="172"/>
      <c r="E200" s="103"/>
      <c r="F200" s="51"/>
      <c r="G200" s="107"/>
      <c r="H200" s="103"/>
      <c r="I200" s="51"/>
      <c r="J200" s="97"/>
      <c r="K200" s="67"/>
    </row>
    <row r="201" spans="2:11" ht="12.75">
      <c r="B201" s="72" t="s">
        <v>674</v>
      </c>
      <c r="C201" s="127">
        <v>4</v>
      </c>
      <c r="D201" s="172">
        <v>1078</v>
      </c>
      <c r="E201" s="103"/>
      <c r="F201" s="51" t="s">
        <v>674</v>
      </c>
      <c r="G201" s="107">
        <v>2</v>
      </c>
      <c r="H201" s="103"/>
      <c r="I201" s="51" t="s">
        <v>389</v>
      </c>
      <c r="J201" s="97">
        <v>1</v>
      </c>
      <c r="K201" s="67"/>
    </row>
    <row r="202" spans="2:11" ht="12.75">
      <c r="B202" s="72"/>
      <c r="C202" s="127"/>
      <c r="D202" s="172"/>
      <c r="E202" s="103"/>
      <c r="F202" s="51"/>
      <c r="G202" s="107"/>
      <c r="H202" s="103"/>
      <c r="I202" s="51"/>
      <c r="J202" s="97"/>
      <c r="K202" s="67"/>
    </row>
    <row r="203" spans="2:11" ht="12.75">
      <c r="B203" s="72" t="s">
        <v>675</v>
      </c>
      <c r="C203" s="127">
        <v>13</v>
      </c>
      <c r="D203" s="172">
        <v>1304</v>
      </c>
      <c r="E203" s="103"/>
      <c r="F203" s="51" t="s">
        <v>675</v>
      </c>
      <c r="G203" s="107">
        <v>4</v>
      </c>
      <c r="H203" s="103"/>
      <c r="I203" s="51"/>
      <c r="J203" s="97"/>
      <c r="K203" s="67"/>
    </row>
    <row r="204" spans="2:11" ht="12.75">
      <c r="B204" s="72"/>
      <c r="C204" s="127"/>
      <c r="D204" s="172"/>
      <c r="E204" s="103"/>
      <c r="F204" s="51"/>
      <c r="G204" s="107"/>
      <c r="H204" s="103"/>
      <c r="I204" s="51"/>
      <c r="J204" s="97"/>
      <c r="K204" s="67"/>
    </row>
    <row r="205" spans="2:11" ht="12.75">
      <c r="B205" s="72" t="s">
        <v>676</v>
      </c>
      <c r="C205" s="127">
        <v>3</v>
      </c>
      <c r="D205" s="172">
        <v>685</v>
      </c>
      <c r="E205" s="103"/>
      <c r="F205" s="51" t="s">
        <v>676</v>
      </c>
      <c r="G205" s="107">
        <v>1</v>
      </c>
      <c r="H205" s="103"/>
      <c r="I205" s="51"/>
      <c r="J205" s="97"/>
      <c r="K205" s="67"/>
    </row>
    <row r="206" spans="2:11" ht="12.75">
      <c r="B206" s="72"/>
      <c r="C206" s="127"/>
      <c r="D206" s="172"/>
      <c r="E206" s="103"/>
      <c r="F206" s="51"/>
      <c r="G206" s="63"/>
      <c r="H206" s="103"/>
      <c r="I206" s="51"/>
      <c r="J206" s="97"/>
      <c r="K206" s="67"/>
    </row>
    <row r="207" spans="2:11" ht="12.75">
      <c r="B207" s="72" t="s">
        <v>389</v>
      </c>
      <c r="C207" s="97"/>
      <c r="D207" s="55"/>
      <c r="E207" s="103"/>
      <c r="F207" s="51" t="s">
        <v>389</v>
      </c>
      <c r="G207" s="55">
        <v>1</v>
      </c>
      <c r="H207" s="103"/>
      <c r="I207" s="51"/>
      <c r="J207" s="97"/>
      <c r="K207" s="67"/>
    </row>
    <row r="208" spans="2:11" ht="12.75">
      <c r="B208" s="72"/>
      <c r="C208" s="97"/>
      <c r="D208" s="55"/>
      <c r="E208" s="103"/>
      <c r="F208" s="51"/>
      <c r="G208" s="63"/>
      <c r="H208" s="103"/>
      <c r="I208" s="51"/>
      <c r="J208" s="97"/>
      <c r="K208" s="67"/>
    </row>
    <row r="209" spans="2:11" ht="12.75">
      <c r="B209" s="72"/>
      <c r="C209" s="97"/>
      <c r="D209" s="55"/>
      <c r="E209" s="103"/>
      <c r="F209" s="105"/>
      <c r="G209" s="104"/>
      <c r="H209" s="103"/>
      <c r="I209" s="51"/>
      <c r="J209" s="97"/>
      <c r="K209" s="67"/>
    </row>
    <row r="210" spans="2:11" ht="12.75">
      <c r="B210" s="101"/>
      <c r="C210" s="101"/>
      <c r="D210" s="101"/>
      <c r="E210" s="101"/>
      <c r="F210" s="101"/>
      <c r="G210" s="101"/>
      <c r="H210" s="103"/>
      <c r="I210" s="26"/>
      <c r="J210" s="101"/>
      <c r="K210" s="101"/>
    </row>
    <row r="211" spans="2:11" ht="23.25">
      <c r="B211" s="106" t="s">
        <v>678</v>
      </c>
      <c r="C211" s="64"/>
      <c r="D211" s="55"/>
      <c r="E211" s="103"/>
      <c r="F211" s="63"/>
      <c r="G211" s="55"/>
      <c r="I211" s="63"/>
      <c r="J211" s="63"/>
      <c r="K211" s="93"/>
    </row>
    <row r="212" spans="2:11" ht="12.75">
      <c r="B212" s="73"/>
      <c r="C212" s="55"/>
      <c r="D212" s="55"/>
      <c r="E212" s="103"/>
      <c r="F212" s="63"/>
      <c r="G212" s="55"/>
      <c r="K212" s="93"/>
    </row>
    <row r="213" spans="2:11" ht="12.75">
      <c r="B213" s="68" t="s">
        <v>923</v>
      </c>
      <c r="C213" s="55"/>
      <c r="D213" s="55"/>
      <c r="E213" s="103"/>
      <c r="F213" s="69" t="s">
        <v>923</v>
      </c>
      <c r="G213" s="63"/>
      <c r="I213" s="69" t="s">
        <v>923</v>
      </c>
      <c r="K213" s="93"/>
    </row>
    <row r="214" spans="2:11" ht="23.25">
      <c r="B214" s="92" t="s">
        <v>686</v>
      </c>
      <c r="C214" s="55"/>
      <c r="D214" s="55"/>
      <c r="E214" s="103"/>
      <c r="F214" s="92" t="s">
        <v>687</v>
      </c>
      <c r="G214" s="63"/>
      <c r="I214" s="92" t="s">
        <v>688</v>
      </c>
      <c r="K214" s="93"/>
    </row>
    <row r="215" spans="2:11" ht="25.5">
      <c r="B215" s="70" t="s">
        <v>1195</v>
      </c>
      <c r="C215" s="53" t="s">
        <v>838</v>
      </c>
      <c r="D215" s="54" t="s">
        <v>380</v>
      </c>
      <c r="E215" s="103"/>
      <c r="F215" s="50" t="s">
        <v>1195</v>
      </c>
      <c r="G215" s="53" t="s">
        <v>838</v>
      </c>
      <c r="I215" s="50" t="s">
        <v>668</v>
      </c>
      <c r="J215" s="53" t="s">
        <v>838</v>
      </c>
      <c r="K215" s="71" t="s">
        <v>377</v>
      </c>
    </row>
    <row r="216" spans="2:11" ht="12.75">
      <c r="B216" s="99" t="s">
        <v>1751</v>
      </c>
      <c r="C216" s="96"/>
      <c r="D216" s="55"/>
      <c r="E216" s="103"/>
      <c r="F216" s="95" t="s">
        <v>1751</v>
      </c>
      <c r="G216" s="128">
        <v>7</v>
      </c>
      <c r="I216" s="51" t="s">
        <v>1700</v>
      </c>
      <c r="J216" s="96">
        <v>2</v>
      </c>
      <c r="K216" s="90">
        <v>40544</v>
      </c>
    </row>
    <row r="217" spans="2:11" ht="12.75">
      <c r="B217" s="72"/>
      <c r="C217" s="97"/>
      <c r="D217" s="55"/>
      <c r="E217" s="103"/>
      <c r="F217" s="51"/>
      <c r="G217" s="109"/>
      <c r="I217" s="51"/>
      <c r="J217" s="97"/>
      <c r="K217" s="79"/>
    </row>
    <row r="218" spans="2:11" ht="12.75">
      <c r="B218" s="72" t="s">
        <v>1752</v>
      </c>
      <c r="C218" s="97"/>
      <c r="D218" s="55"/>
      <c r="E218" s="103"/>
      <c r="F218" s="51" t="s">
        <v>1753</v>
      </c>
      <c r="G218" s="109">
        <v>8</v>
      </c>
      <c r="I218" s="51" t="s">
        <v>1754</v>
      </c>
      <c r="J218" s="97">
        <v>6</v>
      </c>
      <c r="K218" s="79" t="s">
        <v>1215</v>
      </c>
    </row>
    <row r="219" spans="2:11" ht="12.75">
      <c r="B219" s="72"/>
      <c r="C219" s="97"/>
      <c r="D219" s="55"/>
      <c r="E219" s="103"/>
      <c r="F219" s="51"/>
      <c r="G219" s="109"/>
      <c r="I219" s="51"/>
      <c r="J219" s="97"/>
      <c r="K219" s="67"/>
    </row>
    <row r="220" spans="2:11" ht="12.75">
      <c r="B220" s="72" t="s">
        <v>672</v>
      </c>
      <c r="C220" s="97">
        <v>2</v>
      </c>
      <c r="D220" s="55">
        <v>55</v>
      </c>
      <c r="E220" s="103"/>
      <c r="F220" s="51" t="s">
        <v>669</v>
      </c>
      <c r="G220" s="109"/>
      <c r="I220" s="51" t="s">
        <v>645</v>
      </c>
      <c r="J220" s="97">
        <v>1</v>
      </c>
      <c r="K220" s="67"/>
    </row>
    <row r="221" spans="2:11" ht="12.75">
      <c r="B221" s="72"/>
      <c r="C221" s="97"/>
      <c r="D221" s="55"/>
      <c r="E221" s="103"/>
      <c r="F221" s="51"/>
      <c r="G221" s="109"/>
      <c r="I221" s="51"/>
      <c r="J221" s="97"/>
      <c r="K221" s="67"/>
    </row>
    <row r="222" spans="2:11" ht="12.75">
      <c r="B222" s="72" t="s">
        <v>1755</v>
      </c>
      <c r="C222" s="97"/>
      <c r="D222" s="55"/>
      <c r="E222" s="103"/>
      <c r="F222" s="51" t="s">
        <v>1745</v>
      </c>
      <c r="G222" s="109">
        <v>1</v>
      </c>
      <c r="I222" s="51" t="s">
        <v>390</v>
      </c>
      <c r="J222" s="97">
        <v>2</v>
      </c>
      <c r="K222" s="67"/>
    </row>
    <row r="223" spans="2:11" ht="12.75">
      <c r="B223" s="72"/>
      <c r="C223" s="97"/>
      <c r="D223" s="55"/>
      <c r="E223" s="103"/>
      <c r="F223" s="51"/>
      <c r="G223" s="109"/>
      <c r="I223" s="51"/>
      <c r="J223" s="97"/>
      <c r="K223" s="67"/>
    </row>
    <row r="224" spans="2:11" ht="12.75">
      <c r="B224" s="72" t="s">
        <v>378</v>
      </c>
      <c r="C224" s="97">
        <v>1</v>
      </c>
      <c r="D224" s="55">
        <v>540</v>
      </c>
      <c r="E224" s="103"/>
      <c r="F224" s="51" t="s">
        <v>378</v>
      </c>
      <c r="G224" s="109"/>
      <c r="I224" s="51" t="s">
        <v>646</v>
      </c>
      <c r="J224" s="97">
        <v>2</v>
      </c>
      <c r="K224" s="67"/>
    </row>
    <row r="225" spans="2:11" ht="12.75">
      <c r="B225" s="72"/>
      <c r="C225" s="97"/>
      <c r="D225" s="55"/>
      <c r="E225" s="103"/>
      <c r="F225" s="51"/>
      <c r="G225" s="109"/>
      <c r="I225" s="51"/>
      <c r="J225" s="97"/>
      <c r="K225" s="67"/>
    </row>
    <row r="226" spans="2:11" ht="12.75">
      <c r="B226" s="72" t="s">
        <v>673</v>
      </c>
      <c r="C226" s="97"/>
      <c r="D226" s="55"/>
      <c r="E226" s="103"/>
      <c r="F226" s="51" t="s">
        <v>670</v>
      </c>
      <c r="G226" s="109">
        <v>3</v>
      </c>
      <c r="I226" s="51" t="s">
        <v>382</v>
      </c>
      <c r="J226" s="97">
        <v>2</v>
      </c>
      <c r="K226" s="67"/>
    </row>
    <row r="227" spans="2:11" ht="12.75">
      <c r="B227" s="72"/>
      <c r="C227" s="97"/>
      <c r="D227" s="55"/>
      <c r="E227" s="103"/>
      <c r="F227" s="51"/>
      <c r="G227" s="109"/>
      <c r="I227" s="51"/>
      <c r="J227" s="97"/>
      <c r="K227" s="67"/>
    </row>
    <row r="228" spans="2:11" ht="12.75">
      <c r="B228" s="72" t="s">
        <v>682</v>
      </c>
      <c r="C228" s="97"/>
      <c r="D228" s="55"/>
      <c r="E228" s="103"/>
      <c r="F228" s="51" t="s">
        <v>682</v>
      </c>
      <c r="G228" s="109"/>
      <c r="I228" s="51" t="s">
        <v>383</v>
      </c>
      <c r="J228" s="97">
        <v>5</v>
      </c>
      <c r="K228" s="67"/>
    </row>
    <row r="229" spans="2:11" ht="12.75">
      <c r="B229" s="72"/>
      <c r="C229" s="97"/>
      <c r="D229" s="55"/>
      <c r="E229" s="103"/>
      <c r="F229" s="51"/>
      <c r="G229" s="109"/>
      <c r="I229" s="51"/>
      <c r="J229" s="97"/>
      <c r="K229" s="67"/>
    </row>
    <row r="230" spans="2:11" ht="12.75">
      <c r="B230" s="72" t="s">
        <v>674</v>
      </c>
      <c r="C230" s="97">
        <v>1</v>
      </c>
      <c r="D230" s="55">
        <v>502</v>
      </c>
      <c r="E230" s="103"/>
      <c r="F230" s="51" t="s">
        <v>674</v>
      </c>
      <c r="G230" s="109"/>
      <c r="I230" s="51" t="s">
        <v>389</v>
      </c>
      <c r="J230" s="97"/>
      <c r="K230" s="67"/>
    </row>
    <row r="231" spans="2:11" ht="12.75">
      <c r="B231" s="72"/>
      <c r="C231" s="97"/>
      <c r="D231" s="55"/>
      <c r="E231" s="103"/>
      <c r="F231" s="51"/>
      <c r="G231" s="109"/>
      <c r="I231" s="51"/>
      <c r="J231" s="97"/>
      <c r="K231" s="67"/>
    </row>
    <row r="232" spans="2:11" ht="12.75">
      <c r="B232" s="72" t="s">
        <v>675</v>
      </c>
      <c r="C232" s="97">
        <v>3</v>
      </c>
      <c r="D232" s="55">
        <v>909</v>
      </c>
      <c r="E232" s="103"/>
      <c r="F232" s="51" t="s">
        <v>675</v>
      </c>
      <c r="G232" s="109"/>
      <c r="I232" s="51"/>
      <c r="J232" s="97"/>
      <c r="K232" s="67"/>
    </row>
    <row r="233" spans="2:11" ht="12.75">
      <c r="B233" s="72"/>
      <c r="C233" s="97"/>
      <c r="D233" s="55"/>
      <c r="E233" s="103"/>
      <c r="F233" s="51"/>
      <c r="G233" s="109"/>
      <c r="I233" s="51"/>
      <c r="J233" s="97"/>
      <c r="K233" s="67"/>
    </row>
    <row r="234" spans="2:11" ht="12.75">
      <c r="B234" s="72" t="s">
        <v>676</v>
      </c>
      <c r="C234" s="97"/>
      <c r="D234" s="55"/>
      <c r="E234" s="103"/>
      <c r="F234" s="51" t="s">
        <v>676</v>
      </c>
      <c r="G234" s="109">
        <v>1</v>
      </c>
      <c r="I234" s="51"/>
      <c r="J234" s="97"/>
      <c r="K234" s="67"/>
    </row>
    <row r="235" spans="2:11" ht="12.75">
      <c r="B235" s="72"/>
      <c r="C235" s="97"/>
      <c r="D235" s="55"/>
      <c r="E235" s="103"/>
      <c r="F235" s="51"/>
      <c r="G235" s="129"/>
      <c r="I235" s="51"/>
      <c r="J235" s="97"/>
      <c r="K235" s="67"/>
    </row>
    <row r="236" spans="2:11" ht="12.75">
      <c r="B236" s="72" t="s">
        <v>389</v>
      </c>
      <c r="C236" s="97"/>
      <c r="D236" s="55"/>
      <c r="E236" s="103"/>
      <c r="F236" s="51" t="s">
        <v>389</v>
      </c>
      <c r="G236" s="63"/>
      <c r="I236" s="51"/>
      <c r="J236" s="97"/>
      <c r="K236" s="67"/>
    </row>
    <row r="237" spans="2:11" ht="13.5" thickBot="1">
      <c r="B237" s="74"/>
      <c r="C237" s="98"/>
      <c r="D237" s="75"/>
      <c r="E237" s="103"/>
      <c r="F237" s="100"/>
      <c r="G237" s="75"/>
      <c r="I237" s="77"/>
      <c r="J237" s="98"/>
      <c r="K237" s="78"/>
    </row>
    <row r="238" ht="12.75"/>
    <row r="239" ht="12.75"/>
    <row r="240" ht="12.75"/>
    <row r="241" ht="12.75"/>
    <row r="242" ht="12.75"/>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553</v>
      </c>
      <c r="B1" s="532"/>
      <c r="C1" s="532"/>
      <c r="D1" s="532"/>
      <c r="E1" s="532"/>
      <c r="F1" s="532"/>
      <c r="G1" s="532"/>
      <c r="H1" s="532"/>
      <c r="I1" s="532"/>
      <c r="J1" s="532"/>
      <c r="K1" s="532"/>
      <c r="L1" s="53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33" t="s">
        <v>1480</v>
      </c>
      <c r="B16" s="533" t="s">
        <v>847</v>
      </c>
      <c r="C16" s="40">
        <f>SUM(C4:C15)</f>
        <v>525600</v>
      </c>
      <c r="D16" s="535">
        <f>SUM(D4:D15)</f>
        <v>19865</v>
      </c>
      <c r="E16" s="547">
        <f>C16-D16</f>
        <v>505735</v>
      </c>
      <c r="F16" s="543">
        <f>SUM(F4:F15)</f>
        <v>1915</v>
      </c>
      <c r="G16" s="541">
        <f>(E16-F16)/E16</f>
        <v>0.9962134319356976</v>
      </c>
      <c r="H16" s="543">
        <f>SUM(H4:H15)</f>
        <v>0</v>
      </c>
      <c r="I16" s="543">
        <f>SUM(I4:I15)</f>
        <v>0</v>
      </c>
      <c r="J16" s="543"/>
      <c r="K16" s="541">
        <f>(C16-D16)/C16</f>
        <v>0.962205098934551</v>
      </c>
    </row>
    <row r="17" spans="1:12" ht="23.25" customHeight="1" thickBot="1">
      <c r="A17" s="534"/>
      <c r="B17" s="534"/>
      <c r="C17" s="41" t="s">
        <v>1481</v>
      </c>
      <c r="D17" s="536"/>
      <c r="E17" s="548"/>
      <c r="F17" s="540"/>
      <c r="G17" s="542"/>
      <c r="H17" s="540"/>
      <c r="I17" s="540"/>
      <c r="J17" s="540"/>
      <c r="K17" s="542"/>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552</v>
      </c>
      <c r="B1" s="532"/>
      <c r="C1" s="532"/>
      <c r="D1" s="532"/>
      <c r="E1" s="532"/>
      <c r="F1" s="532"/>
      <c r="G1" s="532"/>
      <c r="H1" s="532"/>
      <c r="I1" s="532"/>
      <c r="J1" s="532"/>
      <c r="K1" s="532"/>
      <c r="L1" s="53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33" t="s">
        <v>1480</v>
      </c>
      <c r="B16" s="533" t="s">
        <v>846</v>
      </c>
      <c r="C16" s="40">
        <f>SUM(C4:C15)</f>
        <v>195360</v>
      </c>
      <c r="D16" s="535">
        <f>SUM(D4:D15)</f>
        <v>20765</v>
      </c>
      <c r="E16" s="535">
        <f>C16-D16</f>
        <v>174595</v>
      </c>
      <c r="F16" s="545">
        <f>SUM(F4:F15)</f>
        <v>276</v>
      </c>
      <c r="G16" s="541">
        <f>(E16-F16)/E16</f>
        <v>0.9984191987170309</v>
      </c>
      <c r="H16" s="543">
        <f>SUM(H4:H15)</f>
        <v>0</v>
      </c>
      <c r="I16" s="543">
        <f>SUM(I4:I15)</f>
        <v>0</v>
      </c>
      <c r="J16" s="543"/>
      <c r="K16" s="560">
        <f>(C16-D16)/C16</f>
        <v>0.89370904995905</v>
      </c>
    </row>
    <row r="17" spans="1:12" ht="23.25" customHeight="1" thickBot="1">
      <c r="A17" s="534"/>
      <c r="B17" s="534"/>
      <c r="C17" s="41" t="s">
        <v>1481</v>
      </c>
      <c r="D17" s="536"/>
      <c r="E17" s="536"/>
      <c r="F17" s="546"/>
      <c r="G17" s="542"/>
      <c r="H17" s="540"/>
      <c r="I17" s="540"/>
      <c r="J17" s="540"/>
      <c r="K17" s="561"/>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564"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565"/>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564"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565"/>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562"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563"/>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2" t="s">
        <v>1477</v>
      </c>
      <c r="B1" s="532"/>
      <c r="C1" s="532"/>
      <c r="D1" s="532"/>
      <c r="E1" s="532"/>
      <c r="F1" s="532"/>
      <c r="G1" s="532"/>
      <c r="H1" s="532"/>
      <c r="I1" s="532"/>
      <c r="J1" s="532"/>
      <c r="K1" s="532"/>
      <c r="L1" s="53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33" t="s">
        <v>1480</v>
      </c>
      <c r="B16" s="533" t="s">
        <v>1301</v>
      </c>
      <c r="C16" s="40">
        <f>SUM(C4:C15)</f>
        <v>525600</v>
      </c>
      <c r="D16" s="535">
        <f>SUM(D4:D15)</f>
        <v>24943</v>
      </c>
      <c r="E16" s="547">
        <f>C16-D16</f>
        <v>500657</v>
      </c>
      <c r="F16" s="539">
        <f>SUM(F4:F15)</f>
        <v>1448</v>
      </c>
      <c r="G16" s="541">
        <f>(E16-F16)/E16</f>
        <v>0.9971078003503396</v>
      </c>
      <c r="H16" s="543">
        <f>SUM(H4:H15)</f>
        <v>0</v>
      </c>
      <c r="I16" s="544">
        <f>SUM(I4:I15)</f>
        <v>0</v>
      </c>
      <c r="J16" s="544"/>
      <c r="K16" s="559">
        <f>(C16-D16)/C16</f>
        <v>0.9525437595129376</v>
      </c>
    </row>
    <row r="17" spans="1:12" ht="23.25" customHeight="1" thickBot="1">
      <c r="A17" s="534"/>
      <c r="B17" s="534"/>
      <c r="C17" s="41" t="s">
        <v>1481</v>
      </c>
      <c r="D17" s="536"/>
      <c r="E17" s="548"/>
      <c r="F17" s="540"/>
      <c r="G17" s="542"/>
      <c r="H17" s="540"/>
      <c r="I17" s="540"/>
      <c r="J17" s="540"/>
      <c r="K17" s="542"/>
      <c r="L17" s="292">
        <f>(C16-D16-F16-I16)/C16</f>
        <v>0.9497888127853882</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1478</v>
      </c>
      <c r="B1" s="532"/>
      <c r="C1" s="532"/>
      <c r="D1" s="532"/>
      <c r="E1" s="532"/>
      <c r="F1" s="532"/>
      <c r="G1" s="532"/>
      <c r="H1" s="532"/>
      <c r="I1" s="532"/>
      <c r="J1" s="532"/>
      <c r="K1" s="532"/>
      <c r="L1" s="53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33" t="s">
        <v>1480</v>
      </c>
      <c r="B16" s="533" t="s">
        <v>847</v>
      </c>
      <c r="C16" s="40">
        <f>SUM(C4:C15)</f>
        <v>525600</v>
      </c>
      <c r="D16" s="535">
        <f>SUM(D4:D15)</f>
        <v>25009</v>
      </c>
      <c r="E16" s="547">
        <f>C16-D16</f>
        <v>500591</v>
      </c>
      <c r="F16" s="543">
        <f>SUM(F4:F15)</f>
        <v>1651</v>
      </c>
      <c r="G16" s="541">
        <f>(E16-F16)/E16</f>
        <v>0.9967018983561431</v>
      </c>
      <c r="H16" s="543">
        <f>SUM(H4:H15)</f>
        <v>0</v>
      </c>
      <c r="I16" s="543">
        <f>SUM(I4:I15)</f>
        <v>0</v>
      </c>
      <c r="J16" s="543"/>
      <c r="K16" s="541">
        <f>(C16-D16)/C16</f>
        <v>0.9524181887366819</v>
      </c>
    </row>
    <row r="17" spans="1:12" ht="23.25" customHeight="1" thickBot="1">
      <c r="A17" s="534"/>
      <c r="B17" s="534"/>
      <c r="C17" s="41" t="s">
        <v>1481</v>
      </c>
      <c r="D17" s="536"/>
      <c r="E17" s="548"/>
      <c r="F17" s="540"/>
      <c r="G17" s="542"/>
      <c r="H17" s="540"/>
      <c r="I17" s="540"/>
      <c r="J17" s="540"/>
      <c r="K17" s="542"/>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6" t="s">
        <v>1479</v>
      </c>
      <c r="B1" s="532"/>
      <c r="C1" s="532"/>
      <c r="D1" s="532"/>
      <c r="E1" s="532"/>
      <c r="F1" s="532"/>
      <c r="G1" s="532"/>
      <c r="H1" s="532"/>
      <c r="I1" s="532"/>
      <c r="J1" s="532"/>
      <c r="K1" s="532"/>
      <c r="L1" s="53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33" t="s">
        <v>1480</v>
      </c>
      <c r="B16" s="533" t="s">
        <v>846</v>
      </c>
      <c r="C16" s="40">
        <f>SUM(C4:C15)</f>
        <v>199920</v>
      </c>
      <c r="D16" s="535">
        <f>SUM(D4:D15)</f>
        <v>16684</v>
      </c>
      <c r="E16" s="535">
        <f>C16-D16</f>
        <v>183236</v>
      </c>
      <c r="F16" s="545">
        <f>SUM(F4:F15)</f>
        <v>325</v>
      </c>
      <c r="G16" s="541">
        <f>(E16-F16)/E16</f>
        <v>0.9982263310703137</v>
      </c>
      <c r="H16" s="543">
        <f>SUM(H4:H15)</f>
        <v>0</v>
      </c>
      <c r="I16" s="543">
        <f>SUM(I4:I15)</f>
        <v>0</v>
      </c>
      <c r="J16" s="543"/>
      <c r="K16" s="560">
        <f>(C16-D16)/C16</f>
        <v>0.916546618647459</v>
      </c>
    </row>
    <row r="17" spans="1:12" ht="23.25" customHeight="1" thickBot="1">
      <c r="A17" s="534"/>
      <c r="B17" s="534"/>
      <c r="C17" s="41" t="s">
        <v>1481</v>
      </c>
      <c r="D17" s="536"/>
      <c r="E17" s="536"/>
      <c r="F17" s="546"/>
      <c r="G17" s="542"/>
      <c r="H17" s="540"/>
      <c r="I17" s="540"/>
      <c r="J17" s="540"/>
      <c r="K17" s="561"/>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567">
        <v>2009</v>
      </c>
      <c r="C4" s="567"/>
      <c r="D4" s="567"/>
      <c r="E4" s="567"/>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567">
        <v>2008</v>
      </c>
      <c r="C7" s="567"/>
      <c r="D7" s="567"/>
      <c r="E7" s="567"/>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567">
        <v>2007</v>
      </c>
      <c r="C11" s="567"/>
      <c r="D11" s="567"/>
      <c r="E11" s="567"/>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2" t="s">
        <v>1187</v>
      </c>
      <c r="B1" s="532"/>
      <c r="C1" s="532"/>
      <c r="D1" s="532"/>
      <c r="E1" s="532"/>
      <c r="F1" s="532"/>
      <c r="G1" s="532"/>
      <c r="H1" s="532"/>
      <c r="I1" s="532"/>
      <c r="J1" s="532"/>
      <c r="K1" s="532"/>
      <c r="L1" s="53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33" t="s">
        <v>1190</v>
      </c>
      <c r="B16" s="533" t="s">
        <v>1301</v>
      </c>
      <c r="C16" s="40">
        <f>SUM(C4:C15)</f>
        <v>527040</v>
      </c>
      <c r="D16" s="535">
        <f>SUM(D4:D15)</f>
        <v>21942</v>
      </c>
      <c r="E16" s="547">
        <f>C16-D16</f>
        <v>505098</v>
      </c>
      <c r="F16" s="539">
        <f>SUM(F4:F15)</f>
        <v>2670</v>
      </c>
      <c r="G16" s="541">
        <f>(E16-F16)/E16</f>
        <v>0.9947138971051163</v>
      </c>
      <c r="H16" s="543">
        <f>SUM(H4:H15)</f>
        <v>4320</v>
      </c>
      <c r="I16" s="544">
        <f>SUM(I4:I15)</f>
        <v>2520</v>
      </c>
      <c r="J16" s="544"/>
      <c r="K16" s="559">
        <f>(C16-D16)/C16</f>
        <v>0.9583674863387979</v>
      </c>
    </row>
    <row r="17" spans="1:12" ht="23.25" customHeight="1" thickBot="1">
      <c r="A17" s="534"/>
      <c r="B17" s="534"/>
      <c r="C17" s="41" t="s">
        <v>293</v>
      </c>
      <c r="D17" s="536"/>
      <c r="E17" s="548"/>
      <c r="F17" s="540"/>
      <c r="G17" s="542"/>
      <c r="H17" s="540"/>
      <c r="I17" s="540"/>
      <c r="J17" s="540"/>
      <c r="K17" s="542"/>
      <c r="L17" s="292">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1189</v>
      </c>
      <c r="B1" s="532"/>
      <c r="C1" s="532"/>
      <c r="D1" s="532"/>
      <c r="E1" s="532"/>
      <c r="F1" s="532"/>
      <c r="G1" s="532"/>
      <c r="H1" s="532"/>
      <c r="I1" s="532"/>
      <c r="J1" s="532"/>
      <c r="K1" s="532"/>
      <c r="L1" s="53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33" t="s">
        <v>1190</v>
      </c>
      <c r="B16" s="533" t="s">
        <v>847</v>
      </c>
      <c r="C16" s="40">
        <f>SUM(C4:C15)</f>
        <v>527040</v>
      </c>
      <c r="D16" s="535">
        <f>SUM(D4:D15)</f>
        <v>19382</v>
      </c>
      <c r="E16" s="547">
        <f>C16-D16</f>
        <v>507658</v>
      </c>
      <c r="F16" s="543">
        <f>SUM(F4:F15)</f>
        <v>2375</v>
      </c>
      <c r="G16" s="541">
        <f>(E16-F16)/E16</f>
        <v>0.9953216535541645</v>
      </c>
      <c r="H16" s="543">
        <f>SUM(H4:H15)</f>
        <v>4320</v>
      </c>
      <c r="I16" s="543">
        <f>SUM(I4:I15)</f>
        <v>2520</v>
      </c>
      <c r="J16" s="543"/>
      <c r="K16" s="541">
        <f>(C16-D16)/C16</f>
        <v>0.963224802671524</v>
      </c>
    </row>
    <row r="17" spans="1:12" ht="23.25" customHeight="1" thickBot="1">
      <c r="A17" s="534"/>
      <c r="B17" s="534"/>
      <c r="C17" s="41" t="s">
        <v>293</v>
      </c>
      <c r="D17" s="536"/>
      <c r="E17" s="548"/>
      <c r="F17" s="540"/>
      <c r="G17" s="542"/>
      <c r="H17" s="540"/>
      <c r="I17" s="540"/>
      <c r="J17" s="540"/>
      <c r="K17" s="542"/>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218"/>
  <sheetViews>
    <sheetView zoomScale="75" zoomScaleNormal="75" zoomScalePageLayoutView="0" workbookViewId="0" topLeftCell="A1">
      <selection activeCell="AE11" sqref="AE11"/>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25" t="s">
        <v>686</v>
      </c>
      <c r="D4" s="526"/>
      <c r="E4" s="526"/>
      <c r="F4" s="526"/>
      <c r="G4" s="526"/>
      <c r="H4" s="526"/>
      <c r="I4" s="526"/>
      <c r="J4" s="526"/>
      <c r="K4" s="526"/>
      <c r="L4" s="526"/>
      <c r="M4" s="526"/>
      <c r="N4" s="527"/>
      <c r="O4" s="117"/>
      <c r="P4" s="528" t="s">
        <v>687</v>
      </c>
      <c r="Q4" s="529"/>
      <c r="R4" s="529"/>
      <c r="S4" s="529"/>
      <c r="T4" s="529"/>
      <c r="U4" s="529"/>
      <c r="V4" s="529"/>
      <c r="W4" s="529"/>
      <c r="X4" s="529"/>
      <c r="Y4" s="529"/>
      <c r="Z4" s="530"/>
      <c r="AA4" s="117"/>
      <c r="AB4" s="528" t="s">
        <v>688</v>
      </c>
      <c r="AC4" s="529"/>
      <c r="AD4" s="529"/>
      <c r="AE4" s="529"/>
      <c r="AF4" s="529"/>
      <c r="AG4" s="529"/>
      <c r="AH4" s="529"/>
      <c r="AI4" s="530"/>
    </row>
    <row r="5" spans="2:35" ht="197.25" thickBot="1">
      <c r="B5" s="113">
        <v>2013</v>
      </c>
      <c r="C5" s="114" t="s">
        <v>1698</v>
      </c>
      <c r="D5" s="114" t="s">
        <v>1697</v>
      </c>
      <c r="E5" s="114" t="s">
        <v>672</v>
      </c>
      <c r="F5" s="114" t="s">
        <v>1699</v>
      </c>
      <c r="G5" s="114" t="s">
        <v>378</v>
      </c>
      <c r="H5" s="484" t="s">
        <v>673</v>
      </c>
      <c r="I5" s="114" t="s">
        <v>1733</v>
      </c>
      <c r="J5" s="114" t="s">
        <v>674</v>
      </c>
      <c r="K5" s="114" t="s">
        <v>675</v>
      </c>
      <c r="L5" s="114" t="s">
        <v>685</v>
      </c>
      <c r="M5" s="114" t="s">
        <v>389</v>
      </c>
      <c r="N5" s="114" t="s">
        <v>303</v>
      </c>
      <c r="O5" s="115"/>
      <c r="P5" s="114" t="s">
        <v>1698</v>
      </c>
      <c r="Q5" s="114" t="s">
        <v>1697</v>
      </c>
      <c r="R5" s="114" t="s">
        <v>672</v>
      </c>
      <c r="S5" s="114" t="s">
        <v>1699</v>
      </c>
      <c r="T5" s="114" t="s">
        <v>378</v>
      </c>
      <c r="U5" s="484" t="s">
        <v>673</v>
      </c>
      <c r="V5" s="114" t="s">
        <v>1733</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v>1</v>
      </c>
      <c r="D6" s="131"/>
      <c r="E6" s="131"/>
      <c r="F6" s="131"/>
      <c r="G6" s="131"/>
      <c r="H6" s="488"/>
      <c r="I6" s="131"/>
      <c r="J6" s="131"/>
      <c r="K6" s="131"/>
      <c r="L6" s="131"/>
      <c r="M6" s="131"/>
      <c r="N6" s="131"/>
      <c r="O6" s="132"/>
      <c r="P6" s="131"/>
      <c r="Q6" s="131"/>
      <c r="R6" s="131"/>
      <c r="S6" s="131"/>
      <c r="T6" s="131"/>
      <c r="U6" s="488"/>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486"/>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486"/>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486"/>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v>1</v>
      </c>
      <c r="K10" s="134"/>
      <c r="L10" s="134"/>
      <c r="M10" s="134"/>
      <c r="N10" s="134"/>
      <c r="O10" s="135"/>
      <c r="P10" s="134"/>
      <c r="Q10" s="134"/>
      <c r="R10" s="134"/>
      <c r="S10" s="134"/>
      <c r="T10" s="134"/>
      <c r="U10" s="486"/>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486"/>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v>1</v>
      </c>
      <c r="J12" s="134"/>
      <c r="K12" s="134"/>
      <c r="L12" s="134">
        <v>1</v>
      </c>
      <c r="M12" s="134"/>
      <c r="N12" s="134"/>
      <c r="O12" s="135"/>
      <c r="P12" s="134"/>
      <c r="Q12" s="134"/>
      <c r="R12" s="134"/>
      <c r="S12" s="134"/>
      <c r="T12" s="134"/>
      <c r="U12" s="486"/>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486"/>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v>1</v>
      </c>
      <c r="M14" s="134"/>
      <c r="N14" s="134"/>
      <c r="O14" s="135"/>
      <c r="P14" s="134"/>
      <c r="Q14" s="134"/>
      <c r="R14" s="134"/>
      <c r="S14" s="134"/>
      <c r="T14" s="134"/>
      <c r="U14" s="486"/>
      <c r="V14" s="134"/>
      <c r="W14" s="134"/>
      <c r="X14" s="314"/>
      <c r="Y14" s="134">
        <v>1</v>
      </c>
      <c r="Z14" s="134"/>
      <c r="AA14" s="183"/>
      <c r="AB14" s="191"/>
      <c r="AC14" s="134"/>
      <c r="AD14" s="486"/>
      <c r="AE14" s="486"/>
      <c r="AF14" s="134"/>
      <c r="AG14" s="134">
        <v>1</v>
      </c>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486"/>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486"/>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486"/>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486"/>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486"/>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486"/>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486"/>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486"/>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486"/>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486"/>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486"/>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486"/>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486"/>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487"/>
      <c r="V28" s="138"/>
      <c r="W28" s="138"/>
      <c r="X28" s="138"/>
      <c r="Y28" s="138"/>
      <c r="Z28" s="138"/>
      <c r="AA28" s="275"/>
      <c r="AB28" s="193"/>
      <c r="AC28" s="138"/>
      <c r="AD28" s="487"/>
      <c r="AE28" s="487"/>
      <c r="AF28" s="138"/>
      <c r="AG28" s="138"/>
      <c r="AH28" s="138"/>
      <c r="AI28" s="194"/>
    </row>
    <row r="29" ht="19.5" thickBot="1">
      <c r="B29" s="166"/>
    </row>
    <row r="30" spans="2:35" ht="24" thickBot="1">
      <c r="B30" s="6"/>
      <c r="C30" s="525" t="s">
        <v>686</v>
      </c>
      <c r="D30" s="526"/>
      <c r="E30" s="526"/>
      <c r="F30" s="526"/>
      <c r="G30" s="526"/>
      <c r="H30" s="526"/>
      <c r="I30" s="526"/>
      <c r="J30" s="526"/>
      <c r="K30" s="526"/>
      <c r="L30" s="526"/>
      <c r="M30" s="526"/>
      <c r="N30" s="527"/>
      <c r="O30" s="117"/>
      <c r="P30" s="528" t="s">
        <v>687</v>
      </c>
      <c r="Q30" s="529"/>
      <c r="R30" s="529"/>
      <c r="S30" s="529"/>
      <c r="T30" s="529"/>
      <c r="U30" s="529"/>
      <c r="V30" s="529"/>
      <c r="W30" s="529"/>
      <c r="X30" s="529"/>
      <c r="Y30" s="529"/>
      <c r="Z30" s="530"/>
      <c r="AA30" s="117"/>
      <c r="AB30" s="528" t="s">
        <v>688</v>
      </c>
      <c r="AC30" s="529"/>
      <c r="AD30" s="529"/>
      <c r="AE30" s="529"/>
      <c r="AF30" s="529"/>
      <c r="AG30" s="529"/>
      <c r="AH30" s="529"/>
      <c r="AI30" s="530"/>
    </row>
    <row r="31" spans="2:35" ht="197.25" thickBot="1">
      <c r="B31" s="113">
        <v>2012</v>
      </c>
      <c r="C31" s="114" t="s">
        <v>1698</v>
      </c>
      <c r="D31" s="114" t="s">
        <v>1697</v>
      </c>
      <c r="E31" s="114" t="s">
        <v>672</v>
      </c>
      <c r="F31" s="114" t="s">
        <v>1699</v>
      </c>
      <c r="G31" s="114" t="s">
        <v>378</v>
      </c>
      <c r="H31" s="484" t="s">
        <v>673</v>
      </c>
      <c r="I31" s="114" t="s">
        <v>647</v>
      </c>
      <c r="J31" s="114" t="s">
        <v>674</v>
      </c>
      <c r="K31" s="114" t="s">
        <v>675</v>
      </c>
      <c r="L31" s="114" t="s">
        <v>685</v>
      </c>
      <c r="M31" s="114" t="s">
        <v>389</v>
      </c>
      <c r="N31" s="114" t="s">
        <v>303</v>
      </c>
      <c r="O31" s="115"/>
      <c r="P31" s="114" t="s">
        <v>1698</v>
      </c>
      <c r="Q31" s="114" t="s">
        <v>1697</v>
      </c>
      <c r="R31" s="114" t="s">
        <v>672</v>
      </c>
      <c r="S31" s="114" t="s">
        <v>1699</v>
      </c>
      <c r="T31" s="114" t="s">
        <v>378</v>
      </c>
      <c r="U31" s="114" t="s">
        <v>673</v>
      </c>
      <c r="V31" s="114" t="s">
        <v>647</v>
      </c>
      <c r="W31" s="114" t="s">
        <v>674</v>
      </c>
      <c r="X31" s="114" t="s">
        <v>675</v>
      </c>
      <c r="Y31" s="114" t="s">
        <v>685</v>
      </c>
      <c r="Z31" s="114" t="s">
        <v>389</v>
      </c>
      <c r="AA31" s="115"/>
      <c r="AB31" s="114" t="s">
        <v>1700</v>
      </c>
      <c r="AC31" s="114" t="s">
        <v>1701</v>
      </c>
      <c r="AD31" s="484" t="s">
        <v>379</v>
      </c>
      <c r="AE31" s="484" t="s">
        <v>390</v>
      </c>
      <c r="AF31" s="114" t="s">
        <v>381</v>
      </c>
      <c r="AG31" s="114" t="s">
        <v>382</v>
      </c>
      <c r="AH31" s="114" t="s">
        <v>383</v>
      </c>
      <c r="AI31" s="116" t="s">
        <v>389</v>
      </c>
    </row>
    <row r="32" spans="2:35" ht="14.25">
      <c r="B32" s="130" t="s">
        <v>1300</v>
      </c>
      <c r="C32" s="131"/>
      <c r="D32" s="131"/>
      <c r="E32" s="131"/>
      <c r="F32" s="131"/>
      <c r="G32" s="131"/>
      <c r="H32" s="488"/>
      <c r="I32" s="131"/>
      <c r="J32" s="131"/>
      <c r="K32" s="131"/>
      <c r="L32" s="131"/>
      <c r="M32" s="131"/>
      <c r="N32" s="131"/>
      <c r="O32" s="132"/>
      <c r="P32" s="131"/>
      <c r="Q32" s="131"/>
      <c r="R32" s="131"/>
      <c r="S32" s="131"/>
      <c r="T32" s="131"/>
      <c r="U32" s="131"/>
      <c r="V32" s="131"/>
      <c r="W32" s="131"/>
      <c r="X32" s="131"/>
      <c r="Y32" s="131"/>
      <c r="Z32" s="131"/>
      <c r="AA32" s="182"/>
      <c r="AB32" s="188"/>
      <c r="AC32" s="189"/>
      <c r="AD32" s="485"/>
      <c r="AE32" s="485"/>
      <c r="AF32" s="189"/>
      <c r="AG32" s="189"/>
      <c r="AH32" s="189"/>
      <c r="AI32" s="190"/>
    </row>
    <row r="33" spans="2:35" ht="14.25">
      <c r="B33" s="133"/>
      <c r="C33" s="134"/>
      <c r="D33" s="134"/>
      <c r="E33" s="134"/>
      <c r="F33" s="134"/>
      <c r="G33" s="134"/>
      <c r="H33" s="486"/>
      <c r="I33" s="134"/>
      <c r="J33" s="134"/>
      <c r="K33" s="134"/>
      <c r="L33" s="134"/>
      <c r="M33" s="134"/>
      <c r="N33" s="134"/>
      <c r="O33" s="135"/>
      <c r="P33" s="134"/>
      <c r="Q33" s="134"/>
      <c r="R33" s="134"/>
      <c r="S33" s="134"/>
      <c r="T33" s="134"/>
      <c r="U33" s="134"/>
      <c r="V33" s="134"/>
      <c r="W33" s="134"/>
      <c r="X33" s="134"/>
      <c r="Y33" s="134"/>
      <c r="Z33" s="134"/>
      <c r="AA33" s="183"/>
      <c r="AB33" s="191"/>
      <c r="AC33" s="134"/>
      <c r="AD33" s="486"/>
      <c r="AE33" s="486"/>
      <c r="AF33" s="134"/>
      <c r="AG33" s="134"/>
      <c r="AH33" s="134"/>
      <c r="AI33" s="192"/>
    </row>
    <row r="34" spans="2:35" ht="14.25">
      <c r="B34" s="133" t="s">
        <v>1302</v>
      </c>
      <c r="C34" s="134"/>
      <c r="D34" s="134"/>
      <c r="E34" s="134"/>
      <c r="F34" s="134"/>
      <c r="G34" s="134"/>
      <c r="H34" s="486"/>
      <c r="I34" s="134"/>
      <c r="J34" s="134"/>
      <c r="K34" s="134"/>
      <c r="L34" s="134"/>
      <c r="M34" s="134"/>
      <c r="N34" s="134"/>
      <c r="O34" s="135"/>
      <c r="P34" s="134"/>
      <c r="Q34" s="134"/>
      <c r="R34" s="134"/>
      <c r="S34" s="134"/>
      <c r="T34" s="134"/>
      <c r="U34" s="134"/>
      <c r="V34" s="134"/>
      <c r="W34" s="134"/>
      <c r="X34" s="134"/>
      <c r="Y34" s="134"/>
      <c r="Z34" s="134"/>
      <c r="AA34" s="183"/>
      <c r="AB34" s="191"/>
      <c r="AC34" s="134"/>
      <c r="AD34" s="486"/>
      <c r="AE34" s="486"/>
      <c r="AF34" s="134"/>
      <c r="AG34" s="134"/>
      <c r="AH34" s="134"/>
      <c r="AI34" s="192"/>
    </row>
    <row r="35" spans="2:35" ht="14.25">
      <c r="B35" s="133"/>
      <c r="C35" s="134"/>
      <c r="D35" s="134"/>
      <c r="E35" s="134"/>
      <c r="F35" s="134"/>
      <c r="G35" s="134"/>
      <c r="H35" s="486"/>
      <c r="I35" s="134"/>
      <c r="J35" s="134"/>
      <c r="K35" s="134"/>
      <c r="L35" s="134"/>
      <c r="M35" s="134"/>
      <c r="N35" s="134"/>
      <c r="O35" s="135"/>
      <c r="P35" s="134"/>
      <c r="Q35" s="134"/>
      <c r="R35" s="134"/>
      <c r="S35" s="134"/>
      <c r="T35" s="134"/>
      <c r="U35" s="134"/>
      <c r="V35" s="134"/>
      <c r="W35" s="134"/>
      <c r="X35" s="134"/>
      <c r="Y35" s="134"/>
      <c r="Z35" s="134"/>
      <c r="AA35" s="183"/>
      <c r="AB35" s="191"/>
      <c r="AC35" s="134"/>
      <c r="AD35" s="486"/>
      <c r="AE35" s="486"/>
      <c r="AF35" s="134"/>
      <c r="AG35" s="134"/>
      <c r="AH35" s="134"/>
      <c r="AI35" s="192"/>
    </row>
    <row r="36" spans="2:35" ht="14.25">
      <c r="B36" s="133" t="s">
        <v>1303</v>
      </c>
      <c r="C36" s="134"/>
      <c r="D36" s="134"/>
      <c r="E36" s="134"/>
      <c r="F36" s="134"/>
      <c r="G36" s="134"/>
      <c r="H36" s="486"/>
      <c r="I36" s="134"/>
      <c r="J36" s="134"/>
      <c r="K36" s="134"/>
      <c r="L36" s="134"/>
      <c r="M36" s="134"/>
      <c r="N36" s="134"/>
      <c r="O36" s="135"/>
      <c r="P36" s="134"/>
      <c r="Q36" s="134"/>
      <c r="R36" s="134"/>
      <c r="S36" s="134"/>
      <c r="T36" s="134"/>
      <c r="U36" s="134"/>
      <c r="V36" s="134"/>
      <c r="W36" s="134"/>
      <c r="X36" s="134"/>
      <c r="Y36" s="134"/>
      <c r="Z36" s="134"/>
      <c r="AA36" s="183"/>
      <c r="AB36" s="191"/>
      <c r="AC36" s="134"/>
      <c r="AD36" s="486"/>
      <c r="AE36" s="486"/>
      <c r="AF36" s="134"/>
      <c r="AG36" s="134"/>
      <c r="AH36" s="134"/>
      <c r="AI36" s="192"/>
    </row>
    <row r="37" spans="2:35" ht="14.25">
      <c r="B37" s="133"/>
      <c r="C37" s="134"/>
      <c r="D37" s="134"/>
      <c r="E37" s="134"/>
      <c r="F37" s="134"/>
      <c r="G37" s="134"/>
      <c r="H37" s="486"/>
      <c r="I37" s="134"/>
      <c r="J37" s="134"/>
      <c r="K37" s="134"/>
      <c r="L37" s="134"/>
      <c r="M37" s="134"/>
      <c r="N37" s="134"/>
      <c r="O37" s="135"/>
      <c r="P37" s="134"/>
      <c r="Q37" s="134"/>
      <c r="R37" s="134"/>
      <c r="S37" s="134"/>
      <c r="T37" s="134"/>
      <c r="U37" s="134"/>
      <c r="V37" s="134"/>
      <c r="W37" s="134"/>
      <c r="X37" s="134"/>
      <c r="Y37" s="134"/>
      <c r="Z37" s="134"/>
      <c r="AA37" s="183"/>
      <c r="AB37" s="191"/>
      <c r="AC37" s="134"/>
      <c r="AD37" s="486"/>
      <c r="AE37" s="486"/>
      <c r="AF37" s="134"/>
      <c r="AG37" s="134"/>
      <c r="AH37" s="134"/>
      <c r="AI37" s="192"/>
    </row>
    <row r="38" spans="2:35" ht="14.25">
      <c r="B38" s="133" t="s">
        <v>1304</v>
      </c>
      <c r="C38" s="134"/>
      <c r="D38" s="134"/>
      <c r="E38" s="134"/>
      <c r="F38" s="134"/>
      <c r="G38" s="134"/>
      <c r="H38" s="486"/>
      <c r="I38" s="134"/>
      <c r="J38" s="134"/>
      <c r="K38" s="134"/>
      <c r="L38" s="134"/>
      <c r="M38" s="134"/>
      <c r="N38" s="134"/>
      <c r="O38" s="135"/>
      <c r="P38" s="134"/>
      <c r="Q38" s="134"/>
      <c r="R38" s="134"/>
      <c r="S38" s="134"/>
      <c r="T38" s="134"/>
      <c r="U38" s="134"/>
      <c r="V38" s="134"/>
      <c r="W38" s="134">
        <v>1</v>
      </c>
      <c r="X38" s="134"/>
      <c r="Y38" s="134"/>
      <c r="Z38" s="134">
        <v>1</v>
      </c>
      <c r="AA38" s="183"/>
      <c r="AB38" s="191"/>
      <c r="AC38" s="134"/>
      <c r="AD38" s="486"/>
      <c r="AE38" s="486"/>
      <c r="AF38" s="134">
        <v>1</v>
      </c>
      <c r="AG38" s="134"/>
      <c r="AH38" s="134">
        <v>1</v>
      </c>
      <c r="AI38" s="192"/>
    </row>
    <row r="39" spans="2:35" ht="14.25">
      <c r="B39" s="133"/>
      <c r="C39" s="134"/>
      <c r="D39" s="134"/>
      <c r="E39" s="134"/>
      <c r="F39" s="134"/>
      <c r="G39" s="134"/>
      <c r="H39" s="486"/>
      <c r="I39" s="134"/>
      <c r="J39" s="134"/>
      <c r="K39" s="134"/>
      <c r="L39" s="134"/>
      <c r="M39" s="134"/>
      <c r="N39" s="134"/>
      <c r="O39" s="135"/>
      <c r="P39" s="134"/>
      <c r="Q39" s="134"/>
      <c r="R39" s="134"/>
      <c r="S39" s="134"/>
      <c r="T39" s="134"/>
      <c r="U39" s="134"/>
      <c r="V39" s="134"/>
      <c r="W39" s="134"/>
      <c r="X39" s="134"/>
      <c r="Y39" s="134"/>
      <c r="Z39" s="134"/>
      <c r="AA39" s="183"/>
      <c r="AB39" s="191"/>
      <c r="AC39" s="134"/>
      <c r="AD39" s="486"/>
      <c r="AE39" s="486"/>
      <c r="AF39" s="134"/>
      <c r="AG39" s="134"/>
      <c r="AH39" s="134"/>
      <c r="AI39" s="192"/>
    </row>
    <row r="40" spans="2:35" ht="14.25">
      <c r="B40" s="133" t="s">
        <v>1305</v>
      </c>
      <c r="C40" s="134"/>
      <c r="D40" s="134"/>
      <c r="E40" s="134"/>
      <c r="F40" s="134"/>
      <c r="G40" s="134"/>
      <c r="H40" s="486"/>
      <c r="I40" s="134"/>
      <c r="J40" s="134"/>
      <c r="K40" s="134"/>
      <c r="L40" s="134"/>
      <c r="M40" s="134">
        <v>1</v>
      </c>
      <c r="N40" s="134"/>
      <c r="O40" s="135"/>
      <c r="P40" s="134"/>
      <c r="Q40" s="134"/>
      <c r="R40" s="134"/>
      <c r="S40" s="134"/>
      <c r="T40" s="134"/>
      <c r="U40" s="134"/>
      <c r="V40" s="134"/>
      <c r="W40" s="134"/>
      <c r="X40" s="314"/>
      <c r="Y40" s="134"/>
      <c r="Z40" s="134"/>
      <c r="AA40" s="183"/>
      <c r="AB40" s="191"/>
      <c r="AC40" s="134"/>
      <c r="AD40" s="486"/>
      <c r="AE40" s="486"/>
      <c r="AF40" s="134"/>
      <c r="AG40" s="134"/>
      <c r="AH40" s="134"/>
      <c r="AI40" s="192"/>
    </row>
    <row r="41" spans="2:35" ht="14.25">
      <c r="B41" s="133"/>
      <c r="C41" s="134"/>
      <c r="D41" s="134"/>
      <c r="E41" s="134"/>
      <c r="F41" s="134"/>
      <c r="G41" s="134"/>
      <c r="H41" s="486"/>
      <c r="I41" s="134"/>
      <c r="J41" s="134"/>
      <c r="K41" s="134"/>
      <c r="L41" s="134"/>
      <c r="M41" s="134"/>
      <c r="N41" s="134"/>
      <c r="O41" s="135"/>
      <c r="P41" s="134"/>
      <c r="Q41" s="134"/>
      <c r="R41" s="134"/>
      <c r="S41" s="134"/>
      <c r="T41" s="134"/>
      <c r="U41" s="134"/>
      <c r="V41" s="134"/>
      <c r="W41" s="134"/>
      <c r="X41" s="134"/>
      <c r="Y41" s="134"/>
      <c r="Z41" s="134"/>
      <c r="AA41" s="183"/>
      <c r="AB41" s="191"/>
      <c r="AC41" s="134"/>
      <c r="AD41" s="486"/>
      <c r="AE41" s="486"/>
      <c r="AF41" s="134"/>
      <c r="AG41" s="134"/>
      <c r="AH41" s="134"/>
      <c r="AI41" s="192"/>
    </row>
    <row r="42" spans="2:35" ht="14.25">
      <c r="B42" s="133" t="s">
        <v>1306</v>
      </c>
      <c r="C42" s="134"/>
      <c r="D42" s="134"/>
      <c r="E42" s="134"/>
      <c r="F42" s="134"/>
      <c r="G42" s="134"/>
      <c r="H42" s="486"/>
      <c r="I42" s="134"/>
      <c r="J42" s="134">
        <v>1</v>
      </c>
      <c r="K42" s="134"/>
      <c r="L42" s="134"/>
      <c r="M42" s="134"/>
      <c r="N42" s="134"/>
      <c r="O42" s="135"/>
      <c r="P42" s="134"/>
      <c r="Q42" s="134"/>
      <c r="R42" s="134"/>
      <c r="S42" s="134"/>
      <c r="T42" s="134"/>
      <c r="U42" s="134"/>
      <c r="V42" s="134"/>
      <c r="W42" s="134"/>
      <c r="X42" s="134"/>
      <c r="Y42" s="134"/>
      <c r="Z42" s="134"/>
      <c r="AA42" s="183"/>
      <c r="AB42" s="191"/>
      <c r="AC42" s="134"/>
      <c r="AD42" s="486"/>
      <c r="AE42" s="486"/>
      <c r="AF42" s="134"/>
      <c r="AG42" s="134"/>
      <c r="AH42" s="134"/>
      <c r="AI42" s="192"/>
    </row>
    <row r="43" spans="2:35" ht="14.25">
      <c r="B43" s="133"/>
      <c r="C43" s="134"/>
      <c r="D43" s="134"/>
      <c r="E43" s="134"/>
      <c r="F43" s="134"/>
      <c r="G43" s="134"/>
      <c r="H43" s="486"/>
      <c r="I43" s="134"/>
      <c r="J43" s="134"/>
      <c r="K43" s="134"/>
      <c r="L43" s="134"/>
      <c r="M43" s="134"/>
      <c r="N43" s="134"/>
      <c r="O43" s="135"/>
      <c r="P43" s="134"/>
      <c r="Q43" s="134"/>
      <c r="R43" s="134"/>
      <c r="S43" s="134"/>
      <c r="T43" s="134"/>
      <c r="U43" s="134"/>
      <c r="V43" s="134"/>
      <c r="W43" s="134"/>
      <c r="X43" s="134"/>
      <c r="Y43" s="134"/>
      <c r="Z43" s="134"/>
      <c r="AA43" s="183"/>
      <c r="AB43" s="191"/>
      <c r="AC43" s="134"/>
      <c r="AD43" s="486"/>
      <c r="AE43" s="486"/>
      <c r="AF43" s="134"/>
      <c r="AG43" s="134"/>
      <c r="AH43" s="134"/>
      <c r="AI43" s="192"/>
    </row>
    <row r="44" spans="2:35" ht="14.25">
      <c r="B44" s="133" t="s">
        <v>1307</v>
      </c>
      <c r="C44" s="134"/>
      <c r="D44" s="134"/>
      <c r="E44" s="134"/>
      <c r="F44" s="134"/>
      <c r="G44" s="134"/>
      <c r="H44" s="486"/>
      <c r="I44" s="134"/>
      <c r="J44" s="134"/>
      <c r="K44" s="134"/>
      <c r="L44" s="134"/>
      <c r="M44" s="134"/>
      <c r="N44" s="134"/>
      <c r="O44" s="135"/>
      <c r="P44" s="134"/>
      <c r="Q44" s="134"/>
      <c r="R44" s="134"/>
      <c r="S44" s="134"/>
      <c r="T44" s="134"/>
      <c r="U44" s="134"/>
      <c r="V44" s="134"/>
      <c r="W44" s="134"/>
      <c r="X44" s="134"/>
      <c r="Y44" s="134"/>
      <c r="Z44" s="134">
        <v>1</v>
      </c>
      <c r="AA44" s="183"/>
      <c r="AB44" s="191"/>
      <c r="AC44" s="134"/>
      <c r="AD44" s="486"/>
      <c r="AE44" s="486"/>
      <c r="AF44" s="134"/>
      <c r="AG44" s="134"/>
      <c r="AH44" s="134"/>
      <c r="AI44" s="192">
        <v>1</v>
      </c>
    </row>
    <row r="45" spans="2:35" ht="14.25">
      <c r="B45" s="133"/>
      <c r="C45" s="134"/>
      <c r="D45" s="134"/>
      <c r="E45" s="134"/>
      <c r="F45" s="134"/>
      <c r="G45" s="134"/>
      <c r="H45" s="486"/>
      <c r="I45" s="134"/>
      <c r="J45" s="134"/>
      <c r="K45" s="134"/>
      <c r="L45" s="134"/>
      <c r="M45" s="134"/>
      <c r="N45" s="134"/>
      <c r="O45" s="135"/>
      <c r="P45" s="134"/>
      <c r="Q45" s="134"/>
      <c r="R45" s="134"/>
      <c r="S45" s="134"/>
      <c r="T45" s="134"/>
      <c r="U45" s="134"/>
      <c r="V45" s="134"/>
      <c r="W45" s="134"/>
      <c r="X45" s="134"/>
      <c r="Y45" s="134"/>
      <c r="Z45" s="134"/>
      <c r="AA45" s="183"/>
      <c r="AB45" s="191"/>
      <c r="AC45" s="134"/>
      <c r="AD45" s="486"/>
      <c r="AE45" s="486"/>
      <c r="AF45" s="134"/>
      <c r="AG45" s="134"/>
      <c r="AH45" s="134"/>
      <c r="AI45" s="192"/>
    </row>
    <row r="46" spans="2:35" ht="14.25">
      <c r="B46" s="133" t="s">
        <v>1308</v>
      </c>
      <c r="C46" s="134"/>
      <c r="D46" s="134"/>
      <c r="E46" s="134"/>
      <c r="F46" s="134"/>
      <c r="G46" s="134"/>
      <c r="H46" s="486"/>
      <c r="I46" s="134"/>
      <c r="J46" s="134">
        <v>2</v>
      </c>
      <c r="K46" s="134"/>
      <c r="L46" s="134"/>
      <c r="M46" s="134"/>
      <c r="N46" s="134"/>
      <c r="O46" s="135"/>
      <c r="P46" s="134"/>
      <c r="Q46" s="134"/>
      <c r="R46" s="134"/>
      <c r="S46" s="134"/>
      <c r="T46" s="134"/>
      <c r="U46" s="134"/>
      <c r="V46" s="134"/>
      <c r="W46" s="134"/>
      <c r="X46" s="134"/>
      <c r="Y46" s="134"/>
      <c r="Z46" s="134"/>
      <c r="AA46" s="183"/>
      <c r="AB46" s="191"/>
      <c r="AC46" s="134"/>
      <c r="AD46" s="486"/>
      <c r="AE46" s="486"/>
      <c r="AF46" s="134"/>
      <c r="AG46" s="134"/>
      <c r="AH46" s="134"/>
      <c r="AI46" s="136"/>
    </row>
    <row r="47" spans="2:35" ht="14.25">
      <c r="B47" s="133"/>
      <c r="C47" s="134"/>
      <c r="D47" s="134"/>
      <c r="E47" s="134"/>
      <c r="F47" s="134"/>
      <c r="G47" s="134"/>
      <c r="H47" s="486"/>
      <c r="I47" s="134"/>
      <c r="J47" s="134"/>
      <c r="K47" s="134"/>
      <c r="L47" s="134"/>
      <c r="M47" s="134"/>
      <c r="N47" s="134"/>
      <c r="O47" s="135"/>
      <c r="P47" s="134"/>
      <c r="Q47" s="134"/>
      <c r="R47" s="134"/>
      <c r="S47" s="134"/>
      <c r="T47" s="134"/>
      <c r="U47" s="134"/>
      <c r="V47" s="134"/>
      <c r="W47" s="134"/>
      <c r="X47" s="134"/>
      <c r="Y47" s="134"/>
      <c r="Z47" s="134"/>
      <c r="AA47" s="183"/>
      <c r="AB47" s="191"/>
      <c r="AC47" s="134"/>
      <c r="AD47" s="486"/>
      <c r="AE47" s="486"/>
      <c r="AF47" s="134"/>
      <c r="AG47" s="134"/>
      <c r="AH47" s="134"/>
      <c r="AI47" s="192"/>
    </row>
    <row r="48" spans="2:35" ht="14.25">
      <c r="B48" s="133" t="s">
        <v>1309</v>
      </c>
      <c r="C48" s="134"/>
      <c r="D48" s="134"/>
      <c r="E48" s="134"/>
      <c r="F48" s="134"/>
      <c r="G48" s="134"/>
      <c r="H48" s="486"/>
      <c r="I48" s="134"/>
      <c r="J48" s="134"/>
      <c r="K48" s="134"/>
      <c r="L48" s="134"/>
      <c r="M48" s="134"/>
      <c r="N48" s="134"/>
      <c r="O48" s="135"/>
      <c r="P48" s="134"/>
      <c r="Q48" s="134"/>
      <c r="R48" s="134"/>
      <c r="S48" s="134"/>
      <c r="T48" s="134"/>
      <c r="U48" s="134"/>
      <c r="V48" s="134"/>
      <c r="W48" s="134"/>
      <c r="X48" s="134"/>
      <c r="Y48" s="134"/>
      <c r="Z48" s="134"/>
      <c r="AA48" s="183"/>
      <c r="AB48" s="191"/>
      <c r="AC48" s="134"/>
      <c r="AD48" s="486"/>
      <c r="AE48" s="486"/>
      <c r="AF48" s="134"/>
      <c r="AG48" s="134"/>
      <c r="AH48" s="134">
        <v>1</v>
      </c>
      <c r="AI48" s="192"/>
    </row>
    <row r="49" spans="2:35" ht="14.25">
      <c r="B49" s="133"/>
      <c r="C49" s="134"/>
      <c r="D49" s="134"/>
      <c r="E49" s="134"/>
      <c r="F49" s="134"/>
      <c r="G49" s="134"/>
      <c r="H49" s="486"/>
      <c r="I49" s="134"/>
      <c r="J49" s="134"/>
      <c r="K49" s="134"/>
      <c r="L49" s="134"/>
      <c r="M49" s="134"/>
      <c r="N49" s="134"/>
      <c r="O49" s="135"/>
      <c r="P49" s="134"/>
      <c r="Q49" s="134"/>
      <c r="R49" s="134"/>
      <c r="S49" s="134"/>
      <c r="T49" s="134"/>
      <c r="U49" s="134"/>
      <c r="V49" s="134"/>
      <c r="W49" s="134"/>
      <c r="X49" s="134"/>
      <c r="Y49" s="134"/>
      <c r="Z49" s="134"/>
      <c r="AA49" s="183"/>
      <c r="AB49" s="191"/>
      <c r="AC49" s="134"/>
      <c r="AD49" s="486"/>
      <c r="AE49" s="486"/>
      <c r="AF49" s="134"/>
      <c r="AG49" s="134"/>
      <c r="AH49" s="134"/>
      <c r="AI49" s="192"/>
    </row>
    <row r="50" spans="2:35" ht="14.25">
      <c r="B50" s="133" t="s">
        <v>1310</v>
      </c>
      <c r="C50" s="134"/>
      <c r="D50" s="134"/>
      <c r="E50" s="134"/>
      <c r="F50" s="134"/>
      <c r="G50" s="134"/>
      <c r="H50" s="486"/>
      <c r="I50" s="134"/>
      <c r="J50" s="134"/>
      <c r="K50" s="134"/>
      <c r="L50" s="134"/>
      <c r="M50" s="134"/>
      <c r="N50" s="134"/>
      <c r="O50" s="135"/>
      <c r="P50" s="134"/>
      <c r="Q50" s="134"/>
      <c r="R50" s="134"/>
      <c r="S50" s="134"/>
      <c r="T50" s="134"/>
      <c r="U50" s="134"/>
      <c r="V50" s="134"/>
      <c r="W50" s="134"/>
      <c r="X50" s="134"/>
      <c r="Y50" s="134"/>
      <c r="Z50" s="134"/>
      <c r="AA50" s="183"/>
      <c r="AB50" s="191"/>
      <c r="AC50" s="134"/>
      <c r="AD50" s="486"/>
      <c r="AE50" s="486"/>
      <c r="AF50" s="134"/>
      <c r="AG50" s="134"/>
      <c r="AH50" s="134"/>
      <c r="AI50" s="192"/>
    </row>
    <row r="51" spans="2:35" ht="14.25">
      <c r="B51" s="133"/>
      <c r="C51" s="134"/>
      <c r="D51" s="134"/>
      <c r="E51" s="134"/>
      <c r="F51" s="134"/>
      <c r="G51" s="134"/>
      <c r="H51" s="486"/>
      <c r="I51" s="134"/>
      <c r="J51" s="134"/>
      <c r="K51" s="134"/>
      <c r="L51" s="134"/>
      <c r="M51" s="134"/>
      <c r="N51" s="134"/>
      <c r="O51" s="135"/>
      <c r="P51" s="134"/>
      <c r="Q51" s="134"/>
      <c r="R51" s="134"/>
      <c r="S51" s="134"/>
      <c r="T51" s="134"/>
      <c r="U51" s="134"/>
      <c r="V51" s="134"/>
      <c r="W51" s="134"/>
      <c r="X51" s="134"/>
      <c r="Y51" s="134"/>
      <c r="Z51" s="134"/>
      <c r="AA51" s="183"/>
      <c r="AB51" s="191"/>
      <c r="AC51" s="134"/>
      <c r="AD51" s="486"/>
      <c r="AE51" s="486"/>
      <c r="AF51" s="134"/>
      <c r="AG51" s="134"/>
      <c r="AH51" s="134"/>
      <c r="AI51" s="192"/>
    </row>
    <row r="52" spans="2:35" ht="14.25">
      <c r="B52" s="133" t="s">
        <v>1387</v>
      </c>
      <c r="C52" s="134"/>
      <c r="D52" s="134"/>
      <c r="E52" s="134"/>
      <c r="F52" s="134"/>
      <c r="G52" s="134"/>
      <c r="H52" s="486"/>
      <c r="I52" s="134"/>
      <c r="J52" s="134"/>
      <c r="K52" s="134"/>
      <c r="L52" s="134"/>
      <c r="M52" s="134"/>
      <c r="N52" s="134"/>
      <c r="O52" s="135"/>
      <c r="P52" s="134"/>
      <c r="Q52" s="134"/>
      <c r="R52" s="134"/>
      <c r="S52" s="134"/>
      <c r="T52" s="134"/>
      <c r="U52" s="134"/>
      <c r="V52" s="134"/>
      <c r="W52" s="134"/>
      <c r="X52" s="134"/>
      <c r="Y52" s="134"/>
      <c r="Z52" s="134"/>
      <c r="AA52" s="183"/>
      <c r="AB52" s="191"/>
      <c r="AC52" s="134"/>
      <c r="AD52" s="486"/>
      <c r="AE52" s="486"/>
      <c r="AF52" s="134"/>
      <c r="AG52" s="134"/>
      <c r="AH52" s="134"/>
      <c r="AI52" s="192"/>
    </row>
    <row r="53" spans="2:35" ht="14.25">
      <c r="B53" s="133"/>
      <c r="C53" s="134"/>
      <c r="D53" s="134"/>
      <c r="E53" s="134"/>
      <c r="F53" s="134"/>
      <c r="G53" s="134"/>
      <c r="H53" s="486"/>
      <c r="I53" s="134"/>
      <c r="J53" s="134"/>
      <c r="K53" s="134"/>
      <c r="L53" s="134"/>
      <c r="M53" s="134"/>
      <c r="N53" s="134"/>
      <c r="O53" s="135"/>
      <c r="P53" s="134"/>
      <c r="Q53" s="134"/>
      <c r="R53" s="134"/>
      <c r="S53" s="134"/>
      <c r="T53" s="134"/>
      <c r="U53" s="134"/>
      <c r="V53" s="134"/>
      <c r="W53" s="134"/>
      <c r="X53" s="134"/>
      <c r="Y53" s="134"/>
      <c r="Z53" s="134"/>
      <c r="AA53" s="183"/>
      <c r="AB53" s="191"/>
      <c r="AC53" s="134"/>
      <c r="AD53" s="486"/>
      <c r="AE53" s="486"/>
      <c r="AF53" s="134"/>
      <c r="AG53" s="134"/>
      <c r="AH53" s="134"/>
      <c r="AI53" s="192"/>
    </row>
    <row r="54" spans="2:35" ht="15" thickBot="1">
      <c r="B54" s="137" t="s">
        <v>1388</v>
      </c>
      <c r="C54" s="138"/>
      <c r="D54" s="138"/>
      <c r="E54" s="138"/>
      <c r="F54" s="138"/>
      <c r="G54" s="138"/>
      <c r="H54" s="487"/>
      <c r="I54" s="138"/>
      <c r="J54" s="138"/>
      <c r="K54" s="138">
        <v>1</v>
      </c>
      <c r="L54" s="138"/>
      <c r="M54" s="138"/>
      <c r="N54" s="138"/>
      <c r="O54" s="139"/>
      <c r="P54" s="138"/>
      <c r="Q54" s="138"/>
      <c r="R54" s="138"/>
      <c r="S54" s="138"/>
      <c r="T54" s="138"/>
      <c r="U54" s="138"/>
      <c r="V54" s="138"/>
      <c r="W54" s="138"/>
      <c r="X54" s="138"/>
      <c r="Y54" s="138"/>
      <c r="Z54" s="138"/>
      <c r="AA54" s="275"/>
      <c r="AB54" s="193"/>
      <c r="AC54" s="138"/>
      <c r="AD54" s="487"/>
      <c r="AE54" s="487"/>
      <c r="AF54" s="138"/>
      <c r="AG54" s="138"/>
      <c r="AH54" s="138"/>
      <c r="AI54" s="194"/>
    </row>
    <row r="55" ht="19.5" thickBot="1">
      <c r="B55" s="166"/>
    </row>
    <row r="56" spans="2:35" ht="24" thickBot="1">
      <c r="B56" s="6"/>
      <c r="C56" s="525" t="s">
        <v>686</v>
      </c>
      <c r="D56" s="526"/>
      <c r="E56" s="526"/>
      <c r="F56" s="526"/>
      <c r="G56" s="526"/>
      <c r="H56" s="526"/>
      <c r="I56" s="526"/>
      <c r="J56" s="526"/>
      <c r="K56" s="526"/>
      <c r="L56" s="526"/>
      <c r="M56" s="526"/>
      <c r="N56" s="527"/>
      <c r="O56" s="117"/>
      <c r="P56" s="528" t="s">
        <v>687</v>
      </c>
      <c r="Q56" s="529"/>
      <c r="R56" s="529"/>
      <c r="S56" s="529"/>
      <c r="T56" s="529"/>
      <c r="U56" s="529"/>
      <c r="V56" s="529"/>
      <c r="W56" s="529"/>
      <c r="X56" s="529"/>
      <c r="Y56" s="529"/>
      <c r="Z56" s="530"/>
      <c r="AA56" s="117"/>
      <c r="AB56" s="528" t="s">
        <v>688</v>
      </c>
      <c r="AC56" s="529"/>
      <c r="AD56" s="529"/>
      <c r="AE56" s="529"/>
      <c r="AF56" s="529"/>
      <c r="AG56" s="529"/>
      <c r="AH56" s="529"/>
      <c r="AI56" s="530"/>
    </row>
    <row r="57" spans="2:35" ht="197.25" thickBot="1">
      <c r="B57" s="113">
        <v>2011</v>
      </c>
      <c r="C57" s="114" t="s">
        <v>1698</v>
      </c>
      <c r="D57" s="114" t="s">
        <v>1697</v>
      </c>
      <c r="E57" s="114" t="s">
        <v>672</v>
      </c>
      <c r="F57" s="114" t="s">
        <v>1699</v>
      </c>
      <c r="G57" s="114" t="s">
        <v>378</v>
      </c>
      <c r="H57" s="114" t="s">
        <v>673</v>
      </c>
      <c r="I57" s="114" t="s">
        <v>647</v>
      </c>
      <c r="J57" s="114" t="s">
        <v>674</v>
      </c>
      <c r="K57" s="114" t="s">
        <v>675</v>
      </c>
      <c r="L57" s="114" t="s">
        <v>685</v>
      </c>
      <c r="M57" s="114" t="s">
        <v>389</v>
      </c>
      <c r="N57" s="114" t="s">
        <v>303</v>
      </c>
      <c r="O57" s="115"/>
      <c r="P57" s="114" t="s">
        <v>1698</v>
      </c>
      <c r="Q57" s="114" t="s">
        <v>1697</v>
      </c>
      <c r="R57" s="114" t="s">
        <v>672</v>
      </c>
      <c r="S57" s="114" t="s">
        <v>1699</v>
      </c>
      <c r="T57" s="114" t="s">
        <v>378</v>
      </c>
      <c r="U57" s="114" t="s">
        <v>673</v>
      </c>
      <c r="V57" s="114" t="s">
        <v>647</v>
      </c>
      <c r="W57" s="114" t="s">
        <v>674</v>
      </c>
      <c r="X57" s="114" t="s">
        <v>675</v>
      </c>
      <c r="Y57" s="114" t="s">
        <v>685</v>
      </c>
      <c r="Z57" s="114" t="s">
        <v>389</v>
      </c>
      <c r="AA57" s="115"/>
      <c r="AB57" s="114" t="s">
        <v>1700</v>
      </c>
      <c r="AC57" s="114" t="s">
        <v>1701</v>
      </c>
      <c r="AD57" s="114" t="s">
        <v>379</v>
      </c>
      <c r="AE57" s="114" t="s">
        <v>390</v>
      </c>
      <c r="AF57" s="114" t="s">
        <v>381</v>
      </c>
      <c r="AG57" s="114" t="s">
        <v>382</v>
      </c>
      <c r="AH57" s="114" t="s">
        <v>383</v>
      </c>
      <c r="AI57" s="116" t="s">
        <v>389</v>
      </c>
    </row>
    <row r="58" spans="2:35" ht="14.25">
      <c r="B58" s="130" t="s">
        <v>1300</v>
      </c>
      <c r="C58" s="131"/>
      <c r="D58" s="131"/>
      <c r="E58" s="131"/>
      <c r="F58" s="131"/>
      <c r="G58" s="131"/>
      <c r="H58" s="131"/>
      <c r="I58" s="131"/>
      <c r="J58" s="131"/>
      <c r="K58" s="131"/>
      <c r="L58" s="131"/>
      <c r="M58" s="131"/>
      <c r="N58" s="131"/>
      <c r="O58" s="132"/>
      <c r="P58" s="131"/>
      <c r="Q58" s="131"/>
      <c r="R58" s="131"/>
      <c r="S58" s="131"/>
      <c r="T58" s="131"/>
      <c r="U58" s="131"/>
      <c r="V58" s="131"/>
      <c r="W58" s="131"/>
      <c r="X58" s="131"/>
      <c r="Y58" s="131"/>
      <c r="Z58" s="131"/>
      <c r="AA58" s="182"/>
      <c r="AB58" s="188"/>
      <c r="AC58" s="189"/>
      <c r="AD58" s="189"/>
      <c r="AE58" s="189"/>
      <c r="AF58" s="189"/>
      <c r="AG58" s="189"/>
      <c r="AH58" s="189"/>
      <c r="AI58" s="190"/>
    </row>
    <row r="59" spans="2:35" ht="14.25">
      <c r="B59" s="133"/>
      <c r="C59" s="134"/>
      <c r="D59" s="134"/>
      <c r="E59" s="134"/>
      <c r="F59" s="134"/>
      <c r="G59" s="134"/>
      <c r="H59" s="134"/>
      <c r="I59" s="134"/>
      <c r="J59" s="134"/>
      <c r="K59" s="134"/>
      <c r="L59" s="134"/>
      <c r="M59" s="134"/>
      <c r="N59" s="134"/>
      <c r="O59" s="135"/>
      <c r="P59" s="134"/>
      <c r="Q59" s="134"/>
      <c r="R59" s="134"/>
      <c r="S59" s="134"/>
      <c r="T59" s="134"/>
      <c r="U59" s="134"/>
      <c r="V59" s="134"/>
      <c r="W59" s="134"/>
      <c r="X59" s="134"/>
      <c r="Y59" s="134"/>
      <c r="Z59" s="134"/>
      <c r="AA59" s="183"/>
      <c r="AB59" s="191"/>
      <c r="AC59" s="134"/>
      <c r="AD59" s="134"/>
      <c r="AE59" s="134"/>
      <c r="AF59" s="134"/>
      <c r="AG59" s="134"/>
      <c r="AH59" s="134"/>
      <c r="AI59" s="192"/>
    </row>
    <row r="60" spans="2:35" ht="14.25">
      <c r="B60" s="133" t="s">
        <v>1302</v>
      </c>
      <c r="C60" s="134"/>
      <c r="D60" s="134"/>
      <c r="E60" s="134"/>
      <c r="F60" s="134"/>
      <c r="G60" s="134"/>
      <c r="H60" s="134"/>
      <c r="I60" s="134"/>
      <c r="J60" s="134"/>
      <c r="K60" s="134"/>
      <c r="L60" s="134"/>
      <c r="M60" s="134"/>
      <c r="N60" s="134"/>
      <c r="O60" s="135"/>
      <c r="P60" s="134"/>
      <c r="Q60" s="134"/>
      <c r="R60" s="134"/>
      <c r="S60" s="134">
        <v>1</v>
      </c>
      <c r="T60" s="134"/>
      <c r="U60" s="134"/>
      <c r="V60" s="134"/>
      <c r="W60" s="134"/>
      <c r="X60" s="134"/>
      <c r="Y60" s="134"/>
      <c r="Z60" s="134"/>
      <c r="AA60" s="183"/>
      <c r="AB60" s="191"/>
      <c r="AC60" s="134"/>
      <c r="AD60" s="134"/>
      <c r="AE60" s="134"/>
      <c r="AF60" s="134"/>
      <c r="AG60" s="134">
        <v>1</v>
      </c>
      <c r="AH60" s="134"/>
      <c r="AI60" s="192"/>
    </row>
    <row r="61" spans="2:35"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row>
    <row r="62" spans="2:35" ht="14.25">
      <c r="B62" s="133" t="s">
        <v>1303</v>
      </c>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row>
    <row r="64" spans="2:35" ht="14.25">
      <c r="B64" s="133" t="s">
        <v>1304</v>
      </c>
      <c r="C64" s="134"/>
      <c r="D64" s="134"/>
      <c r="E64" s="134"/>
      <c r="F64" s="134"/>
      <c r="G64" s="134"/>
      <c r="H64" s="134"/>
      <c r="I64" s="134"/>
      <c r="J64" s="134"/>
      <c r="K64" s="134">
        <v>1</v>
      </c>
      <c r="L64" s="134"/>
      <c r="M64" s="134">
        <v>1</v>
      </c>
      <c r="N64" s="134"/>
      <c r="O64" s="135"/>
      <c r="P64" s="134"/>
      <c r="Q64" s="134"/>
      <c r="R64" s="134"/>
      <c r="S64" s="134"/>
      <c r="T64" s="134">
        <v>1</v>
      </c>
      <c r="U64" s="134"/>
      <c r="V64" s="134"/>
      <c r="W64" s="134"/>
      <c r="X64" s="134"/>
      <c r="Y64" s="134"/>
      <c r="Z64" s="134"/>
      <c r="AA64" s="183"/>
      <c r="AB64" s="191"/>
      <c r="AC64" s="134"/>
      <c r="AD64" s="134"/>
      <c r="AE64" s="134"/>
      <c r="AF64" s="134"/>
      <c r="AG64" s="134"/>
      <c r="AH64" s="134">
        <v>1</v>
      </c>
      <c r="AI64" s="192"/>
    </row>
    <row r="65" spans="2:35"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t="s">
        <v>1305</v>
      </c>
      <c r="C66" s="134"/>
      <c r="D66" s="134"/>
      <c r="E66" s="134"/>
      <c r="F66" s="134"/>
      <c r="G66" s="134"/>
      <c r="H66" s="134"/>
      <c r="I66" s="134"/>
      <c r="J66" s="134"/>
      <c r="K66" s="134"/>
      <c r="L66" s="134"/>
      <c r="M66" s="134"/>
      <c r="N66" s="134">
        <v>1</v>
      </c>
      <c r="O66" s="135"/>
      <c r="P66" s="134"/>
      <c r="Q66" s="134"/>
      <c r="R66" s="134"/>
      <c r="S66" s="134"/>
      <c r="T66" s="134"/>
      <c r="U66" s="134"/>
      <c r="V66" s="134"/>
      <c r="W66" s="134"/>
      <c r="X66" s="314"/>
      <c r="Y66" s="134"/>
      <c r="Z66" s="134"/>
      <c r="AA66" s="183"/>
      <c r="AB66" s="191"/>
      <c r="AC66" s="134"/>
      <c r="AD66" s="134"/>
      <c r="AE66" s="134"/>
      <c r="AF66" s="134"/>
      <c r="AG66" s="134"/>
      <c r="AH66" s="134"/>
      <c r="AI66" s="192"/>
    </row>
    <row r="67" spans="2:35"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row>
    <row r="68" spans="2:35" ht="14.25">
      <c r="B68" s="133" t="s">
        <v>1306</v>
      </c>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row>
    <row r="70" spans="2:35" ht="14.25">
      <c r="B70" s="133" t="s">
        <v>1307</v>
      </c>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row>
    <row r="72" spans="2:35" ht="14.25">
      <c r="B72" s="133" t="s">
        <v>1308</v>
      </c>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36"/>
    </row>
    <row r="73" spans="2:35"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row>
    <row r="74" spans="2:35" ht="14.25">
      <c r="B74" s="133" t="s">
        <v>1309</v>
      </c>
      <c r="C74" s="134">
        <v>1</v>
      </c>
      <c r="D74" s="134"/>
      <c r="E74" s="134"/>
      <c r="F74" s="134"/>
      <c r="G74" s="134">
        <v>1</v>
      </c>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row>
    <row r="76" spans="2:35" ht="14.25">
      <c r="B76" s="133" t="s">
        <v>1310</v>
      </c>
      <c r="C76" s="134"/>
      <c r="D76" s="134"/>
      <c r="E76" s="134"/>
      <c r="F76" s="134"/>
      <c r="G76" s="134"/>
      <c r="H76" s="134"/>
      <c r="I76" s="134"/>
      <c r="J76" s="134">
        <v>1</v>
      </c>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t="s">
        <v>1387</v>
      </c>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v>1</v>
      </c>
      <c r="AA78" s="183"/>
      <c r="AB78" s="191"/>
      <c r="AC78" s="134"/>
      <c r="AD78" s="134"/>
      <c r="AE78" s="134"/>
      <c r="AF78" s="134"/>
      <c r="AG78" s="134">
        <v>1</v>
      </c>
      <c r="AH78" s="134"/>
      <c r="AI78" s="192"/>
    </row>
    <row r="79" spans="2:35"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row>
    <row r="80" spans="2:35" ht="15" thickBot="1">
      <c r="B80" s="137" t="s">
        <v>1388</v>
      </c>
      <c r="C80" s="138"/>
      <c r="D80" s="138"/>
      <c r="E80" s="138"/>
      <c r="F80" s="138"/>
      <c r="G80" s="138"/>
      <c r="H80" s="138"/>
      <c r="I80" s="138"/>
      <c r="J80" s="138"/>
      <c r="K80" s="138"/>
      <c r="L80" s="138">
        <v>1</v>
      </c>
      <c r="M80" s="138"/>
      <c r="N80" s="138"/>
      <c r="O80" s="139"/>
      <c r="P80" s="138"/>
      <c r="Q80" s="138"/>
      <c r="R80" s="138"/>
      <c r="S80" s="138"/>
      <c r="T80" s="138"/>
      <c r="U80" s="138"/>
      <c r="V80" s="138"/>
      <c r="W80" s="138"/>
      <c r="X80" s="138"/>
      <c r="Y80" s="138"/>
      <c r="Z80" s="138"/>
      <c r="AA80" s="275"/>
      <c r="AB80" s="193"/>
      <c r="AC80" s="138"/>
      <c r="AD80" s="138"/>
      <c r="AE80" s="138"/>
      <c r="AF80" s="138"/>
      <c r="AG80" s="138"/>
      <c r="AH80" s="138"/>
      <c r="AI80" s="194"/>
    </row>
    <row r="81" ht="23.25">
      <c r="B81" s="6"/>
    </row>
    <row r="82" ht="19.5" thickBot="1">
      <c r="B82" s="166" t="s">
        <v>924</v>
      </c>
    </row>
    <row r="83" spans="2:35" ht="24" thickBot="1">
      <c r="B83" s="6"/>
      <c r="C83" s="525" t="s">
        <v>686</v>
      </c>
      <c r="D83" s="526"/>
      <c r="E83" s="526"/>
      <c r="F83" s="526"/>
      <c r="G83" s="526"/>
      <c r="H83" s="526"/>
      <c r="I83" s="526"/>
      <c r="J83" s="526"/>
      <c r="K83" s="526"/>
      <c r="L83" s="526"/>
      <c r="M83" s="526"/>
      <c r="N83" s="527"/>
      <c r="O83" s="117"/>
      <c r="P83" s="528" t="s">
        <v>687</v>
      </c>
      <c r="Q83" s="529"/>
      <c r="R83" s="529"/>
      <c r="S83" s="529"/>
      <c r="T83" s="529"/>
      <c r="U83" s="529"/>
      <c r="V83" s="529"/>
      <c r="W83" s="529"/>
      <c r="X83" s="529"/>
      <c r="Y83" s="529"/>
      <c r="Z83" s="530"/>
      <c r="AA83" s="117"/>
      <c r="AB83" s="528" t="s">
        <v>688</v>
      </c>
      <c r="AC83" s="529"/>
      <c r="AD83" s="529"/>
      <c r="AE83" s="529"/>
      <c r="AF83" s="529"/>
      <c r="AG83" s="529"/>
      <c r="AH83" s="529"/>
      <c r="AI83" s="530"/>
    </row>
    <row r="84" spans="2:35" ht="197.25" thickBot="1">
      <c r="B84" s="113">
        <v>2010</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v>1</v>
      </c>
      <c r="F85" s="131"/>
      <c r="G85" s="131"/>
      <c r="H85" s="131"/>
      <c r="I85" s="131"/>
      <c r="J85" s="131">
        <v>1</v>
      </c>
      <c r="K85" s="131"/>
      <c r="L85" s="131"/>
      <c r="M85" s="131"/>
      <c r="N85" s="131"/>
      <c r="O85" s="132"/>
      <c r="P85" s="131"/>
      <c r="Q85" s="131"/>
      <c r="R85" s="131">
        <v>1</v>
      </c>
      <c r="S85" s="131"/>
      <c r="T85" s="131"/>
      <c r="U85" s="131"/>
      <c r="V85" s="131"/>
      <c r="W85" s="131"/>
      <c r="X85" s="131">
        <v>1</v>
      </c>
      <c r="Y85" s="131"/>
      <c r="Z85" s="131"/>
      <c r="AA85" s="182"/>
      <c r="AB85" s="188"/>
      <c r="AC85" s="189"/>
      <c r="AD85" s="189"/>
      <c r="AE85" s="189">
        <v>1</v>
      </c>
      <c r="AF85" s="189"/>
      <c r="AG85" s="189"/>
      <c r="AH85" s="189">
        <v>1</v>
      </c>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v>1</v>
      </c>
      <c r="L87" s="134"/>
      <c r="M87" s="134"/>
      <c r="N87" s="134"/>
      <c r="O87" s="135"/>
      <c r="P87" s="134"/>
      <c r="Q87" s="134"/>
      <c r="R87" s="134"/>
      <c r="S87" s="134"/>
      <c r="T87" s="134">
        <v>1</v>
      </c>
      <c r="U87" s="134"/>
      <c r="V87" s="134"/>
      <c r="W87" s="134"/>
      <c r="X87" s="134"/>
      <c r="Y87" s="134"/>
      <c r="Z87" s="134"/>
      <c r="AA87" s="183"/>
      <c r="AB87" s="191"/>
      <c r="AC87" s="134"/>
      <c r="AD87" s="134"/>
      <c r="AE87" s="134"/>
      <c r="AF87" s="134"/>
      <c r="AG87" s="134"/>
      <c r="AH87" s="134">
        <v>1</v>
      </c>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v>2</v>
      </c>
      <c r="L89" s="134"/>
      <c r="M89" s="134"/>
      <c r="N89" s="134"/>
      <c r="O89" s="135"/>
      <c r="P89" s="134"/>
      <c r="Q89" s="134"/>
      <c r="R89" s="134"/>
      <c r="S89" s="134">
        <v>1</v>
      </c>
      <c r="T89" s="134"/>
      <c r="U89" s="134"/>
      <c r="V89" s="134"/>
      <c r="W89" s="134"/>
      <c r="X89" s="134"/>
      <c r="Y89" s="134"/>
      <c r="Z89" s="134"/>
      <c r="AA89" s="183"/>
      <c r="AB89" s="191"/>
      <c r="AC89" s="134"/>
      <c r="AD89" s="134"/>
      <c r="AE89" s="134"/>
      <c r="AF89" s="134"/>
      <c r="AG89" s="134"/>
      <c r="AH89" s="134">
        <v>1</v>
      </c>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v>1</v>
      </c>
      <c r="I91" s="134"/>
      <c r="J91" s="134"/>
      <c r="K91" s="134">
        <v>2</v>
      </c>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v>1</v>
      </c>
      <c r="H93" s="134"/>
      <c r="I93" s="134"/>
      <c r="J93" s="134"/>
      <c r="K93" s="134">
        <v>7</v>
      </c>
      <c r="L93" s="134"/>
      <c r="M93" s="134"/>
      <c r="N93" s="134"/>
      <c r="O93" s="135"/>
      <c r="P93" s="134"/>
      <c r="Q93" s="134"/>
      <c r="R93" s="134"/>
      <c r="S93" s="134"/>
      <c r="T93" s="134"/>
      <c r="U93" s="134"/>
      <c r="V93" s="134"/>
      <c r="W93" s="134"/>
      <c r="X93" s="314">
        <v>2</v>
      </c>
      <c r="Y93" s="134"/>
      <c r="Z93" s="134"/>
      <c r="AA93" s="183"/>
      <c r="AB93" s="191"/>
      <c r="AC93" s="134"/>
      <c r="AD93" s="134">
        <v>1</v>
      </c>
      <c r="AE93" s="134"/>
      <c r="AF93" s="134"/>
      <c r="AG93" s="134"/>
      <c r="AH93" s="134">
        <v>1</v>
      </c>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v>1</v>
      </c>
      <c r="X95" s="134"/>
      <c r="Y95" s="134"/>
      <c r="Z95" s="134"/>
      <c r="AA95" s="183"/>
      <c r="AB95" s="191"/>
      <c r="AC95" s="134"/>
      <c r="AD95" s="134"/>
      <c r="AE95" s="134"/>
      <c r="AF95" s="134"/>
      <c r="AG95" s="134"/>
      <c r="AH95" s="134">
        <v>1</v>
      </c>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v>2</v>
      </c>
      <c r="K97" s="134"/>
      <c r="L97" s="134"/>
      <c r="M97" s="134"/>
      <c r="N97" s="134"/>
      <c r="O97" s="135"/>
      <c r="P97" s="134"/>
      <c r="Q97" s="134"/>
      <c r="R97" s="134"/>
      <c r="S97" s="134"/>
      <c r="T97" s="134"/>
      <c r="U97" s="134">
        <v>1</v>
      </c>
      <c r="V97" s="134"/>
      <c r="W97" s="134"/>
      <c r="X97" s="134"/>
      <c r="Y97" s="134"/>
      <c r="Z97" s="134"/>
      <c r="AA97" s="183"/>
      <c r="AB97" s="191"/>
      <c r="AC97" s="134"/>
      <c r="AD97" s="134"/>
      <c r="AE97" s="134"/>
      <c r="AF97" s="134"/>
      <c r="AG97" s="134"/>
      <c r="AH97" s="134">
        <v>1</v>
      </c>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v>1</v>
      </c>
      <c r="G99" s="134">
        <v>1</v>
      </c>
      <c r="H99" s="134">
        <v>1</v>
      </c>
      <c r="I99" s="134"/>
      <c r="J99" s="134"/>
      <c r="K99" s="134"/>
      <c r="L99" s="134"/>
      <c r="M99" s="134"/>
      <c r="N99" s="134"/>
      <c r="O99" s="135"/>
      <c r="P99" s="134"/>
      <c r="Q99" s="134"/>
      <c r="R99" s="134"/>
      <c r="S99" s="134"/>
      <c r="T99" s="134">
        <v>1</v>
      </c>
      <c r="U99" s="134"/>
      <c r="V99" s="134"/>
      <c r="W99" s="134"/>
      <c r="X99" s="134"/>
      <c r="Y99" s="134"/>
      <c r="Z99" s="134"/>
      <c r="AA99" s="183"/>
      <c r="AB99" s="191"/>
      <c r="AC99" s="134"/>
      <c r="AD99" s="134"/>
      <c r="AE99" s="134"/>
      <c r="AF99" s="134"/>
      <c r="AG99" s="134"/>
      <c r="AH99" s="134">
        <v>1</v>
      </c>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c r="H101" s="134"/>
      <c r="I101" s="134"/>
      <c r="J101" s="134"/>
      <c r="K101" s="134">
        <v>1</v>
      </c>
      <c r="L101" s="134"/>
      <c r="M101" s="134"/>
      <c r="N101" s="134"/>
      <c r="O101" s="135"/>
      <c r="P101" s="134"/>
      <c r="Q101" s="134"/>
      <c r="R101" s="134">
        <v>1</v>
      </c>
      <c r="S101" s="134"/>
      <c r="T101" s="134"/>
      <c r="U101" s="134"/>
      <c r="V101" s="134"/>
      <c r="W101" s="134"/>
      <c r="X101" s="134"/>
      <c r="Y101" s="134"/>
      <c r="Z101" s="134"/>
      <c r="AA101" s="183"/>
      <c r="AB101" s="191"/>
      <c r="AC101" s="134"/>
      <c r="AD101" s="134"/>
      <c r="AE101" s="134"/>
      <c r="AF101" s="134"/>
      <c r="AG101" s="134">
        <v>1</v>
      </c>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v>2</v>
      </c>
      <c r="D103" s="134"/>
      <c r="E103" s="134"/>
      <c r="F103" s="134"/>
      <c r="G103" s="134">
        <v>1</v>
      </c>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v>1</v>
      </c>
      <c r="D105" s="134"/>
      <c r="E105" s="134"/>
      <c r="F105" s="134"/>
      <c r="G105" s="134"/>
      <c r="H105" s="134"/>
      <c r="I105" s="134"/>
      <c r="J105" s="134"/>
      <c r="K105" s="134"/>
      <c r="L105" s="134"/>
      <c r="M105" s="134"/>
      <c r="N105" s="134"/>
      <c r="O105" s="135"/>
      <c r="P105" s="134"/>
      <c r="Q105" s="134"/>
      <c r="R105" s="134"/>
      <c r="S105" s="134">
        <v>1</v>
      </c>
      <c r="T105" s="134"/>
      <c r="U105" s="134"/>
      <c r="V105" s="134"/>
      <c r="W105" s="134"/>
      <c r="X105" s="134"/>
      <c r="Y105" s="134"/>
      <c r="Z105" s="134"/>
      <c r="AA105" s="183"/>
      <c r="AB105" s="191"/>
      <c r="AC105" s="134"/>
      <c r="AD105" s="134"/>
      <c r="AE105" s="134"/>
      <c r="AF105" s="134"/>
      <c r="AG105" s="134"/>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v>1</v>
      </c>
      <c r="L107" s="138"/>
      <c r="M107" s="138"/>
      <c r="N107" s="138"/>
      <c r="O107" s="139"/>
      <c r="P107" s="138"/>
      <c r="Q107" s="138"/>
      <c r="R107" s="138"/>
      <c r="S107" s="138"/>
      <c r="T107" s="138">
        <v>1</v>
      </c>
      <c r="U107" s="138"/>
      <c r="V107" s="138"/>
      <c r="W107" s="138"/>
      <c r="X107" s="138"/>
      <c r="Y107" s="138"/>
      <c r="Z107" s="138"/>
      <c r="AA107" s="275"/>
      <c r="AB107" s="193"/>
      <c r="AC107" s="138"/>
      <c r="AD107" s="138"/>
      <c r="AE107" s="138"/>
      <c r="AF107" s="138"/>
      <c r="AG107" s="138">
        <v>1</v>
      </c>
      <c r="AH107" s="138"/>
      <c r="AI107" s="194"/>
    </row>
    <row r="108" ht="23.25">
      <c r="B108" s="6"/>
    </row>
    <row r="109" ht="19.5" thickBot="1">
      <c r="B109" s="166" t="s">
        <v>924</v>
      </c>
    </row>
    <row r="110" spans="2:36" ht="24" thickBot="1">
      <c r="B110" s="6"/>
      <c r="C110" s="528" t="s">
        <v>686</v>
      </c>
      <c r="D110" s="529"/>
      <c r="E110" s="529"/>
      <c r="F110" s="529"/>
      <c r="G110" s="529"/>
      <c r="H110" s="529"/>
      <c r="I110" s="529"/>
      <c r="J110" s="529"/>
      <c r="K110" s="529"/>
      <c r="L110" s="529"/>
      <c r="M110" s="529"/>
      <c r="N110" s="530"/>
      <c r="O110" s="117"/>
      <c r="P110" s="528" t="s">
        <v>687</v>
      </c>
      <c r="Q110" s="529"/>
      <c r="R110" s="529"/>
      <c r="S110" s="529"/>
      <c r="T110" s="529"/>
      <c r="U110" s="529"/>
      <c r="V110" s="529"/>
      <c r="W110" s="529"/>
      <c r="X110" s="529"/>
      <c r="Y110" s="529"/>
      <c r="Z110" s="530"/>
      <c r="AA110" s="117"/>
      <c r="AB110" s="528" t="s">
        <v>688</v>
      </c>
      <c r="AC110" s="529"/>
      <c r="AD110" s="529"/>
      <c r="AE110" s="529"/>
      <c r="AF110" s="529"/>
      <c r="AG110" s="529"/>
      <c r="AH110" s="529"/>
      <c r="AI110" s="530"/>
      <c r="AJ110" s="181"/>
    </row>
    <row r="111" spans="2:39" s="62" customFormat="1" ht="196.5" customHeight="1" thickBot="1">
      <c r="B111" s="113">
        <v>2009</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73" t="s">
        <v>389</v>
      </c>
      <c r="AA111" s="115"/>
      <c r="AB111" s="114" t="s">
        <v>1700</v>
      </c>
      <c r="AC111" s="114" t="s">
        <v>376</v>
      </c>
      <c r="AD111" s="114" t="s">
        <v>379</v>
      </c>
      <c r="AE111" s="114" t="s">
        <v>390</v>
      </c>
      <c r="AF111" s="114" t="s">
        <v>381</v>
      </c>
      <c r="AG111" s="114" t="s">
        <v>382</v>
      </c>
      <c r="AH111" s="114" t="s">
        <v>383</v>
      </c>
      <c r="AI111" s="116" t="s">
        <v>389</v>
      </c>
      <c r="AJ111" s="116"/>
      <c r="AK111" s="112"/>
      <c r="AL111" s="112"/>
      <c r="AM111" s="112"/>
    </row>
    <row r="112" spans="2:36" ht="14.25">
      <c r="B112" s="130" t="s">
        <v>1300</v>
      </c>
      <c r="C112" s="131"/>
      <c r="D112" s="131"/>
      <c r="E112" s="131"/>
      <c r="F112" s="131"/>
      <c r="G112" s="131"/>
      <c r="H112" s="131"/>
      <c r="I112" s="131"/>
      <c r="J112" s="131"/>
      <c r="K112" s="131">
        <v>3</v>
      </c>
      <c r="L112" s="131"/>
      <c r="M112" s="131"/>
      <c r="N112" s="131"/>
      <c r="O112" s="132"/>
      <c r="P112" s="131"/>
      <c r="Q112" s="131"/>
      <c r="R112" s="131"/>
      <c r="S112" s="131"/>
      <c r="T112" s="131"/>
      <c r="U112" s="131"/>
      <c r="V112" s="131"/>
      <c r="W112" s="131"/>
      <c r="X112" s="131"/>
      <c r="Y112" s="131"/>
      <c r="Z112" s="131"/>
      <c r="AA112" s="182"/>
      <c r="AB112" s="188"/>
      <c r="AC112" s="189"/>
      <c r="AD112" s="189"/>
      <c r="AE112" s="189"/>
      <c r="AF112" s="189"/>
      <c r="AG112" s="189"/>
      <c r="AH112" s="189"/>
      <c r="AI112" s="190"/>
      <c r="AJ112" s="185"/>
    </row>
    <row r="113" spans="2:36"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c r="AJ113" s="186"/>
    </row>
    <row r="114" spans="2:36" ht="14.25">
      <c r="B114" s="133" t="s">
        <v>1302</v>
      </c>
      <c r="C114" s="134"/>
      <c r="D114" s="134"/>
      <c r="E114" s="134"/>
      <c r="F114" s="134">
        <v>1</v>
      </c>
      <c r="G114" s="134"/>
      <c r="H114" s="134"/>
      <c r="I114" s="134"/>
      <c r="J114" s="134"/>
      <c r="K114" s="134">
        <v>2</v>
      </c>
      <c r="L114" s="134"/>
      <c r="M114" s="134">
        <v>1</v>
      </c>
      <c r="N114" s="134"/>
      <c r="O114" s="135"/>
      <c r="P114" s="134">
        <v>1</v>
      </c>
      <c r="Q114" s="134"/>
      <c r="R114" s="134"/>
      <c r="S114" s="134"/>
      <c r="T114" s="134"/>
      <c r="U114" s="134"/>
      <c r="V114" s="134"/>
      <c r="W114" s="134"/>
      <c r="X114" s="134"/>
      <c r="Y114" s="134"/>
      <c r="Z114" s="134">
        <v>1</v>
      </c>
      <c r="AA114" s="183"/>
      <c r="AB114" s="191"/>
      <c r="AC114" s="134"/>
      <c r="AD114" s="134"/>
      <c r="AE114" s="134"/>
      <c r="AF114" s="134"/>
      <c r="AG114" s="134"/>
      <c r="AH114" s="134"/>
      <c r="AI114" s="192"/>
      <c r="AJ114" s="186"/>
    </row>
    <row r="115" spans="2:36"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c r="AJ115" s="186"/>
    </row>
    <row r="116" spans="2:36" ht="14.25">
      <c r="B116" s="133" t="s">
        <v>1303</v>
      </c>
      <c r="C116" s="134"/>
      <c r="D116" s="134"/>
      <c r="E116" s="134"/>
      <c r="F116" s="134">
        <v>1</v>
      </c>
      <c r="G116" s="134"/>
      <c r="H116" s="134"/>
      <c r="I116" s="134"/>
      <c r="J116" s="134"/>
      <c r="K116" s="134"/>
      <c r="L116" s="134"/>
      <c r="M116" s="134"/>
      <c r="N116" s="134"/>
      <c r="O116" s="135"/>
      <c r="P116" s="134">
        <v>2</v>
      </c>
      <c r="Q116" s="134"/>
      <c r="R116" s="134"/>
      <c r="S116" s="134"/>
      <c r="T116" s="134">
        <v>1</v>
      </c>
      <c r="U116" s="134"/>
      <c r="V116" s="134"/>
      <c r="W116" s="134"/>
      <c r="X116" s="134"/>
      <c r="Y116" s="134"/>
      <c r="Z116" s="134"/>
      <c r="AA116" s="183"/>
      <c r="AB116" s="191"/>
      <c r="AC116" s="134"/>
      <c r="AD116" s="134"/>
      <c r="AE116" s="134"/>
      <c r="AF116" s="134"/>
      <c r="AG116" s="134"/>
      <c r="AH116" s="134"/>
      <c r="AI116" s="192"/>
      <c r="AJ116" s="186"/>
    </row>
    <row r="117" spans="2:36"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c r="AJ117" s="186"/>
    </row>
    <row r="118" spans="2:36" ht="14.25">
      <c r="B118" s="133" t="s">
        <v>1304</v>
      </c>
      <c r="C118" s="134"/>
      <c r="D118" s="134"/>
      <c r="E118" s="134"/>
      <c r="F118" s="134">
        <v>1</v>
      </c>
      <c r="G118" s="134"/>
      <c r="H118" s="134"/>
      <c r="I118" s="134"/>
      <c r="J118" s="134"/>
      <c r="K118" s="134"/>
      <c r="L118" s="134"/>
      <c r="M118" s="134">
        <v>1</v>
      </c>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c r="AJ119" s="186"/>
    </row>
    <row r="120" spans="2:36" ht="14.25">
      <c r="B120" s="133" t="s">
        <v>1305</v>
      </c>
      <c r="C120" s="134"/>
      <c r="D120" s="134"/>
      <c r="E120" s="134"/>
      <c r="F120" s="134"/>
      <c r="G120" s="134"/>
      <c r="H120" s="134"/>
      <c r="I120" s="134"/>
      <c r="J120" s="134"/>
      <c r="K120" s="134"/>
      <c r="L120" s="134"/>
      <c r="M120" s="134"/>
      <c r="N120" s="134">
        <v>1</v>
      </c>
      <c r="O120" s="135"/>
      <c r="P120" s="134"/>
      <c r="Q120" s="134"/>
      <c r="R120" s="134"/>
      <c r="S120" s="134"/>
      <c r="T120" s="134"/>
      <c r="U120" s="134"/>
      <c r="V120" s="134"/>
      <c r="W120" s="134"/>
      <c r="X120" s="314">
        <v>1</v>
      </c>
      <c r="Y120" s="134"/>
      <c r="Z120" s="134">
        <v>1</v>
      </c>
      <c r="AA120" s="183"/>
      <c r="AB120" s="191"/>
      <c r="AC120" s="134"/>
      <c r="AD120" s="134"/>
      <c r="AE120" s="134"/>
      <c r="AF120" s="134"/>
      <c r="AG120" s="134"/>
      <c r="AH120" s="134">
        <v>1</v>
      </c>
      <c r="AI120" s="192"/>
      <c r="AJ120" s="186"/>
    </row>
    <row r="121" spans="2:36"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c r="AJ121" s="186"/>
    </row>
    <row r="122" spans="2:36" ht="14.25">
      <c r="B122" s="133" t="s">
        <v>1306</v>
      </c>
      <c r="C122" s="134"/>
      <c r="D122" s="134"/>
      <c r="E122" s="134"/>
      <c r="F122" s="134"/>
      <c r="G122" s="134"/>
      <c r="H122" s="134"/>
      <c r="I122" s="134"/>
      <c r="J122" s="134"/>
      <c r="K122" s="134">
        <v>1</v>
      </c>
      <c r="L122" s="134"/>
      <c r="M122" s="134">
        <v>1</v>
      </c>
      <c r="N122" s="134">
        <v>2</v>
      </c>
      <c r="O122" s="135"/>
      <c r="P122" s="134"/>
      <c r="Q122" s="134"/>
      <c r="R122" s="134"/>
      <c r="S122" s="134"/>
      <c r="T122" s="134"/>
      <c r="U122" s="134"/>
      <c r="V122" s="134"/>
      <c r="W122" s="134">
        <v>3</v>
      </c>
      <c r="X122" s="134"/>
      <c r="Y122" s="134"/>
      <c r="Z122" s="134"/>
      <c r="AA122" s="183"/>
      <c r="AB122" s="191"/>
      <c r="AC122" s="134"/>
      <c r="AD122" s="134"/>
      <c r="AE122" s="134"/>
      <c r="AF122" s="134"/>
      <c r="AG122" s="134"/>
      <c r="AH122" s="134"/>
      <c r="AI122" s="192"/>
      <c r="AJ122" s="186"/>
    </row>
    <row r="123" spans="2:36"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t="s">
        <v>1307</v>
      </c>
      <c r="C124" s="134"/>
      <c r="D124" s="134"/>
      <c r="E124" s="134"/>
      <c r="F124" s="134"/>
      <c r="G124" s="134"/>
      <c r="H124" s="134"/>
      <c r="I124" s="134"/>
      <c r="J124" s="134"/>
      <c r="K124" s="134">
        <v>1</v>
      </c>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c r="AJ125" s="186"/>
    </row>
    <row r="126" spans="2:36" ht="14.25">
      <c r="B126" s="133" t="s">
        <v>1308</v>
      </c>
      <c r="C126" s="134"/>
      <c r="D126" s="134"/>
      <c r="E126" s="134"/>
      <c r="F126" s="134"/>
      <c r="G126" s="134"/>
      <c r="H126" s="134"/>
      <c r="I126" s="134"/>
      <c r="J126" s="134">
        <v>1</v>
      </c>
      <c r="K126" s="134">
        <v>2</v>
      </c>
      <c r="L126" s="134"/>
      <c r="M126" s="134">
        <v>1</v>
      </c>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36"/>
      <c r="AJ126" s="186"/>
    </row>
    <row r="127" spans="2:36"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c r="AJ127" s="186"/>
    </row>
    <row r="128" spans="2:36" ht="14.25">
      <c r="B128" s="133" t="s">
        <v>1309</v>
      </c>
      <c r="C128" s="134"/>
      <c r="D128" s="134"/>
      <c r="E128" s="134">
        <v>1</v>
      </c>
      <c r="F128" s="134"/>
      <c r="G128" s="134"/>
      <c r="H128" s="134"/>
      <c r="I128" s="134"/>
      <c r="J128" s="134">
        <v>1</v>
      </c>
      <c r="K128" s="134">
        <v>3</v>
      </c>
      <c r="L128" s="134"/>
      <c r="M128" s="134"/>
      <c r="N128" s="134"/>
      <c r="O128" s="135"/>
      <c r="P128" s="134"/>
      <c r="Q128" s="134">
        <v>1</v>
      </c>
      <c r="R128" s="134"/>
      <c r="S128" s="134"/>
      <c r="T128" s="134"/>
      <c r="U128" s="134"/>
      <c r="V128" s="134"/>
      <c r="W128" s="134">
        <v>1</v>
      </c>
      <c r="X128" s="134"/>
      <c r="Y128" s="134"/>
      <c r="Z128" s="134"/>
      <c r="AA128" s="183"/>
      <c r="AB128" s="191"/>
      <c r="AC128" s="134"/>
      <c r="AD128" s="134"/>
      <c r="AE128" s="134"/>
      <c r="AF128" s="134"/>
      <c r="AG128" s="134"/>
      <c r="AH128" s="134"/>
      <c r="AI128" s="192"/>
      <c r="AJ128" s="186"/>
    </row>
    <row r="129" spans="2:36"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t="s">
        <v>1310</v>
      </c>
      <c r="C130" s="134"/>
      <c r="D130" s="134"/>
      <c r="E130" s="134"/>
      <c r="F130" s="134"/>
      <c r="G130" s="134"/>
      <c r="H130" s="134"/>
      <c r="I130" s="134"/>
      <c r="J130" s="134"/>
      <c r="K130" s="134"/>
      <c r="L130" s="134"/>
      <c r="M130" s="134"/>
      <c r="N130" s="134"/>
      <c r="O130" s="135"/>
      <c r="P130" s="134"/>
      <c r="Q130" s="134"/>
      <c r="R130" s="134"/>
      <c r="S130" s="134"/>
      <c r="T130" s="134"/>
      <c r="U130" s="134"/>
      <c r="V130" s="134"/>
      <c r="W130" s="134">
        <v>1</v>
      </c>
      <c r="X130" s="134"/>
      <c r="Y130" s="134"/>
      <c r="Z130" s="134"/>
      <c r="AA130" s="183"/>
      <c r="AB130" s="191"/>
      <c r="AC130" s="134"/>
      <c r="AD130" s="134"/>
      <c r="AE130" s="134"/>
      <c r="AF130" s="134"/>
      <c r="AG130" s="134"/>
      <c r="AH130" s="134"/>
      <c r="AI130" s="192"/>
      <c r="AJ130" s="186"/>
    </row>
    <row r="131" spans="2:36"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c r="AJ131" s="186"/>
    </row>
    <row r="132" spans="2:36" ht="14.25">
      <c r="B132" s="133" t="s">
        <v>1387</v>
      </c>
      <c r="C132" s="134"/>
      <c r="D132" s="134"/>
      <c r="E132" s="134"/>
      <c r="F132" s="134"/>
      <c r="G132" s="134"/>
      <c r="H132" s="134"/>
      <c r="I132" s="134"/>
      <c r="J132" s="134"/>
      <c r="K132" s="134"/>
      <c r="L132" s="134">
        <v>1</v>
      </c>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5" thickBot="1">
      <c r="B134" s="137" t="s">
        <v>1388</v>
      </c>
      <c r="C134" s="138"/>
      <c r="D134" s="138"/>
      <c r="E134" s="138"/>
      <c r="F134" s="138"/>
      <c r="G134" s="138"/>
      <c r="H134" s="138">
        <v>1</v>
      </c>
      <c r="I134" s="138"/>
      <c r="J134" s="138"/>
      <c r="K134" s="138">
        <v>1</v>
      </c>
      <c r="L134" s="138"/>
      <c r="M134" s="138">
        <v>1</v>
      </c>
      <c r="N134" s="138"/>
      <c r="O134" s="139"/>
      <c r="P134" s="138"/>
      <c r="Q134" s="138"/>
      <c r="R134" s="138"/>
      <c r="S134" s="138"/>
      <c r="T134" s="138"/>
      <c r="U134" s="138"/>
      <c r="V134" s="138"/>
      <c r="W134" s="138"/>
      <c r="X134" s="138">
        <v>2</v>
      </c>
      <c r="Y134" s="138"/>
      <c r="Z134" s="138"/>
      <c r="AA134" s="275"/>
      <c r="AB134" s="193"/>
      <c r="AC134" s="138"/>
      <c r="AD134" s="138"/>
      <c r="AE134" s="138"/>
      <c r="AF134" s="138"/>
      <c r="AG134" s="138"/>
      <c r="AH134" s="138"/>
      <c r="AI134" s="194"/>
      <c r="AJ134" s="187"/>
    </row>
    <row r="135" spans="2:36" ht="14.25">
      <c r="B135" s="298"/>
      <c r="C135" s="299"/>
      <c r="D135" s="299"/>
      <c r="E135" s="299"/>
      <c r="F135" s="299"/>
      <c r="G135" s="299"/>
      <c r="H135" s="299"/>
      <c r="I135" s="299"/>
      <c r="J135" s="299"/>
      <c r="K135" s="299"/>
      <c r="L135" s="299"/>
      <c r="M135" s="299"/>
      <c r="N135" s="299"/>
      <c r="O135" s="300"/>
      <c r="P135" s="299"/>
      <c r="Q135" s="299"/>
      <c r="R135" s="299"/>
      <c r="S135" s="299"/>
      <c r="T135" s="299"/>
      <c r="U135" s="299"/>
      <c r="V135" s="299"/>
      <c r="W135" s="299"/>
      <c r="X135" s="299"/>
      <c r="Y135" s="299"/>
      <c r="Z135" s="299"/>
      <c r="AA135" s="300"/>
      <c r="AB135" s="299"/>
      <c r="AC135" s="299"/>
      <c r="AD135" s="299"/>
      <c r="AE135" s="299"/>
      <c r="AF135" s="299"/>
      <c r="AG135" s="299"/>
      <c r="AH135" s="299"/>
      <c r="AI135" s="299"/>
      <c r="AJ135" s="298"/>
    </row>
    <row r="136" ht="19.5" thickBot="1">
      <c r="B136" s="166" t="s">
        <v>924</v>
      </c>
    </row>
    <row r="137" spans="2:36" ht="24" thickBot="1">
      <c r="B137" s="6"/>
      <c r="C137" s="525" t="s">
        <v>686</v>
      </c>
      <c r="D137" s="526"/>
      <c r="E137" s="526"/>
      <c r="F137" s="526"/>
      <c r="G137" s="526"/>
      <c r="H137" s="526"/>
      <c r="I137" s="526"/>
      <c r="J137" s="526"/>
      <c r="K137" s="526"/>
      <c r="L137" s="526"/>
      <c r="M137" s="526"/>
      <c r="N137" s="527"/>
      <c r="O137" s="117"/>
      <c r="P137" s="528" t="s">
        <v>687</v>
      </c>
      <c r="Q137" s="529"/>
      <c r="R137" s="529"/>
      <c r="S137" s="529"/>
      <c r="T137" s="529"/>
      <c r="U137" s="529"/>
      <c r="V137" s="529"/>
      <c r="W137" s="529"/>
      <c r="X137" s="529"/>
      <c r="Y137" s="529"/>
      <c r="Z137" s="530"/>
      <c r="AA137" s="117"/>
      <c r="AB137" s="528" t="s">
        <v>688</v>
      </c>
      <c r="AC137" s="529"/>
      <c r="AD137" s="529"/>
      <c r="AE137" s="529"/>
      <c r="AF137" s="529"/>
      <c r="AG137" s="529"/>
      <c r="AH137" s="529"/>
      <c r="AI137" s="530"/>
      <c r="AJ137" s="181"/>
    </row>
    <row r="138" spans="2:39" s="62" customFormat="1" ht="196.5" customHeight="1" thickBot="1">
      <c r="B138" s="113">
        <v>2008</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1</v>
      </c>
      <c r="L139" s="131">
        <v>1</v>
      </c>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c r="G141" s="134"/>
      <c r="H141" s="134"/>
      <c r="I141" s="134"/>
      <c r="J141" s="134"/>
      <c r="K141" s="134">
        <v>1</v>
      </c>
      <c r="L141" s="134">
        <v>2</v>
      </c>
      <c r="M141" s="134"/>
      <c r="N141" s="134"/>
      <c r="O141" s="135"/>
      <c r="P141" s="134"/>
      <c r="Q141" s="134"/>
      <c r="R141" s="134"/>
      <c r="S141" s="134">
        <v>1</v>
      </c>
      <c r="T141" s="134"/>
      <c r="U141" s="134"/>
      <c r="V141" s="134"/>
      <c r="W141" s="134"/>
      <c r="X141" s="134"/>
      <c r="Y141" s="134">
        <v>2</v>
      </c>
      <c r="Z141" s="134"/>
      <c r="AA141" s="183"/>
      <c r="AB141" s="191"/>
      <c r="AC141" s="134"/>
      <c r="AD141" s="134"/>
      <c r="AE141" s="134"/>
      <c r="AF141" s="134"/>
      <c r="AG141" s="134">
        <v>3</v>
      </c>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v>2</v>
      </c>
      <c r="D143" s="134"/>
      <c r="E143" s="134"/>
      <c r="F143" s="134"/>
      <c r="G143" s="134"/>
      <c r="H143" s="134"/>
      <c r="I143" s="134"/>
      <c r="J143" s="134"/>
      <c r="K143" s="134">
        <v>8</v>
      </c>
      <c r="L143" s="134">
        <v>3</v>
      </c>
      <c r="M143" s="134"/>
      <c r="N143" s="134"/>
      <c r="O143" s="135"/>
      <c r="P143" s="134"/>
      <c r="Q143" s="134"/>
      <c r="R143" s="134"/>
      <c r="S143" s="134"/>
      <c r="T143" s="134"/>
      <c r="U143" s="134"/>
      <c r="V143" s="134"/>
      <c r="W143" s="134"/>
      <c r="X143" s="134"/>
      <c r="Y143" s="134"/>
      <c r="Z143" s="134">
        <v>1</v>
      </c>
      <c r="AA143" s="183"/>
      <c r="AB143" s="191"/>
      <c r="AC143" s="134"/>
      <c r="AD143" s="134"/>
      <c r="AE143" s="134"/>
      <c r="AF143" s="134"/>
      <c r="AG143" s="134"/>
      <c r="AH143" s="134"/>
      <c r="AI143" s="192">
        <v>1</v>
      </c>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v>2</v>
      </c>
      <c r="I145" s="134"/>
      <c r="J145" s="134"/>
      <c r="K145" s="134">
        <v>3</v>
      </c>
      <c r="L145" s="134">
        <v>1</v>
      </c>
      <c r="M145" s="134"/>
      <c r="N145" s="134"/>
      <c r="O145" s="135"/>
      <c r="P145" s="134"/>
      <c r="Q145" s="134"/>
      <c r="R145" s="134"/>
      <c r="S145" s="134"/>
      <c r="T145" s="134"/>
      <c r="U145" s="134">
        <v>1</v>
      </c>
      <c r="V145" s="134"/>
      <c r="W145" s="134"/>
      <c r="X145" s="134">
        <v>1</v>
      </c>
      <c r="Y145" s="134"/>
      <c r="Z145" s="134"/>
      <c r="AA145" s="183"/>
      <c r="AB145" s="191"/>
      <c r="AC145" s="134"/>
      <c r="AD145" s="134">
        <v>2</v>
      </c>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v>1</v>
      </c>
      <c r="L147" s="134">
        <v>1</v>
      </c>
      <c r="M147" s="134"/>
      <c r="N147" s="134"/>
      <c r="O147" s="135"/>
      <c r="P147" s="134"/>
      <c r="Q147" s="134"/>
      <c r="R147" s="134"/>
      <c r="S147" s="134"/>
      <c r="T147" s="134"/>
      <c r="U147" s="134"/>
      <c r="V147" s="134"/>
      <c r="W147" s="134"/>
      <c r="X147" s="134">
        <v>1</v>
      </c>
      <c r="Y147" s="134"/>
      <c r="Z147" s="134"/>
      <c r="AA147" s="183"/>
      <c r="AB147" s="191"/>
      <c r="AC147" s="134"/>
      <c r="AD147" s="134"/>
      <c r="AE147" s="134"/>
      <c r="AF147" s="134"/>
      <c r="AG147" s="134">
        <v>1</v>
      </c>
      <c r="AH147" s="134"/>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v>2</v>
      </c>
      <c r="E149" s="134"/>
      <c r="F149" s="134">
        <v>1</v>
      </c>
      <c r="G149" s="134">
        <v>1</v>
      </c>
      <c r="H149" s="134"/>
      <c r="I149" s="134"/>
      <c r="J149" s="134"/>
      <c r="K149" s="134">
        <v>1</v>
      </c>
      <c r="L149" s="134"/>
      <c r="M149" s="134"/>
      <c r="N149" s="134"/>
      <c r="O149" s="135"/>
      <c r="P149" s="134"/>
      <c r="Q149" s="134"/>
      <c r="R149" s="134"/>
      <c r="S149" s="134"/>
      <c r="T149" s="134"/>
      <c r="U149" s="134"/>
      <c r="V149" s="134"/>
      <c r="W149" s="134"/>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v>1</v>
      </c>
      <c r="F151" s="134"/>
      <c r="G151" s="134"/>
      <c r="H151" s="134"/>
      <c r="I151" s="134"/>
      <c r="J151" s="134"/>
      <c r="K151" s="134"/>
      <c r="L151" s="134"/>
      <c r="M151" s="134"/>
      <c r="N151" s="134"/>
      <c r="O151" s="135"/>
      <c r="P151" s="134"/>
      <c r="Q151" s="134"/>
      <c r="R151" s="134">
        <v>1</v>
      </c>
      <c r="S151" s="134">
        <v>1</v>
      </c>
      <c r="T151" s="134"/>
      <c r="U151" s="134"/>
      <c r="V151" s="134"/>
      <c r="W151" s="134"/>
      <c r="X151" s="134"/>
      <c r="Y151" s="134"/>
      <c r="Z151" s="134"/>
      <c r="AA151" s="183"/>
      <c r="AB151" s="191"/>
      <c r="AC151" s="134"/>
      <c r="AD151" s="134"/>
      <c r="AE151" s="134"/>
      <c r="AF151" s="134"/>
      <c r="AG151" s="134"/>
      <c r="AH151" s="134">
        <v>2</v>
      </c>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v>2</v>
      </c>
      <c r="D153" s="134"/>
      <c r="E153" s="134"/>
      <c r="F153" s="134"/>
      <c r="G153" s="134"/>
      <c r="H153" s="134"/>
      <c r="I153" s="134"/>
      <c r="J153" s="134"/>
      <c r="K153" s="134"/>
      <c r="L153" s="134">
        <v>2</v>
      </c>
      <c r="M153" s="134"/>
      <c r="N153" s="134"/>
      <c r="O153" s="135"/>
      <c r="P153" s="134">
        <v>1</v>
      </c>
      <c r="Q153" s="134"/>
      <c r="R153" s="134"/>
      <c r="S153" s="134"/>
      <c r="T153" s="134">
        <v>1</v>
      </c>
      <c r="U153" s="134"/>
      <c r="V153" s="134"/>
      <c r="W153" s="134"/>
      <c r="X153" s="134"/>
      <c r="Y153" s="134">
        <v>1</v>
      </c>
      <c r="Z153" s="134"/>
      <c r="AA153" s="183"/>
      <c r="AB153" s="191">
        <v>1</v>
      </c>
      <c r="AC153" s="134"/>
      <c r="AD153" s="134"/>
      <c r="AE153" s="134"/>
      <c r="AF153" s="134"/>
      <c r="AG153" s="134">
        <v>1</v>
      </c>
      <c r="AH153" s="134">
        <v>1</v>
      </c>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c r="F155" s="134"/>
      <c r="G155" s="134"/>
      <c r="H155" s="134"/>
      <c r="I155" s="134"/>
      <c r="J155" s="134">
        <v>1</v>
      </c>
      <c r="K155" s="134"/>
      <c r="L155" s="134"/>
      <c r="M155" s="134"/>
      <c r="N155" s="134"/>
      <c r="O155" s="135"/>
      <c r="P155" s="134"/>
      <c r="Q155" s="134"/>
      <c r="R155" s="134"/>
      <c r="S155" s="134"/>
      <c r="T155" s="134"/>
      <c r="U155" s="134"/>
      <c r="V155" s="134"/>
      <c r="W155" s="134"/>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v>1</v>
      </c>
      <c r="M157" s="134"/>
      <c r="N157" s="134"/>
      <c r="O157" s="135"/>
      <c r="P157" s="134">
        <v>2</v>
      </c>
      <c r="Q157" s="134"/>
      <c r="R157" s="134"/>
      <c r="S157" s="134"/>
      <c r="T157" s="134"/>
      <c r="U157" s="134"/>
      <c r="V157" s="134"/>
      <c r="W157" s="134">
        <v>1</v>
      </c>
      <c r="X157" s="134"/>
      <c r="Y157" s="134"/>
      <c r="Z157" s="134">
        <v>2</v>
      </c>
      <c r="AA157" s="183"/>
      <c r="AB157" s="191"/>
      <c r="AC157" s="134"/>
      <c r="AD157" s="134"/>
      <c r="AE157" s="134"/>
      <c r="AF157" s="134"/>
      <c r="AG157" s="134"/>
      <c r="AH157" s="134">
        <v>3</v>
      </c>
      <c r="AI157" s="192">
        <v>2</v>
      </c>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v>1</v>
      </c>
      <c r="H159" s="134"/>
      <c r="I159" s="134"/>
      <c r="J159" s="134"/>
      <c r="K159" s="134">
        <v>1</v>
      </c>
      <c r="L159" s="134"/>
      <c r="M159" s="134"/>
      <c r="N159" s="134">
        <v>1</v>
      </c>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v>1</v>
      </c>
      <c r="H161" s="138"/>
      <c r="I161" s="138"/>
      <c r="J161" s="138"/>
      <c r="K161" s="138"/>
      <c r="L161" s="138">
        <v>1</v>
      </c>
      <c r="M161" s="138"/>
      <c r="N161" s="138"/>
      <c r="O161" s="139"/>
      <c r="P161" s="138"/>
      <c r="Q161" s="138"/>
      <c r="R161" s="138"/>
      <c r="S161" s="138"/>
      <c r="T161" s="138">
        <v>1</v>
      </c>
      <c r="U161" s="138"/>
      <c r="V161" s="138"/>
      <c r="W161" s="138"/>
      <c r="X161" s="138"/>
      <c r="Y161" s="138"/>
      <c r="Z161" s="138"/>
      <c r="AA161" s="275"/>
      <c r="AB161" s="193"/>
      <c r="AC161" s="138"/>
      <c r="AD161" s="138"/>
      <c r="AE161" s="138"/>
      <c r="AF161" s="138"/>
      <c r="AG161" s="138"/>
      <c r="AH161" s="138">
        <v>1</v>
      </c>
      <c r="AI161" s="194"/>
      <c r="AJ161" s="187"/>
    </row>
    <row r="162" spans="15:35" ht="12.75">
      <c r="O162" s="274"/>
      <c r="P162" s="52"/>
      <c r="Q162" s="52"/>
      <c r="R162" s="52"/>
      <c r="S162" s="52"/>
      <c r="T162" s="52"/>
      <c r="U162" s="52"/>
      <c r="V162" s="52"/>
      <c r="W162" s="52"/>
      <c r="X162" s="52"/>
      <c r="Y162" s="52"/>
      <c r="Z162" s="52"/>
      <c r="AA162" s="276"/>
      <c r="AB162" s="52"/>
      <c r="AC162" s="52"/>
      <c r="AD162" s="52"/>
      <c r="AE162" s="52"/>
      <c r="AF162" s="52"/>
      <c r="AG162" s="52"/>
      <c r="AH162" s="52"/>
      <c r="AI162" s="52"/>
    </row>
    <row r="163" spans="2:27" ht="18.75">
      <c r="B163" s="166" t="s">
        <v>924</v>
      </c>
      <c r="O163" s="274"/>
      <c r="AA163" s="274"/>
    </row>
    <row r="164" spans="2:28" ht="9.75" customHeight="1" thickBot="1">
      <c r="B164" s="6"/>
      <c r="N164" s="63"/>
      <c r="O164" s="277"/>
      <c r="P164" s="76"/>
      <c r="Z164" s="76"/>
      <c r="AA164" s="277"/>
      <c r="AB164" s="76"/>
    </row>
    <row r="165" spans="2:36" ht="24" thickBot="1">
      <c r="B165" s="6"/>
      <c r="C165" s="528" t="s">
        <v>686</v>
      </c>
      <c r="D165" s="529"/>
      <c r="E165" s="529"/>
      <c r="F165" s="529"/>
      <c r="G165" s="529"/>
      <c r="H165" s="529"/>
      <c r="I165" s="529"/>
      <c r="J165" s="529"/>
      <c r="K165" s="529"/>
      <c r="L165" s="529"/>
      <c r="M165" s="529"/>
      <c r="N165" s="530"/>
      <c r="O165" s="117"/>
      <c r="P165" s="531" t="s">
        <v>687</v>
      </c>
      <c r="Q165" s="529"/>
      <c r="R165" s="529"/>
      <c r="S165" s="529"/>
      <c r="T165" s="529"/>
      <c r="U165" s="529"/>
      <c r="V165" s="529"/>
      <c r="W165" s="529"/>
      <c r="X165" s="529"/>
      <c r="Y165" s="529"/>
      <c r="Z165" s="530"/>
      <c r="AA165" s="117"/>
      <c r="AB165" s="528" t="s">
        <v>688</v>
      </c>
      <c r="AC165" s="529"/>
      <c r="AD165" s="529"/>
      <c r="AE165" s="529"/>
      <c r="AF165" s="529"/>
      <c r="AG165" s="529"/>
      <c r="AH165" s="529"/>
      <c r="AI165" s="530"/>
      <c r="AJ165" s="181"/>
    </row>
    <row r="166" spans="2:39" s="62" customFormat="1" ht="196.5" customHeight="1" thickBot="1">
      <c r="B166" s="113">
        <v>2007</v>
      </c>
      <c r="C166" s="114" t="s">
        <v>1698</v>
      </c>
      <c r="D166" s="114" t="s">
        <v>1697</v>
      </c>
      <c r="E166" s="114" t="s">
        <v>672</v>
      </c>
      <c r="F166" s="114" t="s">
        <v>1699</v>
      </c>
      <c r="G166" s="114" t="s">
        <v>378</v>
      </c>
      <c r="H166" s="114" t="s">
        <v>673</v>
      </c>
      <c r="I166" s="114" t="s">
        <v>647</v>
      </c>
      <c r="J166" s="114" t="s">
        <v>674</v>
      </c>
      <c r="K166" s="114" t="s">
        <v>675</v>
      </c>
      <c r="L166" s="114" t="s">
        <v>685</v>
      </c>
      <c r="M166" s="114" t="s">
        <v>389</v>
      </c>
      <c r="N166" s="114" t="s">
        <v>303</v>
      </c>
      <c r="O166" s="115"/>
      <c r="P166" s="114" t="s">
        <v>1698</v>
      </c>
      <c r="Q166" s="114" t="s">
        <v>1697</v>
      </c>
      <c r="R166" s="114" t="s">
        <v>672</v>
      </c>
      <c r="S166" s="114" t="s">
        <v>1699</v>
      </c>
      <c r="T166" s="114" t="s">
        <v>378</v>
      </c>
      <c r="U166" s="114" t="s">
        <v>673</v>
      </c>
      <c r="V166" s="114" t="s">
        <v>647</v>
      </c>
      <c r="W166" s="114" t="s">
        <v>674</v>
      </c>
      <c r="X166" s="114" t="s">
        <v>675</v>
      </c>
      <c r="Y166" s="114" t="s">
        <v>685</v>
      </c>
      <c r="Z166" s="173" t="s">
        <v>389</v>
      </c>
      <c r="AA166" s="115"/>
      <c r="AB166" s="114" t="s">
        <v>375</v>
      </c>
      <c r="AC166" s="114" t="s">
        <v>1700</v>
      </c>
      <c r="AD166" s="114" t="s">
        <v>379</v>
      </c>
      <c r="AE166" s="114" t="s">
        <v>390</v>
      </c>
      <c r="AF166" s="114" t="s">
        <v>381</v>
      </c>
      <c r="AG166" s="114" t="s">
        <v>382</v>
      </c>
      <c r="AH166" s="114" t="s">
        <v>383</v>
      </c>
      <c r="AI166" s="116" t="s">
        <v>389</v>
      </c>
      <c r="AJ166" s="116"/>
      <c r="AK166" s="112"/>
      <c r="AL166" s="112"/>
      <c r="AM166" s="112"/>
    </row>
    <row r="167" spans="2:36" ht="14.25">
      <c r="B167" s="130" t="s">
        <v>1300</v>
      </c>
      <c r="C167" s="131"/>
      <c r="D167" s="131"/>
      <c r="E167" s="131">
        <v>2</v>
      </c>
      <c r="F167" s="131"/>
      <c r="G167" s="131">
        <v>1</v>
      </c>
      <c r="H167" s="131"/>
      <c r="I167" s="131"/>
      <c r="J167" s="131"/>
      <c r="K167" s="131">
        <v>5</v>
      </c>
      <c r="L167" s="131"/>
      <c r="M167" s="131"/>
      <c r="N167" s="131"/>
      <c r="O167" s="132"/>
      <c r="P167" s="131">
        <v>3</v>
      </c>
      <c r="Q167" s="131"/>
      <c r="R167" s="131"/>
      <c r="S167" s="131"/>
      <c r="T167" s="131">
        <v>1</v>
      </c>
      <c r="U167" s="131">
        <v>2</v>
      </c>
      <c r="V167" s="131"/>
      <c r="W167" s="131">
        <v>1</v>
      </c>
      <c r="X167" s="131"/>
      <c r="Y167" s="131"/>
      <c r="Z167" s="131"/>
      <c r="AA167" s="182"/>
      <c r="AB167" s="188">
        <v>2</v>
      </c>
      <c r="AC167" s="189"/>
      <c r="AD167" s="189">
        <v>1</v>
      </c>
      <c r="AE167" s="189">
        <v>1</v>
      </c>
      <c r="AF167" s="189"/>
      <c r="AG167" s="189"/>
      <c r="AH167" s="189">
        <v>3</v>
      </c>
      <c r="AI167" s="190"/>
      <c r="AJ167" s="185"/>
    </row>
    <row r="168" spans="2:36" ht="14.25">
      <c r="B168" s="133"/>
      <c r="C168" s="134"/>
      <c r="D168" s="134"/>
      <c r="E168" s="134"/>
      <c r="F168" s="134"/>
      <c r="G168" s="134"/>
      <c r="H168" s="134"/>
      <c r="I168" s="134"/>
      <c r="J168" s="134"/>
      <c r="K168" s="134"/>
      <c r="L168" s="134"/>
      <c r="M168" s="134"/>
      <c r="N168" s="134"/>
      <c r="O168" s="135"/>
      <c r="P168" s="134"/>
      <c r="Q168" s="134"/>
      <c r="R168" s="134"/>
      <c r="S168" s="134"/>
      <c r="T168" s="134"/>
      <c r="U168" s="134"/>
      <c r="V168" s="134"/>
      <c r="W168" s="134"/>
      <c r="X168" s="134"/>
      <c r="Y168" s="134"/>
      <c r="Z168" s="134"/>
      <c r="AA168" s="183"/>
      <c r="AB168" s="191"/>
      <c r="AC168" s="134"/>
      <c r="AD168" s="134"/>
      <c r="AE168" s="134"/>
      <c r="AF168" s="134"/>
      <c r="AG168" s="134"/>
      <c r="AH168" s="134"/>
      <c r="AI168" s="192"/>
      <c r="AJ168" s="186"/>
    </row>
    <row r="169" spans="2:36" ht="14.25">
      <c r="B169" s="133" t="s">
        <v>1302</v>
      </c>
      <c r="C169" s="134"/>
      <c r="D169" s="134">
        <v>1</v>
      </c>
      <c r="E169" s="134"/>
      <c r="F169" s="134"/>
      <c r="G169" s="134"/>
      <c r="H169" s="134"/>
      <c r="I169" s="134">
        <v>1</v>
      </c>
      <c r="J169" s="134">
        <v>1</v>
      </c>
      <c r="K169" s="134">
        <v>1</v>
      </c>
      <c r="L169" s="134"/>
      <c r="M169" s="134"/>
      <c r="N169" s="134"/>
      <c r="O169" s="135"/>
      <c r="P169" s="134">
        <v>1</v>
      </c>
      <c r="Q169" s="134">
        <v>1</v>
      </c>
      <c r="R169" s="134"/>
      <c r="S169" s="134"/>
      <c r="T169" s="134"/>
      <c r="U169" s="134"/>
      <c r="V169" s="134"/>
      <c r="W169" s="134"/>
      <c r="X169" s="134">
        <v>1</v>
      </c>
      <c r="Y169" s="134"/>
      <c r="Z169" s="134"/>
      <c r="AA169" s="183"/>
      <c r="AB169" s="191">
        <v>1</v>
      </c>
      <c r="AC169" s="134">
        <v>1</v>
      </c>
      <c r="AD169" s="134">
        <v>1</v>
      </c>
      <c r="AE169" s="134"/>
      <c r="AF169" s="134"/>
      <c r="AG169" s="134"/>
      <c r="AH169" s="134"/>
      <c r="AI169" s="192"/>
      <c r="AJ169" s="186"/>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1303</v>
      </c>
      <c r="C171" s="134"/>
      <c r="D171" s="134"/>
      <c r="E171" s="134"/>
      <c r="F171" s="134">
        <v>2</v>
      </c>
      <c r="G171" s="134"/>
      <c r="H171" s="134"/>
      <c r="I171" s="134"/>
      <c r="J171" s="134"/>
      <c r="K171" s="134"/>
      <c r="L171" s="134">
        <v>1</v>
      </c>
      <c r="M171" s="134"/>
      <c r="N171" s="134"/>
      <c r="O171" s="135"/>
      <c r="P171" s="134">
        <v>1</v>
      </c>
      <c r="Q171" s="134">
        <v>1</v>
      </c>
      <c r="R171" s="134"/>
      <c r="S171" s="134">
        <v>1</v>
      </c>
      <c r="T171" s="134"/>
      <c r="U171" s="134"/>
      <c r="V171" s="134"/>
      <c r="W171" s="134"/>
      <c r="X171" s="134">
        <v>1</v>
      </c>
      <c r="Y171" s="134"/>
      <c r="Z171" s="134"/>
      <c r="AA171" s="183"/>
      <c r="AB171" s="191"/>
      <c r="AC171" s="134"/>
      <c r="AD171" s="134">
        <v>1</v>
      </c>
      <c r="AE171" s="134"/>
      <c r="AF171" s="134"/>
      <c r="AG171" s="134"/>
      <c r="AH171" s="134">
        <v>3</v>
      </c>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1304</v>
      </c>
      <c r="C173" s="134"/>
      <c r="D173" s="134"/>
      <c r="E173" s="134"/>
      <c r="F173" s="134"/>
      <c r="G173" s="134">
        <v>1</v>
      </c>
      <c r="H173" s="134"/>
      <c r="I173" s="134"/>
      <c r="J173" s="134"/>
      <c r="K173" s="134"/>
      <c r="L173" s="134"/>
      <c r="M173" s="134"/>
      <c r="N173" s="134"/>
      <c r="O173" s="135"/>
      <c r="P173" s="134"/>
      <c r="Q173" s="134"/>
      <c r="R173" s="134"/>
      <c r="S173" s="134"/>
      <c r="T173" s="134">
        <v>1</v>
      </c>
      <c r="U173" s="134"/>
      <c r="V173" s="134"/>
      <c r="W173" s="134"/>
      <c r="X173" s="134"/>
      <c r="Y173" s="134"/>
      <c r="Z173" s="134"/>
      <c r="AA173" s="183"/>
      <c r="AB173" s="191"/>
      <c r="AC173" s="134"/>
      <c r="AD173" s="134"/>
      <c r="AE173" s="134"/>
      <c r="AF173" s="134"/>
      <c r="AG173" s="134"/>
      <c r="AH173" s="134">
        <v>1</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1305</v>
      </c>
      <c r="C175" s="134"/>
      <c r="D175" s="134"/>
      <c r="E175" s="134"/>
      <c r="F175" s="134"/>
      <c r="G175" s="134"/>
      <c r="H175" s="134"/>
      <c r="I175" s="134"/>
      <c r="J175" s="134"/>
      <c r="K175" s="134"/>
      <c r="L175" s="134"/>
      <c r="M175" s="134"/>
      <c r="N175" s="134"/>
      <c r="O175" s="135"/>
      <c r="P175" s="134"/>
      <c r="Q175" s="134"/>
      <c r="R175" s="134"/>
      <c r="S175" s="134">
        <v>1</v>
      </c>
      <c r="T175" s="134"/>
      <c r="U175" s="134"/>
      <c r="V175" s="134"/>
      <c r="W175" s="134"/>
      <c r="X175" s="134"/>
      <c r="Y175" s="134"/>
      <c r="Z175" s="134"/>
      <c r="AA175" s="183"/>
      <c r="AB175" s="191"/>
      <c r="AC175" s="134"/>
      <c r="AD175" s="134"/>
      <c r="AE175" s="134"/>
      <c r="AF175" s="134"/>
      <c r="AG175" s="134"/>
      <c r="AH175" s="134">
        <v>1</v>
      </c>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1306</v>
      </c>
      <c r="C177" s="134"/>
      <c r="D177" s="134"/>
      <c r="E177" s="134"/>
      <c r="F177" s="134">
        <v>1</v>
      </c>
      <c r="G177" s="134"/>
      <c r="H177" s="134"/>
      <c r="I177" s="134"/>
      <c r="J177" s="134">
        <v>1</v>
      </c>
      <c r="K177" s="134"/>
      <c r="L177" s="134"/>
      <c r="M177" s="134"/>
      <c r="N177" s="134"/>
      <c r="O177" s="135"/>
      <c r="P177" s="134">
        <v>1</v>
      </c>
      <c r="Q177" s="134"/>
      <c r="R177" s="134"/>
      <c r="S177" s="134"/>
      <c r="T177" s="134"/>
      <c r="U177" s="134">
        <v>1</v>
      </c>
      <c r="V177" s="134"/>
      <c r="W177" s="134"/>
      <c r="X177" s="134"/>
      <c r="Y177" s="134"/>
      <c r="Z177" s="134"/>
      <c r="AA177" s="183"/>
      <c r="AB177" s="191">
        <v>1</v>
      </c>
      <c r="AC177" s="134"/>
      <c r="AD177" s="134">
        <v>1</v>
      </c>
      <c r="AE177" s="134"/>
      <c r="AF177" s="134"/>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4.25">
      <c r="B179" s="133" t="s">
        <v>1307</v>
      </c>
      <c r="C179" s="134"/>
      <c r="D179" s="134"/>
      <c r="E179" s="134"/>
      <c r="F179" s="134">
        <v>1</v>
      </c>
      <c r="G179" s="134">
        <v>1</v>
      </c>
      <c r="H179" s="134"/>
      <c r="I179" s="134"/>
      <c r="J179" s="134"/>
      <c r="K179" s="134">
        <v>2</v>
      </c>
      <c r="L179" s="134"/>
      <c r="M179" s="134"/>
      <c r="N179" s="134"/>
      <c r="O179" s="135"/>
      <c r="P179" s="134">
        <v>1</v>
      </c>
      <c r="Q179" s="134"/>
      <c r="R179" s="134"/>
      <c r="S179" s="134"/>
      <c r="T179" s="134"/>
      <c r="U179" s="134"/>
      <c r="V179" s="134"/>
      <c r="W179" s="134"/>
      <c r="X179" s="134"/>
      <c r="Y179" s="134"/>
      <c r="Z179" s="134"/>
      <c r="AA179" s="183"/>
      <c r="AB179" s="191"/>
      <c r="AC179" s="134"/>
      <c r="AD179" s="134"/>
      <c r="AE179" s="134"/>
      <c r="AF179" s="134"/>
      <c r="AG179" s="134"/>
      <c r="AH179" s="134">
        <v>1</v>
      </c>
      <c r="AI179" s="192"/>
      <c r="AJ179" s="186"/>
    </row>
    <row r="180" spans="2:36" ht="14.25">
      <c r="B180" s="133"/>
      <c r="C180" s="134"/>
      <c r="D180" s="134"/>
      <c r="E180" s="134"/>
      <c r="F180" s="134"/>
      <c r="G180" s="134"/>
      <c r="H180" s="134"/>
      <c r="I180" s="134"/>
      <c r="J180" s="134"/>
      <c r="K180" s="134"/>
      <c r="L180" s="134"/>
      <c r="M180" s="134"/>
      <c r="N180" s="134"/>
      <c r="O180" s="135"/>
      <c r="P180" s="134"/>
      <c r="Q180" s="134"/>
      <c r="R180" s="134"/>
      <c r="S180" s="134"/>
      <c r="T180" s="134"/>
      <c r="U180" s="134"/>
      <c r="V180" s="134"/>
      <c r="W180" s="134"/>
      <c r="X180" s="134"/>
      <c r="Y180" s="134"/>
      <c r="Z180" s="134"/>
      <c r="AA180" s="183"/>
      <c r="AB180" s="191"/>
      <c r="AC180" s="134"/>
      <c r="AD180" s="134"/>
      <c r="AE180" s="134"/>
      <c r="AF180" s="134"/>
      <c r="AG180" s="134"/>
      <c r="AH180" s="134"/>
      <c r="AI180" s="192"/>
      <c r="AJ180" s="186"/>
    </row>
    <row r="181" spans="2:36" ht="14.25">
      <c r="B181" s="133" t="s">
        <v>1308</v>
      </c>
      <c r="C181" s="134"/>
      <c r="D181" s="134"/>
      <c r="E181" s="134"/>
      <c r="F181" s="134"/>
      <c r="G181" s="134"/>
      <c r="H181" s="134"/>
      <c r="I181" s="134"/>
      <c r="J181" s="134"/>
      <c r="K181" s="134">
        <v>1</v>
      </c>
      <c r="L181" s="134"/>
      <c r="M181" s="134"/>
      <c r="N181" s="134"/>
      <c r="O181" s="135"/>
      <c r="P181" s="134"/>
      <c r="Q181" s="134">
        <v>1</v>
      </c>
      <c r="R181" s="134"/>
      <c r="S181" s="134"/>
      <c r="T181" s="134"/>
      <c r="U181" s="134"/>
      <c r="V181" s="134"/>
      <c r="W181" s="134">
        <v>1</v>
      </c>
      <c r="X181" s="134">
        <v>1</v>
      </c>
      <c r="Y181" s="134"/>
      <c r="Z181" s="134">
        <v>1</v>
      </c>
      <c r="AA181" s="183"/>
      <c r="AB181" s="191"/>
      <c r="AC181" s="134"/>
      <c r="AD181" s="134"/>
      <c r="AE181" s="134"/>
      <c r="AF181" s="134">
        <v>1</v>
      </c>
      <c r="AG181" s="134">
        <v>1</v>
      </c>
      <c r="AH181" s="134">
        <v>1</v>
      </c>
      <c r="AI181" s="136">
        <v>1</v>
      </c>
      <c r="AJ181" s="186"/>
    </row>
    <row r="182" spans="2:36" ht="14.25">
      <c r="B182" s="133"/>
      <c r="C182" s="134"/>
      <c r="D182" s="134"/>
      <c r="E182" s="134"/>
      <c r="F182" s="134"/>
      <c r="G182" s="134"/>
      <c r="H182" s="134"/>
      <c r="I182" s="134"/>
      <c r="J182" s="134"/>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t="s">
        <v>1309</v>
      </c>
      <c r="C183" s="134"/>
      <c r="D183" s="134"/>
      <c r="E183" s="134"/>
      <c r="F183" s="134"/>
      <c r="G183" s="134"/>
      <c r="H183" s="134"/>
      <c r="I183" s="134"/>
      <c r="J183" s="134"/>
      <c r="K183" s="134"/>
      <c r="L183" s="134">
        <v>1</v>
      </c>
      <c r="M183" s="134"/>
      <c r="N183" s="134"/>
      <c r="O183" s="135"/>
      <c r="P183" s="134"/>
      <c r="Q183" s="134"/>
      <c r="R183" s="134"/>
      <c r="S183" s="134"/>
      <c r="T183" s="134"/>
      <c r="U183" s="134"/>
      <c r="V183" s="134"/>
      <c r="W183" s="134"/>
      <c r="X183" s="134">
        <v>1</v>
      </c>
      <c r="Y183" s="134"/>
      <c r="Z183" s="134"/>
      <c r="AA183" s="183"/>
      <c r="AB183" s="191"/>
      <c r="AC183" s="134"/>
      <c r="AD183" s="134"/>
      <c r="AE183" s="134"/>
      <c r="AF183" s="134"/>
      <c r="AG183" s="134"/>
      <c r="AH183" s="134">
        <v>1</v>
      </c>
      <c r="AI183" s="192"/>
      <c r="AJ183" s="186"/>
    </row>
    <row r="184" spans="2:36" ht="14.25">
      <c r="B184" s="133"/>
      <c r="C184" s="134"/>
      <c r="D184" s="134"/>
      <c r="E184" s="134"/>
      <c r="F184" s="134"/>
      <c r="G184" s="134"/>
      <c r="H184" s="134"/>
      <c r="I184" s="134"/>
      <c r="J184" s="134"/>
      <c r="K184" s="134"/>
      <c r="L184" s="134"/>
      <c r="M184" s="134"/>
      <c r="N184" s="134"/>
      <c r="O184" s="135"/>
      <c r="P184" s="134"/>
      <c r="Q184" s="134"/>
      <c r="R184" s="134"/>
      <c r="S184" s="134"/>
      <c r="T184" s="134"/>
      <c r="U184" s="134"/>
      <c r="V184" s="134"/>
      <c r="W184" s="134"/>
      <c r="X184" s="134"/>
      <c r="Y184" s="134"/>
      <c r="Z184" s="134"/>
      <c r="AA184" s="183"/>
      <c r="AB184" s="191"/>
      <c r="AC184" s="134"/>
      <c r="AD184" s="134"/>
      <c r="AE184" s="134"/>
      <c r="AF184" s="134"/>
      <c r="AG184" s="134"/>
      <c r="AH184" s="134"/>
      <c r="AI184" s="192"/>
      <c r="AJ184" s="186"/>
    </row>
    <row r="185" spans="2:36" ht="14.25">
      <c r="B185" s="133" t="s">
        <v>1310</v>
      </c>
      <c r="C185" s="134"/>
      <c r="D185" s="134"/>
      <c r="E185" s="134"/>
      <c r="F185" s="134">
        <v>2</v>
      </c>
      <c r="G185" s="134"/>
      <c r="H185" s="134"/>
      <c r="I185" s="134"/>
      <c r="J185" s="134"/>
      <c r="K185" s="134">
        <v>2</v>
      </c>
      <c r="L185" s="134">
        <v>1</v>
      </c>
      <c r="M185" s="134"/>
      <c r="N185" s="134"/>
      <c r="O185" s="135"/>
      <c r="P185" s="134">
        <v>1</v>
      </c>
      <c r="Q185" s="134"/>
      <c r="R185" s="134"/>
      <c r="S185" s="134"/>
      <c r="T185" s="134"/>
      <c r="U185" s="134">
        <v>1</v>
      </c>
      <c r="V185" s="134"/>
      <c r="W185" s="134"/>
      <c r="X185" s="134"/>
      <c r="Y185" s="134">
        <v>1</v>
      </c>
      <c r="Z185" s="134"/>
      <c r="AA185" s="183"/>
      <c r="AB185" s="191"/>
      <c r="AC185" s="134"/>
      <c r="AD185" s="134">
        <v>1</v>
      </c>
      <c r="AE185" s="134"/>
      <c r="AF185" s="134">
        <v>1</v>
      </c>
      <c r="AG185" s="134"/>
      <c r="AH185" s="134">
        <v>1</v>
      </c>
      <c r="AI185" s="192"/>
      <c r="AJ185" s="186"/>
    </row>
    <row r="186" spans="2:36" ht="14.25">
      <c r="B186" s="133"/>
      <c r="C186" s="134"/>
      <c r="D186" s="134"/>
      <c r="E186" s="134"/>
      <c r="F186" s="134"/>
      <c r="G186" s="134"/>
      <c r="H186" s="134"/>
      <c r="I186" s="134"/>
      <c r="J186" s="134"/>
      <c r="K186" s="134"/>
      <c r="L186" s="134"/>
      <c r="M186" s="134"/>
      <c r="N186" s="134"/>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t="s">
        <v>1387</v>
      </c>
      <c r="C187" s="134"/>
      <c r="D187" s="134"/>
      <c r="E187" s="134"/>
      <c r="F187" s="134"/>
      <c r="G187" s="134">
        <v>1</v>
      </c>
      <c r="H187" s="134"/>
      <c r="I187" s="134">
        <v>1</v>
      </c>
      <c r="J187" s="134">
        <v>2</v>
      </c>
      <c r="K187" s="134">
        <v>1</v>
      </c>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4.25">
      <c r="B188" s="133"/>
      <c r="C188" s="134"/>
      <c r="D188" s="134"/>
      <c r="E188" s="134"/>
      <c r="F188" s="134"/>
      <c r="G188" s="134"/>
      <c r="H188" s="134"/>
      <c r="I188" s="134"/>
      <c r="J188" s="134"/>
      <c r="K188" s="134"/>
      <c r="L188" s="134"/>
      <c r="M188" s="134"/>
      <c r="N188" s="134"/>
      <c r="O188" s="135"/>
      <c r="P188" s="134"/>
      <c r="Q188" s="134"/>
      <c r="R188" s="134"/>
      <c r="S188" s="134"/>
      <c r="T188" s="134"/>
      <c r="U188" s="134"/>
      <c r="V188" s="134"/>
      <c r="W188" s="134"/>
      <c r="X188" s="134"/>
      <c r="Y188" s="134"/>
      <c r="Z188" s="134"/>
      <c r="AA188" s="183"/>
      <c r="AB188" s="191"/>
      <c r="AC188" s="134"/>
      <c r="AD188" s="134"/>
      <c r="AE188" s="134"/>
      <c r="AF188" s="134"/>
      <c r="AG188" s="134"/>
      <c r="AH188" s="134"/>
      <c r="AI188" s="192"/>
      <c r="AJ188" s="186"/>
    </row>
    <row r="189" spans="2:36" ht="15" thickBot="1">
      <c r="B189" s="137" t="s">
        <v>1388</v>
      </c>
      <c r="C189" s="138"/>
      <c r="D189" s="138"/>
      <c r="E189" s="138"/>
      <c r="F189" s="138"/>
      <c r="G189" s="138"/>
      <c r="H189" s="138"/>
      <c r="I189" s="138"/>
      <c r="J189" s="138"/>
      <c r="K189" s="138"/>
      <c r="L189" s="138"/>
      <c r="M189" s="138"/>
      <c r="N189" s="138"/>
      <c r="O189" s="139"/>
      <c r="P189" s="138"/>
      <c r="Q189" s="138"/>
      <c r="R189" s="138"/>
      <c r="S189" s="138"/>
      <c r="T189" s="138"/>
      <c r="U189" s="138"/>
      <c r="V189" s="138"/>
      <c r="W189" s="138"/>
      <c r="X189" s="138"/>
      <c r="Y189" s="138"/>
      <c r="Z189" s="138"/>
      <c r="AA189" s="184"/>
      <c r="AB189" s="193"/>
      <c r="AC189" s="138"/>
      <c r="AD189" s="138"/>
      <c r="AE189" s="138"/>
      <c r="AF189" s="138"/>
      <c r="AG189" s="138"/>
      <c r="AH189" s="138"/>
      <c r="AI189" s="194"/>
      <c r="AJ189" s="187"/>
    </row>
    <row r="190" spans="15:35" ht="12.75">
      <c r="O190" s="274"/>
      <c r="P190" s="52"/>
      <c r="Q190" s="52"/>
      <c r="R190" s="52"/>
      <c r="S190" s="52"/>
      <c r="T190" s="52"/>
      <c r="U190" s="52"/>
      <c r="V190" s="52"/>
      <c r="W190" s="52"/>
      <c r="X190" s="52"/>
      <c r="Y190" s="52"/>
      <c r="Z190" s="52"/>
      <c r="AA190" s="274"/>
      <c r="AB190" s="52"/>
      <c r="AC190" s="52"/>
      <c r="AD190" s="52"/>
      <c r="AE190" s="52"/>
      <c r="AF190" s="52"/>
      <c r="AG190" s="52"/>
      <c r="AH190" s="52"/>
      <c r="AI190" s="52"/>
    </row>
    <row r="191" spans="2:27" ht="24" customHeight="1">
      <c r="B191" s="166" t="s">
        <v>924</v>
      </c>
      <c r="C191" s="63"/>
      <c r="D191" s="63"/>
      <c r="E191" s="63"/>
      <c r="F191" s="63"/>
      <c r="G191" s="63"/>
      <c r="H191" s="63"/>
      <c r="I191" s="63"/>
      <c r="J191" s="63"/>
      <c r="K191" s="63"/>
      <c r="L191" s="63"/>
      <c r="M191" s="63"/>
      <c r="N191" s="63"/>
      <c r="O191" s="276"/>
      <c r="AA191" s="276"/>
    </row>
    <row r="192" spans="2:28" ht="9.75" customHeight="1" thickBot="1">
      <c r="B192" s="6"/>
      <c r="C192" s="63"/>
      <c r="D192" s="63"/>
      <c r="E192" s="63"/>
      <c r="F192" s="63"/>
      <c r="G192" s="63"/>
      <c r="H192" s="63"/>
      <c r="I192" s="63"/>
      <c r="J192" s="63"/>
      <c r="K192" s="63"/>
      <c r="L192" s="63"/>
      <c r="M192" s="63"/>
      <c r="N192" s="63"/>
      <c r="O192" s="277"/>
      <c r="P192" s="76"/>
      <c r="Z192" s="76"/>
      <c r="AA192" s="277"/>
      <c r="AB192" s="76"/>
    </row>
    <row r="193" spans="3:36" ht="23.25" customHeight="1" thickBot="1">
      <c r="C193" s="528" t="s">
        <v>686</v>
      </c>
      <c r="D193" s="529"/>
      <c r="E193" s="529"/>
      <c r="F193" s="529"/>
      <c r="G193" s="529"/>
      <c r="H193" s="529"/>
      <c r="I193" s="529"/>
      <c r="J193" s="529"/>
      <c r="K193" s="529"/>
      <c r="L193" s="529"/>
      <c r="M193" s="529"/>
      <c r="N193" s="530"/>
      <c r="O193" s="117"/>
      <c r="P193" s="531" t="s">
        <v>687</v>
      </c>
      <c r="Q193" s="529"/>
      <c r="R193" s="529"/>
      <c r="S193" s="529"/>
      <c r="T193" s="529"/>
      <c r="U193" s="529"/>
      <c r="V193" s="529"/>
      <c r="W193" s="529"/>
      <c r="X193" s="529"/>
      <c r="Y193" s="529"/>
      <c r="Z193" s="530"/>
      <c r="AA193" s="117"/>
      <c r="AB193" s="528" t="s">
        <v>688</v>
      </c>
      <c r="AC193" s="529"/>
      <c r="AD193" s="529"/>
      <c r="AE193" s="529"/>
      <c r="AF193" s="529"/>
      <c r="AG193" s="529"/>
      <c r="AH193" s="529"/>
      <c r="AI193" s="530"/>
      <c r="AJ193" s="181"/>
    </row>
    <row r="194" spans="2:38" s="62" customFormat="1" ht="191.25" thickBot="1">
      <c r="B194" s="113">
        <v>2006</v>
      </c>
      <c r="C194" s="114" t="s">
        <v>1698</v>
      </c>
      <c r="D194" s="114" t="s">
        <v>1697</v>
      </c>
      <c r="E194" s="114" t="s">
        <v>672</v>
      </c>
      <c r="F194" s="114" t="s">
        <v>1699</v>
      </c>
      <c r="G194" s="114" t="s">
        <v>378</v>
      </c>
      <c r="H194" s="114" t="s">
        <v>673</v>
      </c>
      <c r="I194" s="114" t="s">
        <v>647</v>
      </c>
      <c r="J194" s="114" t="s">
        <v>674</v>
      </c>
      <c r="K194" s="114" t="s">
        <v>675</v>
      </c>
      <c r="L194" s="114" t="s">
        <v>685</v>
      </c>
      <c r="M194" s="114" t="s">
        <v>389</v>
      </c>
      <c r="N194" s="114" t="s">
        <v>303</v>
      </c>
      <c r="O194" s="115"/>
      <c r="P194" s="114" t="s">
        <v>1698</v>
      </c>
      <c r="Q194" s="114" t="s">
        <v>1697</v>
      </c>
      <c r="R194" s="114" t="s">
        <v>672</v>
      </c>
      <c r="S194" s="114" t="s">
        <v>1699</v>
      </c>
      <c r="T194" s="114" t="s">
        <v>378</v>
      </c>
      <c r="U194" s="114" t="s">
        <v>673</v>
      </c>
      <c r="V194" s="114" t="s">
        <v>647</v>
      </c>
      <c r="W194" s="114" t="s">
        <v>674</v>
      </c>
      <c r="X194" s="114" t="s">
        <v>675</v>
      </c>
      <c r="Y194" s="114" t="s">
        <v>685</v>
      </c>
      <c r="Z194" s="114" t="s">
        <v>389</v>
      </c>
      <c r="AA194" s="115"/>
      <c r="AB194" s="114" t="s">
        <v>375</v>
      </c>
      <c r="AC194" s="114" t="s">
        <v>1700</v>
      </c>
      <c r="AD194" s="114" t="s">
        <v>379</v>
      </c>
      <c r="AE194" s="114" t="s">
        <v>390</v>
      </c>
      <c r="AF194" s="114" t="s">
        <v>381</v>
      </c>
      <c r="AG194" s="114" t="s">
        <v>382</v>
      </c>
      <c r="AH194" s="114" t="s">
        <v>383</v>
      </c>
      <c r="AI194" s="116" t="s">
        <v>389</v>
      </c>
      <c r="AJ194" s="116"/>
      <c r="AK194" s="112"/>
      <c r="AL194" s="112"/>
    </row>
    <row r="195" spans="2:36" ht="14.25">
      <c r="B195" s="130" t="s">
        <v>1307</v>
      </c>
      <c r="C195" s="131"/>
      <c r="D195" s="131"/>
      <c r="E195" s="131"/>
      <c r="F195" s="131"/>
      <c r="G195" s="131"/>
      <c r="H195" s="131"/>
      <c r="I195" s="131"/>
      <c r="J195" s="131"/>
      <c r="K195" s="131"/>
      <c r="L195" s="131"/>
      <c r="M195" s="131"/>
      <c r="N195" s="131"/>
      <c r="O195" s="132"/>
      <c r="P195" s="131">
        <v>1</v>
      </c>
      <c r="Q195" s="131"/>
      <c r="R195" s="131"/>
      <c r="S195" s="131"/>
      <c r="T195" s="131"/>
      <c r="U195" s="131"/>
      <c r="V195" s="131"/>
      <c r="W195" s="131"/>
      <c r="X195" s="131"/>
      <c r="Y195" s="131"/>
      <c r="Z195" s="131"/>
      <c r="AA195" s="182"/>
      <c r="AB195" s="188">
        <v>1</v>
      </c>
      <c r="AC195" s="189"/>
      <c r="AD195" s="189"/>
      <c r="AE195" s="189"/>
      <c r="AF195" s="189"/>
      <c r="AG195" s="189"/>
      <c r="AH195" s="189"/>
      <c r="AI195" s="190"/>
      <c r="AJ195" s="185"/>
    </row>
    <row r="196" spans="2:36" ht="14.25">
      <c r="B196" s="133"/>
      <c r="C196" s="134"/>
      <c r="D196" s="134"/>
      <c r="E196" s="134"/>
      <c r="F196" s="134"/>
      <c r="G196" s="134"/>
      <c r="H196" s="134"/>
      <c r="I196" s="134"/>
      <c r="J196" s="134"/>
      <c r="K196" s="134"/>
      <c r="L196" s="134"/>
      <c r="M196" s="134"/>
      <c r="N196" s="134"/>
      <c r="O196" s="135"/>
      <c r="P196" s="134"/>
      <c r="Q196" s="134"/>
      <c r="R196" s="134"/>
      <c r="S196" s="134"/>
      <c r="T196" s="134"/>
      <c r="U196" s="134"/>
      <c r="V196" s="134"/>
      <c r="W196" s="134"/>
      <c r="X196" s="134"/>
      <c r="Y196" s="134"/>
      <c r="Z196" s="134"/>
      <c r="AA196" s="183"/>
      <c r="AB196" s="191"/>
      <c r="AC196" s="134"/>
      <c r="AD196" s="134"/>
      <c r="AE196" s="134"/>
      <c r="AF196" s="134"/>
      <c r="AG196" s="134"/>
      <c r="AH196" s="134"/>
      <c r="AI196" s="192"/>
      <c r="AJ196" s="186"/>
    </row>
    <row r="197" spans="2:36" ht="14.25">
      <c r="B197" s="133" t="s">
        <v>1308</v>
      </c>
      <c r="C197" s="134"/>
      <c r="D197" s="134"/>
      <c r="E197" s="134"/>
      <c r="F197" s="134"/>
      <c r="G197" s="134"/>
      <c r="H197" s="134"/>
      <c r="I197" s="134"/>
      <c r="J197" s="134"/>
      <c r="K197" s="134"/>
      <c r="L197" s="134"/>
      <c r="M197" s="134"/>
      <c r="N197" s="134"/>
      <c r="O197" s="135"/>
      <c r="P197" s="134"/>
      <c r="Q197" s="134">
        <v>2</v>
      </c>
      <c r="R197" s="134"/>
      <c r="S197" s="134"/>
      <c r="T197" s="134"/>
      <c r="U197" s="134"/>
      <c r="V197" s="134"/>
      <c r="W197" s="134"/>
      <c r="X197" s="134"/>
      <c r="Y197" s="134"/>
      <c r="Z197" s="134"/>
      <c r="AA197" s="183"/>
      <c r="AB197" s="191"/>
      <c r="AC197" s="134">
        <v>2</v>
      </c>
      <c r="AD197" s="134"/>
      <c r="AE197" s="134"/>
      <c r="AF197" s="134"/>
      <c r="AG197" s="134"/>
      <c r="AH197" s="134"/>
      <c r="AI197" s="192"/>
      <c r="AJ197" s="186"/>
    </row>
    <row r="198" spans="2:36" ht="14.25">
      <c r="B198" s="133"/>
      <c r="C198" s="134"/>
      <c r="D198" s="134"/>
      <c r="E198" s="134"/>
      <c r="F198" s="134"/>
      <c r="G198" s="134"/>
      <c r="H198" s="134"/>
      <c r="I198" s="134"/>
      <c r="J198" s="134"/>
      <c r="K198" s="134"/>
      <c r="L198" s="134"/>
      <c r="M198" s="134"/>
      <c r="N198" s="134"/>
      <c r="O198" s="135"/>
      <c r="P198" s="134"/>
      <c r="Q198" s="134"/>
      <c r="R198" s="134"/>
      <c r="S198" s="134"/>
      <c r="T198" s="134"/>
      <c r="U198" s="134"/>
      <c r="V198" s="134"/>
      <c r="W198" s="134"/>
      <c r="X198" s="134"/>
      <c r="Y198" s="134"/>
      <c r="Z198" s="134"/>
      <c r="AA198" s="183"/>
      <c r="AB198" s="191"/>
      <c r="AC198" s="134"/>
      <c r="AD198" s="134"/>
      <c r="AE198" s="134"/>
      <c r="AF198" s="134"/>
      <c r="AG198" s="134"/>
      <c r="AH198" s="134"/>
      <c r="AI198" s="192"/>
      <c r="AJ198" s="186"/>
    </row>
    <row r="199" spans="2:36" ht="14.25">
      <c r="B199" s="133" t="s">
        <v>1309</v>
      </c>
      <c r="C199" s="134"/>
      <c r="D199" s="134"/>
      <c r="E199" s="134"/>
      <c r="F199" s="134"/>
      <c r="G199" s="134"/>
      <c r="H199" s="134"/>
      <c r="I199" s="134"/>
      <c r="J199" s="134"/>
      <c r="K199" s="134">
        <v>1</v>
      </c>
      <c r="L199" s="134"/>
      <c r="M199" s="134"/>
      <c r="N199" s="134"/>
      <c r="O199" s="135"/>
      <c r="P199" s="134">
        <v>4</v>
      </c>
      <c r="Q199" s="134">
        <v>4</v>
      </c>
      <c r="R199" s="134"/>
      <c r="S199" s="134"/>
      <c r="T199" s="134"/>
      <c r="U199" s="134">
        <v>1</v>
      </c>
      <c r="V199" s="134"/>
      <c r="W199" s="134"/>
      <c r="X199" s="134"/>
      <c r="Y199" s="134"/>
      <c r="Z199" s="134"/>
      <c r="AA199" s="183"/>
      <c r="AB199" s="191">
        <v>1</v>
      </c>
      <c r="AC199" s="134">
        <v>2</v>
      </c>
      <c r="AD199" s="134"/>
      <c r="AE199" s="134">
        <v>1</v>
      </c>
      <c r="AF199" s="134"/>
      <c r="AG199" s="134">
        <v>1</v>
      </c>
      <c r="AH199" s="134">
        <v>4</v>
      </c>
      <c r="AI199" s="192"/>
      <c r="AJ199" s="186"/>
    </row>
    <row r="200" spans="2:36" ht="14.25">
      <c r="B200" s="133"/>
      <c r="C200" s="134"/>
      <c r="D200" s="134"/>
      <c r="E200" s="134"/>
      <c r="F200" s="134"/>
      <c r="G200" s="134"/>
      <c r="H200" s="134"/>
      <c r="I200" s="134"/>
      <c r="J200" s="134"/>
      <c r="K200" s="134"/>
      <c r="L200" s="134"/>
      <c r="M200" s="134"/>
      <c r="N200" s="134"/>
      <c r="O200" s="135"/>
      <c r="P200" s="134"/>
      <c r="Q200" s="134"/>
      <c r="R200" s="134"/>
      <c r="S200" s="134"/>
      <c r="T200" s="134"/>
      <c r="U200" s="134"/>
      <c r="V200" s="134"/>
      <c r="W200" s="134"/>
      <c r="X200" s="134"/>
      <c r="Y200" s="134"/>
      <c r="Z200" s="134"/>
      <c r="AA200" s="183"/>
      <c r="AB200" s="191"/>
      <c r="AC200" s="134"/>
      <c r="AD200" s="134"/>
      <c r="AE200" s="134"/>
      <c r="AF200" s="134"/>
      <c r="AG200" s="134"/>
      <c r="AH200" s="134"/>
      <c r="AI200" s="192"/>
      <c r="AJ200" s="186"/>
    </row>
    <row r="201" spans="2:36" ht="14.25">
      <c r="B201" s="133" t="s">
        <v>1310</v>
      </c>
      <c r="C201" s="134"/>
      <c r="D201" s="134"/>
      <c r="E201" s="134">
        <v>1</v>
      </c>
      <c r="F201" s="134"/>
      <c r="G201" s="134"/>
      <c r="H201" s="134"/>
      <c r="I201" s="134"/>
      <c r="J201" s="134"/>
      <c r="K201" s="134">
        <v>2</v>
      </c>
      <c r="L201" s="134"/>
      <c r="M201" s="134"/>
      <c r="N201" s="134"/>
      <c r="O201" s="135"/>
      <c r="P201" s="134">
        <v>1</v>
      </c>
      <c r="Q201" s="134">
        <v>1</v>
      </c>
      <c r="R201" s="134"/>
      <c r="S201" s="134"/>
      <c r="T201" s="134"/>
      <c r="U201" s="134"/>
      <c r="V201" s="134"/>
      <c r="W201" s="134"/>
      <c r="X201" s="134"/>
      <c r="Y201" s="134"/>
      <c r="Z201" s="134"/>
      <c r="AA201" s="183"/>
      <c r="AB201" s="191"/>
      <c r="AC201" s="134">
        <v>1</v>
      </c>
      <c r="AD201" s="134"/>
      <c r="AE201" s="134"/>
      <c r="AF201" s="134"/>
      <c r="AG201" s="134">
        <v>1</v>
      </c>
      <c r="AH201" s="134"/>
      <c r="AI201" s="192"/>
      <c r="AJ201" s="186"/>
    </row>
    <row r="202" spans="2:36" ht="14.25">
      <c r="B202" s="133"/>
      <c r="C202" s="134"/>
      <c r="D202" s="134"/>
      <c r="E202" s="134"/>
      <c r="F202" s="134"/>
      <c r="G202" s="134"/>
      <c r="H202" s="134"/>
      <c r="I202" s="134"/>
      <c r="J202" s="134"/>
      <c r="K202" s="134"/>
      <c r="L202" s="134"/>
      <c r="M202" s="134"/>
      <c r="N202" s="134"/>
      <c r="O202" s="135"/>
      <c r="P202" s="134"/>
      <c r="Q202" s="134"/>
      <c r="R202" s="134"/>
      <c r="S202" s="134"/>
      <c r="T202" s="134"/>
      <c r="U202" s="134"/>
      <c r="V202" s="134"/>
      <c r="W202" s="134"/>
      <c r="X202" s="134"/>
      <c r="Y202" s="134"/>
      <c r="Z202" s="134"/>
      <c r="AA202" s="183"/>
      <c r="AB202" s="191"/>
      <c r="AC202" s="134"/>
      <c r="AD202" s="134"/>
      <c r="AE202" s="134"/>
      <c r="AF202" s="134"/>
      <c r="AG202" s="134"/>
      <c r="AH202" s="134"/>
      <c r="AI202" s="192"/>
      <c r="AJ202" s="186"/>
    </row>
    <row r="203" spans="2:36" ht="14.25">
      <c r="B203" s="133" t="s">
        <v>1387</v>
      </c>
      <c r="C203" s="134"/>
      <c r="D203" s="134"/>
      <c r="E203" s="134"/>
      <c r="F203" s="134"/>
      <c r="G203" s="134"/>
      <c r="H203" s="134"/>
      <c r="I203" s="134"/>
      <c r="J203" s="134"/>
      <c r="K203" s="134"/>
      <c r="L203" s="134"/>
      <c r="M203" s="134"/>
      <c r="N203" s="134"/>
      <c r="O203" s="135"/>
      <c r="P203" s="134"/>
      <c r="Q203" s="134">
        <v>1</v>
      </c>
      <c r="R203" s="134"/>
      <c r="S203" s="134"/>
      <c r="T203" s="134"/>
      <c r="U203" s="134"/>
      <c r="V203" s="134"/>
      <c r="W203" s="134"/>
      <c r="X203" s="134"/>
      <c r="Y203" s="134">
        <v>1</v>
      </c>
      <c r="Z203" s="134"/>
      <c r="AA203" s="183"/>
      <c r="AB203" s="191"/>
      <c r="AC203" s="134">
        <v>1</v>
      </c>
      <c r="AD203" s="134"/>
      <c r="AE203" s="134"/>
      <c r="AF203" s="134">
        <v>1</v>
      </c>
      <c r="AG203" s="134"/>
      <c r="AH203" s="134"/>
      <c r="AI203" s="192"/>
      <c r="AJ203" s="186"/>
    </row>
    <row r="204" spans="2:36" ht="14.25">
      <c r="B204" s="133"/>
      <c r="C204" s="134"/>
      <c r="D204" s="134"/>
      <c r="E204" s="134"/>
      <c r="F204" s="134"/>
      <c r="G204" s="134"/>
      <c r="H204" s="134"/>
      <c r="I204" s="134"/>
      <c r="J204" s="134"/>
      <c r="K204" s="134"/>
      <c r="L204" s="134"/>
      <c r="M204" s="134"/>
      <c r="N204" s="134"/>
      <c r="O204" s="135"/>
      <c r="P204" s="134"/>
      <c r="Q204" s="134"/>
      <c r="R204" s="134"/>
      <c r="S204" s="134"/>
      <c r="T204" s="134"/>
      <c r="U204" s="134"/>
      <c r="V204" s="134"/>
      <c r="W204" s="134"/>
      <c r="X204" s="134"/>
      <c r="Y204" s="134"/>
      <c r="Z204" s="134"/>
      <c r="AA204" s="183"/>
      <c r="AB204" s="191"/>
      <c r="AC204" s="134"/>
      <c r="AD204" s="134"/>
      <c r="AE204" s="134"/>
      <c r="AF204" s="134"/>
      <c r="AG204" s="134"/>
      <c r="AH204" s="134"/>
      <c r="AI204" s="192"/>
      <c r="AJ204" s="186"/>
    </row>
    <row r="205" spans="2:36" ht="15" thickBot="1">
      <c r="B205" s="137" t="s">
        <v>1388</v>
      </c>
      <c r="C205" s="138"/>
      <c r="D205" s="138"/>
      <c r="E205" s="138">
        <v>1</v>
      </c>
      <c r="F205" s="138"/>
      <c r="G205" s="138">
        <v>1</v>
      </c>
      <c r="H205" s="138"/>
      <c r="I205" s="138"/>
      <c r="J205" s="138">
        <v>1</v>
      </c>
      <c r="K205" s="138"/>
      <c r="L205" s="138"/>
      <c r="M205" s="138"/>
      <c r="N205" s="138"/>
      <c r="O205" s="139"/>
      <c r="P205" s="138">
        <v>1</v>
      </c>
      <c r="Q205" s="138"/>
      <c r="R205" s="138"/>
      <c r="S205" s="138">
        <v>1</v>
      </c>
      <c r="T205" s="138"/>
      <c r="U205" s="138">
        <v>2</v>
      </c>
      <c r="V205" s="138"/>
      <c r="W205" s="138"/>
      <c r="X205" s="138"/>
      <c r="Y205" s="138"/>
      <c r="Z205" s="138"/>
      <c r="AA205" s="184"/>
      <c r="AB205" s="193"/>
      <c r="AC205" s="138"/>
      <c r="AD205" s="138">
        <v>1</v>
      </c>
      <c r="AE205" s="138">
        <v>1</v>
      </c>
      <c r="AF205" s="138">
        <v>1</v>
      </c>
      <c r="AG205" s="138"/>
      <c r="AH205" s="138">
        <v>1</v>
      </c>
      <c r="AI205" s="194"/>
      <c r="AJ205" s="187"/>
    </row>
    <row r="206" spans="2:35" ht="12.75" hidden="1">
      <c r="B206" s="63"/>
      <c r="C206" s="63"/>
      <c r="D206" s="63"/>
      <c r="E206" s="63"/>
      <c r="F206" s="63"/>
      <c r="G206" s="63"/>
      <c r="H206" s="63"/>
      <c r="I206" s="63"/>
      <c r="J206" s="63"/>
      <c r="K206" s="63"/>
      <c r="L206" s="63"/>
      <c r="M206" s="63"/>
      <c r="N206" s="63"/>
      <c r="O206" s="63"/>
      <c r="P206" s="52"/>
      <c r="Q206" s="52"/>
      <c r="R206" s="52"/>
      <c r="S206" s="52"/>
      <c r="T206" s="52"/>
      <c r="U206" s="52"/>
      <c r="V206" s="52"/>
      <c r="W206" s="52"/>
      <c r="X206" s="52"/>
      <c r="Y206" s="52"/>
      <c r="Z206" s="52"/>
      <c r="AA206" s="63"/>
      <c r="AB206" s="52"/>
      <c r="AC206" s="52"/>
      <c r="AD206" s="52"/>
      <c r="AE206" s="52"/>
      <c r="AF206" s="52"/>
      <c r="AG206" s="52"/>
      <c r="AH206" s="52"/>
      <c r="AI206" s="52"/>
    </row>
    <row r="207" spans="2:27" ht="12.75" hidden="1">
      <c r="B207" s="63"/>
      <c r="C207" s="63"/>
      <c r="D207" s="63"/>
      <c r="E207" s="63"/>
      <c r="F207" s="63"/>
      <c r="G207" s="63"/>
      <c r="H207" s="63"/>
      <c r="I207" s="63"/>
      <c r="J207" s="63"/>
      <c r="K207" s="63"/>
      <c r="L207" s="63"/>
      <c r="M207" s="63"/>
      <c r="N207" s="63"/>
      <c r="O207" s="63"/>
      <c r="AA207" s="63"/>
    </row>
    <row r="208" spans="2:27" ht="12.75" hidden="1">
      <c r="B208" s="63"/>
      <c r="C208" s="63"/>
      <c r="D208" s="63"/>
      <c r="E208" s="63"/>
      <c r="F208" s="63"/>
      <c r="G208" s="63"/>
      <c r="H208" s="63"/>
      <c r="I208" s="63"/>
      <c r="J208" s="63"/>
      <c r="K208" s="63"/>
      <c r="L208" s="63"/>
      <c r="M208" s="63"/>
      <c r="N208" s="63"/>
      <c r="O208" s="63"/>
      <c r="AA208" s="63"/>
    </row>
    <row r="209" spans="2:27" ht="12.75" hidden="1">
      <c r="B209" s="63"/>
      <c r="C209" s="63"/>
      <c r="D209" s="63"/>
      <c r="E209" s="63"/>
      <c r="F209" s="63"/>
      <c r="G209" s="63"/>
      <c r="H209" s="63"/>
      <c r="I209" s="63"/>
      <c r="J209" s="63"/>
      <c r="K209" s="63"/>
      <c r="L209" s="63"/>
      <c r="M209" s="63"/>
      <c r="N209" s="63"/>
      <c r="O209" s="63"/>
      <c r="AA209" s="63"/>
    </row>
    <row r="210" spans="3:4" ht="12.75" hidden="1">
      <c r="C210" s="63"/>
      <c r="D210" s="63"/>
    </row>
    <row r="211" spans="3:4" ht="12.75" hidden="1">
      <c r="C211" s="63"/>
      <c r="D211" s="63"/>
    </row>
    <row r="212" spans="3:4" ht="12.75" hidden="1">
      <c r="C212" s="63"/>
      <c r="D212" s="63"/>
    </row>
    <row r="213" spans="3:4" ht="12.75" hidden="1">
      <c r="C213" s="63"/>
      <c r="D213" s="63"/>
    </row>
    <row r="214" spans="3:4" ht="12.75" hidden="1">
      <c r="C214" s="63"/>
      <c r="D214" s="63"/>
    </row>
    <row r="215" spans="3:4" ht="12.75" hidden="1">
      <c r="C215" s="63"/>
      <c r="D215" s="63"/>
    </row>
    <row r="216" spans="3:4" ht="12.75" hidden="1">
      <c r="C216" s="63"/>
      <c r="D216" s="63"/>
    </row>
    <row r="217" spans="3:4" ht="12.75" hidden="1">
      <c r="C217" s="63"/>
      <c r="D217" s="63"/>
    </row>
    <row r="218" spans="3:4" ht="12.75" hidden="1">
      <c r="C218" s="63"/>
      <c r="D218" s="63"/>
    </row>
    <row r="219" ht="12.75"/>
    <row r="220" ht="12.75"/>
    <row r="221" ht="12.75"/>
    <row r="222" ht="12.75"/>
    <row r="223" ht="12.75"/>
    <row r="224" ht="12.75"/>
    <row r="225" ht="12.75"/>
    <row r="226" ht="12.75"/>
    <row r="227" ht="12.75"/>
    <row r="228" ht="12.75"/>
    <row r="229" ht="12.75"/>
    <row r="230" ht="12.75"/>
    <row r="231" ht="12.75"/>
    <row r="232" ht="12.75"/>
  </sheetData>
  <sheetProtection/>
  <mergeCells count="24">
    <mergeCell ref="C165:N165"/>
    <mergeCell ref="C193:N193"/>
    <mergeCell ref="AB165:AI165"/>
    <mergeCell ref="AB193:AI193"/>
    <mergeCell ref="P165:Z165"/>
    <mergeCell ref="P193:Z193"/>
    <mergeCell ref="C110:N110"/>
    <mergeCell ref="P110:Z110"/>
    <mergeCell ref="AB110:AI110"/>
    <mergeCell ref="C137:N137"/>
    <mergeCell ref="P137:Z137"/>
    <mergeCell ref="AB137:AI137"/>
    <mergeCell ref="C56:N56"/>
    <mergeCell ref="P56:Z56"/>
    <mergeCell ref="AB56:AI56"/>
    <mergeCell ref="C83:N83"/>
    <mergeCell ref="P83:Z83"/>
    <mergeCell ref="AB83:AI83"/>
    <mergeCell ref="C4:N4"/>
    <mergeCell ref="P4:Z4"/>
    <mergeCell ref="AB4:AI4"/>
    <mergeCell ref="C30:N30"/>
    <mergeCell ref="P30:Z30"/>
    <mergeCell ref="AB30:AI30"/>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6" t="s">
        <v>1188</v>
      </c>
      <c r="B1" s="532"/>
      <c r="C1" s="532"/>
      <c r="D1" s="532"/>
      <c r="E1" s="532"/>
      <c r="F1" s="532"/>
      <c r="G1" s="532"/>
      <c r="H1" s="532"/>
      <c r="I1" s="532"/>
      <c r="J1" s="532"/>
      <c r="K1" s="532"/>
      <c r="L1" s="53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33" t="s">
        <v>1190</v>
      </c>
      <c r="B16" s="533" t="s">
        <v>846</v>
      </c>
      <c r="C16" s="40">
        <f>SUM(C4:C15)</f>
        <v>188640</v>
      </c>
      <c r="D16" s="535">
        <f>SUM(D4:D15)</f>
        <v>0</v>
      </c>
      <c r="E16" s="535">
        <f>C16-D16</f>
        <v>188640</v>
      </c>
      <c r="F16" s="545">
        <f>SUM(F4:F15)</f>
        <v>1602</v>
      </c>
      <c r="G16" s="541">
        <f>(E16-F16)/E16</f>
        <v>0.9915076335877863</v>
      </c>
      <c r="H16" s="543">
        <f>SUM(H4:H15)</f>
        <v>0</v>
      </c>
      <c r="I16" s="543">
        <f>SUM(I4:I15)</f>
        <v>0</v>
      </c>
      <c r="J16" s="543"/>
      <c r="K16" s="560">
        <f>(C16-D16)/C16</f>
        <v>1</v>
      </c>
    </row>
    <row r="17" spans="1:12" ht="23.25" customHeight="1" thickBot="1">
      <c r="A17" s="534"/>
      <c r="B17" s="534"/>
      <c r="C17" s="41" t="s">
        <v>293</v>
      </c>
      <c r="D17" s="536"/>
      <c r="E17" s="536"/>
      <c r="F17" s="546"/>
      <c r="G17" s="542"/>
      <c r="H17" s="540"/>
      <c r="I17" s="540"/>
      <c r="J17" s="540"/>
      <c r="K17" s="561"/>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G16:G17"/>
    <mergeCell ref="J16:J17"/>
    <mergeCell ref="H16:H17"/>
    <mergeCell ref="I16:I17"/>
    <mergeCell ref="A1:L1"/>
    <mergeCell ref="A16:A17"/>
    <mergeCell ref="B16:B17"/>
    <mergeCell ref="D16:D17"/>
    <mergeCell ref="E16:E17"/>
    <mergeCell ref="F16:F17"/>
    <mergeCell ref="K16:K17"/>
  </mergeCells>
  <printOptions/>
  <pageMargins left="0.75" right="0.75" top="1" bottom="1" header="0.5" footer="0.5"/>
  <pageSetup fitToHeight="1" fitToWidth="1" horizontalDpi="600" verticalDpi="600" orientation="landscape" scale="64" r:id="rId1"/>
</worksheet>
</file>

<file path=xl/worksheets/sheet31.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2" t="s">
        <v>385</v>
      </c>
      <c r="B1" s="532"/>
      <c r="C1" s="532"/>
      <c r="D1" s="532"/>
      <c r="E1" s="532"/>
      <c r="F1" s="532"/>
      <c r="G1" s="532"/>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33" t="s">
        <v>830</v>
      </c>
      <c r="B9" s="533" t="s">
        <v>1301</v>
      </c>
      <c r="C9" s="40">
        <f>SUM(C4:C8)</f>
        <v>217440</v>
      </c>
      <c r="D9" s="535">
        <f>SUM(D4:D8)</f>
        <v>6395</v>
      </c>
      <c r="E9" s="535">
        <f>C9-D9</f>
        <v>211045</v>
      </c>
      <c r="F9" s="545">
        <f>SUM(F4:F8)</f>
        <v>2002</v>
      </c>
      <c r="G9" s="568">
        <f t="shared" si="0"/>
        <v>0.990513871449217</v>
      </c>
    </row>
    <row r="10" spans="1:7" ht="23.25" customHeight="1" thickBot="1">
      <c r="A10" s="534"/>
      <c r="B10" s="534"/>
      <c r="C10" s="41" t="s">
        <v>708</v>
      </c>
      <c r="D10" s="536"/>
      <c r="E10" s="536"/>
      <c r="F10" s="546"/>
      <c r="G10" s="569"/>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33" t="s">
        <v>34</v>
      </c>
      <c r="B21" s="533" t="s">
        <v>1301</v>
      </c>
      <c r="C21" s="40">
        <f>C9+SUM(C14:C20)</f>
        <v>525600</v>
      </c>
      <c r="D21" s="535">
        <f>D9+SUM(D14:D20)</f>
        <v>22140</v>
      </c>
      <c r="E21" s="535">
        <f>C21-D21</f>
        <v>503460</v>
      </c>
      <c r="F21" s="545">
        <f>F9+SUM(F14:F20)</f>
        <v>4486</v>
      </c>
      <c r="G21" s="570">
        <f>(E21-F21)/E21</f>
        <v>0.9910896595558734</v>
      </c>
    </row>
    <row r="22" spans="1:7" ht="23.25" customHeight="1" thickBot="1">
      <c r="A22" s="534"/>
      <c r="B22" s="534"/>
      <c r="C22" s="41" t="s">
        <v>1185</v>
      </c>
      <c r="D22" s="536"/>
      <c r="E22" s="536"/>
      <c r="F22" s="546"/>
      <c r="G22" s="569"/>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33.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2" t="s">
        <v>920</v>
      </c>
      <c r="B1" s="532"/>
      <c r="C1" s="532"/>
      <c r="D1" s="532"/>
      <c r="E1" s="532"/>
      <c r="F1" s="532"/>
      <c r="G1" s="532"/>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33" t="s">
        <v>833</v>
      </c>
      <c r="B16" s="533" t="s">
        <v>846</v>
      </c>
      <c r="C16" s="40">
        <f>SUM(C9:C15)</f>
        <v>105840</v>
      </c>
      <c r="D16" s="535">
        <f>SUM(D4:D15)</f>
        <v>750</v>
      </c>
      <c r="E16" s="535">
        <f>C16-D16</f>
        <v>105090</v>
      </c>
      <c r="F16" s="571">
        <f>SUM(F4:F15)</f>
        <v>2028</v>
      </c>
      <c r="G16" s="573">
        <f>(E16-F16)/E16</f>
        <v>0.9807022552098201</v>
      </c>
    </row>
    <row r="17" spans="1:7" ht="23.25" customHeight="1" thickBot="1">
      <c r="A17" s="534"/>
      <c r="B17" s="534"/>
      <c r="C17" s="41" t="s">
        <v>1183</v>
      </c>
      <c r="D17" s="536"/>
      <c r="E17" s="536"/>
      <c r="F17" s="572"/>
      <c r="G17" s="57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4.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2" t="s">
        <v>921</v>
      </c>
      <c r="B1" s="532"/>
      <c r="C1" s="532"/>
      <c r="D1" s="532"/>
      <c r="E1" s="532"/>
      <c r="F1" s="532"/>
      <c r="G1" s="532"/>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33" t="s">
        <v>833</v>
      </c>
      <c r="B16" s="533" t="s">
        <v>847</v>
      </c>
      <c r="C16" s="40">
        <f>SUM(C9:C15)</f>
        <v>308160</v>
      </c>
      <c r="D16" s="535">
        <f>SUM(D4:D15)</f>
        <v>16405</v>
      </c>
      <c r="E16" s="535">
        <f>C16-D16</f>
        <v>291755</v>
      </c>
      <c r="F16" s="571">
        <f>SUM(F4:F15)</f>
        <v>4989</v>
      </c>
      <c r="G16" s="573">
        <f>(E16-F16)/E16</f>
        <v>0.9829000359891005</v>
      </c>
    </row>
    <row r="17" spans="1:7" ht="23.25" customHeight="1" thickBot="1">
      <c r="A17" s="534"/>
      <c r="B17" s="534"/>
      <c r="C17" s="41" t="s">
        <v>1183</v>
      </c>
      <c r="D17" s="536"/>
      <c r="E17" s="536"/>
      <c r="F17" s="572"/>
      <c r="G17" s="57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32" t="s">
        <v>920</v>
      </c>
      <c r="B1" s="532"/>
      <c r="C1" s="532"/>
      <c r="D1" s="532"/>
      <c r="E1" s="532"/>
      <c r="F1" s="532"/>
      <c r="G1" s="532"/>
    </row>
    <row r="2" spans="1:7" ht="23.25" customHeight="1" thickBot="1">
      <c r="A2" s="575" t="s">
        <v>834</v>
      </c>
      <c r="B2" s="575"/>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33" t="s">
        <v>833</v>
      </c>
      <c r="B16" s="533" t="s">
        <v>846</v>
      </c>
      <c r="C16" s="40">
        <f>SUM(C9:C15)</f>
        <v>105840</v>
      </c>
      <c r="D16" s="535">
        <f>SUM(D4:D15)</f>
        <v>315</v>
      </c>
      <c r="E16" s="535">
        <f>C16-D16</f>
        <v>105525</v>
      </c>
      <c r="F16" s="571">
        <f>SUM(F4:F15)</f>
        <v>1723</v>
      </c>
      <c r="G16" s="573">
        <f>(E16-F16)/E16</f>
        <v>0.9836721156124141</v>
      </c>
    </row>
    <row r="17" spans="1:7" ht="23.25" customHeight="1" thickBot="1">
      <c r="A17" s="534"/>
      <c r="B17" s="534"/>
      <c r="C17" s="41" t="s">
        <v>1183</v>
      </c>
      <c r="D17" s="536"/>
      <c r="E17" s="536"/>
      <c r="F17" s="572"/>
      <c r="G17" s="574"/>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7.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33" t="s">
        <v>1311</v>
      </c>
      <c r="B15" s="533" t="s">
        <v>1301</v>
      </c>
      <c r="C15" s="40">
        <f>SUM(C3:C14)</f>
        <v>525600</v>
      </c>
      <c r="D15" s="535">
        <f>SUM(D3:D14)</f>
        <v>13894</v>
      </c>
      <c r="E15" s="535">
        <f>C15-D15</f>
        <v>511706</v>
      </c>
      <c r="F15" s="533">
        <f>SUM(F3:F14)</f>
        <v>3700</v>
      </c>
      <c r="G15" s="573">
        <v>0.9927</v>
      </c>
    </row>
    <row r="16" spans="1:7" ht="23.25" customHeight="1" thickBot="1">
      <c r="A16" s="534"/>
      <c r="B16" s="534"/>
      <c r="C16" s="41" t="s">
        <v>1389</v>
      </c>
      <c r="D16" s="536"/>
      <c r="E16" s="536"/>
      <c r="F16" s="534"/>
      <c r="G16" s="574"/>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T15"/>
  <sheetViews>
    <sheetView tabSelected="1" zoomScale="75" zoomScaleNormal="75" zoomScalePageLayoutView="0" workbookViewId="0" topLeftCell="A1">
      <selection activeCell="C9" sqref="C9"/>
    </sheetView>
  </sheetViews>
  <sheetFormatPr defaultColWidth="9.140625" defaultRowHeight="12.75"/>
  <cols>
    <col min="2" max="2" width="9.7109375" style="0" bestFit="1" customWidth="1"/>
    <col min="3" max="4" width="14.140625" style="0"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2015</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76.5">
      <c r="A4" s="353" t="s">
        <v>1305</v>
      </c>
      <c r="B4" s="354">
        <v>41414</v>
      </c>
      <c r="C4" s="353" t="s">
        <v>1384</v>
      </c>
      <c r="D4" s="353" t="s">
        <v>1384</v>
      </c>
      <c r="E4" s="353" t="s">
        <v>2016</v>
      </c>
      <c r="F4" s="353" t="s">
        <v>753</v>
      </c>
      <c r="G4" s="353">
        <v>67</v>
      </c>
      <c r="H4" s="353" t="s">
        <v>829</v>
      </c>
      <c r="I4" s="353" t="s">
        <v>1390</v>
      </c>
      <c r="J4" s="436" t="s">
        <v>2017</v>
      </c>
      <c r="K4" s="20" t="s">
        <v>2018</v>
      </c>
      <c r="L4" s="375" t="s">
        <v>955</v>
      </c>
      <c r="M4" s="375" t="s">
        <v>1321</v>
      </c>
      <c r="N4" s="375" t="s">
        <v>1202</v>
      </c>
      <c r="O4" s="375" t="s">
        <v>1384</v>
      </c>
      <c r="P4" s="375" t="s">
        <v>685</v>
      </c>
      <c r="Q4" s="375" t="s">
        <v>2019</v>
      </c>
      <c r="R4" s="354">
        <v>41414</v>
      </c>
      <c r="S4" s="474"/>
      <c r="T4" s="399" t="s">
        <v>1282</v>
      </c>
    </row>
    <row r="5" spans="1:20" s="4" customFormat="1" ht="12.75">
      <c r="A5" s="433"/>
      <c r="B5" s="459"/>
      <c r="C5" s="433"/>
      <c r="D5" s="433"/>
      <c r="E5" s="433"/>
      <c r="F5" s="433"/>
      <c r="G5" s="433"/>
      <c r="H5" s="433"/>
      <c r="I5" s="441"/>
      <c r="J5" s="433"/>
      <c r="K5" s="433"/>
      <c r="L5" s="433"/>
      <c r="M5" s="433"/>
      <c r="N5" s="433"/>
      <c r="O5" s="433"/>
      <c r="P5" s="433"/>
      <c r="Q5" s="433"/>
      <c r="R5" s="433"/>
      <c r="S5" s="433"/>
      <c r="T5" s="433"/>
    </row>
    <row r="6" spans="1:20" ht="25.5">
      <c r="A6" s="494" t="s">
        <v>1304</v>
      </c>
      <c r="B6" s="511" t="s">
        <v>2007</v>
      </c>
      <c r="C6" s="511">
        <v>41356</v>
      </c>
      <c r="D6" s="494" t="s">
        <v>2008</v>
      </c>
      <c r="E6" s="494" t="s">
        <v>1511</v>
      </c>
      <c r="F6" s="494" t="s">
        <v>2009</v>
      </c>
      <c r="G6" s="421">
        <v>1417</v>
      </c>
      <c r="H6" s="421" t="s">
        <v>829</v>
      </c>
      <c r="I6" s="421" t="s">
        <v>829</v>
      </c>
      <c r="J6" s="496" t="s">
        <v>1323</v>
      </c>
      <c r="K6" s="421" t="s">
        <v>1215</v>
      </c>
      <c r="L6" s="421" t="s">
        <v>1215</v>
      </c>
      <c r="M6" s="421" t="s">
        <v>1320</v>
      </c>
      <c r="N6" s="421" t="s">
        <v>1108</v>
      </c>
      <c r="O6" s="421" t="s">
        <v>26</v>
      </c>
      <c r="P6" s="421" t="s">
        <v>1215</v>
      </c>
      <c r="Q6" s="421" t="s">
        <v>1215</v>
      </c>
      <c r="R6" s="423" t="s">
        <v>1215</v>
      </c>
      <c r="S6" s="421"/>
      <c r="T6" s="424" t="s">
        <v>1282</v>
      </c>
    </row>
    <row r="7" spans="1:20" ht="25.5">
      <c r="A7" s="512" t="s">
        <v>1304</v>
      </c>
      <c r="B7" s="513">
        <v>41369</v>
      </c>
      <c r="C7" s="513">
        <v>41369</v>
      </c>
      <c r="D7" s="512" t="s">
        <v>2006</v>
      </c>
      <c r="E7" s="512" t="s">
        <v>649</v>
      </c>
      <c r="F7" s="512" t="s">
        <v>2005</v>
      </c>
      <c r="G7" s="514">
        <v>876</v>
      </c>
      <c r="H7" s="514" t="s">
        <v>829</v>
      </c>
      <c r="I7" s="514" t="s">
        <v>829</v>
      </c>
      <c r="J7" s="515" t="s">
        <v>1323</v>
      </c>
      <c r="K7" s="514" t="s">
        <v>1215</v>
      </c>
      <c r="L7" s="514" t="s">
        <v>1215</v>
      </c>
      <c r="M7" s="514" t="s">
        <v>1320</v>
      </c>
      <c r="N7" s="514" t="s">
        <v>1108</v>
      </c>
      <c r="O7" s="514" t="s">
        <v>26</v>
      </c>
      <c r="P7" s="514" t="s">
        <v>1215</v>
      </c>
      <c r="Q7" s="514" t="s">
        <v>1215</v>
      </c>
      <c r="R7" s="516" t="s">
        <v>1215</v>
      </c>
      <c r="S7" s="514"/>
      <c r="T7" s="424" t="s">
        <v>1282</v>
      </c>
    </row>
    <row r="8" spans="1:20" ht="25.5">
      <c r="A8" s="353" t="s">
        <v>1304</v>
      </c>
      <c r="B8" s="517">
        <v>41368</v>
      </c>
      <c r="C8" s="517">
        <v>41368</v>
      </c>
      <c r="D8" s="353" t="s">
        <v>2004</v>
      </c>
      <c r="E8" s="353" t="s">
        <v>1024</v>
      </c>
      <c r="F8" s="353" t="s">
        <v>104</v>
      </c>
      <c r="G8" s="353">
        <v>40</v>
      </c>
      <c r="H8" s="452" t="s">
        <v>829</v>
      </c>
      <c r="I8" s="16" t="s">
        <v>1390</v>
      </c>
      <c r="J8" s="125" t="s">
        <v>2010</v>
      </c>
      <c r="K8" s="375" t="s">
        <v>26</v>
      </c>
      <c r="L8" s="375" t="s">
        <v>2002</v>
      </c>
      <c r="M8" s="452" t="s">
        <v>1321</v>
      </c>
      <c r="N8" s="375" t="s">
        <v>1202</v>
      </c>
      <c r="O8" s="353" t="s">
        <v>1384</v>
      </c>
      <c r="P8" s="125" t="s">
        <v>26</v>
      </c>
      <c r="Q8" s="453"/>
      <c r="R8" s="354"/>
      <c r="S8" s="474"/>
      <c r="T8" s="500" t="s">
        <v>1975</v>
      </c>
    </row>
    <row r="9" spans="1:20" ht="105">
      <c r="A9" s="97" t="s">
        <v>1304</v>
      </c>
      <c r="B9" s="518">
        <v>41365</v>
      </c>
      <c r="C9" s="518" t="s">
        <v>1384</v>
      </c>
      <c r="D9" s="55" t="s">
        <v>1384</v>
      </c>
      <c r="E9" s="491" t="s">
        <v>1583</v>
      </c>
      <c r="F9" s="491" t="s">
        <v>1374</v>
      </c>
      <c r="G9" s="97">
        <v>240</v>
      </c>
      <c r="H9" s="519" t="s">
        <v>829</v>
      </c>
      <c r="I9" s="520" t="s">
        <v>1448</v>
      </c>
      <c r="J9" s="125" t="s">
        <v>2011</v>
      </c>
      <c r="K9" s="491" t="s">
        <v>1733</v>
      </c>
      <c r="L9" s="375" t="s">
        <v>2002</v>
      </c>
      <c r="M9" s="375" t="s">
        <v>1324</v>
      </c>
      <c r="N9" s="375" t="s">
        <v>1202</v>
      </c>
      <c r="O9" s="375"/>
      <c r="P9" s="524" t="s">
        <v>2012</v>
      </c>
      <c r="Q9" s="521" t="s">
        <v>2013</v>
      </c>
      <c r="R9" s="522">
        <v>41365</v>
      </c>
      <c r="S9" s="523" t="s">
        <v>2014</v>
      </c>
      <c r="T9" s="424" t="s">
        <v>1282</v>
      </c>
    </row>
    <row r="10" spans="1:20" s="4" customFormat="1" ht="12.75">
      <c r="A10" s="386"/>
      <c r="B10" s="476"/>
      <c r="C10" s="386"/>
      <c r="D10" s="433"/>
      <c r="E10" s="386"/>
      <c r="F10" s="386"/>
      <c r="G10" s="386"/>
      <c r="H10" s="386"/>
      <c r="I10" s="387"/>
      <c r="J10" s="386"/>
      <c r="K10" s="386"/>
      <c r="L10" s="386"/>
      <c r="M10" s="386"/>
      <c r="N10" s="386"/>
      <c r="O10" s="386"/>
      <c r="P10" s="386"/>
      <c r="Q10" s="433"/>
      <c r="R10" s="386"/>
      <c r="S10" s="386"/>
      <c r="T10" s="386"/>
    </row>
    <row r="11" spans="1:20" ht="51">
      <c r="A11" s="353" t="s">
        <v>1303</v>
      </c>
      <c r="B11" s="354">
        <v>41341</v>
      </c>
      <c r="C11" s="354">
        <v>41341</v>
      </c>
      <c r="D11" s="4" t="s">
        <v>2001</v>
      </c>
      <c r="E11" s="474" t="s">
        <v>1405</v>
      </c>
      <c r="F11" s="474" t="s">
        <v>1380</v>
      </c>
      <c r="G11" s="353">
        <v>40</v>
      </c>
      <c r="H11" s="452" t="s">
        <v>829</v>
      </c>
      <c r="I11" s="125" t="s">
        <v>1448</v>
      </c>
      <c r="J11" s="125" t="s">
        <v>1999</v>
      </c>
      <c r="K11" s="375" t="s">
        <v>694</v>
      </c>
      <c r="L11" s="375" t="s">
        <v>2002</v>
      </c>
      <c r="M11" s="452" t="s">
        <v>1321</v>
      </c>
      <c r="N11" s="375" t="s">
        <v>1202</v>
      </c>
      <c r="O11" s="474"/>
      <c r="P11" s="125" t="s">
        <v>2003</v>
      </c>
      <c r="Q11" s="463" t="s">
        <v>2000</v>
      </c>
      <c r="R11" s="354">
        <v>41341</v>
      </c>
      <c r="S11" s="474"/>
      <c r="T11" s="424" t="s">
        <v>1282</v>
      </c>
    </row>
    <row r="12" spans="1:20" ht="12.75">
      <c r="A12" s="503"/>
      <c r="B12" s="504"/>
      <c r="C12" s="504"/>
      <c r="D12" s="504"/>
      <c r="E12" s="505"/>
      <c r="F12" s="505"/>
      <c r="G12" s="506"/>
      <c r="H12" s="507"/>
      <c r="I12" s="508"/>
      <c r="J12" s="508"/>
      <c r="K12" s="505"/>
      <c r="L12" s="505"/>
      <c r="M12" s="505"/>
      <c r="N12" s="505"/>
      <c r="O12" s="505"/>
      <c r="P12" s="509"/>
      <c r="Q12" s="507"/>
      <c r="R12" s="504"/>
      <c r="S12" s="503"/>
      <c r="T12" s="510"/>
    </row>
    <row r="13" spans="1:20" ht="25.5">
      <c r="A13" s="494" t="s">
        <v>1302</v>
      </c>
      <c r="B13" s="423">
        <v>41322</v>
      </c>
      <c r="C13" s="423">
        <v>41312</v>
      </c>
      <c r="D13" s="423" t="s">
        <v>1998</v>
      </c>
      <c r="E13" s="421" t="s">
        <v>649</v>
      </c>
      <c r="F13" s="501" t="s">
        <v>1318</v>
      </c>
      <c r="G13" s="421">
        <v>840</v>
      </c>
      <c r="H13" s="421" t="s">
        <v>829</v>
      </c>
      <c r="I13" s="421" t="s">
        <v>829</v>
      </c>
      <c r="J13" s="496" t="s">
        <v>1323</v>
      </c>
      <c r="K13" s="421" t="s">
        <v>1215</v>
      </c>
      <c r="L13" s="421" t="s">
        <v>1215</v>
      </c>
      <c r="M13" s="421" t="s">
        <v>1320</v>
      </c>
      <c r="N13" s="421" t="s">
        <v>1108</v>
      </c>
      <c r="O13" s="421" t="s">
        <v>26</v>
      </c>
      <c r="P13" s="421" t="s">
        <v>1215</v>
      </c>
      <c r="Q13" s="421" t="s">
        <v>1215</v>
      </c>
      <c r="R13" s="423" t="s">
        <v>1215</v>
      </c>
      <c r="S13" s="421"/>
      <c r="T13" s="424" t="s">
        <v>1282</v>
      </c>
    </row>
    <row r="14" spans="1:20" ht="12.75">
      <c r="A14" s="503"/>
      <c r="B14" s="504"/>
      <c r="C14" s="504"/>
      <c r="D14" s="504"/>
      <c r="E14" s="505"/>
      <c r="F14" s="505"/>
      <c r="G14" s="506"/>
      <c r="H14" s="507"/>
      <c r="I14" s="508"/>
      <c r="J14" s="508"/>
      <c r="K14" s="505"/>
      <c r="L14" s="505"/>
      <c r="M14" s="505"/>
      <c r="N14" s="505"/>
      <c r="O14" s="505"/>
      <c r="P14" s="509"/>
      <c r="Q14" s="507"/>
      <c r="R14" s="504"/>
      <c r="S14" s="503"/>
      <c r="T14" s="510"/>
    </row>
    <row r="15" spans="1:20" ht="38.25">
      <c r="A15" s="474" t="s">
        <v>1993</v>
      </c>
      <c r="B15" s="354">
        <v>41278</v>
      </c>
      <c r="C15" s="354">
        <v>41278</v>
      </c>
      <c r="D15" s="354" t="s">
        <v>1994</v>
      </c>
      <c r="E15" s="375" t="s">
        <v>291</v>
      </c>
      <c r="F15" s="375" t="s">
        <v>790</v>
      </c>
      <c r="G15" s="353">
        <v>130</v>
      </c>
      <c r="H15" s="452" t="s">
        <v>829</v>
      </c>
      <c r="I15" s="125" t="s">
        <v>1448</v>
      </c>
      <c r="J15" s="125" t="s">
        <v>1995</v>
      </c>
      <c r="K15" s="375" t="s">
        <v>1996</v>
      </c>
      <c r="L15" s="375" t="s">
        <v>955</v>
      </c>
      <c r="M15" s="375" t="s">
        <v>1321</v>
      </c>
      <c r="N15" s="375" t="s">
        <v>1202</v>
      </c>
      <c r="O15" s="375" t="s">
        <v>1213</v>
      </c>
      <c r="P15" s="20" t="s">
        <v>1997</v>
      </c>
      <c r="Q15" s="452"/>
      <c r="R15" s="354">
        <v>41278</v>
      </c>
      <c r="S15" s="474"/>
      <c r="T15" s="424" t="s">
        <v>1282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F28" sqref="F28"/>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32" t="s">
        <v>1990</v>
      </c>
      <c r="B1" s="532"/>
      <c r="C1" s="532"/>
      <c r="D1" s="532"/>
      <c r="E1" s="532"/>
      <c r="F1" s="532"/>
      <c r="G1" s="532"/>
      <c r="H1" s="532"/>
      <c r="I1" s="532"/>
      <c r="J1" s="53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33" t="s">
        <v>1991</v>
      </c>
      <c r="B16" s="533" t="s">
        <v>1301</v>
      </c>
      <c r="C16" s="40">
        <f>SUM(C4:C15)</f>
        <v>181440</v>
      </c>
      <c r="D16" s="535">
        <f>SUM(D4:D15)</f>
        <v>0</v>
      </c>
      <c r="E16" s="537">
        <f>C16-D16</f>
        <v>181440</v>
      </c>
      <c r="F16" s="539">
        <f>SUM(F4:F15)</f>
        <v>130</v>
      </c>
      <c r="G16" s="541">
        <f>(C16-F16)/C16</f>
        <v>0.9992835097001763</v>
      </c>
      <c r="H16" s="543">
        <f>SUM(H4:H15)</f>
        <v>0</v>
      </c>
      <c r="I16" s="544">
        <f>SUM(I4:I15)</f>
        <v>0</v>
      </c>
      <c r="J16" s="544"/>
    </row>
    <row r="17" spans="1:10" ht="22.5"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H9" sqref="H9"/>
    </sheetView>
  </sheetViews>
  <sheetFormatPr defaultColWidth="9.140625" defaultRowHeight="12.75"/>
  <cols>
    <col min="1" max="1" width="17.28125" style="0" customWidth="1"/>
    <col min="2" max="2" width="29.140625" style="0" bestFit="1" customWidth="1"/>
  </cols>
  <sheetData>
    <row r="1" spans="1:10" ht="23.25">
      <c r="A1" s="532" t="s">
        <v>1990</v>
      </c>
      <c r="B1" s="532"/>
      <c r="C1" s="532"/>
      <c r="D1" s="532"/>
      <c r="E1" s="532"/>
      <c r="F1" s="532"/>
      <c r="G1" s="532"/>
      <c r="H1" s="532"/>
      <c r="I1" s="532"/>
      <c r="J1" s="53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40</v>
      </c>
      <c r="G6" s="294">
        <f t="shared" si="0"/>
        <v>0.9975845410628019</v>
      </c>
      <c r="H6" s="270">
        <v>0</v>
      </c>
      <c r="I6" s="240">
        <v>0</v>
      </c>
      <c r="J6" s="295">
        <f t="shared" si="1"/>
        <v>0.9975845410628019</v>
      </c>
    </row>
    <row r="7" spans="1:10" ht="13.5" thickBot="1">
      <c r="A7" s="34" t="s">
        <v>1304</v>
      </c>
      <c r="B7" s="34" t="s">
        <v>1301</v>
      </c>
      <c r="C7" s="35">
        <f>21*60*12</f>
        <v>15120</v>
      </c>
      <c r="D7" s="35">
        <v>2293</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33" t="s">
        <v>1991</v>
      </c>
      <c r="B16" s="533" t="s">
        <v>1301</v>
      </c>
      <c r="C16" s="40">
        <f>SUM(C4:C15)</f>
        <v>181440</v>
      </c>
      <c r="D16" s="535">
        <f>SUM(D4:D15)</f>
        <v>3133</v>
      </c>
      <c r="E16" s="537">
        <f>C16-D16</f>
        <v>178307</v>
      </c>
      <c r="F16" s="539">
        <f>SUM(F4:F15)</f>
        <v>40</v>
      </c>
      <c r="G16" s="541">
        <f>(C16-F16)/C16</f>
        <v>0.9997795414462081</v>
      </c>
      <c r="H16" s="543">
        <f>SUM(H4:H15)</f>
        <v>0</v>
      </c>
      <c r="I16" s="544">
        <f>SUM(I4:I15)</f>
        <v>0</v>
      </c>
      <c r="J16" s="544"/>
    </row>
    <row r="17" spans="1:10" ht="22.5"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F31" sqref="F31"/>
    </sheetView>
  </sheetViews>
  <sheetFormatPr defaultColWidth="9.140625" defaultRowHeight="12.75"/>
  <cols>
    <col min="1" max="1" width="13.7109375" style="0" customWidth="1"/>
    <col min="2" max="2" width="30.421875" style="0" bestFit="1" customWidth="1"/>
  </cols>
  <sheetData>
    <row r="1" spans="1:10" ht="23.25">
      <c r="A1" s="532" t="s">
        <v>1992</v>
      </c>
      <c r="B1" s="532"/>
      <c r="C1" s="532"/>
      <c r="D1" s="532"/>
      <c r="E1" s="532"/>
      <c r="F1" s="532"/>
      <c r="G1" s="532"/>
      <c r="H1" s="532"/>
      <c r="I1" s="532"/>
      <c r="J1" s="532"/>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v>840</v>
      </c>
      <c r="E5" s="35">
        <f t="shared" si="0"/>
        <v>14520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v>2293</v>
      </c>
      <c r="E7" s="35">
        <f t="shared" si="0"/>
        <v>14027</v>
      </c>
      <c r="F7" s="175">
        <v>40</v>
      </c>
      <c r="G7" s="302">
        <f t="shared" si="1"/>
        <v>0.9971483567405718</v>
      </c>
      <c r="H7" s="224"/>
      <c r="I7" s="259"/>
      <c r="J7" s="302">
        <f t="shared" si="2"/>
        <v>0.9971483567405718</v>
      </c>
    </row>
    <row r="8" spans="1:10" ht="13.5" thickBot="1">
      <c r="A8" s="34" t="s">
        <v>1305</v>
      </c>
      <c r="B8" s="34" t="s">
        <v>846</v>
      </c>
      <c r="C8" s="35">
        <f>(21*12*60)+(4*4*60)</f>
        <v>16080</v>
      </c>
      <c r="D8" s="35"/>
      <c r="E8" s="35">
        <f t="shared" si="0"/>
        <v>16080</v>
      </c>
      <c r="F8" s="175">
        <v>10</v>
      </c>
      <c r="G8" s="302">
        <f t="shared" si="1"/>
        <v>0.9993781094527363</v>
      </c>
      <c r="H8" s="224"/>
      <c r="I8" s="259"/>
      <c r="J8" s="302">
        <f t="shared" si="2"/>
        <v>0.9993781094527363</v>
      </c>
    </row>
    <row r="9" spans="1:10" ht="13.5" thickBot="1">
      <c r="A9" s="34" t="s">
        <v>1306</v>
      </c>
      <c r="B9" s="34" t="s">
        <v>846</v>
      </c>
      <c r="C9" s="35">
        <f>(22*12*60)+(4*4*60)</f>
        <v>16800</v>
      </c>
      <c r="D9" s="35"/>
      <c r="E9" s="35">
        <f t="shared" si="0"/>
        <v>16800</v>
      </c>
      <c r="F9" s="175">
        <v>0</v>
      </c>
      <c r="G9" s="302">
        <f t="shared" si="1"/>
        <v>1</v>
      </c>
      <c r="H9" s="224"/>
      <c r="I9" s="259"/>
      <c r="J9" s="302">
        <f t="shared" si="2"/>
        <v>1</v>
      </c>
    </row>
    <row r="10" spans="1:10" ht="13.5" thickBot="1">
      <c r="A10" s="34" t="s">
        <v>1307</v>
      </c>
      <c r="B10" s="34" t="s">
        <v>846</v>
      </c>
      <c r="C10" s="35">
        <f>(20*12*60)+(5*4*60)</f>
        <v>15600</v>
      </c>
      <c r="D10" s="35"/>
      <c r="E10" s="35">
        <f t="shared" si="0"/>
        <v>15600</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0</v>
      </c>
      <c r="G11" s="302">
        <f t="shared" si="1"/>
        <v>1</v>
      </c>
      <c r="H11" s="224"/>
      <c r="I11" s="259"/>
      <c r="J11" s="302">
        <f t="shared" si="2"/>
        <v>1</v>
      </c>
    </row>
    <row r="12" spans="1:10" ht="13.5" thickBot="1">
      <c r="A12" s="34" t="s">
        <v>1309</v>
      </c>
      <c r="B12" s="34" t="s">
        <v>846</v>
      </c>
      <c r="C12" s="35">
        <f>(22*12*60)+(4*4*60)</f>
        <v>16800</v>
      </c>
      <c r="D12" s="35"/>
      <c r="E12" s="35">
        <f t="shared" si="0"/>
        <v>16800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0</v>
      </c>
      <c r="G13" s="302">
        <f t="shared" si="1"/>
        <v>1</v>
      </c>
      <c r="H13" s="224"/>
      <c r="I13" s="259"/>
      <c r="J13" s="302">
        <f t="shared" si="2"/>
        <v>1</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33" t="s">
        <v>1991</v>
      </c>
      <c r="B16" s="533" t="s">
        <v>846</v>
      </c>
      <c r="C16" s="40">
        <f>SUM(C4:C15)</f>
        <v>195360</v>
      </c>
      <c r="D16" s="535">
        <f>SUM(D4:D15)</f>
        <v>3133</v>
      </c>
      <c r="E16" s="535">
        <f>C16-D16</f>
        <v>192227</v>
      </c>
      <c r="F16" s="545">
        <f>SUM(F4:F15)</f>
        <v>50</v>
      </c>
      <c r="G16" s="541">
        <f>(E16-F16)/E16</f>
        <v>0.9997398908582041</v>
      </c>
      <c r="H16" s="543">
        <f>SUM(H4:H15)</f>
        <v>0</v>
      </c>
      <c r="I16" s="543">
        <f>SUM(I4:I15)</f>
        <v>0</v>
      </c>
      <c r="J16" s="543"/>
    </row>
    <row r="17" spans="1:10" ht="22.5" thickBot="1">
      <c r="A17" s="534"/>
      <c r="B17" s="534"/>
      <c r="C17" s="41" t="s">
        <v>1481</v>
      </c>
      <c r="D17" s="536"/>
      <c r="E17" s="536"/>
      <c r="F17" s="546"/>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B4" sqref="B4:T4"/>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32" t="s">
        <v>1907</v>
      </c>
      <c r="B1" s="532"/>
      <c r="C1" s="532"/>
      <c r="D1" s="532"/>
      <c r="E1" s="532"/>
      <c r="F1" s="532"/>
      <c r="G1" s="532"/>
      <c r="H1" s="532"/>
      <c r="I1" s="532"/>
      <c r="J1" s="532"/>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33" t="s">
        <v>1480</v>
      </c>
      <c r="B16" s="533" t="s">
        <v>1301</v>
      </c>
      <c r="C16" s="40">
        <f>SUM(C4:C15)</f>
        <v>181440</v>
      </c>
      <c r="D16" s="535">
        <f>SUM(D4:D15)</f>
        <v>0</v>
      </c>
      <c r="E16" s="537">
        <f>C16-D16</f>
        <v>181440</v>
      </c>
      <c r="F16" s="539">
        <f>SUM(F4:F15)</f>
        <v>830</v>
      </c>
      <c r="G16" s="541">
        <f>(C16-F16)/C16</f>
        <v>0.9954254850088183</v>
      </c>
      <c r="H16" s="543">
        <f>SUM(H4:H15)</f>
        <v>0</v>
      </c>
      <c r="I16" s="544">
        <f>SUM(I4:I15)</f>
        <v>0</v>
      </c>
      <c r="J16" s="544"/>
    </row>
    <row r="17" spans="1:10" ht="23.25" customHeight="1"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2013-06-04T14:31:23Z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