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'Vote'!$E$23:$I$27</definedName>
    <definedName name="clearIndGenVote">'Vote'!$G$23:$I$27</definedName>
    <definedName name="clearIndREP">'Vote'!$E$37:$I$41</definedName>
    <definedName name="clearIndREPVote">'Vote'!$G$37:$I$41</definedName>
    <definedName name="clearIOU">'Vote'!$E$44:$I$46</definedName>
    <definedName name="clearIOUVote">'Vote'!$G$44:$I$46</definedName>
    <definedName name="clearMarketers">'Vote'!$E$30:$I$34</definedName>
    <definedName name="clearMarketersVote">'Vote'!$G$30:$I$34</definedName>
    <definedName name="clearMuni">'Vote'!$E$49:$I$52</definedName>
    <definedName name="clearMuniVote">'Vote'!$G$49:$I$52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'Vote'!$F$28</definedName>
    <definedName name="countIndGenAbstain">'Vote'!$I$28</definedName>
    <definedName name="countIndREP">'Vote'!$F$42</definedName>
    <definedName name="countIndREPAbstain">'Vote'!$I$42</definedName>
    <definedName name="countIOU">'Vote'!$F$47</definedName>
    <definedName name="countIOUAbstain">'Vote'!$I$47</definedName>
    <definedName name="countMarketers">'Vote'!$F$35</definedName>
    <definedName name="countMarketersAbstain">'Vote'!$I$35</definedName>
    <definedName name="countMuni">'Vote'!$F$53</definedName>
    <definedName name="countMuniAbstain">'Vote'!$I$53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'Vote'!$G$22:$I$28</definedName>
    <definedName name="IndREP">'Vote'!$G$36:$I$42</definedName>
    <definedName name="IOU">'Vote'!$G$43:$I$47</definedName>
    <definedName name="Marketers">'Vote'!$G$29:$I$35</definedName>
    <definedName name="MotionStatus">'Vote'!$G$3</definedName>
    <definedName name="muni">'Vote'!$G$48:$I$53</definedName>
    <definedName name="Output_Area">'Vote'!$G$3:$H$4</definedName>
    <definedName name="PercentageVote">'Vote'!$F$6</definedName>
    <definedName name="_xlnm.Print_Area" localSheetId="0">'Vote'!$A$1:$J$60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'Vote'!$F$56</definedName>
    <definedName name="VoteNumberFormat">'Vote'!$G$16:$H$56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<sst xmlns="http://schemas.openxmlformats.org/spreadsheetml/2006/main" count="125" uniqueCount="85">
  <si>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</si>
  <si>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</si>
  <si>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</si>
  <si>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</si>
  <si>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</si>
  <si>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</si>
  <si>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</si>
  <si>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</si>
  <si>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</si>
  <si>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</si>
  <si>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</si>
  <si>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</si>
  <si>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</si>
  <si>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</si>
  <si>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</si>
  <si>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</si>
  <si>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</si>
  <si>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</si>
  <si>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</si>
  <si>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</si>
  <si>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</si>
  <si>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</si>
  <si>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</si>
  <si>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</si>
  <si>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</si>
  <si>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</si>
  <si>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</si>
  <si>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</si>
  <si>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</si>
  <si>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</si>
  <si>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</si>
  <si>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</si>
  <si>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</si>
  <si>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</si>
  <si>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</si>
  <si>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</si>
  <si>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</si>
  <si>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Tom Burke</t>
  </si>
  <si>
    <t>South Texas Electric Cooperative</t>
  </si>
  <si>
    <t>Garland Power and Light</t>
  </si>
  <si>
    <t>Dan Bailey</t>
  </si>
  <si>
    <t>CPS Energy</t>
  </si>
  <si>
    <t>Luminant</t>
  </si>
  <si>
    <t>DeAnn Walker</t>
  </si>
  <si>
    <t>CenterPoint Energy</t>
  </si>
  <si>
    <t>AES</t>
  </si>
  <si>
    <t>Bill Brod</t>
  </si>
  <si>
    <t>Marguerite Wagner</t>
  </si>
  <si>
    <t>Edison Mission</t>
  </si>
  <si>
    <t>Morgan Stanley</t>
  </si>
  <si>
    <t>Clayton Greer</t>
  </si>
  <si>
    <t>Joe De Almeida</t>
  </si>
  <si>
    <t>Public Citizen Inc.</t>
  </si>
  <si>
    <t>David Power</t>
  </si>
  <si>
    <t>Consolidated Edison Solutions</t>
  </si>
  <si>
    <t>Bret Ogin</t>
  </si>
  <si>
    <t>Matt White</t>
  </si>
  <si>
    <t>Accent Energy Texas</t>
  </si>
  <si>
    <t>John Varnell</t>
  </si>
  <si>
    <t>Amanda Frazier</t>
  </si>
  <si>
    <t>Chapparel</t>
  </si>
  <si>
    <t>Miguel Huerta</t>
  </si>
  <si>
    <t>LCRA</t>
  </si>
  <si>
    <t>Calpine</t>
  </si>
  <si>
    <t>Randy Jones</t>
  </si>
  <si>
    <t>GDF Suez</t>
  </si>
  <si>
    <t>Bob Helton</t>
  </si>
  <si>
    <t>Citigroup Energy</t>
  </si>
  <si>
    <t>Direct Energy</t>
  </si>
  <si>
    <t>Reliant Energy</t>
  </si>
  <si>
    <t>Bill Barnes</t>
  </si>
  <si>
    <t>Austin Energy</t>
  </si>
  <si>
    <t>Need &gt;50% to Pass</t>
  </si>
  <si>
    <t>EDF</t>
  </si>
  <si>
    <t>Motion Carries</t>
  </si>
  <si>
    <t>PRS Motion: To endorse and forward the 4/18/13 PRS Report as amended by the 5/7/13 ERCOT comments and Impact Analysis for NPRR508 to TAC with a recommended priority of 2013 and rank of 880.</t>
  </si>
  <si>
    <t>Date: 5/16/13</t>
  </si>
  <si>
    <t>Prepared by: Y. Landin</t>
  </si>
  <si>
    <t>Bill Hellinghausen</t>
  </si>
  <si>
    <t>Eric Goff</t>
  </si>
  <si>
    <t>Sandy Morris</t>
  </si>
  <si>
    <t>Adrianne Brandt</t>
  </si>
  <si>
    <t>David Kee</t>
  </si>
  <si>
    <t>Kim Perry</t>
  </si>
  <si>
    <t>Sara Bombick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</si>
</sst>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3"/>
  <sheetViews>
    <sheetView showGridLines="0" tabSelected="1" zoomScalePageLayoutView="0" workbookViewId="0" topLeftCell="A1">
      <pane ySplit="8" topLeftCell="A18" activePane="bottomLeft" state="frozen"/>
      <selection pane="topLeft" activeCell="A1" sqref="A1"/>
      <selection pane="bottomLeft" activeCell="E18" sqref="E18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75</v>
      </c>
      <c r="C3" s="68"/>
      <c r="D3" s="68"/>
      <c r="E3" s="6"/>
      <c r="F3" s="55" t="s">
        <v>22</v>
      </c>
      <c r="G3" s="64" t="s">
        <v>74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14" t="s">
        <v>76</v>
      </c>
      <c r="C5" s="15"/>
      <c r="D5" s="7"/>
      <c r="E5" s="6"/>
      <c r="F5" s="57" t="s">
        <v>20</v>
      </c>
      <c r="G5" s="58">
        <f>IF((G56+H56)=0,"",G56)</f>
        <v>4.666666666666666</v>
      </c>
      <c r="H5" s="58">
        <f>IF((G56+H56)=0,"",H56)</f>
        <v>2.333333333333333</v>
      </c>
      <c r="I5" s="59">
        <f>I56</f>
        <v>4</v>
      </c>
    </row>
    <row r="6" spans="2:9" ht="22.5" customHeight="1">
      <c r="B6" s="14" t="s">
        <v>77</v>
      </c>
      <c r="C6" s="14"/>
      <c r="D6" s="15"/>
      <c r="E6" s="16"/>
      <c r="F6" s="61" t="s">
        <v>72</v>
      </c>
      <c r="G6" s="60">
        <f>G57</f>
        <v>0.6666666666666666</v>
      </c>
      <c r="H6" s="60">
        <f>H57</f>
        <v>0.3333333333333333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/>
      <c r="E10" s="53" t="s">
        <v>16</v>
      </c>
      <c r="F10" s="52">
        <v>1</v>
      </c>
      <c r="G10" s="34"/>
      <c r="H10" s="35"/>
      <c r="I10" s="20"/>
    </row>
    <row r="11" spans="2:9" ht="11.25">
      <c r="B11" s="31" t="s">
        <v>33</v>
      </c>
      <c r="C11" s="33"/>
      <c r="D11" s="36" t="s">
        <v>19</v>
      </c>
      <c r="E11" s="51" t="s">
        <v>51</v>
      </c>
      <c r="F11" s="32" t="s">
        <v>15</v>
      </c>
      <c r="G11" s="50">
        <v>0.25</v>
      </c>
      <c r="H11" s="50"/>
      <c r="I11" s="20"/>
    </row>
    <row r="12" spans="2:9" ht="11.25">
      <c r="B12" s="31" t="s">
        <v>60</v>
      </c>
      <c r="C12" s="33"/>
      <c r="D12" s="36" t="s">
        <v>19</v>
      </c>
      <c r="E12" s="51" t="s">
        <v>61</v>
      </c>
      <c r="F12" s="50" t="s">
        <v>15</v>
      </c>
      <c r="G12" s="50">
        <v>0.25</v>
      </c>
      <c r="H12" s="50"/>
      <c r="I12" s="20"/>
    </row>
    <row r="13" spans="2:9" ht="11.25">
      <c r="B13" s="31" t="s">
        <v>52</v>
      </c>
      <c r="C13" s="33"/>
      <c r="D13" s="36" t="s">
        <v>17</v>
      </c>
      <c r="E13" s="51" t="s">
        <v>53</v>
      </c>
      <c r="F13" s="50" t="s">
        <v>15</v>
      </c>
      <c r="G13" s="50">
        <v>0.5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20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10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34</v>
      </c>
      <c r="C17" s="23"/>
      <c r="D17" s="23"/>
      <c r="E17" s="24" t="s">
        <v>37</v>
      </c>
      <c r="F17" s="25" t="s">
        <v>15</v>
      </c>
      <c r="G17" s="49"/>
      <c r="H17" s="49">
        <v>0.3333333333333333</v>
      </c>
      <c r="I17" s="20"/>
    </row>
    <row r="18" spans="2:9" s="22" customFormat="1" ht="11.25">
      <c r="B18" s="23" t="s">
        <v>62</v>
      </c>
      <c r="C18" s="23"/>
      <c r="D18" s="23"/>
      <c r="E18" s="24" t="s">
        <v>84</v>
      </c>
      <c r="F18" s="63" t="s">
        <v>15</v>
      </c>
      <c r="G18" s="49">
        <v>0.3333333333333333</v>
      </c>
      <c r="H18" s="49"/>
      <c r="I18" s="20"/>
    </row>
    <row r="19" spans="2:9" s="22" customFormat="1" ht="11.25">
      <c r="B19" s="23" t="s">
        <v>38</v>
      </c>
      <c r="C19" s="23"/>
      <c r="D19" s="23"/>
      <c r="E19" s="24" t="s">
        <v>83</v>
      </c>
      <c r="F19" s="25" t="s">
        <v>15</v>
      </c>
      <c r="G19" s="49"/>
      <c r="H19" s="49">
        <v>0.3333333333333333</v>
      </c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20</v>
      </c>
      <c r="F21" s="27">
        <f>COUNTA(F16:F20)</f>
        <v>3</v>
      </c>
      <c r="G21" s="28">
        <f>SUM(G16:G20)</f>
        <v>0.3333333333333333</v>
      </c>
      <c r="H21" s="29">
        <f>SUM(H16:H20)</f>
        <v>0.6666666666666666</v>
      </c>
      <c r="I21" s="27">
        <f>COUNTA(I16:I20)</f>
        <v>0</v>
      </c>
    </row>
    <row r="22" spans="2:9" ht="11.25">
      <c r="B22" s="6" t="s">
        <v>31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45</v>
      </c>
      <c r="C23" s="31"/>
      <c r="D23" s="31"/>
      <c r="E23" s="51" t="s">
        <v>46</v>
      </c>
      <c r="F23" s="25" t="s">
        <v>15</v>
      </c>
      <c r="G23" s="50"/>
      <c r="H23" s="32"/>
      <c r="I23" s="20" t="s">
        <v>21</v>
      </c>
    </row>
    <row r="24" spans="2:9" ht="11.25">
      <c r="B24" s="31" t="s">
        <v>65</v>
      </c>
      <c r="C24" s="31"/>
      <c r="D24" s="31"/>
      <c r="E24" s="51" t="s">
        <v>66</v>
      </c>
      <c r="F24" s="63" t="s">
        <v>15</v>
      </c>
      <c r="G24" s="50">
        <v>0.3333333333333333</v>
      </c>
      <c r="H24" s="32"/>
      <c r="I24" s="20"/>
    </row>
    <row r="25" spans="2:9" ht="11.25">
      <c r="B25" s="31" t="s">
        <v>63</v>
      </c>
      <c r="C25" s="31"/>
      <c r="D25" s="31"/>
      <c r="E25" s="51" t="s">
        <v>64</v>
      </c>
      <c r="F25" s="63" t="s">
        <v>15</v>
      </c>
      <c r="G25" s="50"/>
      <c r="H25" s="50">
        <v>0.3333333333333333</v>
      </c>
      <c r="I25" s="20"/>
    </row>
    <row r="26" spans="2:9" ht="11.25">
      <c r="B26" s="31" t="s">
        <v>48</v>
      </c>
      <c r="C26" s="31"/>
      <c r="D26" s="31"/>
      <c r="E26" s="51" t="s">
        <v>47</v>
      </c>
      <c r="F26" s="25" t="s">
        <v>15</v>
      </c>
      <c r="G26" s="50"/>
      <c r="H26" s="50">
        <v>0.3333333333333333</v>
      </c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11.25">
      <c r="B28" s="14"/>
      <c r="C28" s="14"/>
      <c r="D28" s="14"/>
      <c r="E28" s="1" t="s">
        <v>20</v>
      </c>
      <c r="F28" s="27">
        <f>COUNTA(F22:F27)</f>
        <v>4</v>
      </c>
      <c r="G28" s="28">
        <f>SUM(G22:G27)</f>
        <v>0.3333333333333333</v>
      </c>
      <c r="H28" s="29">
        <f>SUM(H22:H27)</f>
        <v>0.6666666666666666</v>
      </c>
      <c r="I28" s="27">
        <f>COUNTA(I22:I27)</f>
        <v>1</v>
      </c>
    </row>
    <row r="29" spans="2:9" ht="11.25">
      <c r="B29" s="6" t="s">
        <v>12</v>
      </c>
      <c r="C29" s="6"/>
      <c r="D29" s="6"/>
      <c r="E29" s="16"/>
      <c r="F29" s="20"/>
      <c r="G29" s="21"/>
      <c r="H29" s="21"/>
      <c r="I29" s="20"/>
    </row>
    <row r="30" spans="2:9" ht="11.25">
      <c r="B30" s="31" t="s">
        <v>49</v>
      </c>
      <c r="C30" s="31"/>
      <c r="D30" s="31"/>
      <c r="E30" s="51" t="s">
        <v>50</v>
      </c>
      <c r="F30" s="25" t="s">
        <v>15</v>
      </c>
      <c r="G30" s="50"/>
      <c r="H30" s="50">
        <v>0.3333333333333333</v>
      </c>
      <c r="I30" s="20"/>
    </row>
    <row r="31" spans="2:9" ht="11.25">
      <c r="B31" s="31" t="s">
        <v>73</v>
      </c>
      <c r="C31" s="31"/>
      <c r="D31" s="31"/>
      <c r="E31" s="51" t="s">
        <v>78</v>
      </c>
      <c r="F31" s="63" t="s">
        <v>15</v>
      </c>
      <c r="G31" s="50"/>
      <c r="H31" s="50">
        <v>0.3333333333333333</v>
      </c>
      <c r="I31" s="20"/>
    </row>
    <row r="32" spans="2:9" ht="11.25">
      <c r="B32" s="31" t="s">
        <v>67</v>
      </c>
      <c r="C32" s="31"/>
      <c r="D32" s="31"/>
      <c r="E32" s="51" t="s">
        <v>79</v>
      </c>
      <c r="F32" s="63" t="s">
        <v>15</v>
      </c>
      <c r="G32" s="50"/>
      <c r="H32" s="50">
        <v>0.3333333333333333</v>
      </c>
      <c r="I32" s="20"/>
    </row>
    <row r="33" spans="2:9" ht="11.25">
      <c r="B33" s="31" t="s">
        <v>36</v>
      </c>
      <c r="C33" s="31"/>
      <c r="D33" s="31"/>
      <c r="E33" s="51" t="s">
        <v>58</v>
      </c>
      <c r="F33" s="25" t="s">
        <v>15</v>
      </c>
      <c r="G33" s="50"/>
      <c r="H33" s="50"/>
      <c r="I33" s="20" t="s">
        <v>21</v>
      </c>
    </row>
    <row r="34" spans="2:9" ht="7.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20</v>
      </c>
      <c r="F35" s="27">
        <f>COUNTA(F29:F34)</f>
        <v>4</v>
      </c>
      <c r="G35" s="28">
        <f>SUM(G29:G34)</f>
        <v>0</v>
      </c>
      <c r="H35" s="29">
        <f>SUM(H29:H34)</f>
        <v>1</v>
      </c>
      <c r="I35" s="27">
        <f>COUNTA(I29:I34)</f>
        <v>1</v>
      </c>
    </row>
    <row r="36" spans="2:9" ht="11.25">
      <c r="B36" s="6" t="s">
        <v>9</v>
      </c>
      <c r="C36" s="14"/>
      <c r="D36" s="14"/>
      <c r="E36" s="16"/>
      <c r="F36" s="20"/>
      <c r="G36" s="21"/>
      <c r="H36" s="21"/>
      <c r="I36" s="20"/>
    </row>
    <row r="37" spans="2:9" ht="11.25">
      <c r="B37" s="31" t="s">
        <v>54</v>
      </c>
      <c r="C37" s="31"/>
      <c r="D37" s="31"/>
      <c r="E37" s="51" t="s">
        <v>55</v>
      </c>
      <c r="F37" s="25" t="s">
        <v>15</v>
      </c>
      <c r="G37" s="50">
        <v>0.3333333333333333</v>
      </c>
      <c r="H37" s="32"/>
      <c r="I37" s="20"/>
    </row>
    <row r="38" spans="2:9" ht="11.25">
      <c r="B38" s="31" t="s">
        <v>69</v>
      </c>
      <c r="C38" s="31"/>
      <c r="D38" s="31"/>
      <c r="E38" s="51" t="s">
        <v>70</v>
      </c>
      <c r="F38" s="63" t="s">
        <v>15</v>
      </c>
      <c r="G38" s="50">
        <v>0.3333333333333333</v>
      </c>
      <c r="H38" s="32"/>
      <c r="I38" s="20"/>
    </row>
    <row r="39" spans="2:9" ht="11.25">
      <c r="B39" s="31" t="s">
        <v>68</v>
      </c>
      <c r="C39" s="31"/>
      <c r="D39" s="31"/>
      <c r="E39" s="51" t="s">
        <v>80</v>
      </c>
      <c r="F39" s="63" t="s">
        <v>15</v>
      </c>
      <c r="G39" s="50">
        <v>0.3333333333333333</v>
      </c>
      <c r="H39" s="50"/>
      <c r="I39" s="20"/>
    </row>
    <row r="40" spans="2:9" ht="11.25">
      <c r="B40" s="31" t="s">
        <v>57</v>
      </c>
      <c r="C40" s="31"/>
      <c r="D40" s="31"/>
      <c r="E40" s="51" t="s">
        <v>56</v>
      </c>
      <c r="F40" s="25"/>
      <c r="G40" s="50"/>
      <c r="H40" s="32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6"/>
      <c r="C42" s="14"/>
      <c r="D42" s="14"/>
      <c r="E42" s="1" t="s">
        <v>20</v>
      </c>
      <c r="F42" s="27">
        <f>COUNTA(F36:F40)</f>
        <v>3</v>
      </c>
      <c r="G42" s="28">
        <f>SUM(G36:G40)</f>
        <v>1</v>
      </c>
      <c r="H42" s="29">
        <f>SUM(H36:H40)</f>
        <v>0</v>
      </c>
      <c r="I42" s="27">
        <f>COUNTA(I36:I40)</f>
        <v>0</v>
      </c>
    </row>
    <row r="43" spans="2:9" ht="11.25">
      <c r="B43" s="6" t="s">
        <v>0</v>
      </c>
      <c r="C43" s="6"/>
      <c r="D43" s="6"/>
      <c r="E43" s="16"/>
      <c r="F43" s="20"/>
      <c r="G43" s="21"/>
      <c r="H43" s="21"/>
      <c r="I43" s="20"/>
    </row>
    <row r="44" spans="2:9" ht="11.25">
      <c r="B44" s="31" t="s">
        <v>42</v>
      </c>
      <c r="C44" s="31"/>
      <c r="D44" s="31"/>
      <c r="E44" s="51" t="s">
        <v>59</v>
      </c>
      <c r="F44" s="25" t="s">
        <v>15</v>
      </c>
      <c r="G44" s="50">
        <v>1</v>
      </c>
      <c r="H44" s="50"/>
      <c r="I44" s="20"/>
    </row>
    <row r="45" spans="2:9" ht="11.25">
      <c r="B45" s="31" t="s">
        <v>44</v>
      </c>
      <c r="C45" s="31"/>
      <c r="D45" s="31"/>
      <c r="E45" s="51" t="s">
        <v>43</v>
      </c>
      <c r="F45" s="25" t="s">
        <v>15</v>
      </c>
      <c r="G45" s="50"/>
      <c r="H45" s="50"/>
      <c r="I45" s="20" t="s">
        <v>21</v>
      </c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20</v>
      </c>
      <c r="F47" s="27">
        <f>COUNTA(F43:F46)</f>
        <v>2</v>
      </c>
      <c r="G47" s="28">
        <f>SUM(G43:G46)</f>
        <v>1</v>
      </c>
      <c r="H47" s="29">
        <f>SUM(H43:H46)</f>
        <v>0</v>
      </c>
      <c r="I47" s="27">
        <f>COUNTA(I43:I46)</f>
        <v>1</v>
      </c>
    </row>
    <row r="48" spans="2:9" ht="11.25">
      <c r="B48" s="6" t="s">
        <v>11</v>
      </c>
      <c r="C48" s="6"/>
      <c r="D48" s="6"/>
      <c r="E48" s="6"/>
      <c r="F48" s="6"/>
      <c r="G48" s="30"/>
      <c r="H48" s="30"/>
      <c r="I48" s="20"/>
    </row>
    <row r="49" spans="2:9" ht="11.25">
      <c r="B49" s="31" t="s">
        <v>39</v>
      </c>
      <c r="C49" s="31"/>
      <c r="D49" s="31"/>
      <c r="E49" s="51" t="s">
        <v>40</v>
      </c>
      <c r="F49" s="25" t="s">
        <v>15</v>
      </c>
      <c r="G49" s="50"/>
      <c r="H49" s="32"/>
      <c r="I49" s="20" t="s">
        <v>21</v>
      </c>
    </row>
    <row r="50" spans="2:9" ht="11.25">
      <c r="B50" s="31" t="s">
        <v>71</v>
      </c>
      <c r="C50" s="31"/>
      <c r="D50" s="31"/>
      <c r="E50" s="51" t="s">
        <v>81</v>
      </c>
      <c r="F50" s="63" t="s">
        <v>15</v>
      </c>
      <c r="G50" s="50">
        <v>0.5</v>
      </c>
      <c r="H50" s="50"/>
      <c r="I50" s="20"/>
    </row>
    <row r="51" spans="2:9" ht="11.25">
      <c r="B51" s="31" t="s">
        <v>41</v>
      </c>
      <c r="C51" s="31"/>
      <c r="D51" s="31"/>
      <c r="E51" s="51" t="s">
        <v>82</v>
      </c>
      <c r="F51" s="25" t="s">
        <v>15</v>
      </c>
      <c r="G51" s="50">
        <v>0.5</v>
      </c>
      <c r="H51" s="32"/>
      <c r="I51" s="20"/>
    </row>
    <row r="52" spans="2:9" ht="7.5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20</v>
      </c>
      <c r="F53" s="27">
        <f>COUNTA(F48:F52)</f>
        <v>3</v>
      </c>
      <c r="G53" s="28">
        <f>SUM(G48:G52)</f>
        <v>1</v>
      </c>
      <c r="H53" s="29">
        <f>SUM(H48:H52)</f>
        <v>0</v>
      </c>
      <c r="I53" s="27">
        <f>COUNTA(I48:I52)</f>
        <v>1</v>
      </c>
    </row>
    <row r="54" spans="2:9" ht="11.25">
      <c r="B54" s="6" t="s">
        <v>8</v>
      </c>
      <c r="C54" s="14"/>
      <c r="D54" s="14"/>
      <c r="E54" s="37"/>
      <c r="F54" s="8"/>
      <c r="G54" s="38"/>
      <c r="H54" s="39"/>
      <c r="I54" s="11"/>
    </row>
    <row r="55" spans="2:9" ht="11.25">
      <c r="B55" s="16"/>
      <c r="C55" s="14"/>
      <c r="D55" s="14"/>
      <c r="E55" s="16"/>
      <c r="F55" s="8"/>
      <c r="G55" s="40"/>
      <c r="H55" s="40"/>
      <c r="I55" s="41" t="s">
        <v>7</v>
      </c>
    </row>
    <row r="56" spans="2:9" ht="12" thickBot="1">
      <c r="B56" s="16"/>
      <c r="C56" s="6"/>
      <c r="D56" s="6"/>
      <c r="E56" s="1" t="s">
        <v>20</v>
      </c>
      <c r="F56" s="27">
        <f>F15+F21+F53+F47+F28+F42+F35</f>
        <v>22</v>
      </c>
      <c r="G56" s="42">
        <f>G15+G21+G53+G47+G28+G42+G35</f>
        <v>4.666666666666666</v>
      </c>
      <c r="H56" s="42">
        <f>H15+H21+H53+H47+H28+H42+H35</f>
        <v>2.333333333333333</v>
      </c>
      <c r="I56" s="27">
        <f>I15+I21+I53+I47+I28+I42+I35</f>
        <v>4</v>
      </c>
    </row>
    <row r="57" spans="2:9" ht="12.75" thickBot="1" thickTop="1">
      <c r="B57" s="43"/>
      <c r="C57" s="16"/>
      <c r="D57" s="16"/>
      <c r="E57" s="16"/>
      <c r="F57" s="1" t="s">
        <v>5</v>
      </c>
      <c r="G57" s="44">
        <f>IF((G56+H56)=0,"",G56/(G56+H56))</f>
        <v>0.6666666666666666</v>
      </c>
      <c r="H57" s="44">
        <f>IF((G56+H56)=0,"",H56/(G56+H56))</f>
        <v>0.3333333333333333</v>
      </c>
      <c r="I57" s="19"/>
    </row>
    <row r="58" spans="2:9" ht="12" thickTop="1">
      <c r="B58" s="43"/>
      <c r="C58" s="16"/>
      <c r="D58" s="16"/>
      <c r="E58" s="16"/>
      <c r="F58" s="8"/>
      <c r="G58" s="8"/>
      <c r="H58" s="8"/>
      <c r="I58" s="11"/>
    </row>
    <row r="60" ht="12" hidden="1" thickBot="1">
      <c r="B60" s="46" t="s">
        <v>25</v>
      </c>
    </row>
    <row r="61" ht="12" hidden="1" thickTop="1">
      <c r="B61" s="47" t="s">
        <v>18</v>
      </c>
    </row>
    <row r="62" ht="11.25" hidden="1">
      <c r="B62" s="47" t="s">
        <v>17</v>
      </c>
    </row>
    <row r="63" ht="11.25" hidden="1">
      <c r="B63" s="48" t="s">
        <v>19</v>
      </c>
    </row>
    <row r="64" ht="11.25" hidden="1"/>
    <row r="65" ht="12" hidden="1" thickBot="1">
      <c r="B65" s="46" t="s">
        <v>26</v>
      </c>
    </row>
    <row r="66" ht="12" hidden="1" thickTop="1">
      <c r="B66" s="47" t="s">
        <v>23</v>
      </c>
    </row>
    <row r="67" ht="11.25" hidden="1">
      <c r="B67" s="62" t="s">
        <v>24</v>
      </c>
    </row>
    <row r="68" ht="11.25" hidden="1"/>
    <row r="69" ht="12" hidden="1" thickBot="1">
      <c r="B69" s="46" t="s">
        <v>27</v>
      </c>
    </row>
    <row r="70" ht="12" hidden="1" thickTop="1">
      <c r="B70" s="47" t="s">
        <v>21</v>
      </c>
    </row>
    <row r="71" ht="11.25" hidden="1">
      <c r="B71" s="48"/>
    </row>
    <row r="72" ht="11.25" hidden="1"/>
    <row r="73" ht="12" hidden="1" thickBot="1">
      <c r="B73" s="46" t="s">
        <v>28</v>
      </c>
    </row>
    <row r="74" ht="12" hidden="1" thickTop="1">
      <c r="B74" s="47" t="s">
        <v>15</v>
      </c>
    </row>
    <row r="75" ht="11.25" hidden="1">
      <c r="B75" s="48"/>
    </row>
    <row r="76" ht="11.25" hidden="1"/>
    <row r="77" ht="12" hidden="1" thickBot="1">
      <c r="B77" s="46" t="s">
        <v>29</v>
      </c>
    </row>
    <row r="78" ht="12" hidden="1" thickTop="1">
      <c r="B78" s="47" t="s">
        <v>15</v>
      </c>
    </row>
    <row r="79" ht="11.25" hidden="1">
      <c r="B79" s="48"/>
    </row>
    <row r="80" ht="11.25" hidden="1"/>
    <row r="81" ht="12" hidden="1" thickBot="1">
      <c r="B81" s="46" t="s">
        <v>30</v>
      </c>
    </row>
    <row r="82" ht="12" hidden="1" thickTop="1">
      <c r="B82" s="47">
        <v>1</v>
      </c>
    </row>
    <row r="83" ht="11.25" hidden="1">
      <c r="B83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2:I52 F43:I43 F29:I29 F27:I27 F20:I20 F22:I22 F36:I36 F34:I34 F46:I46 I48 I10 F14:I14 F16:I16">
      <formula1>#REF!</formula1>
    </dataValidation>
    <dataValidation type="list" showInputMessage="1" showErrorMessage="1" sqref="F44:F45 F49:F51 F37:F41 F23:F26 F17:F19 F30:F33">
      <formula1>$B$74:$B$75</formula1>
    </dataValidation>
    <dataValidation type="list" showInputMessage="1" showErrorMessage="1" sqref="I44:I45 I49:I51 I37:I41 I11:I13 I23:I26 I17:I19 I30:I33">
      <formula1>$B$70:$B$71</formula1>
    </dataValidation>
    <dataValidation type="list" allowBlank="1" showInputMessage="1" showErrorMessage="1" sqref="F11:F13">
      <formula1>$B$74:$B$75</formula1>
    </dataValidation>
    <dataValidation type="list" showInputMessage="1" showErrorMessage="1" sqref="D11:D13">
      <formula1>$B$61:$B$63</formula1>
    </dataValidation>
    <dataValidation type="list" showInputMessage="1" showErrorMessage="1" sqref="F10">
      <formula1>$B$82:$B$83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$B$66:$B$67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jlevine</cp:lastModifiedBy>
  <cp:lastPrinted>2001-05-29T14:33:52Z</cp:lastPrinted>
  <dcterms:created xsi:type="dcterms:W3CDTF">2000-03-13T15:50:20Z</dcterms:created>
  <dcterms:modified xsi:type="dcterms:W3CDTF">2013-05-16T19:58:03Z</dcterms:modified>
  <cp:category/>
  <cp:version/>
  <cp:contentType/>
  <cp:contentStatus/>
</cp:coreProperties>
</file>