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drawings/drawing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40" windowWidth="15090" windowHeight="5430" tabRatio="908" activeTab="1"/>
  </bookViews>
  <sheets>
    <sheet name="How To Use" sheetId="1" r:id="rId1"/>
    <sheet name="2013 Detailed Incident" sheetId="2" r:id="rId2"/>
    <sheet name="2013 ERCOT.com Availability" sheetId="3" r:id="rId3"/>
    <sheet name="2013 MIS Availability " sheetId="4" r:id="rId4"/>
    <sheet name="2013 MPIM Availability" sheetId="5" r:id="rId5"/>
    <sheet name="2013 Retail API Availability" sheetId="6" r:id="rId6"/>
    <sheet name="2012 Detailed Incident Data" sheetId="7" r:id="rId7"/>
    <sheet name="2012 ERCOT.com Availability" sheetId="8" r:id="rId8"/>
    <sheet name="2012 MIS Availability" sheetId="9" r:id="rId9"/>
    <sheet name="2012 MPIM Availability" sheetId="10" r:id="rId10"/>
    <sheet name="2012 Retail API Availability" sheetId="11" r:id="rId11"/>
    <sheet name="2011 Detailed Incident Data" sheetId="12" r:id="rId12"/>
    <sheet name="2011 Retail API Availability" sheetId="13" r:id="rId13"/>
    <sheet name="2011 TML Rpt Exp Av" sheetId="14" r:id="rId14"/>
    <sheet name="2011 MIS Availability" sheetId="15" r:id="rId15"/>
    <sheet name="2010 Detailed Incident Data" sheetId="16" r:id="rId16"/>
    <sheet name="2010 Retail API Availability" sheetId="17" r:id="rId17"/>
    <sheet name="2010 TML Rpt Exp Av" sheetId="18" r:id="rId18"/>
    <sheet name="2009 Ext Rpt Annual Summary" sheetId="19" r:id="rId19"/>
    <sheet name="2009 Ext Rpt Monthly Summary" sheetId="20" r:id="rId20"/>
    <sheet name="2009 Detailed Incident Data" sheetId="21" r:id="rId21"/>
    <sheet name="2009 Retail API Av" sheetId="22" r:id="rId22"/>
    <sheet name="2009 TML Rpt Exp Av" sheetId="23" r:id="rId23"/>
    <sheet name="2008 Ext Rpt Annual Summary" sheetId="24" r:id="rId24"/>
    <sheet name="2008 Ext Rpt Monthly Summary" sheetId="25" r:id="rId25"/>
    <sheet name="2008 Detailed Incident Data" sheetId="26" r:id="rId26"/>
    <sheet name="2008 Retail API Av" sheetId="27" r:id="rId27"/>
    <sheet name="2008 TML Rpt Exp Av" sheetId="28" r:id="rId28"/>
    <sheet name="Extract &amp; Report Info" sheetId="29" r:id="rId29"/>
    <sheet name="MOS Public Reports" sheetId="30" r:id="rId30"/>
    <sheet name="Sheet2" sheetId="31" r:id="rId31"/>
  </sheets>
  <definedNames>
    <definedName name="_xlnm._FilterDatabase" localSheetId="25" hidden="1">'2008 Detailed Incident Data'!$B$4:$AA$4</definedName>
    <definedName name="_xlnm._FilterDatabase" localSheetId="20" hidden="1">'2009 Detailed Incident Data'!$B$4:$AA$41</definedName>
    <definedName name="_GoBack" localSheetId="6">'2012 Detailed Incident Data'!$E$32</definedName>
    <definedName name="_GoBack" localSheetId="1">'2013 Detailed Incident'!#REF!</definedName>
    <definedName name="OLE_LINK1" localSheetId="0">'How To Use'!$B$41</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<sst xmlns="http://schemas.openxmlformats.org/spreadsheetml/2006/main" count="4716" uniqueCount="1646">
  <si>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</si>
  <si>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</si>
  <si>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</si>
  <si>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</si>
  <si>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</si>
  <si>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</si>
  <si>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</si>
  <si>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</si>
  <si>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</si>
  <si>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</si>
  <si>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</si>
  <si>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</si>
  <si>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</si>
  <si>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</si>
  <si>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</si>
  <si>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</si>
  <si>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</si>
  <si>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</si>
  <si>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</si>
  <si>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</si>
  <si>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</si>
  <si>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</si>
  <si>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</si>
  <si>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</si>
  <si>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</si>
  <si>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</si>
  <si>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</si>
  <si>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</si>
  <si>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</si>
  <si>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</si>
  <si>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</si>
  <si>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</si>
  <si>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</si>
  <si>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</si>
  <si>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</si>
  <si>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</si>
  <si>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</si>
  <si>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</si>
  <si>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</si>
  <si>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</si>
  <si>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</si>
  <si>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</si>
  <si>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</si>
  <si>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</si>
  <si>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</si>
  <si>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</si>
  <si>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</si>
  <si>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</si>
  <si>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</si>
  <si>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</si>
  <si>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</si>
  <si>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</si>
  <si>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</si>
  <si>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</si>
  <si>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</si>
  <si>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</si>
  <si>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</si>
  <si>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</si>
  <si>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</si>
  <si>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</si>
  <si>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</si>
  <si>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</si>
  <si>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</si>
  <si>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</si>
  <si>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</si>
  <si>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</si>
  <si>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</si>
  <si>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</si>
  <si>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</si>
  <si>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</si>
  <si>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</si>
  <si>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</si>
  <si>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</si>
  <si>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</si>
  <si>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</si>
  <si>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</si>
  <si>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</si>
  <si>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</si>
  <si>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</si>
  <si>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</si>
  <si>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</si>
  <si>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</si>
  <si>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</si>
  <si>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</si>
  <si>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</si>
  <si>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</si>
  <si>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</si>
  <si>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</si>
  <si>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</si>
  <si>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</si>
  <si>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</si>
  <si>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</si>
  <si>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</si>
  <si>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</si>
  <si>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</si>
  <si>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</si>
  <si>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</si>
  <si>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</si>
  <si>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</si>
  <si>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</si>
  <si>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</si>
  <si>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</si>
  <si>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</si>
  <si>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</si>
  <si>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</si>
  <si>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</si>
  <si>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</si>
  <si>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</si>
  <si>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</si>
  <si>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</si>
  <si>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</si>
  <si>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</si>
  <si>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</si>
  <si>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</si>
  <si>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</si>
  <si>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</si>
  <si>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</si>
  <si>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</si>
  <si>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</si>
  <si>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</si>
  <si>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</si>
  <si>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</si>
  <si>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</si>
  <si>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</si>
  <si>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</si>
  <si>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</si>
  <si>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</si>
  <si>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</si>
  <si>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</si>
  <si>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</si>
  <si>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</si>
  <si>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</si>
  <si>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</si>
  <si>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</si>
  <si>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</si>
  <si>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</si>
  <si>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</si>
  <si>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</si>
  <si>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</si>
  <si>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</si>
  <si>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</si>
  <si>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</si>
  <si>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</si>
  <si>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Slow System Performance</t>
  </si>
  <si>
    <t>Other</t>
  </si>
  <si>
    <t>Notification ID</t>
  </si>
  <si>
    <t>Current Status</t>
  </si>
  <si>
    <t>Document Definition:</t>
  </si>
  <si>
    <t>Definition:</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</si>
  <si>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</si>
  <si>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</si>
  <si>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</si>
  <si>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</si>
  <si>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</si>
  <si>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</si>
  <si>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</si>
  <si>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</si>
  <si>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</si>
  <si>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</si>
  <si>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</si>
  <si>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</si>
  <si>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</si>
  <si>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</si>
  <si>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</si>
  <si>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</si>
  <si>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</si>
  <si>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</si>
  <si>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</si>
  <si>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</si>
  <si>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</si>
  <si>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</si>
  <si>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</si>
  <si>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</si>
  <si>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</si>
  <si>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</si>
  <si>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</si>
  <si>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</si>
  <si>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</si>
  <si>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</si>
  <si>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</si>
  <si>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</si>
  <si>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</si>
  <si>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</si>
  <si>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</si>
  <si>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</si>
  <si>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</si>
  <si>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</si>
  <si>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</si>
  <si>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</si>
  <si>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</si>
  <si>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</si>
  <si>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</si>
  <si>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</si>
  <si>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</si>
  <si>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</si>
  <si>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</si>
  <si>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</si>
  <si>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</si>
  <si>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</si>
  <si>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</si>
  <si>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</si>
  <si>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</si>
  <si>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</si>
  <si>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</si>
  <si>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</si>
  <si>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</si>
  <si>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</si>
  <si>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</si>
  <si>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</si>
  <si>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</si>
  <si>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</si>
  <si>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</si>
  <si>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</si>
  <si>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</si>
  <si>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</si>
  <si>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</si>
  <si>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</si>
  <si>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Retail API Availability</t>
  </si>
  <si>
    <t xml:space="preserve">Data Extracts &amp; Reporting IT Application (Retail API) availability </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</si>
  <si>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</si>
  <si>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</si>
  <si>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</si>
  <si>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</si>
  <si>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</si>
  <si>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</si>
  <si>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</si>
  <si>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</si>
  <si>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</si>
  <si>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</si>
  <si>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</si>
  <si>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</si>
  <si>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</si>
  <si>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</si>
  <si>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</si>
  <si>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</si>
  <si>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</si>
  <si>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</si>
  <si>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</si>
  <si>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</si>
  <si>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</si>
  <si>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</si>
  <si>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</si>
  <si>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</si>
  <si>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</si>
  <si>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</si>
  <si>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</si>
  <si>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</si>
  <si>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</si>
  <si>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</si>
  <si>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</si>
  <si>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</si>
  <si>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</si>
  <si>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</si>
  <si>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</si>
  <si>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</si>
  <si>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</si>
  <si>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</si>
  <si>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</si>
  <si>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</si>
  <si>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</si>
  <si>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</si>
  <si>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</si>
  <si>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</si>
  <si>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</si>
  <si>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</si>
  <si>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</si>
  <si>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</si>
  <si>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</si>
  <si>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</si>
  <si>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</si>
  <si>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</si>
  <si>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</si>
  <si>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</si>
  <si>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</si>
  <si>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</si>
  <si>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</si>
  <si>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</si>
  <si>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</si>
  <si>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</si>
  <si>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</si>
  <si>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</si>
  <si>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</si>
  <si>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</si>
  <si>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</si>
  <si>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</si>
  <si>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</si>
  <si>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</si>
  <si>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</si>
  <si>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</si>
  <si>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</si>
  <si>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</si>
  <si>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</si>
  <si>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</si>
  <si>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</si>
  <si>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</si>
  <si>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</si>
  <si>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</si>
  <si>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</si>
  <si>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</si>
  <si>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</si>
  <si>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</si>
  <si>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</si>
  <si>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</si>
  <si>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</si>
  <si>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</si>
  <si>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</si>
  <si>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</si>
  <si>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</si>
  <si>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</si>
  <si>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</si>
  <si>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</si>
  <si>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</si>
  <si>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</si>
  <si>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</si>
  <si>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</si>
  <si>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</si>
  <si>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</si>
  <si>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</si>
  <si>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</si>
  <si>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</si>
  <si>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</si>
  <si>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</si>
  <si>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</si>
  <si>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</si>
  <si>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</si>
  <si>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</si>
  <si>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</si>
  <si>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</si>
  <si>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</si>
  <si>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</si>
  <si>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</si>
  <si>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</si>
  <si>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</si>
  <si>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</si>
  <si>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</si>
  <si>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</si>
  <si>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</si>
  <si>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</si>
  <si>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</si>
  <si>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</si>
  <si>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</si>
  <si>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</si>
  <si>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</si>
  <si>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</si>
  <si>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</si>
  <si>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</si>
  <si>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</si>
  <si>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</si>
  <si>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</si>
  <si>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</si>
  <si>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</si>
  <si>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</si>
  <si>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</si>
  <si>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</si>
  <si>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</si>
  <si>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</si>
  <si>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</si>
  <si>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</si>
  <si>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</si>
  <si>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</si>
  <si>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</si>
  <si>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</si>
  <si>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</si>
  <si>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</si>
  <si>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</si>
  <si>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</si>
  <si>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</si>
  <si>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</si>
  <si>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</si>
  <si>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</si>
  <si>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</si>
  <si>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</si>
  <si>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</si>
  <si>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</si>
  <si>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</si>
  <si>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</si>
  <si>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</si>
  <si>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</si>
  <si>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</si>
  <si>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</si>
  <si>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</si>
  <si>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</si>
  <si>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</si>
  <si>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</si>
  <si>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</si>
  <si>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</si>
  <si>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</si>
  <si>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</si>
  <si>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</si>
  <si>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</si>
  <si>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</si>
  <si>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</si>
  <si>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</si>
  <si>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</si>
  <si>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</si>
  <si>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</si>
  <si>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</si>
  <si>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</si>
  <si>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</si>
  <si>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</si>
  <si>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</si>
  <si>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</si>
  <si>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</si>
  <si>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</si>
  <si>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</si>
  <si>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</si>
  <si>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</si>
  <si>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</si>
  <si>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</si>
  <si>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</si>
  <si>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</si>
  <si>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</si>
  <si>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</si>
  <si>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</si>
  <si>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</si>
  <si>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</si>
  <si>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</si>
  <si>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</si>
  <si>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</si>
  <si>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</si>
  <si>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</si>
  <si>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</si>
  <si>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</si>
  <si>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</si>
  <si>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</si>
  <si>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</si>
  <si>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</si>
  <si>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</si>
  <si>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</si>
  <si>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</si>
  <si>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</si>
  <si>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</si>
  <si>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</si>
  <si>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</si>
  <si>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</si>
  <si>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</si>
  <si>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</si>
  <si>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</si>
  <si>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</si>
  <si>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</si>
  <si>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</si>
  <si>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</si>
  <si>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</si>
  <si>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</si>
  <si>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</si>
  <si>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</si>
  <si>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</si>
  <si>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</si>
  <si>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</si>
  <si>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</si>
  <si>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</si>
  <si>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</si>
  <si>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</si>
  <si>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</si>
  <si>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</si>
  <si>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</si>
  <si>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</si>
  <si>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</si>
  <si>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</si>
  <si>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</si>
  <si>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</si>
  <si>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</si>
  <si>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</si>
  <si>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</si>
  <si>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</si>
  <si>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</si>
  <si>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</si>
  <si>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</si>
  <si>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</si>
  <si>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</si>
  <si>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</si>
  <si>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</si>
  <si>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</si>
  <si>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</si>
  <si>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</si>
  <si>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</si>
  <si>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</si>
  <si>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</si>
  <si>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</si>
  <si>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</si>
  <si>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</si>
  <si>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</si>
  <si>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</si>
  <si>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</si>
  <si>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</si>
  <si>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</si>
  <si>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</si>
  <si>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</si>
  <si>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</si>
  <si>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</si>
  <si>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</si>
  <si>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</si>
  <si>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</si>
  <si>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</si>
  <si>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</si>
  <si>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</si>
  <si>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</si>
  <si>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</si>
  <si>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</si>
  <si>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</si>
  <si>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</si>
  <si>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</si>
  <si>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</si>
  <si>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</si>
  <si>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</si>
  <si>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</si>
  <si>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</si>
  <si>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</si>
  <si>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</si>
  <si>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</si>
  <si>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</si>
  <si>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</si>
  <si>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</si>
  <si>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</si>
  <si>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</si>
  <si>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</si>
  <si>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</si>
  <si>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</si>
  <si>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</si>
  <si>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</si>
  <si>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</si>
  <si>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</si>
  <si>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</si>
  <si>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</si>
  <si>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</si>
  <si>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</si>
  <si>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</si>
  <si>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</si>
  <si>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</si>
  <si>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</si>
  <si>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</si>
  <si>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</si>
  <si>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</si>
  <si>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</si>
  <si>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</si>
  <si>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</si>
  <si>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</si>
  <si>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</si>
  <si>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</si>
  <si>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</si>
  <si>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</si>
  <si>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</si>
  <si>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</si>
  <si>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</si>
  <si>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</si>
  <si>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</si>
  <si>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</si>
  <si>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</si>
  <si>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</si>
  <si>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</si>
  <si>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</si>
  <si>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</si>
  <si>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</si>
  <si>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</si>
  <si>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</si>
  <si>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</si>
  <si>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</si>
  <si>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</si>
  <si>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</si>
  <si>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</si>
  <si>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</si>
  <si>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</si>
  <si>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</si>
  <si>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</si>
  <si>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</si>
  <si>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</si>
  <si>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</si>
  <si>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</si>
  <si>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</si>
  <si>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</si>
  <si>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</si>
  <si>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</si>
  <si>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</si>
  <si>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</si>
  <si>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</si>
  <si>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</si>
  <si>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</si>
  <si>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</si>
  <si>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</si>
  <si>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</si>
  <si>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</si>
  <si>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</si>
  <si>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</si>
  <si>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</si>
  <si>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</si>
  <si>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</si>
  <si>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</si>
  <si>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</si>
  <si>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</si>
  <si>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</si>
  <si>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</si>
  <si>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</si>
  <si>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</si>
  <si>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</si>
  <si>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</si>
  <si>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</si>
  <si>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</si>
  <si>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</si>
  <si>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</si>
  <si>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</si>
  <si>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</si>
  <si>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</si>
  <si>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</si>
  <si>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</si>
  <si>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</si>
  <si>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</si>
  <si>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</si>
  <si>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</si>
  <si>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</si>
  <si>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</si>
  <si>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</si>
  <si>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</si>
  <si>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</si>
  <si>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</si>
  <si>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</si>
  <si>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</si>
  <si>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</si>
  <si>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</si>
  <si>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</si>
  <si>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</si>
  <si>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</si>
  <si>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</si>
  <si>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</si>
  <si>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</si>
  <si>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</si>
  <si>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</si>
  <si>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</si>
  <si>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</si>
  <si>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</si>
  <si>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</si>
  <si>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</si>
  <si>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</si>
  <si>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</si>
  <si>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</si>
  <si>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</si>
  <si>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</si>
  <si>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</si>
  <si>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</si>
  <si>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</si>
  <si>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</si>
  <si>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</si>
  <si>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</si>
  <si>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</si>
  <si>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</si>
  <si>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</si>
  <si>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</si>
  <si>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</si>
  <si>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</si>
  <si>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</si>
  <si>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</si>
  <si>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</si>
  <si>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</si>
  <si>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</si>
  <si>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</si>
  <si>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</si>
  <si>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</si>
  <si>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</si>
  <si>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</si>
  <si>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</si>
  <si>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</si>
  <si>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</si>
  <si>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</si>
  <si>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</si>
  <si>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</si>
  <si>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</si>
  <si>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</si>
  <si>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</si>
  <si>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</si>
  <si>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</si>
  <si>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</si>
  <si>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</si>
  <si>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</si>
  <si>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</si>
  <si>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</si>
  <si>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</si>
  <si>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</si>
  <si>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</si>
  <si>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</si>
  <si>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</si>
  <si>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</si>
  <si>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</si>
  <si>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</si>
  <si>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</si>
  <si>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</si>
  <si>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</si>
  <si>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</si>
  <si>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</si>
  <si>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</si>
  <si>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</si>
  <si>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</si>
  <si>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</si>
  <si>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</si>
  <si>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</si>
  <si>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</si>
  <si>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</si>
  <si>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</si>
  <si>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</si>
  <si>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</si>
  <si>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</si>
  <si>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</si>
  <si>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</si>
  <si>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</si>
  <si>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</si>
  <si>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</si>
  <si>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</si>
  <si>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</si>
  <si>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</si>
  <si>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</si>
  <si>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</si>
  <si>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</si>
  <si>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</si>
  <si>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</si>
  <si>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</si>
  <si>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</si>
  <si>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</si>
  <si>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</si>
  <si>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</si>
  <si>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</si>
  <si>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</si>
  <si>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</si>
  <si>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</si>
  <si>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</si>
  <si>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</si>
  <si>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</si>
  <si>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</si>
  <si>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</si>
  <si>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</si>
  <si>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</si>
  <si>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</si>
  <si>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</si>
  <si>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</si>
  <si>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</si>
  <si>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</si>
  <si>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</si>
  <si>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</si>
  <si>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</si>
  <si>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</si>
  <si>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</si>
  <si>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</si>
  <si>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</si>
  <si>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</si>
  <si>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</si>
  <si>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</si>
  <si>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</si>
  <si>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</si>
  <si>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</si>
  <si>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</si>
  <si>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</si>
  <si>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</si>
  <si>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</si>
  <si>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</si>
  <si>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</si>
  <si>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</si>
  <si>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</si>
  <si>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</si>
  <si>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</si>
  <si>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</si>
  <si>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</si>
  <si>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</si>
  <si>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</si>
  <si>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</si>
  <si>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</si>
  <si>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</si>
  <si>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</si>
  <si>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</si>
  <si>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</si>
  <si>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</si>
  <si>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</si>
  <si>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</si>
  <si>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</si>
  <si>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</si>
  <si>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</si>
  <si>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</si>
  <si>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</si>
  <si>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</si>
  <si>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</si>
  <si>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</si>
  <si>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</si>
  <si>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</si>
  <si>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</si>
  <si>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</si>
  <si>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</si>
  <si>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</si>
  <si>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</si>
  <si>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</si>
  <si>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</si>
  <si>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</si>
  <si>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</si>
  <si>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</si>
  <si>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</si>
  <si>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</si>
  <si>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</si>
  <si>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</si>
  <si>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</si>
  <si>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</si>
  <si>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</si>
  <si>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</si>
  <si>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</si>
  <si>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</si>
  <si>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</si>
  <si>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</si>
  <si>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</si>
  <si>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</si>
  <si>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</si>
  <si>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</si>
  <si>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</si>
  <si>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</si>
  <si>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</si>
  <si>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</si>
  <si>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</si>
  <si>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</si>
  <si>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</si>
  <si>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</si>
  <si>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</si>
  <si>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</si>
  <si>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</si>
  <si>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</si>
  <si>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</si>
  <si>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</si>
  <si>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</si>
  <si>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</si>
  <si>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</si>
  <si>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</si>
  <si>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</si>
  <si>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</si>
  <si>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</si>
  <si>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</si>
  <si>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</si>
  <si>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</si>
  <si>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</si>
  <si>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</si>
  <si>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</si>
  <si>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</si>
  <si>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</si>
  <si>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</si>
  <si>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</si>
  <si>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</si>
  <si>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</si>
  <si>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</si>
  <si>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</si>
  <si>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</si>
  <si>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</si>
  <si>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</si>
  <si>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</si>
  <si>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</si>
  <si>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</si>
  <si>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</si>
  <si>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</si>
  <si>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</si>
  <si>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</si>
  <si>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</si>
  <si>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</si>
  <si>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</si>
  <si>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</si>
  <si>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</si>
  <si>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</si>
  <si>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</si>
  <si>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</si>
  <si>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</si>
  <si>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</si>
  <si>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</si>
  <si>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</si>
  <si>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</si>
  <si>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</si>
  <si>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</si>
  <si>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</si>
  <si>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</si>
  <si>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</si>
  <si>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</si>
  <si>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</si>
  <si>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</si>
  <si>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</si>
  <si>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</si>
  <si>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</si>
  <si>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</si>
  <si>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</si>
  <si>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</si>
  <si>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</si>
  <si>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</si>
  <si>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</si>
  <si>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</si>
  <si>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</si>
  <si>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</si>
  <si>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</si>
  <si>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</si>
  <si>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</si>
  <si>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</si>
  <si>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</si>
  <si>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</si>
  <si>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</si>
  <si>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</si>
  <si>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</si>
  <si>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</si>
  <si>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</si>
  <si>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</si>
  <si>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</si>
  <si>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</si>
  <si>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</si>
  <si>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</si>
  <si>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</si>
  <si>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</si>
  <si>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</si>
  <si>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</si>
  <si>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</si>
  <si>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</si>
  <si>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</si>
  <si>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</si>
  <si>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</si>
  <si>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</si>
  <si>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</si>
  <si>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</si>
  <si>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</si>
  <si>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</si>
  <si>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</si>
  <si>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</si>
  <si>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</si>
  <si>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</si>
  <si>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</si>
  <si>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</si>
  <si>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</si>
  <si>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</si>
  <si>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</si>
  <si>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</si>
  <si>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</si>
  <si>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</si>
  <si>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</si>
  <si>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</si>
  <si>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</si>
  <si>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</si>
  <si>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</si>
  <si>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</si>
  <si>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</si>
  <si>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</si>
  <si>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</si>
  <si>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</si>
  <si>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</si>
  <si>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</si>
  <si>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</si>
  <si>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</si>
  <si>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</si>
  <si>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</si>
  <si>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</si>
  <si>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</si>
  <si>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</si>
  <si>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</si>
  <si>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</si>
  <si>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</si>
  <si>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</si>
  <si>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</si>
  <si>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</si>
  <si>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</si>
  <si>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</si>
  <si>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</si>
  <si>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</si>
  <si>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</si>
  <si>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</si>
  <si>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</si>
  <si>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</si>
  <si>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</si>
  <si>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</si>
  <si>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</si>
  <si>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</si>
  <si>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</si>
  <si>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</si>
  <si>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</si>
  <si>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</si>
  <si>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</si>
  <si>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</si>
  <si>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</si>
  <si>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</si>
  <si>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</si>
  <si>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</si>
  <si>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</si>
  <si>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</si>
  <si>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</si>
  <si>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</si>
  <si>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</si>
  <si>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</si>
  <si>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</si>
  <si>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</si>
  <si>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</si>
  <si>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</si>
  <si>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</si>
  <si>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</si>
  <si>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</si>
  <si>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</si>
  <si>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</si>
  <si>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</si>
  <si>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</si>
  <si>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</si>
  <si>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</si>
  <si>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</si>
  <si>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</si>
  <si>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</si>
  <si>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</si>
  <si>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</si>
  <si>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</si>
  <si>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</si>
  <si>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</si>
  <si>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</si>
  <si>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</si>
  <si>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</si>
  <si>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</si>
  <si>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</si>
  <si>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</si>
  <si>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</si>
  <si>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</si>
  <si>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</si>
  <si>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</si>
  <si>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</si>
  <si>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</si>
  <si>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</si>
  <si>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</si>
  <si>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</si>
  <si>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</si>
  <si>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</si>
  <si>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</si>
  <si>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</si>
  <si>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</si>
  <si>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</si>
  <si>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</si>
  <si>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</si>
  <si>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</si>
  <si>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</si>
  <si>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</si>
  <si>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</si>
  <si>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</si>
  <si>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</si>
  <si>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</si>
  <si>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</si>
  <si>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</si>
  <si>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</si>
  <si>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</si>
  <si>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</si>
  <si>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</si>
  <si>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</si>
  <si>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</si>
  <si>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</si>
  <si>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</si>
  <si>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</si>
  <si>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</si>
  <si>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</si>
  <si>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</si>
  <si>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</si>
  <si>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</si>
  <si>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</si>
  <si>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</si>
  <si>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</si>
  <si>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</si>
  <si>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</si>
  <si>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</si>
  <si>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</si>
  <si>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</si>
  <si>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</si>
  <si>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</si>
  <si>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</si>
  <si>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</si>
  <si>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</si>
  <si>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</si>
  <si>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</si>
  <si>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</si>
  <si>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</si>
  <si>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</si>
  <si>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</si>
  <si>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</si>
  <si>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</si>
  <si>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</si>
  <si>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</si>
  <si>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</si>
  <si>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</si>
  <si>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</si>
  <si>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</si>
  <si>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</si>
  <si>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</si>
  <si>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</si>
  <si>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</si>
  <si>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</si>
  <si>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</si>
  <si>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</si>
  <si>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</si>
  <si>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</si>
  <si>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</si>
  <si>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</si>
  <si>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</si>
  <si>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</si>
  <si>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</si>
  <si>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</si>
  <si>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</si>
  <si>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</si>
  <si>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</si>
  <si>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</si>
  <si>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</si>
  <si>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</si>
  <si>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</si>
  <si>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</si>
  <si>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</si>
  <si>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</si>
  <si>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</si>
  <si>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</si>
  <si>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</si>
  <si>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</si>
  <si>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</si>
  <si>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</si>
  <si>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</si>
  <si>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</si>
  <si>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</si>
  <si>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</si>
  <si>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</si>
  <si>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</si>
  <si>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</si>
  <si>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</si>
  <si>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</si>
  <si>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</si>
  <si>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</si>
  <si>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</si>
  <si>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</si>
  <si>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</si>
  <si>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</si>
  <si>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</si>
  <si>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</si>
  <si>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</si>
  <si>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</si>
  <si>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</si>
  <si>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</si>
  <si>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</si>
  <si>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</si>
  <si>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</si>
  <si>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</si>
  <si>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</si>
  <si>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</si>
  <si>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</si>
  <si>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</si>
  <si>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</si>
  <si>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</si>
  <si>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</si>
  <si>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</si>
  <si>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</si>
  <si>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</si>
  <si>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</si>
  <si>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</si>
  <si>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</si>
  <si>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</si>
  <si>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</si>
  <si>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</si>
  <si>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</si>
  <si>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</si>
  <si>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</si>
  <si>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</si>
  <si>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</si>
  <si>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</si>
  <si>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</si>
  <si>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</si>
  <si>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</si>
  <si>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</si>
  <si>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</si>
  <si>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</si>
  <si>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</si>
  <si>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</si>
  <si>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</si>
  <si>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</si>
  <si>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</si>
  <si>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</si>
  <si>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</si>
  <si>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</si>
  <si>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</si>
  <si>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</si>
  <si>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</si>
  <si>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</si>
  <si>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</si>
  <si>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</si>
  <si>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</si>
  <si>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</si>
  <si>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</si>
  <si>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</si>
  <si>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</si>
  <si>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</si>
  <si>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</si>
  <si>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</si>
  <si>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</si>
  <si>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</si>
  <si>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</si>
  <si>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</si>
  <si>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</si>
  <si>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</si>
  <si>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</si>
  <si>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</si>
  <si>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</si>
  <si>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</si>
  <si>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</si>
  <si>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</si>
  <si>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</si>
  <si>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</si>
  <si>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</si>
  <si>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</si>
  <si>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</si>
  <si>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</si>
  <si>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</si>
  <si>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</si>
  <si>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</si>
  <si>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</si>
  <si>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</si>
  <si>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</si>
  <si>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</si>
  <si>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</si>
  <si>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</si>
  <si>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</si>
  <si>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</si>
  <si>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</si>
  <si>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</si>
  <si>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</si>
  <si>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</si>
  <si>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</si>
  <si>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</si>
  <si>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</si>
  <si>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</si>
  <si>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</si>
  <si>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</si>
  <si>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</si>
  <si>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</si>
  <si>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</si>
  <si>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</si>
  <si>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</si>
  <si>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</si>
  <si>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</si>
  <si>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</si>
  <si>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</si>
  <si>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</si>
  <si>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</si>
  <si>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</si>
  <si>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</si>
  <si>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</si>
  <si>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</si>
  <si>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</si>
  <si>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</si>
  <si>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</si>
  <si>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</si>
  <si>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</si>
  <si>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</si>
  <si>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</si>
  <si>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</si>
  <si>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</si>
  <si>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</si>
  <si>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</si>
  <si>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</si>
  <si>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</si>
  <si>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</si>
  <si>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</si>
  <si>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</si>
  <si>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</si>
  <si>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</si>
  <si>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</si>
  <si>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</si>
  <si>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</si>
  <si>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</si>
  <si>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</si>
  <si>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</si>
  <si>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</si>
  <si>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</si>
  <si>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</si>
  <si>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</si>
  <si>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</si>
  <si>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</si>
  <si>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</si>
  <si>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</si>
  <si>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</si>
  <si>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</si>
  <si>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</si>
  <si>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</si>
  <si>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</si>
  <si>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</si>
  <si>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</si>
  <si>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</si>
  <si>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</si>
  <si>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</si>
  <si>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</si>
  <si>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</si>
  <si>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</si>
  <si>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</si>
  <si>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</si>
  <si>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</si>
  <si>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</si>
  <si>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</si>
  <si>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</si>
  <si>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</si>
  <si>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</si>
  <si>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</si>
  <si>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</si>
  <si>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</si>
  <si>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</si>
  <si>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</si>
  <si>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</si>
  <si>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</si>
  <si>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</si>
  <si>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</si>
  <si>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</si>
  <si>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</si>
  <si>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</si>
  <si>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</si>
  <si>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</si>
  <si>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</si>
  <si>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</si>
  <si>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</si>
  <si>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</si>
  <si>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</si>
  <si>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</si>
  <si>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</si>
  <si>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</si>
  <si>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</si>
  <si>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</si>
  <si>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</si>
  <si>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</si>
  <si>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</si>
  <si>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</si>
  <si>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</si>
  <si>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</si>
  <si>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</si>
  <si>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</si>
  <si>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</si>
  <si>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</si>
  <si>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</si>
  <si>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</si>
  <si>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</si>
  <si>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</si>
  <si>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</si>
  <si>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</si>
  <si>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</si>
  <si>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</si>
  <si>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</si>
  <si>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</si>
  <si>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</si>
  <si>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</si>
  <si>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</si>
  <si>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</si>
  <si>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</si>
  <si>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</si>
  <si>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</si>
  <si>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</si>
  <si>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</si>
  <si>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</si>
  <si>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</si>
  <si>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</si>
  <si>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</si>
  <si>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</si>
  <si>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</si>
  <si>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</si>
  <si>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</si>
  <si>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</si>
  <si>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</si>
  <si>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</si>
  <si>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</si>
  <si>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</si>
  <si>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</si>
  <si>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</si>
  <si>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</si>
  <si>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</si>
  <si>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</si>
  <si>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</si>
  <si>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</si>
  <si>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</si>
  <si>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</si>
  <si>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</si>
  <si>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</si>
  <si>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</si>
  <si>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</si>
  <si>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</si>
  <si>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</si>
  <si>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</si>
  <si>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</si>
  <si>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</si>
  <si>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</si>
  <si>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</si>
  <si>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</si>
  <si>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</si>
  <si>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</si>
  <si>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</si>
  <si>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</si>
  <si>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</si>
  <si>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</si>
  <si>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</si>
  <si>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</si>
  <si>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</si>
  <si>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</si>
  <si>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</si>
  <si>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</si>
  <si>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</si>
  <si>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</si>
  <si>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</si>
  <si>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</si>
  <si>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</si>
  <si>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</si>
  <si>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</si>
  <si>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</si>
  <si>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</si>
  <si>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</si>
  <si>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</si>
  <si>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</si>
  <si>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</si>
  <si>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</si>
  <si>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</si>
  <si>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</si>
  <si>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</si>
  <si>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</si>
  <si>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</si>
  <si>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</si>
  <si>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</si>
  <si>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</si>
  <si>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</si>
  <si>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</si>
  <si>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</si>
  <si>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</si>
  <si>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</si>
  <si>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</si>
  <si>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</si>
  <si>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</si>
  <si>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</si>
  <si>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</si>
  <si>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</si>
  <si>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</si>
  <si>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</si>
  <si>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</si>
  <si>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</si>
  <si>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</si>
  <si>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</si>
  <si>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</si>
  <si>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</si>
  <si>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</si>
  <si>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</si>
  <si>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</si>
  <si>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</si>
  <si>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</si>
  <si>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</si>
  <si>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</si>
  <si>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</si>
  <si>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</si>
  <si>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</si>
  <si>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</si>
  <si>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</si>
  <si>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</si>
  <si>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</si>
  <si>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</si>
  <si>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</si>
  <si>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</si>
  <si>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</si>
  <si>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</si>
  <si>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</si>
  <si>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</si>
  <si>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</si>
  <si>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</si>
  <si>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</si>
  <si>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</si>
  <si>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</si>
  <si>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</si>
  <si>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</si>
  <si>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</si>
  <si>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</si>
  <si>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</si>
  <si>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</si>
  <si>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</si>
  <si>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</si>
  <si>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</si>
  <si>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</si>
  <si>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</si>
  <si>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</si>
  <si>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</si>
  <si>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</si>
  <si>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</si>
  <si>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</si>
  <si>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</si>
  <si>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</si>
  <si>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</si>
  <si>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</si>
  <si>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</si>
  <si>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</si>
  <si>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</si>
  <si>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</si>
  <si>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</si>
  <si>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</si>
  <si>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</si>
  <si>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</si>
  <si>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</si>
  <si>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</si>
  <si>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</si>
  <si>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</si>
  <si>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</si>
  <si>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</si>
  <si>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</si>
  <si>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</si>
  <si>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</si>
  <si>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</si>
  <si>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</si>
  <si>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</si>
  <si>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</si>
  <si>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</si>
  <si>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</si>
  <si>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</si>
  <si>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</si>
  <si>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</si>
  <si>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</si>
  <si>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</si>
  <si>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</si>
  <si>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</si>
  <si>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</si>
  <si>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</si>
  <si>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</si>
  <si>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</si>
  <si>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</si>
  <si>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</si>
  <si>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</si>
  <si>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</si>
  <si>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</si>
  <si>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</si>
  <si>
    <t>MPIM</t>
  </si>
  <si>
    <t xml:space="preserve">necessary server to server connectivity was disabled, causing the outage.  </t>
  </si>
  <si>
    <t>M-D013112</t>
  </si>
  <si>
    <t>All MPIM functions have been restored.</t>
  </si>
  <si>
    <t>2012 Retail API Availability</t>
  </si>
  <si>
    <t>95% Availability Target</t>
  </si>
  <si>
    <t>2011 ERCOT.com Availability</t>
  </si>
  <si>
    <t>M-A122811</t>
  </si>
  <si>
    <t>6:00AM</t>
  </si>
  <si>
    <t>8:23PM</t>
  </si>
  <si>
    <t>Retail Market</t>
  </si>
  <si>
    <t>W-A022112</t>
  </si>
  <si>
    <t xml:space="preserve">Manual intervention was necessary due to issues encountered with replication lag in one of our databases related to the processing of an unexpectedly high number of transactions from a Market Participant. </t>
  </si>
  <si>
    <t xml:space="preserve">The Settlement Inputs Data (SID) Extract posted with incomplete public data files due to manual intervention required to generate the extract. </t>
  </si>
  <si>
    <t>SID</t>
  </si>
  <si>
    <t>ERCOT will repost the incomplete data sets 2/21/12</t>
  </si>
  <si>
    <t>M-A013112</t>
  </si>
  <si>
    <t>MIS/EWS</t>
  </si>
  <si>
    <t>Resource Contention (CPU)</t>
  </si>
  <si>
    <t>Configuration changes to existing architecture</t>
  </si>
  <si>
    <t>Will continue to monitor performance</t>
  </si>
  <si>
    <t>ERCOT experienced report retrieval issues for the Market Information System (MIS), ERCOT Web Services (EWS) ‘GetReports’, and ERCOT.com.   This issue occurred as a degradation over numerous dates before resolution, and full details will be presented to CSWG.</t>
  </si>
  <si>
    <t>M-B030612</t>
  </si>
  <si>
    <t>11:16AM</t>
  </si>
  <si>
    <t>12:09PM</t>
  </si>
  <si>
    <t xml:space="preserve"> Root cause of the issue is still being investigated by ERCOT Commercial Operations and Development.  </t>
  </si>
  <si>
    <t>A workaround is in place for the issue that impacted web services. </t>
  </si>
  <si>
    <t>M-A030512</t>
  </si>
  <si>
    <t xml:space="preserve">In order to implement a system patch required for Daylight Saving Time, ERCOT will take an approximate 30 minute outage to the Market Information Repository (MIR) which will impact Extract and Report retrieval functionality. </t>
  </si>
  <si>
    <t>Open</t>
  </si>
  <si>
    <t>EWS</t>
  </si>
  <si>
    <t>Web services became completely unresponsive, preventing submissions and data retrievals.</t>
  </si>
  <si>
    <t>Under Investigation</t>
  </si>
  <si>
    <t>3:11PM</t>
  </si>
  <si>
    <t>3:33PM</t>
  </si>
  <si>
    <t>4:39PM</t>
  </si>
  <si>
    <t>4:56PM</t>
  </si>
  <si>
    <t>Planned Outage - Core site failover</t>
  </si>
  <si>
    <t>M-B030912</t>
  </si>
  <si>
    <t>Planned Outage - Non-core site failover</t>
  </si>
  <si>
    <t>4:38PM</t>
  </si>
  <si>
    <t>5:38PM</t>
  </si>
  <si>
    <t>availability of MIS Find ESIID and Find Transactions</t>
  </si>
  <si>
    <t>R-A041812</t>
  </si>
  <si>
    <t>10:48AM</t>
  </si>
  <si>
    <t>11:25AM</t>
  </si>
  <si>
    <t>Database issue</t>
  </si>
  <si>
    <t>9:56AM</t>
  </si>
  <si>
    <t>3:58AM</t>
  </si>
  <si>
    <t>4:47AM</t>
  </si>
  <si>
    <t>5:00AM</t>
  </si>
  <si>
    <t>5:37AM</t>
  </si>
  <si>
    <t>Increase in MIR report retrieval times.  Reports were still available through MIS and ercot.com</t>
  </si>
  <si>
    <t>MIR</t>
  </si>
  <si>
    <t xml:space="preserve">MIR database and infrastructure performance.
Workaround in place to mitigate issue.
</t>
  </si>
  <si>
    <t>OPEN</t>
  </si>
  <si>
    <t>R-B061112</t>
  </si>
  <si>
    <t>Intermittent availability of the Find ESIID and Find Transaction applications on the Market Information System (MIS) and through the Retail API</t>
  </si>
  <si>
    <t>Performance issue related to retail processing following TXSET 4.0 implementation</t>
  </si>
  <si>
    <t>8:00AM</t>
  </si>
  <si>
    <t>4:51PM</t>
  </si>
  <si>
    <t>Performance issue related to the transaction backlog issue on 06/10/12 (refer to the R-A061112 notices), which was consuming the majority of system resources.</t>
  </si>
  <si>
    <t>M-C070612</t>
  </si>
  <si>
    <t>4:36PM</t>
  </si>
  <si>
    <t>Server application error</t>
  </si>
  <si>
    <t>The dashboards and displays resumed updating with current data at the conclusion of the outage, and the interval data missed during the outage was re-populated as applicable.</t>
  </si>
  <si>
    <t>Public dashboards and displays impacted by application error</t>
  </si>
  <si>
    <t>11:50PM</t>
  </si>
  <si>
    <t>11:54PM</t>
  </si>
  <si>
    <t>The extract forms of these two displays were publically available through MIS, and were posted on June 13, 2012, for June 14, 2012</t>
  </si>
  <si>
    <t>DAM Clearing Prices for Capacity Display and DAM Settlement Point Prices Display did not have data posted for Operating Day June 14, 2012, on June 13, 2012, even though the information is publically available in an extract form at the same location as the displays.</t>
  </si>
  <si>
    <t xml:space="preserve">SQL exception error on the MIS database which corrupted the 6/14 data for DAM MCPC and DAM SPP dashboards </t>
  </si>
  <si>
    <t>M-A061412</t>
  </si>
  <si>
    <t>R-A070612</t>
  </si>
  <si>
    <t>Until the change is implemented, market participants should treat the value of R in the TDSP_AMS_INDICATOR column as a null value.</t>
  </si>
  <si>
    <t>Texas Set 4.0 changes included the addition of the TDSP_AMS_INDICATOR column to account for the AMSR and AMSM values. ERCOT has identified a defect which allows the value of R to be populated in this column as well. </t>
  </si>
  <si>
    <t>ERCOT will update the code to prohibit the R values from populating in the TDSP ESIID Extract in a future release.</t>
  </si>
  <si>
    <t xml:space="preserve">TDSP ESIID Extract </t>
  </si>
  <si>
    <t>Texas Set 4.0 migration</t>
  </si>
  <si>
    <t>M-A080712</t>
  </si>
  <si>
    <t>9:05PM</t>
  </si>
  <si>
    <t>Web Services</t>
  </si>
  <si>
    <t>Market participants would have had errors connecting from 19:05 to 19:30 and experienced intermittent access from 19:30 to 20:05.</t>
  </si>
  <si>
    <t>R-A080112</t>
  </si>
  <si>
    <t>When querying From “July, 2012” Through “July, 2012”, the query will return the transactions from July 1, 2012 through July 30, 2012 leaving out July 31, 2012 transactions.</t>
  </si>
  <si>
    <t>Until the issue is resolved, to obtain transactional information for the date of July 31, 2012, query with the From “July, 2012” Through “August, 2012”. The entire month of July and any August data will be returned in the query.</t>
  </si>
  <si>
    <t>Database issue related to maximum number of sessions</t>
  </si>
  <si>
    <t xml:space="preserve">Find ESIID/ Find Transactions </t>
  </si>
  <si>
    <t>ERCOT has isolated the issue and is currently working on resolution. An update notice will be sent once the issue has been resolved.</t>
  </si>
  <si>
    <t>YTD 2012</t>
  </si>
  <si>
    <t>R-A0082301</t>
  </si>
  <si>
    <t xml:space="preserve">Market Information System (MIS) Find ESIID functionality experienced intermittent availability </t>
  </si>
  <si>
    <t>8:09PM</t>
  </si>
  <si>
    <t>10:51AM</t>
  </si>
  <si>
    <t>11:08AM</t>
  </si>
  <si>
    <t>R-A091712</t>
  </si>
  <si>
    <t>The Supplemental AMS Extract data that was originally due to post by midnight on Sept 20, 2012, did not post until Sept 22, 2012.</t>
  </si>
  <si>
    <t>9/14-9/22</t>
  </si>
  <si>
    <t>Postings of this extract resumed on the normal schedule as of September 22, 2012</t>
  </si>
  <si>
    <t>The report failed due to a database error related to the longer runtimes being experienced for the September 20, 2012 file</t>
  </si>
  <si>
    <t>Supplemental AMS</t>
  </si>
  <si>
    <t>The extract was published as four sub-files. The time range covered by the extract was broken into four time windows before the extract was run</t>
  </si>
  <si>
    <t>M-A110112</t>
  </si>
  <si>
    <t>M-B101212</t>
  </si>
  <si>
    <t>9:42AM</t>
  </si>
  <si>
    <t>10:35AM</t>
  </si>
  <si>
    <t xml:space="preserve">ERCOT experienced an unplanned outage of a report download component on the Market Information System </t>
  </si>
  <si>
    <t>Incorrect file configuration during a planned software migration</t>
  </si>
  <si>
    <t>Report functionality via the Application Programmatic Interface (API) was not impacted.</t>
  </si>
  <si>
    <t xml:space="preserve">ERCOT experienced an unplanned outage on both the website homepage and the public notices webpage </t>
  </si>
  <si>
    <t>9:37AM</t>
  </si>
  <si>
    <t>11:00AM</t>
  </si>
  <si>
    <t>During the outage, all other subpages remained available</t>
  </si>
  <si>
    <t>Hardware replaced and website re-deployed</t>
  </si>
  <si>
    <t>Configuration fix</t>
  </si>
  <si>
    <t>2012 MIS Availability</t>
  </si>
  <si>
    <t>2012 MPIM Availability</t>
  </si>
  <si>
    <t>M-A120312</t>
  </si>
  <si>
    <t>1:08AM</t>
  </si>
  <si>
    <t>11:15PM</t>
  </si>
  <si>
    <t>MIS, Find ESIID, Find Transaction, ERCOT.com</t>
  </si>
  <si>
    <t>Storage Array Failure</t>
  </si>
  <si>
    <t>Hardware Failure</t>
  </si>
  <si>
    <t>Disaster Recovery implemented, storage array replaced</t>
  </si>
  <si>
    <t>DR - 12/3/2013   Storage - 1/3/2013</t>
  </si>
  <si>
    <t>M-A010313</t>
  </si>
  <si>
    <t>This outage is necessary to initiate new storage hardware as part of the recovery effort</t>
  </si>
  <si>
    <t>Availablity</t>
  </si>
  <si>
    <t>EDW</t>
  </si>
  <si>
    <t>6:30PM</t>
  </si>
  <si>
    <t>Initialize new storage array</t>
  </si>
  <si>
    <t>2013 MIS Availability</t>
  </si>
  <si>
    <t>Jan - Dec 2013</t>
  </si>
  <si>
    <t>2013 ERCOT.com Availability</t>
  </si>
  <si>
    <t>2013 Retail API Availability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</si>
</sst>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 numFmtId="178" formatCode="[$-409]dddd\,\ mmmm\ dd\,\ yyyy"/>
    <numFmt numFmtId="179" formatCode="[$-409]h:mm:ss\ AM/PM"/>
    <numFmt numFmtId="180" formatCode="m/d/yyyy\ hh:mm\ AM/PM"/>
  </numFmts>
  <fonts count="89">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
      <sz val="10"/>
      <color rgb="FF1F497D"/>
      <name val="Calibri"/>
      <family val="2"/>
    </font>
    <font>
      <sz val="11"/>
      <color rgb="FF00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theme="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5"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571">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5" fillId="0" borderId="0" xfId="0" applyFont="1" applyAlignment="1">
      <alignment wrapText="1"/>
    </xf>
    <xf numFmtId="0" fontId="85" fillId="0" borderId="0" xfId="0" applyFont="1" applyAlignment="1">
      <alignment horizontal="center" wrapText="1"/>
    </xf>
    <xf numFmtId="0" fontId="85" fillId="0" borderId="10" xfId="0" applyFont="1" applyBorder="1" applyAlignment="1">
      <alignment horizontal="center" wrapText="1"/>
    </xf>
    <xf numFmtId="0" fontId="14" fillId="0" borderId="0" xfId="0" applyFont="1" applyAlignment="1">
      <alignment wrapText="1"/>
    </xf>
    <xf numFmtId="0" fontId="86"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6"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5"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5"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5"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5"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5"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5"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6" fillId="0" borderId="0" xfId="0" applyFont="1" applyAlignment="1">
      <alignment wrapText="1"/>
    </xf>
    <xf numFmtId="0" fontId="86"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85" fillId="0" borderId="0" xfId="0" applyFont="1" applyAlignment="1">
      <alignment horizontal="left" vertical="center" wrapText="1" readingOrder="1"/>
    </xf>
    <xf numFmtId="0" fontId="14" fillId="0" borderId="10" xfId="0" applyFont="1" applyBorder="1" applyAlignment="1">
      <alignment vertical="center"/>
    </xf>
    <xf numFmtId="0" fontId="0" fillId="40" borderId="10" xfId="0" applyFont="1" applyFill="1" applyBorder="1" applyAlignment="1">
      <alignment horizontal="center"/>
    </xf>
    <xf numFmtId="164" fontId="0" fillId="40" borderId="10" xfId="0" applyNumberFormat="1" applyFont="1" applyFill="1" applyBorder="1" applyAlignment="1">
      <alignment horizontal="center" wrapText="1"/>
    </xf>
    <xf numFmtId="0" fontId="0" fillId="40" borderId="10" xfId="0" applyFont="1" applyFill="1" applyBorder="1" applyAlignment="1">
      <alignment horizontal="center" wrapText="1"/>
    </xf>
    <xf numFmtId="0" fontId="0" fillId="0" borderId="10" xfId="0" applyFont="1" applyBorder="1" applyAlignment="1">
      <alignment vertical="center"/>
    </xf>
    <xf numFmtId="167" fontId="0" fillId="0" borderId="10" xfId="0" applyNumberFormat="1" applyFont="1" applyBorder="1" applyAlignment="1">
      <alignment horizontal="center" vertical="center"/>
    </xf>
    <xf numFmtId="0" fontId="0" fillId="49" borderId="10" xfId="0" applyFont="1" applyFill="1" applyBorder="1" applyAlignment="1">
      <alignment horizontal="center" vertical="center"/>
    </xf>
    <xf numFmtId="0" fontId="14" fillId="0" borderId="0" xfId="0" applyFont="1" applyFill="1" applyAlignment="1">
      <alignment vertical="center"/>
    </xf>
    <xf numFmtId="0" fontId="87" fillId="0" borderId="10" xfId="0" applyFont="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4" fillId="0" borderId="0" xfId="56" applyFont="1" applyFill="1" applyBorder="1" applyAlignment="1">
      <alignment horizontal="center" wrapText="1"/>
      <protection/>
    </xf>
    <xf numFmtId="165" fontId="4" fillId="0" borderId="0" xfId="56" applyNumberFormat="1" applyFont="1" applyFill="1" applyBorder="1" applyAlignment="1">
      <alignment horizontal="center" wrapText="1"/>
      <protection/>
    </xf>
    <xf numFmtId="22" fontId="4" fillId="0" borderId="0" xfId="56" applyNumberFormat="1" applyFont="1" applyFill="1" applyBorder="1" applyAlignment="1">
      <alignment horizontal="center" wrapText="1"/>
      <protection/>
    </xf>
    <xf numFmtId="0" fontId="4" fillId="0" borderId="0" xfId="0" applyFont="1" applyFill="1" applyBorder="1" applyAlignment="1">
      <alignment horizontal="center" wrapText="1"/>
    </xf>
    <xf numFmtId="0" fontId="0" fillId="50" borderId="10"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5" xfId="0" applyFont="1" applyBorder="1" applyAlignment="1">
      <alignment horizontal="left" vertical="center" wrapText="1"/>
    </xf>
    <xf numFmtId="165" fontId="0" fillId="0" borderId="10" xfId="0" applyNumberFormat="1" applyFont="1" applyBorder="1" applyAlignment="1">
      <alignment horizontal="center" vertical="center"/>
    </xf>
    <xf numFmtId="0" fontId="0" fillId="49" borderId="50" xfId="0"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wrapText="1"/>
    </xf>
    <xf numFmtId="0" fontId="0" fillId="0" borderId="0" xfId="0" applyAlignment="1">
      <alignment vertical="center"/>
    </xf>
    <xf numFmtId="20" fontId="0" fillId="0" borderId="10" xfId="0" applyNumberFormat="1" applyFont="1" applyBorder="1" applyAlignment="1">
      <alignment horizontal="center" vertical="center" wrapText="1"/>
    </xf>
    <xf numFmtId="0" fontId="88" fillId="0" borderId="0" xfId="0" applyFont="1" applyAlignment="1">
      <alignment vertical="center" wrapText="1"/>
    </xf>
    <xf numFmtId="0" fontId="4" fillId="34" borderId="14" xfId="0" applyFont="1" applyFill="1" applyBorder="1" applyAlignment="1">
      <alignment horizontal="center" wrapText="1"/>
    </xf>
    <xf numFmtId="0" fontId="0" fillId="0" borderId="10" xfId="0" applyFont="1" applyFill="1" applyBorder="1" applyAlignment="1">
      <alignment vertical="center"/>
    </xf>
    <xf numFmtId="0" fontId="88" fillId="0" borderId="10" xfId="0" applyFont="1" applyBorder="1" applyAlignment="1">
      <alignment vertical="center" wrapText="1"/>
    </xf>
    <xf numFmtId="0" fontId="0" fillId="0" borderId="0" xfId="0" applyFont="1" applyFill="1" applyBorder="1" applyAlignment="1">
      <alignment vertical="center"/>
    </xf>
    <xf numFmtId="0" fontId="0" fillId="0" borderId="26" xfId="0" applyFont="1" applyBorder="1" applyAlignment="1">
      <alignment horizontal="center" vertical="center" wrapText="1"/>
    </xf>
    <xf numFmtId="14" fontId="0" fillId="0" borderId="26" xfId="0" applyNumberFormat="1" applyFont="1" applyBorder="1" applyAlignment="1">
      <alignment horizontal="center" vertical="center" wrapText="1"/>
    </xf>
    <xf numFmtId="20" fontId="0" fillId="0" borderId="2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left" vertical="center" wrapText="1"/>
    </xf>
    <xf numFmtId="0" fontId="0" fillId="49" borderId="0" xfId="0" applyFont="1" applyFill="1" applyBorder="1" applyAlignment="1">
      <alignment horizontal="center" vertical="center"/>
    </xf>
    <xf numFmtId="0" fontId="0" fillId="0" borderId="31" xfId="0" applyFont="1" applyBorder="1" applyAlignment="1">
      <alignment horizontal="center" vertical="center" wrapText="1"/>
    </xf>
    <xf numFmtId="14" fontId="0" fillId="0" borderId="31" xfId="0" applyNumberFormat="1" applyFont="1" applyBorder="1" applyAlignment="1">
      <alignment horizontal="center" vertical="center" wrapText="1"/>
    </xf>
    <xf numFmtId="20"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88" fillId="0" borderId="10" xfId="0" applyFont="1" applyBorder="1" applyAlignment="1">
      <alignment wrapText="1"/>
    </xf>
    <xf numFmtId="17" fontId="0" fillId="0" borderId="0" xfId="0" applyNumberFormat="1" applyAlignment="1">
      <alignment/>
    </xf>
    <xf numFmtId="0" fontId="86" fillId="0" borderId="0" xfId="0" applyFont="1" applyAlignment="1">
      <alignment horizontal="center"/>
    </xf>
    <xf numFmtId="0" fontId="0" fillId="0" borderId="31" xfId="0" applyFont="1" applyBorder="1" applyAlignment="1">
      <alignment wrapText="1"/>
    </xf>
    <xf numFmtId="0" fontId="4" fillId="33" borderId="10" xfId="56" applyFont="1" applyFill="1" applyBorder="1" applyAlignment="1">
      <alignment horizontal="center" wrapText="1"/>
      <protection/>
    </xf>
    <xf numFmtId="165" fontId="4" fillId="33" borderId="10" xfId="56" applyNumberFormat="1" applyFont="1" applyFill="1" applyBorder="1" applyAlignment="1">
      <alignment horizontal="center" wrapText="1"/>
      <protection/>
    </xf>
    <xf numFmtId="22" fontId="4" fillId="33" borderId="10" xfId="56" applyNumberFormat="1" applyFont="1" applyFill="1" applyBorder="1" applyAlignment="1">
      <alignment horizontal="center" wrapText="1"/>
      <protection/>
    </xf>
    <xf numFmtId="0" fontId="4" fillId="33" borderId="10" xfId="56" applyFont="1" applyFill="1" applyBorder="1" applyAlignment="1">
      <alignment horizontal="left" wrapText="1"/>
      <protection/>
    </xf>
    <xf numFmtId="14" fontId="0" fillId="0" borderId="10" xfId="0" applyNumberFormat="1" applyBorder="1" applyAlignment="1">
      <alignment/>
    </xf>
    <xf numFmtId="0" fontId="3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7" fillId="0" borderId="0" xfId="0" applyFont="1" applyAlignment="1">
      <alignment horizontal="center"/>
    </xf>
    <xf numFmtId="0" fontId="0" fillId="51" borderId="49" xfId="0" applyFont="1" applyFill="1" applyBorder="1" applyAlignment="1">
      <alignment horizontal="center" vertical="center" wrapText="1"/>
    </xf>
    <xf numFmtId="0" fontId="0" fillId="51" borderId="48" xfId="0" applyFont="1" applyFill="1" applyBorder="1" applyAlignment="1">
      <alignment horizontal="center" vertical="center" wrapText="1"/>
    </xf>
    <xf numFmtId="0" fontId="0" fillId="51" borderId="3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50" borderId="50" xfId="0" applyFont="1" applyFill="1" applyBorder="1" applyAlignment="1">
      <alignment horizontal="center" vertical="center"/>
    </xf>
    <xf numFmtId="0" fontId="0" fillId="50" borderId="0" xfId="0" applyFont="1" applyFill="1" applyBorder="1" applyAlignment="1">
      <alignment horizontal="center" vertical="center"/>
    </xf>
    <xf numFmtId="0" fontId="0" fillId="50" borderId="13" xfId="0" applyFont="1" applyFill="1" applyBorder="1" applyAlignment="1">
      <alignment horizontal="center" vertic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17</xdr:col>
      <xdr:colOff>38100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17</xdr:col>
      <xdr:colOff>38100</xdr:colOff>
      <xdr:row>23</xdr:row>
      <xdr:rowOff>66675</xdr:rowOff>
    </xdr:to>
    <xdr:pic>
      <xdr:nvPicPr>
        <xdr:cNvPr id="1" name="Picture 2"/>
        <xdr:cNvPicPr preferRelativeResize="1">
          <a:picLocks noChangeAspect="1"/>
        </xdr:cNvPicPr>
      </xdr:nvPicPr>
      <xdr:blipFill>
        <a:blip r:embed="rId1"/>
        <a:stretch>
          <a:fillRect/>
        </a:stretch>
      </xdr:blipFill>
      <xdr:spPr>
        <a:xfrm>
          <a:off x="0" y="133350"/>
          <a:ext cx="11563350" cy="3657600"/>
        </a:xfrm>
        <a:prstGeom prst="rect">
          <a:avLst/>
        </a:prstGeom>
        <a:noFill/>
        <a:ln w="9525" cmpd="sng">
          <a:noFill/>
        </a:ln>
      </xdr:spPr>
    </xdr:pic>
    <xdr:clientData/>
  </xdr:twoCellAnchor>
  <xdr:twoCellAnchor editAs="oneCell">
    <xdr:from>
      <xdr:col>0</xdr:col>
      <xdr:colOff>0</xdr:colOff>
      <xdr:row>26</xdr:row>
      <xdr:rowOff>85725</xdr:rowOff>
    </xdr:from>
    <xdr:to>
      <xdr:col>17</xdr:col>
      <xdr:colOff>47625</xdr:colOff>
      <xdr:row>49</xdr:row>
      <xdr:rowOff>38100</xdr:rowOff>
    </xdr:to>
    <xdr:pic>
      <xdr:nvPicPr>
        <xdr:cNvPr id="2" name="Picture 3"/>
        <xdr:cNvPicPr preferRelativeResize="1">
          <a:picLocks noChangeAspect="1"/>
        </xdr:cNvPicPr>
      </xdr:nvPicPr>
      <xdr:blipFill>
        <a:blip r:embed="rId2"/>
        <a:stretch>
          <a:fillRect/>
        </a:stretch>
      </xdr:blipFill>
      <xdr:spPr>
        <a:xfrm>
          <a:off x="0" y="4295775"/>
          <a:ext cx="11572875" cy="3676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7.vml" /><Relationship Id="rId3"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B35" sqref="B35"/>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147</v>
      </c>
      <c r="C1" s="37"/>
    </row>
    <row r="2" spans="1:3" ht="12.75">
      <c r="A2" s="78"/>
      <c r="B2" s="86"/>
      <c r="C2" s="38"/>
    </row>
    <row r="3" spans="1:3" s="35" customFormat="1" ht="15">
      <c r="A3" s="79"/>
      <c r="B3" s="87" t="s">
        <v>1241</v>
      </c>
      <c r="C3" s="39"/>
    </row>
    <row r="4" spans="1:3" s="35" customFormat="1" ht="15">
      <c r="A4" s="79"/>
      <c r="B4" s="87" t="s">
        <v>1242</v>
      </c>
      <c r="C4" s="39"/>
    </row>
    <row r="5" spans="1:3" s="35" customFormat="1" ht="15">
      <c r="A5" s="79"/>
      <c r="B5" s="87"/>
      <c r="C5" s="39"/>
    </row>
    <row r="6" spans="1:3" s="35" customFormat="1" ht="18">
      <c r="A6" s="80"/>
      <c r="B6" s="88" t="s">
        <v>158</v>
      </c>
      <c r="C6" s="40" t="s">
        <v>159</v>
      </c>
    </row>
    <row r="7" spans="1:3" s="35" customFormat="1" ht="18">
      <c r="A7" s="80"/>
      <c r="B7" s="88"/>
      <c r="C7" s="40"/>
    </row>
    <row r="8" spans="1:3" s="35" customFormat="1" ht="15">
      <c r="A8" s="81"/>
      <c r="B8" s="89" t="s">
        <v>229</v>
      </c>
      <c r="C8" s="41" t="s">
        <v>231</v>
      </c>
    </row>
    <row r="9" spans="1:3" s="35" customFormat="1" ht="15">
      <c r="A9" s="81"/>
      <c r="B9" s="89"/>
      <c r="C9" s="41"/>
    </row>
    <row r="10" spans="1:3" s="35" customFormat="1" ht="15">
      <c r="A10" s="81"/>
      <c r="B10" s="89" t="s">
        <v>230</v>
      </c>
      <c r="C10" s="41" t="s">
        <v>155</v>
      </c>
    </row>
    <row r="11" spans="1:3" s="35" customFormat="1" ht="15">
      <c r="A11" s="81"/>
      <c r="B11" s="89"/>
      <c r="C11" s="41" t="s">
        <v>235</v>
      </c>
    </row>
    <row r="12" spans="1:3" s="35" customFormat="1" ht="15">
      <c r="A12" s="81"/>
      <c r="B12" s="89"/>
      <c r="C12" s="41"/>
    </row>
    <row r="13" spans="1:3" s="35" customFormat="1" ht="15">
      <c r="A13" s="81"/>
      <c r="B13" s="89" t="s">
        <v>156</v>
      </c>
      <c r="C13" s="41" t="s">
        <v>157</v>
      </c>
    </row>
    <row r="14" spans="1:3" s="35" customFormat="1" ht="15">
      <c r="A14" s="79"/>
      <c r="B14" s="87"/>
      <c r="C14" s="39"/>
    </row>
    <row r="15" spans="1:3" s="35" customFormat="1" ht="15">
      <c r="A15" s="79"/>
      <c r="B15" s="102" t="s">
        <v>217</v>
      </c>
      <c r="C15" s="39" t="s">
        <v>218</v>
      </c>
    </row>
    <row r="16" spans="1:3" s="35" customFormat="1" ht="15">
      <c r="A16" s="79"/>
      <c r="B16" s="102"/>
      <c r="C16" s="39"/>
    </row>
    <row r="17" spans="1:3" s="35" customFormat="1" ht="15">
      <c r="A17" s="79"/>
      <c r="B17" s="102" t="s">
        <v>101</v>
      </c>
      <c r="C17" s="39" t="s">
        <v>102</v>
      </c>
    </row>
    <row r="18" spans="1:3" s="35" customFormat="1" ht="15">
      <c r="A18" s="79"/>
      <c r="B18" s="102"/>
      <c r="C18" s="39"/>
    </row>
    <row r="19" spans="1:3" s="35" customFormat="1" ht="15">
      <c r="A19" s="79"/>
      <c r="B19" s="102" t="s">
        <v>103</v>
      </c>
      <c r="C19" s="39" t="s">
        <v>108</v>
      </c>
    </row>
    <row r="20" spans="1:3" s="35" customFormat="1" ht="15">
      <c r="A20" s="79"/>
      <c r="B20" s="87"/>
      <c r="C20" s="39"/>
    </row>
    <row r="21" spans="1:3" s="35" customFormat="1" ht="15.75">
      <c r="A21" s="82"/>
      <c r="B21" s="90" t="s">
        <v>160</v>
      </c>
      <c r="C21" s="39"/>
    </row>
    <row r="22" spans="1:3" s="35" customFormat="1" ht="15">
      <c r="A22" s="79"/>
      <c r="B22" s="87"/>
      <c r="C22" s="39"/>
    </row>
    <row r="23" spans="1:3" s="35" customFormat="1" ht="15">
      <c r="A23" s="79"/>
      <c r="B23" s="87" t="s">
        <v>191</v>
      </c>
      <c r="C23" s="39" t="s">
        <v>161</v>
      </c>
    </row>
    <row r="24" spans="1:3" s="35" customFormat="1" ht="15">
      <c r="A24" s="79"/>
      <c r="B24" s="87"/>
      <c r="C24" s="39"/>
    </row>
    <row r="25" spans="1:3" s="35" customFormat="1" ht="15">
      <c r="A25" s="79"/>
      <c r="B25" s="87" t="s">
        <v>189</v>
      </c>
      <c r="C25" s="39" t="s">
        <v>190</v>
      </c>
    </row>
    <row r="26" spans="1:3" s="35" customFormat="1" ht="15">
      <c r="A26" s="79"/>
      <c r="B26" s="87"/>
      <c r="C26" s="41"/>
    </row>
    <row r="27" spans="1:3" s="35" customFormat="1" ht="18">
      <c r="A27" s="80"/>
      <c r="B27" s="88" t="s">
        <v>203</v>
      </c>
      <c r="C27" s="39"/>
    </row>
    <row r="28" spans="1:3" s="35" customFormat="1" ht="15">
      <c r="A28" s="79"/>
      <c r="B28" s="87"/>
      <c r="C28" s="39"/>
    </row>
    <row r="29" spans="1:5" s="35" customFormat="1" ht="15.75">
      <c r="A29" s="84"/>
      <c r="B29" s="111" t="s">
        <v>196</v>
      </c>
      <c r="C29" s="42" t="s">
        <v>148</v>
      </c>
      <c r="D29" s="36"/>
      <c r="E29" s="36"/>
    </row>
    <row r="30" spans="1:3" s="35" customFormat="1" ht="15">
      <c r="A30" s="79"/>
      <c r="B30" s="91"/>
      <c r="C30" s="43"/>
    </row>
    <row r="31" spans="1:3" s="35" customFormat="1" ht="15">
      <c r="A31" s="79"/>
      <c r="B31" s="112" t="s">
        <v>198</v>
      </c>
      <c r="C31" s="43" t="s">
        <v>199</v>
      </c>
    </row>
    <row r="32" spans="1:3" s="35" customFormat="1" ht="15">
      <c r="A32" s="79"/>
      <c r="B32" s="112" t="s">
        <v>193</v>
      </c>
      <c r="C32" s="43" t="s">
        <v>204</v>
      </c>
    </row>
    <row r="33" spans="1:3" s="35" customFormat="1" ht="15">
      <c r="A33" s="79"/>
      <c r="B33" s="112" t="s">
        <v>192</v>
      </c>
      <c r="C33" s="43" t="s">
        <v>205</v>
      </c>
    </row>
    <row r="34" spans="1:3" s="35" customFormat="1" ht="15">
      <c r="A34" s="79"/>
      <c r="B34" s="112" t="s">
        <v>142</v>
      </c>
      <c r="C34" s="43" t="s">
        <v>206</v>
      </c>
    </row>
    <row r="35" spans="1:3" s="35" customFormat="1" ht="15">
      <c r="A35" s="79"/>
      <c r="B35" s="112" t="s">
        <v>144</v>
      </c>
      <c r="C35" s="43" t="s">
        <v>208</v>
      </c>
    </row>
    <row r="36" spans="1:3" s="35" customFormat="1" ht="15">
      <c r="A36" s="79"/>
      <c r="B36" s="112" t="s">
        <v>165</v>
      </c>
      <c r="C36" s="43" t="s">
        <v>166</v>
      </c>
    </row>
    <row r="37" spans="1:3" s="35" customFormat="1" ht="15">
      <c r="A37" s="79"/>
      <c r="B37" s="112" t="s">
        <v>143</v>
      </c>
      <c r="C37" s="43" t="s">
        <v>207</v>
      </c>
    </row>
    <row r="38" spans="1:3" s="35" customFormat="1" ht="15">
      <c r="A38" s="79"/>
      <c r="B38" s="112" t="s">
        <v>200</v>
      </c>
      <c r="C38" s="43" t="s">
        <v>211</v>
      </c>
    </row>
    <row r="39" spans="1:3" s="35" customFormat="1" ht="15">
      <c r="A39" s="79"/>
      <c r="B39" s="112" t="s">
        <v>201</v>
      </c>
      <c r="C39" s="43" t="s">
        <v>210</v>
      </c>
    </row>
    <row r="40" spans="1:3" s="35" customFormat="1" ht="15">
      <c r="A40" s="79"/>
      <c r="B40" s="112" t="s">
        <v>202</v>
      </c>
      <c r="C40" s="43" t="s">
        <v>209</v>
      </c>
    </row>
    <row r="41" spans="1:3" s="35" customFormat="1" ht="15">
      <c r="A41" s="79"/>
      <c r="B41" s="113" t="s">
        <v>162</v>
      </c>
      <c r="C41" s="44" t="s">
        <v>163</v>
      </c>
    </row>
    <row r="42" spans="1:3" s="35" customFormat="1" ht="15">
      <c r="A42" s="79"/>
      <c r="B42" s="112" t="s">
        <v>138</v>
      </c>
      <c r="C42" s="43" t="s">
        <v>164</v>
      </c>
    </row>
    <row r="43" spans="1:3" s="35" customFormat="1" ht="15">
      <c r="A43" s="79"/>
      <c r="B43" s="112" t="s">
        <v>139</v>
      </c>
      <c r="C43" s="43" t="s">
        <v>236</v>
      </c>
    </row>
    <row r="44" spans="1:3" ht="15">
      <c r="A44" s="79"/>
      <c r="B44" s="112" t="s">
        <v>167</v>
      </c>
      <c r="C44" s="43" t="s">
        <v>168</v>
      </c>
    </row>
    <row r="45" spans="1:3" ht="15">
      <c r="A45" s="79"/>
      <c r="B45" s="112" t="s">
        <v>169</v>
      </c>
      <c r="C45" s="43" t="s">
        <v>170</v>
      </c>
    </row>
    <row r="46" spans="1:3" ht="15">
      <c r="A46" s="79"/>
      <c r="B46" s="112" t="s">
        <v>171</v>
      </c>
      <c r="C46" s="43" t="s">
        <v>172</v>
      </c>
    </row>
    <row r="47" spans="1:3" ht="15">
      <c r="A47" s="79"/>
      <c r="B47" s="112" t="s">
        <v>173</v>
      </c>
      <c r="C47" s="43" t="s">
        <v>174</v>
      </c>
    </row>
    <row r="48" spans="1:3" ht="15">
      <c r="A48" s="79"/>
      <c r="B48" s="112" t="s">
        <v>175</v>
      </c>
      <c r="C48" s="43" t="s">
        <v>177</v>
      </c>
    </row>
    <row r="49" spans="1:3" ht="15">
      <c r="A49" s="79"/>
      <c r="B49" s="112" t="s">
        <v>178</v>
      </c>
      <c r="C49" s="43" t="s">
        <v>179</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2" sqref="F12"/>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1627</v>
      </c>
      <c r="B1" s="521"/>
      <c r="C1" s="521"/>
      <c r="D1" s="521"/>
      <c r="E1" s="521"/>
      <c r="F1" s="521"/>
      <c r="G1" s="521"/>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v>871</v>
      </c>
      <c r="E4" s="207">
        <f aca="true" t="shared" si="0" ref="E4:E11">SUM(C4-D4)</f>
        <v>43769</v>
      </c>
      <c r="F4" s="208">
        <v>90</v>
      </c>
      <c r="G4" s="100">
        <f aca="true" t="shared" si="1" ref="G4:G15">(E4-F4)/E4</f>
        <v>0.9979437501427951</v>
      </c>
    </row>
    <row r="5" spans="1:7" ht="23.25" customHeight="1" thickBot="1">
      <c r="A5" s="15" t="s">
        <v>127</v>
      </c>
      <c r="B5" s="15" t="s">
        <v>1511</v>
      </c>
      <c r="C5" s="206">
        <f>28*24*60</f>
        <v>40320</v>
      </c>
      <c r="D5" s="16">
        <v>1616</v>
      </c>
      <c r="E5" s="207">
        <f t="shared" si="0"/>
        <v>38704</v>
      </c>
      <c r="F5" s="98">
        <v>0</v>
      </c>
      <c r="G5" s="100">
        <f t="shared" si="1"/>
        <v>1</v>
      </c>
    </row>
    <row r="6" spans="1:7" ht="23.25" customHeight="1" thickBot="1">
      <c r="A6" s="15" t="s">
        <v>128</v>
      </c>
      <c r="B6" s="15" t="s">
        <v>1511</v>
      </c>
      <c r="C6" s="206">
        <f>31*24*60</f>
        <v>44640</v>
      </c>
      <c r="D6" s="16">
        <v>600</v>
      </c>
      <c r="E6" s="207">
        <f t="shared" si="0"/>
        <v>44040</v>
      </c>
      <c r="F6" s="98">
        <v>0</v>
      </c>
      <c r="G6" s="100">
        <f t="shared" si="1"/>
        <v>1</v>
      </c>
    </row>
    <row r="7" spans="1:7" ht="23.25" customHeight="1" thickBot="1">
      <c r="A7" s="15" t="s">
        <v>129</v>
      </c>
      <c r="B7" s="15" t="s">
        <v>1511</v>
      </c>
      <c r="C7" s="206">
        <f>30*24*60</f>
        <v>43200</v>
      </c>
      <c r="D7" s="16">
        <v>920</v>
      </c>
      <c r="E7" s="207">
        <f t="shared" si="0"/>
        <v>42280</v>
      </c>
      <c r="F7" s="98">
        <v>0</v>
      </c>
      <c r="G7" s="100">
        <f t="shared" si="1"/>
        <v>1</v>
      </c>
    </row>
    <row r="8" spans="1:7" ht="23.25" customHeight="1" thickBot="1">
      <c r="A8" s="15" t="s">
        <v>130</v>
      </c>
      <c r="B8" s="15" t="s">
        <v>1511</v>
      </c>
      <c r="C8" s="206">
        <f>31*24*60</f>
        <v>44640</v>
      </c>
      <c r="D8" s="16">
        <v>772</v>
      </c>
      <c r="E8" s="207">
        <f t="shared" si="0"/>
        <v>43868</v>
      </c>
      <c r="F8" s="98">
        <v>0</v>
      </c>
      <c r="G8" s="100">
        <f t="shared" si="1"/>
        <v>1</v>
      </c>
    </row>
    <row r="9" spans="1:7" ht="23.25" customHeight="1" thickBot="1">
      <c r="A9" s="15" t="s">
        <v>131</v>
      </c>
      <c r="B9" s="15" t="s">
        <v>1511</v>
      </c>
      <c r="C9" s="206">
        <f>30*24*60</f>
        <v>43200</v>
      </c>
      <c r="D9" s="16">
        <v>3516</v>
      </c>
      <c r="E9" s="207">
        <f t="shared" si="0"/>
        <v>39684</v>
      </c>
      <c r="F9" s="98">
        <v>0</v>
      </c>
      <c r="G9" s="100">
        <f t="shared" si="1"/>
        <v>1</v>
      </c>
    </row>
    <row r="10" spans="1:7" ht="23.25" customHeight="1" thickBot="1">
      <c r="A10" s="15" t="s">
        <v>132</v>
      </c>
      <c r="B10" s="15" t="s">
        <v>1511</v>
      </c>
      <c r="C10" s="206">
        <f>31*24*60</f>
        <v>44640</v>
      </c>
      <c r="D10" s="16">
        <v>764</v>
      </c>
      <c r="E10" s="16">
        <f t="shared" si="0"/>
        <v>43876</v>
      </c>
      <c r="F10" s="15">
        <v>0</v>
      </c>
      <c r="G10" s="100">
        <f t="shared" si="1"/>
        <v>1</v>
      </c>
    </row>
    <row r="11" spans="1:7" ht="23.25" customHeight="1" thickBot="1">
      <c r="A11" s="15" t="s">
        <v>133</v>
      </c>
      <c r="B11" s="15" t="s">
        <v>1511</v>
      </c>
      <c r="C11" s="206">
        <f>31*24*60</f>
        <v>44640</v>
      </c>
      <c r="D11" s="16">
        <v>1785</v>
      </c>
      <c r="E11" s="16">
        <f t="shared" si="0"/>
        <v>42855</v>
      </c>
      <c r="F11" s="15">
        <v>0</v>
      </c>
      <c r="G11" s="100">
        <f t="shared" si="1"/>
        <v>1</v>
      </c>
    </row>
    <row r="12" spans="1:7" ht="23.25" customHeight="1" thickBot="1">
      <c r="A12" s="15" t="s">
        <v>134</v>
      </c>
      <c r="B12" s="15" t="s">
        <v>1511</v>
      </c>
      <c r="C12" s="206">
        <f>30*24*60</f>
        <v>43200</v>
      </c>
      <c r="D12" s="16">
        <v>1643</v>
      </c>
      <c r="E12" s="16">
        <f>SUM(C12-D12)</f>
        <v>41557</v>
      </c>
      <c r="F12" s="15">
        <v>0</v>
      </c>
      <c r="G12" s="100">
        <f t="shared" si="1"/>
        <v>1</v>
      </c>
    </row>
    <row r="13" spans="1:7" ht="23.25" customHeight="1" thickBot="1">
      <c r="A13" s="17" t="s">
        <v>135</v>
      </c>
      <c r="B13" s="15" t="s">
        <v>1511</v>
      </c>
      <c r="C13" s="206">
        <f>31*24*60</f>
        <v>44640</v>
      </c>
      <c r="D13" s="16">
        <v>860</v>
      </c>
      <c r="E13" s="16">
        <f>SUM(C13-D13)</f>
        <v>43780</v>
      </c>
      <c r="F13" s="15">
        <v>0</v>
      </c>
      <c r="G13" s="100">
        <f t="shared" si="1"/>
        <v>1</v>
      </c>
    </row>
    <row r="14" spans="1:7" ht="23.25" customHeight="1" thickBot="1">
      <c r="A14" s="17" t="s">
        <v>140</v>
      </c>
      <c r="B14" s="15" t="s">
        <v>1511</v>
      </c>
      <c r="C14" s="206">
        <f>30*24*60</f>
        <v>43200</v>
      </c>
      <c r="D14" s="16">
        <v>613</v>
      </c>
      <c r="E14" s="16">
        <f>SUM(C14-D14)</f>
        <v>42587</v>
      </c>
      <c r="F14" s="15">
        <v>0</v>
      </c>
      <c r="G14" s="100">
        <f t="shared" si="1"/>
        <v>1</v>
      </c>
    </row>
    <row r="15" spans="1:7" ht="23.25" customHeight="1" thickBot="1">
      <c r="A15" s="17" t="s">
        <v>141</v>
      </c>
      <c r="B15" s="15" t="s">
        <v>1511</v>
      </c>
      <c r="C15" s="206">
        <f>31*24*60</f>
        <v>44640</v>
      </c>
      <c r="D15" s="16">
        <v>510</v>
      </c>
      <c r="E15" s="183">
        <f>SUM(C15-D15)</f>
        <v>44130</v>
      </c>
      <c r="F15" s="204">
        <v>720</v>
      </c>
      <c r="G15" s="100">
        <f t="shared" si="1"/>
        <v>0.9836845683208701</v>
      </c>
    </row>
    <row r="16" spans="1:7" ht="23.25" customHeight="1">
      <c r="A16" s="522" t="s">
        <v>1213</v>
      </c>
      <c r="B16" s="522" t="s">
        <v>1511</v>
      </c>
      <c r="C16" s="524">
        <f>SUM(C4:C15)</f>
        <v>525600</v>
      </c>
      <c r="D16" s="524">
        <f>SUM(D4:D15)</f>
        <v>14470</v>
      </c>
      <c r="E16" s="524">
        <f>SUM(E4:E15)</f>
        <v>511130</v>
      </c>
      <c r="F16" s="524">
        <f>SUM(F4:F15)</f>
        <v>810</v>
      </c>
      <c r="G16" s="526">
        <f>(E16-F16)/E16</f>
        <v>0.9984152759571929</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2" sqref="G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1515</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v>871</v>
      </c>
      <c r="E4" s="207">
        <f aca="true" t="shared" si="0" ref="E4:E15">SUM(C4-D4)</f>
        <v>43769</v>
      </c>
      <c r="F4" s="208">
        <v>0</v>
      </c>
      <c r="G4" s="100">
        <f aca="true" t="shared" si="1" ref="G4:G15">(E4-F4)/E4</f>
        <v>1</v>
      </c>
    </row>
    <row r="5" spans="1:7" ht="23.25" customHeight="1" thickBot="1">
      <c r="A5" s="15" t="s">
        <v>127</v>
      </c>
      <c r="B5" s="15" t="s">
        <v>216</v>
      </c>
      <c r="C5" s="206">
        <f>28*24*60</f>
        <v>40320</v>
      </c>
      <c r="D5" s="16">
        <v>1616</v>
      </c>
      <c r="E5" s="207">
        <f t="shared" si="0"/>
        <v>38704</v>
      </c>
      <c r="F5" s="208">
        <v>0</v>
      </c>
      <c r="G5" s="100">
        <f t="shared" si="1"/>
        <v>1</v>
      </c>
    </row>
    <row r="6" spans="1:7" ht="23.25" customHeight="1" thickBot="1">
      <c r="A6" s="15" t="s">
        <v>128</v>
      </c>
      <c r="B6" s="15" t="s">
        <v>216</v>
      </c>
      <c r="C6" s="206">
        <f>31*24*60</f>
        <v>44640</v>
      </c>
      <c r="D6" s="16">
        <v>600</v>
      </c>
      <c r="E6" s="207">
        <f t="shared" si="0"/>
        <v>44040</v>
      </c>
      <c r="F6" s="208">
        <v>0</v>
      </c>
      <c r="G6" s="100">
        <f t="shared" si="1"/>
        <v>1</v>
      </c>
    </row>
    <row r="7" spans="1:7" ht="23.25" customHeight="1" thickBot="1">
      <c r="A7" s="15" t="s">
        <v>129</v>
      </c>
      <c r="B7" s="15" t="s">
        <v>216</v>
      </c>
      <c r="C7" s="206">
        <f>30*24*60</f>
        <v>43200</v>
      </c>
      <c r="D7" s="16">
        <v>920</v>
      </c>
      <c r="E7" s="207">
        <f t="shared" si="0"/>
        <v>42280</v>
      </c>
      <c r="F7" s="208">
        <v>0</v>
      </c>
      <c r="G7" s="100">
        <f t="shared" si="1"/>
        <v>1</v>
      </c>
    </row>
    <row r="8" spans="1:7" ht="23.25" customHeight="1" thickBot="1">
      <c r="A8" s="15" t="s">
        <v>130</v>
      </c>
      <c r="B8" s="15" t="s">
        <v>216</v>
      </c>
      <c r="C8" s="206">
        <f>31*24*60</f>
        <v>44640</v>
      </c>
      <c r="D8" s="16">
        <v>772</v>
      </c>
      <c r="E8" s="207">
        <f t="shared" si="0"/>
        <v>43868</v>
      </c>
      <c r="F8" s="208">
        <v>0</v>
      </c>
      <c r="G8" s="100">
        <f t="shared" si="1"/>
        <v>1</v>
      </c>
    </row>
    <row r="9" spans="1:7" ht="23.25" customHeight="1" thickBot="1">
      <c r="A9" s="15" t="s">
        <v>131</v>
      </c>
      <c r="B9" s="15" t="s">
        <v>216</v>
      </c>
      <c r="C9" s="206">
        <f>30*24*60</f>
        <v>43200</v>
      </c>
      <c r="D9" s="16">
        <v>3516</v>
      </c>
      <c r="E9" s="207">
        <f t="shared" si="0"/>
        <v>39684</v>
      </c>
      <c r="F9" s="208">
        <v>0</v>
      </c>
      <c r="G9" s="100">
        <f t="shared" si="1"/>
        <v>1</v>
      </c>
    </row>
    <row r="10" spans="1:7" ht="23.25" customHeight="1" thickBot="1">
      <c r="A10" s="15" t="s">
        <v>132</v>
      </c>
      <c r="B10" s="15" t="s">
        <v>216</v>
      </c>
      <c r="C10" s="206">
        <f>31*24*60</f>
        <v>44640</v>
      </c>
      <c r="D10" s="16">
        <v>764</v>
      </c>
      <c r="E10" s="16">
        <f t="shared" si="0"/>
        <v>43876</v>
      </c>
      <c r="F10" s="208">
        <v>0</v>
      </c>
      <c r="G10" s="100">
        <f t="shared" si="1"/>
        <v>1</v>
      </c>
    </row>
    <row r="11" spans="1:7" ht="21.75" customHeight="1" thickBot="1">
      <c r="A11" s="15" t="s">
        <v>133</v>
      </c>
      <c r="B11" s="15" t="s">
        <v>216</v>
      </c>
      <c r="C11" s="206">
        <f>31*24*60</f>
        <v>44640</v>
      </c>
      <c r="D11" s="16">
        <v>1785</v>
      </c>
      <c r="E11" s="16">
        <f t="shared" si="0"/>
        <v>42855</v>
      </c>
      <c r="F11" s="15">
        <v>0</v>
      </c>
      <c r="G11" s="100">
        <f t="shared" si="1"/>
        <v>1</v>
      </c>
    </row>
    <row r="12" spans="1:7" ht="23.25" customHeight="1" thickBot="1">
      <c r="A12" s="15" t="s">
        <v>134</v>
      </c>
      <c r="B12" s="15" t="s">
        <v>216</v>
      </c>
      <c r="C12" s="206">
        <f>30*24*60</f>
        <v>43200</v>
      </c>
      <c r="D12" s="16">
        <v>1643</v>
      </c>
      <c r="E12" s="16">
        <f t="shared" si="0"/>
        <v>41557</v>
      </c>
      <c r="F12" s="98">
        <v>0</v>
      </c>
      <c r="G12" s="100">
        <f t="shared" si="1"/>
        <v>1</v>
      </c>
    </row>
    <row r="13" spans="1:7" ht="23.25" customHeight="1" thickBot="1">
      <c r="A13" s="17" t="s">
        <v>135</v>
      </c>
      <c r="B13" s="15" t="s">
        <v>216</v>
      </c>
      <c r="C13" s="206">
        <f>31*24*60</f>
        <v>44640</v>
      </c>
      <c r="D13" s="16">
        <v>860</v>
      </c>
      <c r="E13" s="183">
        <f t="shared" si="0"/>
        <v>43780</v>
      </c>
      <c r="F13" s="18">
        <v>0</v>
      </c>
      <c r="G13" s="100">
        <f t="shared" si="1"/>
        <v>1</v>
      </c>
    </row>
    <row r="14" spans="1:7" ht="23.25" customHeight="1" thickBot="1">
      <c r="A14" s="17" t="s">
        <v>140</v>
      </c>
      <c r="B14" s="15" t="s">
        <v>216</v>
      </c>
      <c r="C14" s="206">
        <f>30*24*60</f>
        <v>43200</v>
      </c>
      <c r="D14" s="16">
        <v>613</v>
      </c>
      <c r="E14" s="16">
        <f t="shared" si="0"/>
        <v>42587</v>
      </c>
      <c r="F14" s="18">
        <v>0</v>
      </c>
      <c r="G14" s="100">
        <f t="shared" si="1"/>
        <v>1</v>
      </c>
    </row>
    <row r="15" spans="1:7" ht="23.25" customHeight="1" thickBot="1">
      <c r="A15" s="17" t="s">
        <v>141</v>
      </c>
      <c r="B15" s="15" t="s">
        <v>216</v>
      </c>
      <c r="C15" s="206">
        <f>31*24*60</f>
        <v>44640</v>
      </c>
      <c r="D15" s="16">
        <v>510</v>
      </c>
      <c r="E15" s="183">
        <f t="shared" si="0"/>
        <v>44130</v>
      </c>
      <c r="F15" s="204">
        <v>720</v>
      </c>
      <c r="G15" s="100">
        <f t="shared" si="1"/>
        <v>0.9836845683208701</v>
      </c>
    </row>
    <row r="16" spans="1:7" ht="23.25" customHeight="1">
      <c r="A16" s="522" t="s">
        <v>1213</v>
      </c>
      <c r="B16" s="522" t="s">
        <v>216</v>
      </c>
      <c r="C16" s="524">
        <f>SUM(C4:C15)</f>
        <v>525600</v>
      </c>
      <c r="D16" s="524">
        <f>SUM(D4:D15)</f>
        <v>14470</v>
      </c>
      <c r="E16" s="524">
        <f>SUM(E4:E15)</f>
        <v>511130</v>
      </c>
      <c r="F16" s="524">
        <f>SUM(F4:F15)</f>
        <v>720</v>
      </c>
      <c r="G16" s="526">
        <f>(E16-F16)/E16</f>
        <v>0.9985913564063936</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8"/>
  </sheetPr>
  <dimension ref="A1:U80"/>
  <sheetViews>
    <sheetView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s="35" customFormat="1" ht="90">
      <c r="A5" s="463"/>
      <c r="B5" s="324" t="s">
        <v>141</v>
      </c>
      <c r="C5" s="456" t="s">
        <v>1510</v>
      </c>
      <c r="D5" s="456">
        <v>40893</v>
      </c>
      <c r="E5" s="456" t="s">
        <v>1504</v>
      </c>
      <c r="F5" s="324" t="s">
        <v>117</v>
      </c>
      <c r="G5" s="324" t="s">
        <v>117</v>
      </c>
      <c r="H5" s="324" t="s">
        <v>117</v>
      </c>
      <c r="I5" s="324" t="s">
        <v>117</v>
      </c>
      <c r="J5" s="325" t="s">
        <v>1509</v>
      </c>
      <c r="K5" s="324" t="s">
        <v>162</v>
      </c>
      <c r="L5" s="295" t="s">
        <v>1505</v>
      </c>
      <c r="M5" s="295" t="s">
        <v>1508</v>
      </c>
      <c r="N5" s="324" t="s">
        <v>274</v>
      </c>
      <c r="O5" s="324" t="s">
        <v>117</v>
      </c>
      <c r="P5" s="324" t="s">
        <v>347</v>
      </c>
      <c r="Q5" s="280" t="s">
        <v>1506</v>
      </c>
      <c r="R5" s="456">
        <v>40896</v>
      </c>
      <c r="S5" s="301" t="s">
        <v>1507</v>
      </c>
      <c r="T5" s="460" t="s">
        <v>255</v>
      </c>
    </row>
    <row r="6" spans="1:20" s="35" customFormat="1" ht="105">
      <c r="A6" s="463"/>
      <c r="B6" s="324" t="s">
        <v>141</v>
      </c>
      <c r="C6" s="456">
        <v>40891</v>
      </c>
      <c r="D6" s="456">
        <v>40891</v>
      </c>
      <c r="E6" s="456" t="s">
        <v>1499</v>
      </c>
      <c r="F6" s="324" t="s">
        <v>117</v>
      </c>
      <c r="G6" s="324" t="s">
        <v>117</v>
      </c>
      <c r="H6" s="324" t="s">
        <v>117</v>
      </c>
      <c r="I6" s="324" t="s">
        <v>117</v>
      </c>
      <c r="J6" s="325" t="s">
        <v>1503</v>
      </c>
      <c r="K6" s="324" t="s">
        <v>162</v>
      </c>
      <c r="L6" s="295" t="s">
        <v>1501</v>
      </c>
      <c r="M6" s="295" t="s">
        <v>1500</v>
      </c>
      <c r="N6" s="324" t="s">
        <v>274</v>
      </c>
      <c r="O6" s="324" t="s">
        <v>117</v>
      </c>
      <c r="P6" s="324" t="s">
        <v>347</v>
      </c>
      <c r="Q6" s="280" t="s">
        <v>1502</v>
      </c>
      <c r="R6" s="456">
        <v>40891</v>
      </c>
      <c r="S6" s="295"/>
      <c r="T6" s="460" t="s">
        <v>255</v>
      </c>
    </row>
    <row r="7" spans="1:20" s="35" customFormat="1" ht="45">
      <c r="A7" s="463"/>
      <c r="B7" s="324" t="s">
        <v>141</v>
      </c>
      <c r="C7" s="456">
        <v>40886</v>
      </c>
      <c r="D7" s="456">
        <v>40889</v>
      </c>
      <c r="E7" s="456" t="s">
        <v>1498</v>
      </c>
      <c r="F7" s="324" t="s">
        <v>117</v>
      </c>
      <c r="G7" s="324" t="s">
        <v>117</v>
      </c>
      <c r="H7" s="324" t="s">
        <v>117</v>
      </c>
      <c r="I7" s="324" t="s">
        <v>117</v>
      </c>
      <c r="J7" s="324" t="s">
        <v>1497</v>
      </c>
      <c r="K7" s="324" t="s">
        <v>162</v>
      </c>
      <c r="L7" s="470" t="s">
        <v>1496</v>
      </c>
      <c r="M7" s="467" t="s">
        <v>142</v>
      </c>
      <c r="N7" s="339" t="s">
        <v>274</v>
      </c>
      <c r="O7" s="324" t="s">
        <v>117</v>
      </c>
      <c r="P7" s="324" t="s">
        <v>347</v>
      </c>
      <c r="Q7" s="470" t="s">
        <v>1495</v>
      </c>
      <c r="R7" s="456">
        <v>40887</v>
      </c>
      <c r="S7" s="295"/>
      <c r="T7" s="460" t="s">
        <v>255</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1493</v>
      </c>
      <c r="F9" s="324" t="s">
        <v>1287</v>
      </c>
      <c r="G9" s="458" t="s">
        <v>1494</v>
      </c>
      <c r="H9" s="324">
        <v>145</v>
      </c>
      <c r="I9" s="324" t="s">
        <v>1469</v>
      </c>
      <c r="J9" s="324" t="s">
        <v>117</v>
      </c>
      <c r="K9" s="324" t="s">
        <v>162</v>
      </c>
      <c r="L9" s="295" t="s">
        <v>1466</v>
      </c>
      <c r="M9" s="343" t="s">
        <v>1392</v>
      </c>
      <c r="N9" s="324" t="s">
        <v>254</v>
      </c>
      <c r="O9" s="324" t="s">
        <v>117</v>
      </c>
      <c r="P9" s="324" t="s">
        <v>117</v>
      </c>
      <c r="Q9" s="324" t="s">
        <v>117</v>
      </c>
      <c r="R9" s="456">
        <v>40877</v>
      </c>
      <c r="S9" s="295" t="s">
        <v>1467</v>
      </c>
      <c r="T9" s="460" t="s">
        <v>255</v>
      </c>
    </row>
    <row r="10" spans="2:20" ht="90">
      <c r="B10" s="324" t="s">
        <v>140</v>
      </c>
      <c r="C10" s="456">
        <v>40861</v>
      </c>
      <c r="D10" s="457">
        <v>40828</v>
      </c>
      <c r="E10" s="324" t="s">
        <v>1480</v>
      </c>
      <c r="F10" s="324" t="s">
        <v>117</v>
      </c>
      <c r="G10" s="458" t="s">
        <v>117</v>
      </c>
      <c r="H10" s="458" t="s">
        <v>117</v>
      </c>
      <c r="I10" s="324" t="s">
        <v>117</v>
      </c>
      <c r="J10" s="324" t="s">
        <v>117</v>
      </c>
      <c r="K10" s="324" t="s">
        <v>117</v>
      </c>
      <c r="L10" s="295" t="s">
        <v>1481</v>
      </c>
      <c r="M10" s="378" t="s">
        <v>117</v>
      </c>
      <c r="N10" s="378" t="s">
        <v>254</v>
      </c>
      <c r="O10" s="324" t="s">
        <v>117</v>
      </c>
      <c r="P10" s="324" t="s">
        <v>117</v>
      </c>
      <c r="Q10" s="343"/>
      <c r="R10" s="456">
        <v>40861</v>
      </c>
      <c r="S10" s="295" t="s">
        <v>1482</v>
      </c>
      <c r="T10" s="460" t="s">
        <v>255</v>
      </c>
    </row>
    <row r="11" spans="1:20" s="35" customFormat="1" ht="45">
      <c r="A11" s="463"/>
      <c r="B11" s="324" t="s">
        <v>140</v>
      </c>
      <c r="C11" s="456">
        <v>40855</v>
      </c>
      <c r="D11" s="457" t="s">
        <v>117</v>
      </c>
      <c r="E11" s="324" t="s">
        <v>117</v>
      </c>
      <c r="F11" s="324" t="s">
        <v>1474</v>
      </c>
      <c r="G11" s="458" t="s">
        <v>1475</v>
      </c>
      <c r="H11" s="324">
        <v>205</v>
      </c>
      <c r="I11" s="324" t="s">
        <v>1476</v>
      </c>
      <c r="J11" s="324" t="s">
        <v>117</v>
      </c>
      <c r="K11" s="324" t="s">
        <v>162</v>
      </c>
      <c r="L11" s="295" t="s">
        <v>1477</v>
      </c>
      <c r="M11" s="343" t="s">
        <v>1478</v>
      </c>
      <c r="N11" s="324" t="s">
        <v>254</v>
      </c>
      <c r="O11" s="324" t="s">
        <v>117</v>
      </c>
      <c r="P11" s="324" t="s">
        <v>347</v>
      </c>
      <c r="Q11" s="280" t="s">
        <v>1479</v>
      </c>
      <c r="R11" s="456">
        <v>40855</v>
      </c>
      <c r="S11" s="295"/>
      <c r="T11" s="460"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1489</v>
      </c>
      <c r="F13" s="324" t="s">
        <v>1492</v>
      </c>
      <c r="G13" s="468"/>
      <c r="H13" s="343"/>
      <c r="I13" s="325" t="s">
        <v>1490</v>
      </c>
      <c r="J13" s="324" t="s">
        <v>117</v>
      </c>
      <c r="K13" s="324" t="s">
        <v>162</v>
      </c>
      <c r="L13" s="343" t="s">
        <v>1491</v>
      </c>
      <c r="M13" s="343" t="s">
        <v>1369</v>
      </c>
      <c r="N13" s="324" t="s">
        <v>254</v>
      </c>
      <c r="O13" s="324" t="s">
        <v>117</v>
      </c>
      <c r="P13" s="324" t="s">
        <v>347</v>
      </c>
      <c r="Q13" s="343"/>
      <c r="R13" s="456">
        <v>40844</v>
      </c>
      <c r="S13" s="343"/>
      <c r="T13" s="464" t="s">
        <v>255</v>
      </c>
    </row>
    <row r="14" spans="1:20" s="35" customFormat="1" ht="75">
      <c r="A14" s="463"/>
      <c r="B14" s="339" t="s">
        <v>135</v>
      </c>
      <c r="C14" s="339" t="s">
        <v>1487</v>
      </c>
      <c r="D14" s="452">
        <v>40844</v>
      </c>
      <c r="E14" s="339" t="s">
        <v>1483</v>
      </c>
      <c r="F14" s="339" t="s">
        <v>117</v>
      </c>
      <c r="G14" s="453" t="s">
        <v>117</v>
      </c>
      <c r="H14" s="453" t="s">
        <v>117</v>
      </c>
      <c r="I14" s="339" t="s">
        <v>117</v>
      </c>
      <c r="J14" s="466" t="s">
        <v>1484</v>
      </c>
      <c r="K14" s="339" t="s">
        <v>200</v>
      </c>
      <c r="L14" s="466" t="s">
        <v>1486</v>
      </c>
      <c r="M14" s="467" t="s">
        <v>1485</v>
      </c>
      <c r="N14" s="339" t="s">
        <v>274</v>
      </c>
      <c r="O14" s="339" t="s">
        <v>117</v>
      </c>
      <c r="P14" s="339" t="s">
        <v>347</v>
      </c>
      <c r="Q14" s="301" t="s">
        <v>1488</v>
      </c>
      <c r="R14" s="451">
        <v>40844</v>
      </c>
      <c r="S14" s="467"/>
      <c r="T14" s="464" t="s">
        <v>255</v>
      </c>
    </row>
    <row r="15" spans="2:20" ht="135">
      <c r="B15" s="324" t="s">
        <v>135</v>
      </c>
      <c r="C15" s="456">
        <v>40842</v>
      </c>
      <c r="D15" s="457">
        <v>40856</v>
      </c>
      <c r="E15" s="324" t="s">
        <v>1470</v>
      </c>
      <c r="F15" s="324" t="s">
        <v>117</v>
      </c>
      <c r="G15" s="458" t="s">
        <v>117</v>
      </c>
      <c r="H15" s="458" t="s">
        <v>117</v>
      </c>
      <c r="I15" s="324" t="s">
        <v>117</v>
      </c>
      <c r="J15" s="343"/>
      <c r="K15" s="324" t="s">
        <v>117</v>
      </c>
      <c r="L15" s="295" t="s">
        <v>1471</v>
      </c>
      <c r="M15" s="343"/>
      <c r="N15" s="343"/>
      <c r="O15" s="465"/>
      <c r="P15" s="324" t="s">
        <v>117</v>
      </c>
      <c r="Q15" s="295" t="s">
        <v>1473</v>
      </c>
      <c r="R15" s="456">
        <v>40842</v>
      </c>
      <c r="S15" s="295" t="s">
        <v>1472</v>
      </c>
      <c r="T15" s="460" t="s">
        <v>255</v>
      </c>
    </row>
    <row r="16" spans="1:20" s="35" customFormat="1" ht="60">
      <c r="A16" s="463"/>
      <c r="B16" s="324" t="s">
        <v>135</v>
      </c>
      <c r="C16" s="456">
        <v>40821</v>
      </c>
      <c r="D16" s="457">
        <v>40816</v>
      </c>
      <c r="E16" s="324" t="s">
        <v>1465</v>
      </c>
      <c r="F16" s="324" t="s">
        <v>566</v>
      </c>
      <c r="G16" s="458" t="s">
        <v>1468</v>
      </c>
      <c r="H16" s="324">
        <v>155</v>
      </c>
      <c r="I16" s="324" t="s">
        <v>1469</v>
      </c>
      <c r="J16" s="324" t="s">
        <v>117</v>
      </c>
      <c r="K16" s="324" t="s">
        <v>162</v>
      </c>
      <c r="L16" s="295" t="s">
        <v>1466</v>
      </c>
      <c r="M16" s="343" t="s">
        <v>1392</v>
      </c>
      <c r="N16" s="324" t="s">
        <v>254</v>
      </c>
      <c r="O16" s="324" t="s">
        <v>117</v>
      </c>
      <c r="P16" s="324" t="s">
        <v>117</v>
      </c>
      <c r="Q16" s="324" t="s">
        <v>117</v>
      </c>
      <c r="R16" s="456">
        <v>40821</v>
      </c>
      <c r="S16" s="295" t="s">
        <v>1467</v>
      </c>
      <c r="T16" s="460" t="s">
        <v>255</v>
      </c>
    </row>
    <row r="17" spans="2:20" ht="135">
      <c r="B17" s="324" t="s">
        <v>135</v>
      </c>
      <c r="C17" s="456">
        <v>40892</v>
      </c>
      <c r="D17" s="457">
        <v>40829</v>
      </c>
      <c r="E17" s="324" t="s">
        <v>1459</v>
      </c>
      <c r="F17" s="324" t="s">
        <v>117</v>
      </c>
      <c r="G17" s="458" t="s">
        <v>117</v>
      </c>
      <c r="H17" s="458" t="s">
        <v>117</v>
      </c>
      <c r="I17" s="324" t="s">
        <v>568</v>
      </c>
      <c r="J17" s="300" t="s">
        <v>117</v>
      </c>
      <c r="K17" s="324" t="s">
        <v>117</v>
      </c>
      <c r="L17" s="295" t="s">
        <v>1461</v>
      </c>
      <c r="M17" s="295" t="s">
        <v>1462</v>
      </c>
      <c r="N17" s="324" t="s">
        <v>254</v>
      </c>
      <c r="O17" s="324" t="s">
        <v>117</v>
      </c>
      <c r="P17" s="324" t="s">
        <v>117</v>
      </c>
      <c r="Q17" s="324" t="s">
        <v>117</v>
      </c>
      <c r="R17" s="324"/>
      <c r="S17" s="295" t="s">
        <v>1460</v>
      </c>
      <c r="T17" s="461" t="s">
        <v>1399</v>
      </c>
    </row>
    <row r="18" spans="2:20" ht="105">
      <c r="B18" s="324" t="s">
        <v>135</v>
      </c>
      <c r="C18" s="456">
        <v>40847</v>
      </c>
      <c r="D18" s="457">
        <v>40820</v>
      </c>
      <c r="E18" s="324" t="s">
        <v>1457</v>
      </c>
      <c r="F18" s="324" t="s">
        <v>117</v>
      </c>
      <c r="G18" s="458" t="s">
        <v>117</v>
      </c>
      <c r="H18" s="458" t="s">
        <v>117</v>
      </c>
      <c r="I18" s="324" t="s">
        <v>117</v>
      </c>
      <c r="J18" s="325" t="s">
        <v>1464</v>
      </c>
      <c r="K18" s="324" t="s">
        <v>117</v>
      </c>
      <c r="L18" s="295" t="s">
        <v>1463</v>
      </c>
      <c r="M18" s="295"/>
      <c r="N18" s="324" t="s">
        <v>254</v>
      </c>
      <c r="O18" s="324" t="s">
        <v>117</v>
      </c>
      <c r="P18" s="324" t="s">
        <v>117</v>
      </c>
      <c r="Q18" s="324" t="s">
        <v>117</v>
      </c>
      <c r="R18" s="324"/>
      <c r="S18" s="295" t="s">
        <v>1458</v>
      </c>
      <c r="T18" s="460" t="s">
        <v>255</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1439</v>
      </c>
      <c r="F20" s="324" t="s">
        <v>117</v>
      </c>
      <c r="G20" s="458" t="s">
        <v>117</v>
      </c>
      <c r="H20" s="458" t="s">
        <v>117</v>
      </c>
      <c r="I20" s="324" t="s">
        <v>117</v>
      </c>
      <c r="J20" s="365" t="s">
        <v>1446</v>
      </c>
      <c r="K20" s="324" t="s">
        <v>162</v>
      </c>
      <c r="L20" s="295" t="s">
        <v>1441</v>
      </c>
      <c r="M20" s="295" t="s">
        <v>1456</v>
      </c>
      <c r="N20" s="324" t="s">
        <v>274</v>
      </c>
      <c r="O20" s="324" t="s">
        <v>117</v>
      </c>
      <c r="P20" s="324" t="s">
        <v>347</v>
      </c>
      <c r="Q20" s="324" t="s">
        <v>117</v>
      </c>
      <c r="R20" s="324" t="s">
        <v>117</v>
      </c>
      <c r="S20" s="295" t="s">
        <v>1440</v>
      </c>
      <c r="T20" s="460" t="s">
        <v>255</v>
      </c>
    </row>
    <row r="21" spans="2:20" ht="75">
      <c r="B21" s="343" t="s">
        <v>134</v>
      </c>
      <c r="C21" s="456">
        <v>40812</v>
      </c>
      <c r="D21" s="457">
        <v>40812</v>
      </c>
      <c r="E21" s="343" t="s">
        <v>1453</v>
      </c>
      <c r="F21" s="324" t="s">
        <v>1449</v>
      </c>
      <c r="G21" s="458" t="s">
        <v>1450</v>
      </c>
      <c r="H21" s="462">
        <v>75</v>
      </c>
      <c r="I21" s="324" t="s">
        <v>1451</v>
      </c>
      <c r="J21" s="365" t="s">
        <v>117</v>
      </c>
      <c r="K21" s="324" t="s">
        <v>162</v>
      </c>
      <c r="L21" s="295" t="s">
        <v>1452</v>
      </c>
      <c r="M21" s="409" t="s">
        <v>1454</v>
      </c>
      <c r="N21" s="324" t="s">
        <v>254</v>
      </c>
      <c r="O21" s="324" t="s">
        <v>117</v>
      </c>
      <c r="P21" s="324" t="s">
        <v>347</v>
      </c>
      <c r="Q21" s="325" t="s">
        <v>1455</v>
      </c>
      <c r="R21" s="456">
        <v>40812</v>
      </c>
      <c r="S21" s="295"/>
      <c r="T21" s="460" t="s">
        <v>255</v>
      </c>
    </row>
    <row r="22" spans="2:20" ht="180">
      <c r="B22" s="343" t="s">
        <v>134</v>
      </c>
      <c r="C22" s="456">
        <v>40788</v>
      </c>
      <c r="D22" s="457">
        <v>40788</v>
      </c>
      <c r="E22" s="324" t="s">
        <v>1442</v>
      </c>
      <c r="F22" s="324" t="s">
        <v>117</v>
      </c>
      <c r="G22" s="458" t="s">
        <v>117</v>
      </c>
      <c r="H22" s="458" t="s">
        <v>117</v>
      </c>
      <c r="I22" s="324" t="s">
        <v>117</v>
      </c>
      <c r="J22" s="295" t="s">
        <v>1447</v>
      </c>
      <c r="K22" s="324" t="s">
        <v>202</v>
      </c>
      <c r="L22" s="295" t="s">
        <v>1443</v>
      </c>
      <c r="M22" s="295" t="s">
        <v>1445</v>
      </c>
      <c r="N22" s="324" t="s">
        <v>254</v>
      </c>
      <c r="O22" s="324" t="s">
        <v>117</v>
      </c>
      <c r="P22" s="324" t="s">
        <v>347</v>
      </c>
      <c r="Q22" s="324" t="s">
        <v>1448</v>
      </c>
      <c r="R22" s="324" t="s">
        <v>1369</v>
      </c>
      <c r="S22" s="320" t="s">
        <v>1444</v>
      </c>
      <c r="T22" s="461" t="s">
        <v>1399</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1421</v>
      </c>
      <c r="F24" s="339" t="s">
        <v>1422</v>
      </c>
      <c r="G24" s="453" t="s">
        <v>1436</v>
      </c>
      <c r="H24" s="339">
        <v>159</v>
      </c>
      <c r="I24" s="339" t="s">
        <v>1396</v>
      </c>
      <c r="J24" s="339" t="s">
        <v>117</v>
      </c>
      <c r="K24" s="339" t="s">
        <v>162</v>
      </c>
      <c r="L24" s="301" t="s">
        <v>1423</v>
      </c>
      <c r="M24" s="454"/>
      <c r="N24" s="339" t="s">
        <v>254</v>
      </c>
      <c r="O24" s="339" t="s">
        <v>117</v>
      </c>
      <c r="P24" s="339" t="s">
        <v>347</v>
      </c>
      <c r="Q24" s="339"/>
      <c r="R24" s="451">
        <v>40779</v>
      </c>
      <c r="S24" s="301" t="s">
        <v>1424</v>
      </c>
      <c r="T24" s="455" t="s">
        <v>255</v>
      </c>
    </row>
    <row r="25" spans="2:20" ht="12.75" customHeight="1">
      <c r="B25" s="324" t="s">
        <v>133</v>
      </c>
      <c r="C25" s="456">
        <v>40779</v>
      </c>
      <c r="D25" s="457" t="s">
        <v>117</v>
      </c>
      <c r="E25" s="457" t="s">
        <v>117</v>
      </c>
      <c r="F25" s="324" t="s">
        <v>1429</v>
      </c>
      <c r="G25" s="458" t="s">
        <v>1431</v>
      </c>
      <c r="H25" s="324">
        <v>100</v>
      </c>
      <c r="I25" s="324" t="s">
        <v>1432</v>
      </c>
      <c r="J25" s="324" t="s">
        <v>117</v>
      </c>
      <c r="K25" s="324" t="s">
        <v>162</v>
      </c>
      <c r="L25" s="343" t="s">
        <v>1434</v>
      </c>
      <c r="M25" s="295" t="s">
        <v>1435</v>
      </c>
      <c r="N25" s="324" t="s">
        <v>254</v>
      </c>
      <c r="O25" s="324" t="s">
        <v>117</v>
      </c>
      <c r="P25" s="339" t="s">
        <v>347</v>
      </c>
      <c r="Q25" s="544" t="s">
        <v>1437</v>
      </c>
      <c r="R25" s="546">
        <v>40779</v>
      </c>
      <c r="S25" s="542" t="s">
        <v>1428</v>
      </c>
      <c r="T25" s="540" t="s">
        <v>255</v>
      </c>
    </row>
    <row r="26" spans="2:20" ht="48" customHeight="1">
      <c r="B26" s="324" t="s">
        <v>133</v>
      </c>
      <c r="C26" s="456">
        <v>40778</v>
      </c>
      <c r="D26" s="457">
        <v>40778</v>
      </c>
      <c r="E26" s="324" t="s">
        <v>1430</v>
      </c>
      <c r="F26" s="324" t="s">
        <v>1425</v>
      </c>
      <c r="G26" s="458" t="s">
        <v>1433</v>
      </c>
      <c r="H26" s="324">
        <v>50</v>
      </c>
      <c r="I26" s="324" t="s">
        <v>1427</v>
      </c>
      <c r="J26" s="324" t="s">
        <v>117</v>
      </c>
      <c r="K26" s="324" t="s">
        <v>162</v>
      </c>
      <c r="L26" s="343" t="s">
        <v>1426</v>
      </c>
      <c r="M26" s="295" t="s">
        <v>1435</v>
      </c>
      <c r="N26" s="324" t="s">
        <v>254</v>
      </c>
      <c r="O26" s="324" t="s">
        <v>117</v>
      </c>
      <c r="P26" s="339" t="s">
        <v>347</v>
      </c>
      <c r="Q26" s="545"/>
      <c r="R26" s="547"/>
      <c r="S26" s="543"/>
      <c r="T26" s="541"/>
    </row>
    <row r="27" spans="2:20" ht="135">
      <c r="B27" s="324" t="s">
        <v>133</v>
      </c>
      <c r="C27" s="456">
        <v>40765</v>
      </c>
      <c r="D27" s="457">
        <v>40765</v>
      </c>
      <c r="E27" s="324" t="s">
        <v>1417</v>
      </c>
      <c r="F27" s="324" t="s">
        <v>1418</v>
      </c>
      <c r="G27" s="458" t="s">
        <v>1419</v>
      </c>
      <c r="H27" s="324">
        <v>30</v>
      </c>
      <c r="I27" s="324" t="s">
        <v>1363</v>
      </c>
      <c r="J27" s="324" t="s">
        <v>117</v>
      </c>
      <c r="K27" s="324" t="s">
        <v>162</v>
      </c>
      <c r="L27" s="295" t="s">
        <v>1420</v>
      </c>
      <c r="M27" s="459" t="s">
        <v>1438</v>
      </c>
      <c r="N27" s="324" t="s">
        <v>254</v>
      </c>
      <c r="O27" s="324" t="s">
        <v>117</v>
      </c>
      <c r="P27" s="339" t="s">
        <v>347</v>
      </c>
      <c r="Q27" s="324" t="s">
        <v>117</v>
      </c>
      <c r="R27" s="456">
        <v>40765</v>
      </c>
      <c r="S27" s="343"/>
      <c r="T27" s="460" t="s">
        <v>255</v>
      </c>
    </row>
    <row r="28" spans="2:20" ht="120">
      <c r="B28" s="324" t="s">
        <v>133</v>
      </c>
      <c r="C28" s="456">
        <v>40792</v>
      </c>
      <c r="D28" s="457">
        <v>40766</v>
      </c>
      <c r="E28" s="324" t="s">
        <v>1413</v>
      </c>
      <c r="F28" s="324" t="s">
        <v>117</v>
      </c>
      <c r="G28" s="458" t="s">
        <v>117</v>
      </c>
      <c r="H28" s="324" t="s">
        <v>117</v>
      </c>
      <c r="I28" s="324" t="s">
        <v>117</v>
      </c>
      <c r="J28" s="324" t="s">
        <v>1415</v>
      </c>
      <c r="K28" s="324" t="s">
        <v>117</v>
      </c>
      <c r="L28" s="295" t="s">
        <v>1414</v>
      </c>
      <c r="M28" s="343"/>
      <c r="N28" s="324" t="s">
        <v>254</v>
      </c>
      <c r="O28" s="324" t="s">
        <v>117</v>
      </c>
      <c r="P28" s="324" t="s">
        <v>117</v>
      </c>
      <c r="Q28" s="324" t="s">
        <v>117</v>
      </c>
      <c r="R28" s="456"/>
      <c r="S28" s="295" t="s">
        <v>1416</v>
      </c>
      <c r="T28" s="461" t="s">
        <v>1399</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1408</v>
      </c>
      <c r="F30" s="303" t="s">
        <v>1409</v>
      </c>
      <c r="G30" s="322" t="s">
        <v>1112</v>
      </c>
      <c r="H30" s="213">
        <v>70</v>
      </c>
      <c r="I30" s="213" t="s">
        <v>1370</v>
      </c>
      <c r="J30" s="303" t="s">
        <v>1412</v>
      </c>
      <c r="K30" s="303" t="s">
        <v>162</v>
      </c>
      <c r="L30" s="295" t="s">
        <v>1410</v>
      </c>
      <c r="M30" s="323"/>
      <c r="N30" s="303" t="s">
        <v>254</v>
      </c>
      <c r="O30" s="303" t="s">
        <v>117</v>
      </c>
      <c r="P30" s="303" t="s">
        <v>117</v>
      </c>
      <c r="Q30" s="323"/>
      <c r="R30" s="253">
        <v>40748</v>
      </c>
      <c r="S30" s="295" t="s">
        <v>1411</v>
      </c>
      <c r="T30" s="321" t="s">
        <v>255</v>
      </c>
    </row>
    <row r="31" spans="2:20" ht="76.5">
      <c r="B31" s="336" t="s">
        <v>132</v>
      </c>
      <c r="C31" s="337">
        <v>40739</v>
      </c>
      <c r="D31" s="338">
        <v>40519</v>
      </c>
      <c r="E31" s="339" t="s">
        <v>1398</v>
      </c>
      <c r="F31" s="336" t="s">
        <v>117</v>
      </c>
      <c r="G31" s="398" t="s">
        <v>117</v>
      </c>
      <c r="H31" s="336" t="s">
        <v>117</v>
      </c>
      <c r="I31" s="336" t="s">
        <v>117</v>
      </c>
      <c r="J31" s="450" t="s">
        <v>1405</v>
      </c>
      <c r="K31" s="336" t="s">
        <v>200</v>
      </c>
      <c r="L31" s="301" t="s">
        <v>1404</v>
      </c>
      <c r="M31" s="342"/>
      <c r="N31" s="336" t="s">
        <v>274</v>
      </c>
      <c r="O31" s="336" t="s">
        <v>254</v>
      </c>
      <c r="P31" s="336" t="s">
        <v>117</v>
      </c>
      <c r="Q31" s="342"/>
      <c r="R31" s="336" t="s">
        <v>1400</v>
      </c>
      <c r="S31" s="449" t="s">
        <v>1406</v>
      </c>
      <c r="T31" s="448" t="s">
        <v>1399</v>
      </c>
    </row>
    <row r="32" spans="2:20" ht="21" customHeight="1">
      <c r="B32" s="303" t="s">
        <v>132</v>
      </c>
      <c r="C32" s="253">
        <v>40737</v>
      </c>
      <c r="D32" s="249">
        <v>40732</v>
      </c>
      <c r="E32" s="324" t="s">
        <v>1393</v>
      </c>
      <c r="F32" s="303" t="s">
        <v>1130</v>
      </c>
      <c r="G32" s="322" t="s">
        <v>1402</v>
      </c>
      <c r="H32" s="213">
        <v>76</v>
      </c>
      <c r="I32" s="303" t="s">
        <v>1372</v>
      </c>
      <c r="J32" s="303" t="s">
        <v>117</v>
      </c>
      <c r="K32" s="303" t="s">
        <v>162</v>
      </c>
      <c r="L32" s="434" t="s">
        <v>1394</v>
      </c>
      <c r="M32" s="323"/>
      <c r="N32" s="303" t="s">
        <v>254</v>
      </c>
      <c r="O32" s="303" t="s">
        <v>254</v>
      </c>
      <c r="P32" s="303" t="s">
        <v>117</v>
      </c>
      <c r="Q32" s="323"/>
      <c r="R32" s="253">
        <v>40737</v>
      </c>
      <c r="S32" s="323"/>
      <c r="T32" s="321" t="s">
        <v>255</v>
      </c>
    </row>
    <row r="33" spans="2:20" ht="25.5">
      <c r="B33" s="303" t="s">
        <v>132</v>
      </c>
      <c r="C33" s="253">
        <v>40736</v>
      </c>
      <c r="D33" s="249">
        <v>40732</v>
      </c>
      <c r="E33" s="324" t="s">
        <v>1393</v>
      </c>
      <c r="F33" s="303" t="s">
        <v>1006</v>
      </c>
      <c r="G33" s="322" t="s">
        <v>1401</v>
      </c>
      <c r="H33" s="303" t="s">
        <v>117</v>
      </c>
      <c r="I33" s="303" t="s">
        <v>1372</v>
      </c>
      <c r="J33" s="303" t="s">
        <v>117</v>
      </c>
      <c r="K33" s="303" t="s">
        <v>162</v>
      </c>
      <c r="L33" s="368" t="s">
        <v>1403</v>
      </c>
      <c r="M33" s="323"/>
      <c r="N33" s="447" t="s">
        <v>254</v>
      </c>
      <c r="O33" s="303" t="s">
        <v>254</v>
      </c>
      <c r="P33" s="303" t="s">
        <v>117</v>
      </c>
      <c r="Q33" s="323"/>
      <c r="R33" s="253">
        <v>40736</v>
      </c>
      <c r="S33" s="323"/>
      <c r="T33" s="321" t="s">
        <v>255</v>
      </c>
    </row>
    <row r="34" spans="2:20" ht="45">
      <c r="B34" s="201" t="s">
        <v>132</v>
      </c>
      <c r="C34" s="253">
        <v>40730</v>
      </c>
      <c r="D34" s="249">
        <v>40718</v>
      </c>
      <c r="E34" s="324" t="s">
        <v>1395</v>
      </c>
      <c r="F34" s="303" t="s">
        <v>1129</v>
      </c>
      <c r="G34" s="322" t="s">
        <v>432</v>
      </c>
      <c r="H34" s="213">
        <v>120</v>
      </c>
      <c r="I34" s="201" t="s">
        <v>1396</v>
      </c>
      <c r="J34" s="303" t="s">
        <v>117</v>
      </c>
      <c r="K34" s="201" t="s">
        <v>162</v>
      </c>
      <c r="L34" s="434" t="s">
        <v>1397</v>
      </c>
      <c r="M34" s="323"/>
      <c r="N34" s="303" t="s">
        <v>254</v>
      </c>
      <c r="O34" s="303" t="s">
        <v>254</v>
      </c>
      <c r="P34" s="303" t="s">
        <v>117</v>
      </c>
      <c r="Q34" s="323"/>
      <c r="R34" s="253">
        <v>40730</v>
      </c>
      <c r="S34" s="301" t="s">
        <v>1407</v>
      </c>
      <c r="T34" s="321" t="s">
        <v>255</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1381</v>
      </c>
      <c r="F36" s="213" t="s">
        <v>1390</v>
      </c>
      <c r="G36" s="250" t="s">
        <v>1391</v>
      </c>
      <c r="H36" s="213">
        <v>79</v>
      </c>
      <c r="I36" s="303" t="s">
        <v>1386</v>
      </c>
      <c r="J36" s="213" t="s">
        <v>117</v>
      </c>
      <c r="K36" s="213" t="s">
        <v>162</v>
      </c>
      <c r="L36" s="295" t="s">
        <v>1382</v>
      </c>
      <c r="M36" s="396" t="s">
        <v>1357</v>
      </c>
      <c r="N36" s="303" t="s">
        <v>254</v>
      </c>
      <c r="O36" s="303" t="s">
        <v>254</v>
      </c>
      <c r="P36" s="303" t="s">
        <v>347</v>
      </c>
      <c r="Q36" s="323"/>
      <c r="R36" s="253">
        <v>40722</v>
      </c>
      <c r="S36" s="323"/>
      <c r="T36" s="321" t="s">
        <v>255</v>
      </c>
    </row>
    <row r="37" spans="2:20" ht="45">
      <c r="B37" s="383" t="s">
        <v>131</v>
      </c>
      <c r="C37" s="253">
        <v>40702</v>
      </c>
      <c r="D37" s="249">
        <v>40697</v>
      </c>
      <c r="E37" s="324" t="s">
        <v>1384</v>
      </c>
      <c r="F37" s="303" t="s">
        <v>1388</v>
      </c>
      <c r="G37" s="322" t="s">
        <v>1389</v>
      </c>
      <c r="H37" s="213">
        <v>75</v>
      </c>
      <c r="I37" s="303" t="s">
        <v>1386</v>
      </c>
      <c r="J37" s="213" t="s">
        <v>117</v>
      </c>
      <c r="K37" s="430" t="s">
        <v>162</v>
      </c>
      <c r="L37" s="295" t="s">
        <v>1385</v>
      </c>
      <c r="M37" s="396" t="s">
        <v>1392</v>
      </c>
      <c r="N37" s="303" t="s">
        <v>254</v>
      </c>
      <c r="O37" s="303" t="s">
        <v>254</v>
      </c>
      <c r="P37" s="303" t="s">
        <v>347</v>
      </c>
      <c r="Q37" s="323"/>
      <c r="R37" s="253">
        <v>40702</v>
      </c>
      <c r="S37" s="323"/>
      <c r="T37" s="321" t="s">
        <v>255</v>
      </c>
    </row>
    <row r="38" spans="2:21" ht="75">
      <c r="B38" s="383" t="s">
        <v>131</v>
      </c>
      <c r="C38" s="304">
        <v>40701</v>
      </c>
      <c r="D38" s="249">
        <v>40697</v>
      </c>
      <c r="E38" s="324" t="s">
        <v>1383</v>
      </c>
      <c r="F38" s="303"/>
      <c r="G38" s="303"/>
      <c r="H38" s="303">
        <v>0</v>
      </c>
      <c r="I38" s="12" t="s">
        <v>1261</v>
      </c>
      <c r="J38" s="213" t="s">
        <v>117</v>
      </c>
      <c r="K38" s="430" t="s">
        <v>162</v>
      </c>
      <c r="L38" s="295" t="s">
        <v>1387</v>
      </c>
      <c r="M38" s="396" t="s">
        <v>1392</v>
      </c>
      <c r="N38" s="303" t="s">
        <v>254</v>
      </c>
      <c r="O38" s="303" t="s">
        <v>254</v>
      </c>
      <c r="P38" s="303" t="s">
        <v>347</v>
      </c>
      <c r="Q38" s="344"/>
      <c r="R38" s="304">
        <v>40701</v>
      </c>
      <c r="S38" s="295"/>
      <c r="T38" s="321" t="s">
        <v>255</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1379</v>
      </c>
      <c r="F40" s="303" t="s">
        <v>117</v>
      </c>
      <c r="G40" s="322" t="s">
        <v>117</v>
      </c>
      <c r="H40" s="303" t="s">
        <v>117</v>
      </c>
      <c r="J40" s="344" t="s">
        <v>1167</v>
      </c>
      <c r="K40" s="303" t="s">
        <v>200</v>
      </c>
      <c r="L40" s="295" t="s">
        <v>1380</v>
      </c>
      <c r="O40" s="214"/>
      <c r="P40" s="214"/>
      <c r="T40" s="417" t="s">
        <v>255</v>
      </c>
    </row>
    <row r="41" spans="2:21" ht="103.5" customHeight="1">
      <c r="B41" s="442" t="s">
        <v>130</v>
      </c>
      <c r="C41" s="443">
        <v>40675</v>
      </c>
      <c r="D41" s="443">
        <v>40673</v>
      </c>
      <c r="E41" s="297" t="s">
        <v>1371</v>
      </c>
      <c r="F41" s="330" t="s">
        <v>432</v>
      </c>
      <c r="G41" s="330" t="s">
        <v>390</v>
      </c>
      <c r="H41" s="330">
        <v>176</v>
      </c>
      <c r="I41" s="330" t="s">
        <v>1372</v>
      </c>
      <c r="J41" s="330" t="s">
        <v>693</v>
      </c>
      <c r="K41" s="330" t="s">
        <v>162</v>
      </c>
      <c r="L41" s="444" t="s">
        <v>1374</v>
      </c>
      <c r="M41" s="445" t="s">
        <v>117</v>
      </c>
      <c r="N41" s="330" t="s">
        <v>254</v>
      </c>
      <c r="O41" s="330" t="s">
        <v>254</v>
      </c>
      <c r="P41" s="330" t="s">
        <v>347</v>
      </c>
      <c r="Q41" s="446"/>
      <c r="R41" s="443">
        <v>40675</v>
      </c>
      <c r="S41" s="301" t="s">
        <v>1373</v>
      </c>
      <c r="T41" s="417" t="s">
        <v>255</v>
      </c>
      <c r="U41" s="439"/>
    </row>
    <row r="42" spans="2:21" ht="103.5" customHeight="1">
      <c r="B42" s="383" t="s">
        <v>130</v>
      </c>
      <c r="C42" s="304">
        <v>40673</v>
      </c>
      <c r="D42" s="304">
        <v>40674</v>
      </c>
      <c r="E42" s="324" t="s">
        <v>1364</v>
      </c>
      <c r="F42" s="303" t="s">
        <v>1366</v>
      </c>
      <c r="G42" s="303" t="s">
        <v>1367</v>
      </c>
      <c r="H42" s="303">
        <v>20</v>
      </c>
      <c r="I42" s="303" t="s">
        <v>1363</v>
      </c>
      <c r="J42" s="303" t="s">
        <v>1370</v>
      </c>
      <c r="K42" s="303" t="s">
        <v>162</v>
      </c>
      <c r="L42" s="295" t="s">
        <v>1365</v>
      </c>
      <c r="M42" s="12" t="s">
        <v>926</v>
      </c>
      <c r="N42" s="303" t="s">
        <v>274</v>
      </c>
      <c r="O42" s="303" t="s">
        <v>254</v>
      </c>
      <c r="P42" s="303" t="s">
        <v>347</v>
      </c>
      <c r="Q42" s="344"/>
      <c r="R42" s="304" t="s">
        <v>1369</v>
      </c>
      <c r="S42" s="295" t="s">
        <v>1368</v>
      </c>
      <c r="T42" s="321" t="s">
        <v>255</v>
      </c>
      <c r="U42" s="285"/>
    </row>
    <row r="43" spans="2:21" ht="103.5" customHeight="1">
      <c r="B43" s="435" t="s">
        <v>130</v>
      </c>
      <c r="C43" s="436">
        <v>40664</v>
      </c>
      <c r="D43" s="436">
        <v>40664</v>
      </c>
      <c r="E43" s="324" t="s">
        <v>1375</v>
      </c>
      <c r="F43" s="311" t="s">
        <v>902</v>
      </c>
      <c r="G43" s="311" t="s">
        <v>1376</v>
      </c>
      <c r="H43" s="311">
        <v>101</v>
      </c>
      <c r="I43" s="437" t="s">
        <v>1377</v>
      </c>
      <c r="J43" s="311" t="s">
        <v>693</v>
      </c>
      <c r="K43" s="311" t="s">
        <v>162</v>
      </c>
      <c r="L43" s="164" t="s">
        <v>1378</v>
      </c>
      <c r="M43" s="437"/>
      <c r="N43" s="311" t="s">
        <v>254</v>
      </c>
      <c r="O43" s="311" t="s">
        <v>254</v>
      </c>
      <c r="P43" s="311" t="s">
        <v>347</v>
      </c>
      <c r="Q43" s="438"/>
      <c r="R43" s="436">
        <v>40664</v>
      </c>
      <c r="S43" s="295"/>
      <c r="T43" s="321" t="s">
        <v>255</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1353</v>
      </c>
      <c r="F45" s="303" t="s">
        <v>1354</v>
      </c>
      <c r="G45" s="303" t="s">
        <v>1355</v>
      </c>
      <c r="H45" s="303">
        <v>120</v>
      </c>
      <c r="I45" s="303" t="s">
        <v>1363</v>
      </c>
      <c r="J45" s="213" t="s">
        <v>117</v>
      </c>
      <c r="K45" s="303" t="s">
        <v>1345</v>
      </c>
      <c r="L45" s="344" t="s">
        <v>1356</v>
      </c>
      <c r="M45" s="12" t="s">
        <v>1357</v>
      </c>
      <c r="N45" s="303" t="s">
        <v>254</v>
      </c>
      <c r="O45" s="303" t="s">
        <v>254</v>
      </c>
      <c r="P45" s="303" t="s">
        <v>347</v>
      </c>
      <c r="Q45" s="344" t="s">
        <v>1358</v>
      </c>
      <c r="R45" s="304">
        <v>40652</v>
      </c>
      <c r="S45" s="344" t="s">
        <v>1359</v>
      </c>
      <c r="T45" s="321" t="s">
        <v>255</v>
      </c>
      <c r="U45" s="285" t="s">
        <v>770</v>
      </c>
    </row>
    <row r="46" spans="2:21" ht="87.75" customHeight="1">
      <c r="B46" s="383" t="s">
        <v>129</v>
      </c>
      <c r="C46" s="304">
        <v>40646</v>
      </c>
      <c r="D46" s="304">
        <v>40646</v>
      </c>
      <c r="E46" s="303" t="s">
        <v>1333</v>
      </c>
      <c r="F46" s="303" t="s">
        <v>1343</v>
      </c>
      <c r="G46" s="303" t="s">
        <v>1360</v>
      </c>
      <c r="H46" s="303">
        <v>66</v>
      </c>
      <c r="I46" s="303" t="s">
        <v>1363</v>
      </c>
      <c r="J46" s="213" t="s">
        <v>117</v>
      </c>
      <c r="K46" s="303" t="s">
        <v>1345</v>
      </c>
      <c r="L46" s="344" t="s">
        <v>1361</v>
      </c>
      <c r="M46" s="303" t="s">
        <v>192</v>
      </c>
      <c r="N46" s="303" t="s">
        <v>254</v>
      </c>
      <c r="O46" s="303" t="s">
        <v>254</v>
      </c>
      <c r="P46" s="303" t="s">
        <v>347</v>
      </c>
      <c r="Q46" s="344" t="s">
        <v>1362</v>
      </c>
      <c r="R46" s="304">
        <v>40646</v>
      </c>
      <c r="S46" s="344" t="s">
        <v>1346</v>
      </c>
      <c r="T46" s="321" t="s">
        <v>255</v>
      </c>
      <c r="U46" s="285" t="s">
        <v>770</v>
      </c>
    </row>
    <row r="47" spans="2:20" ht="60">
      <c r="B47" s="303" t="s">
        <v>554</v>
      </c>
      <c r="C47" s="253">
        <v>40611</v>
      </c>
      <c r="D47" s="249">
        <v>40647</v>
      </c>
      <c r="E47" s="324" t="s">
        <v>1338</v>
      </c>
      <c r="F47" s="213" t="s">
        <v>117</v>
      </c>
      <c r="G47" s="213" t="s">
        <v>117</v>
      </c>
      <c r="H47" s="213" t="s">
        <v>117</v>
      </c>
      <c r="I47" s="213" t="s">
        <v>117</v>
      </c>
      <c r="J47" s="303" t="s">
        <v>1350</v>
      </c>
      <c r="K47" s="303" t="s">
        <v>201</v>
      </c>
      <c r="L47" s="343" t="s">
        <v>1349</v>
      </c>
      <c r="M47" s="301" t="s">
        <v>1351</v>
      </c>
      <c r="N47" s="303" t="s">
        <v>254</v>
      </c>
      <c r="O47" s="303" t="s">
        <v>254</v>
      </c>
      <c r="P47" s="303" t="s">
        <v>347</v>
      </c>
      <c r="Q47" s="295" t="s">
        <v>1352</v>
      </c>
      <c r="R47" s="253">
        <v>40647</v>
      </c>
      <c r="S47" s="323"/>
      <c r="T47" s="321" t="s">
        <v>255</v>
      </c>
    </row>
    <row r="48" spans="2:20" ht="90">
      <c r="B48" s="303" t="s">
        <v>554</v>
      </c>
      <c r="C48" s="253">
        <v>40646</v>
      </c>
      <c r="D48" s="249">
        <v>40646</v>
      </c>
      <c r="E48" s="324" t="s">
        <v>1333</v>
      </c>
      <c r="F48" s="303" t="s">
        <v>1343</v>
      </c>
      <c r="G48" s="322" t="s">
        <v>1344</v>
      </c>
      <c r="H48" s="213">
        <v>66</v>
      </c>
      <c r="I48" s="303" t="s">
        <v>1262</v>
      </c>
      <c r="J48" s="303" t="s">
        <v>117</v>
      </c>
      <c r="K48" s="303" t="s">
        <v>1345</v>
      </c>
      <c r="L48" s="295" t="s">
        <v>1342</v>
      </c>
      <c r="M48" s="295" t="s">
        <v>1347</v>
      </c>
      <c r="N48" s="303" t="s">
        <v>254</v>
      </c>
      <c r="O48" s="303" t="s">
        <v>254</v>
      </c>
      <c r="P48" s="303" t="s">
        <v>347</v>
      </c>
      <c r="Q48" s="385" t="s">
        <v>1348</v>
      </c>
      <c r="R48" s="253">
        <v>40647</v>
      </c>
      <c r="S48" s="295" t="s">
        <v>1346</v>
      </c>
      <c r="T48" s="321" t="s">
        <v>255</v>
      </c>
    </row>
    <row r="49" spans="2:20" ht="30">
      <c r="B49" s="303" t="s">
        <v>554</v>
      </c>
      <c r="C49" s="253">
        <v>40645</v>
      </c>
      <c r="D49" s="249">
        <v>40646</v>
      </c>
      <c r="E49" s="324" t="s">
        <v>1334</v>
      </c>
      <c r="F49" s="213" t="s">
        <v>117</v>
      </c>
      <c r="G49" s="213" t="s">
        <v>117</v>
      </c>
      <c r="H49" s="213" t="s">
        <v>117</v>
      </c>
      <c r="I49" s="213" t="s">
        <v>117</v>
      </c>
      <c r="J49" s="366" t="s">
        <v>1339</v>
      </c>
      <c r="K49" s="303" t="s">
        <v>200</v>
      </c>
      <c r="L49" s="295" t="s">
        <v>1335</v>
      </c>
      <c r="M49" s="343" t="s">
        <v>1340</v>
      </c>
      <c r="N49" s="303" t="s">
        <v>274</v>
      </c>
      <c r="O49" s="303" t="s">
        <v>254</v>
      </c>
      <c r="P49" s="303" t="s">
        <v>347</v>
      </c>
      <c r="Q49" s="343" t="s">
        <v>1341</v>
      </c>
      <c r="R49" s="253">
        <v>40646</v>
      </c>
      <c r="S49" s="323"/>
      <c r="T49" s="321" t="s">
        <v>255</v>
      </c>
    </row>
    <row r="50" spans="2:20" ht="75">
      <c r="B50" s="303" t="s">
        <v>554</v>
      </c>
      <c r="C50" s="253">
        <v>40636</v>
      </c>
      <c r="D50" s="249">
        <v>40641</v>
      </c>
      <c r="E50" s="324" t="s">
        <v>1332</v>
      </c>
      <c r="F50" s="213" t="s">
        <v>117</v>
      </c>
      <c r="G50" s="303" t="s">
        <v>117</v>
      </c>
      <c r="H50" s="213" t="s">
        <v>117</v>
      </c>
      <c r="I50" s="213" t="s">
        <v>117</v>
      </c>
      <c r="J50" s="433" t="s">
        <v>1262</v>
      </c>
      <c r="K50" s="430" t="s">
        <v>162</v>
      </c>
      <c r="L50" s="434" t="s">
        <v>1337</v>
      </c>
      <c r="M50" s="323"/>
      <c r="N50" s="201" t="s">
        <v>274</v>
      </c>
      <c r="O50" s="303" t="s">
        <v>254</v>
      </c>
      <c r="P50" s="303" t="s">
        <v>347</v>
      </c>
      <c r="Q50" s="396" t="s">
        <v>117</v>
      </c>
      <c r="R50" s="303" t="s">
        <v>117</v>
      </c>
      <c r="S50" s="295" t="s">
        <v>1324</v>
      </c>
      <c r="T50" s="321" t="s">
        <v>255</v>
      </c>
    </row>
    <row r="51" spans="2:20" ht="75">
      <c r="B51" s="303" t="s">
        <v>554</v>
      </c>
      <c r="C51" s="253">
        <v>40634</v>
      </c>
      <c r="D51" s="249">
        <v>40637</v>
      </c>
      <c r="E51" s="324" t="s">
        <v>1331</v>
      </c>
      <c r="F51" s="213" t="s">
        <v>117</v>
      </c>
      <c r="G51" s="213" t="s">
        <v>117</v>
      </c>
      <c r="H51" s="213" t="s">
        <v>117</v>
      </c>
      <c r="I51" s="213" t="s">
        <v>117</v>
      </c>
      <c r="J51" s="433" t="s">
        <v>1262</v>
      </c>
      <c r="K51" s="430" t="s">
        <v>162</v>
      </c>
      <c r="L51" s="434" t="s">
        <v>1336</v>
      </c>
      <c r="M51" s="323"/>
      <c r="N51" s="201" t="s">
        <v>274</v>
      </c>
      <c r="O51" s="303" t="s">
        <v>254</v>
      </c>
      <c r="P51" s="303" t="s">
        <v>347</v>
      </c>
      <c r="Q51" s="396" t="s">
        <v>117</v>
      </c>
      <c r="R51" s="303" t="s">
        <v>117</v>
      </c>
      <c r="S51" s="295" t="s">
        <v>1324</v>
      </c>
      <c r="T51" s="321" t="s">
        <v>255</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689</v>
      </c>
      <c r="C53" s="253">
        <v>40631</v>
      </c>
      <c r="D53" s="249">
        <v>40632</v>
      </c>
      <c r="E53" s="297" t="s">
        <v>1323</v>
      </c>
      <c r="F53" s="213" t="s">
        <v>117</v>
      </c>
      <c r="G53" s="213" t="s">
        <v>117</v>
      </c>
      <c r="H53" s="213" t="s">
        <v>117</v>
      </c>
      <c r="I53" s="213" t="s">
        <v>117</v>
      </c>
      <c r="J53" s="432" t="s">
        <v>1325</v>
      </c>
      <c r="K53" s="430" t="s">
        <v>162</v>
      </c>
      <c r="L53" s="434" t="s">
        <v>1326</v>
      </c>
      <c r="M53" s="323"/>
      <c r="N53" s="201" t="s">
        <v>274</v>
      </c>
      <c r="O53" s="303" t="s">
        <v>254</v>
      </c>
      <c r="P53" s="303" t="s">
        <v>347</v>
      </c>
      <c r="Q53" s="396" t="s">
        <v>117</v>
      </c>
      <c r="R53" s="303" t="s">
        <v>117</v>
      </c>
      <c r="S53" s="295" t="s">
        <v>1324</v>
      </c>
      <c r="T53" s="321" t="s">
        <v>255</v>
      </c>
    </row>
    <row r="54" spans="2:20" ht="75">
      <c r="B54" s="303" t="s">
        <v>689</v>
      </c>
      <c r="C54" s="253">
        <v>40626</v>
      </c>
      <c r="D54" s="249">
        <v>40627</v>
      </c>
      <c r="E54" s="324" t="s">
        <v>1320</v>
      </c>
      <c r="F54" s="213" t="s">
        <v>117</v>
      </c>
      <c r="G54" s="213" t="s">
        <v>117</v>
      </c>
      <c r="H54" s="213" t="s">
        <v>117</v>
      </c>
      <c r="I54" s="213" t="s">
        <v>117</v>
      </c>
      <c r="J54" s="433" t="s">
        <v>1321</v>
      </c>
      <c r="K54" s="430" t="s">
        <v>162</v>
      </c>
      <c r="L54" s="434" t="s">
        <v>1322</v>
      </c>
      <c r="M54" s="323"/>
      <c r="N54" s="201" t="s">
        <v>274</v>
      </c>
      <c r="O54" s="303" t="s">
        <v>254</v>
      </c>
      <c r="P54" s="303" t="s">
        <v>347</v>
      </c>
      <c r="Q54" s="396" t="s">
        <v>117</v>
      </c>
      <c r="R54" s="303" t="s">
        <v>117</v>
      </c>
      <c r="S54" s="295" t="s">
        <v>1255</v>
      </c>
      <c r="T54" s="321" t="s">
        <v>255</v>
      </c>
    </row>
    <row r="55" spans="2:20" ht="105">
      <c r="B55" s="303" t="s">
        <v>689</v>
      </c>
      <c r="C55" s="253">
        <v>40624</v>
      </c>
      <c r="D55" s="249">
        <v>40625</v>
      </c>
      <c r="E55" s="324" t="s">
        <v>1315</v>
      </c>
      <c r="F55" s="213" t="s">
        <v>117</v>
      </c>
      <c r="G55" s="213" t="s">
        <v>117</v>
      </c>
      <c r="H55" s="213" t="s">
        <v>117</v>
      </c>
      <c r="I55" s="213" t="s">
        <v>117</v>
      </c>
      <c r="J55" s="164" t="s">
        <v>1319</v>
      </c>
      <c r="K55" s="201" t="s">
        <v>200</v>
      </c>
      <c r="L55" s="295" t="s">
        <v>1316</v>
      </c>
      <c r="M55" s="343" t="s">
        <v>1317</v>
      </c>
      <c r="N55" s="201" t="s">
        <v>274</v>
      </c>
      <c r="O55" s="303" t="s">
        <v>254</v>
      </c>
      <c r="P55" s="303" t="s">
        <v>347</v>
      </c>
      <c r="Q55" s="295" t="s">
        <v>1318</v>
      </c>
      <c r="R55" s="304">
        <v>40625</v>
      </c>
      <c r="S55" s="295"/>
      <c r="T55" s="321" t="s">
        <v>255</v>
      </c>
    </row>
    <row r="56" spans="2:20" ht="75">
      <c r="B56" s="303" t="s">
        <v>689</v>
      </c>
      <c r="C56" s="253">
        <v>40617</v>
      </c>
      <c r="D56" s="249">
        <v>40620</v>
      </c>
      <c r="E56" s="324" t="s">
        <v>1311</v>
      </c>
      <c r="F56" s="213" t="s">
        <v>117</v>
      </c>
      <c r="G56" s="213" t="s">
        <v>117</v>
      </c>
      <c r="H56" s="213" t="s">
        <v>117</v>
      </c>
      <c r="I56" s="213" t="s">
        <v>117</v>
      </c>
      <c r="J56" s="430" t="s">
        <v>1313</v>
      </c>
      <c r="K56" s="430" t="s">
        <v>162</v>
      </c>
      <c r="L56" s="368" t="s">
        <v>1312</v>
      </c>
      <c r="M56" s="323" t="s">
        <v>1314</v>
      </c>
      <c r="N56" s="430" t="s">
        <v>274</v>
      </c>
      <c r="O56" s="303" t="s">
        <v>254</v>
      </c>
      <c r="P56" s="303" t="s">
        <v>347</v>
      </c>
      <c r="Q56" s="431" t="s">
        <v>117</v>
      </c>
      <c r="R56" s="303" t="s">
        <v>117</v>
      </c>
      <c r="S56" s="295" t="s">
        <v>1255</v>
      </c>
      <c r="T56" s="321" t="s">
        <v>255</v>
      </c>
    </row>
    <row r="57" spans="1:20" ht="120">
      <c r="A57" s="258"/>
      <c r="B57" s="303" t="s">
        <v>689</v>
      </c>
      <c r="C57" s="253">
        <v>40619</v>
      </c>
      <c r="D57" s="249">
        <v>40619</v>
      </c>
      <c r="E57" s="324" t="s">
        <v>1304</v>
      </c>
      <c r="F57" s="303" t="s">
        <v>1307</v>
      </c>
      <c r="G57" s="303" t="s">
        <v>1306</v>
      </c>
      <c r="H57" s="213">
        <v>44</v>
      </c>
      <c r="I57" s="303" t="s">
        <v>1327</v>
      </c>
      <c r="J57" s="303" t="s">
        <v>1262</v>
      </c>
      <c r="K57" s="303" t="s">
        <v>162</v>
      </c>
      <c r="L57" s="368" t="s">
        <v>1308</v>
      </c>
      <c r="M57" s="295" t="s">
        <v>1310</v>
      </c>
      <c r="N57" s="319" t="s">
        <v>274</v>
      </c>
      <c r="O57" s="319" t="s">
        <v>254</v>
      </c>
      <c r="P57" s="319" t="s">
        <v>347</v>
      </c>
      <c r="Q57" s="320" t="s">
        <v>1309</v>
      </c>
      <c r="R57" s="420">
        <v>40619</v>
      </c>
      <c r="S57" s="295" t="s">
        <v>1305</v>
      </c>
      <c r="T57" s="321" t="s">
        <v>255</v>
      </c>
    </row>
    <row r="58" spans="1:20" ht="75">
      <c r="A58" s="258"/>
      <c r="B58" s="303" t="s">
        <v>689</v>
      </c>
      <c r="C58" s="213" t="s">
        <v>1297</v>
      </c>
      <c r="D58" s="249">
        <v>40612</v>
      </c>
      <c r="E58" s="324" t="s">
        <v>1291</v>
      </c>
      <c r="F58" s="213" t="s">
        <v>117</v>
      </c>
      <c r="G58" s="213" t="s">
        <v>117</v>
      </c>
      <c r="H58" s="213" t="s">
        <v>117</v>
      </c>
      <c r="I58" s="213" t="s">
        <v>117</v>
      </c>
      <c r="J58" s="213" t="s">
        <v>1262</v>
      </c>
      <c r="K58" s="213" t="s">
        <v>162</v>
      </c>
      <c r="L58" s="427" t="s">
        <v>1298</v>
      </c>
      <c r="M58" s="329"/>
      <c r="N58" s="314" t="s">
        <v>274</v>
      </c>
      <c r="O58" s="319" t="s">
        <v>254</v>
      </c>
      <c r="P58" s="319" t="s">
        <v>347</v>
      </c>
      <c r="Q58" s="320" t="s">
        <v>1292</v>
      </c>
      <c r="R58" s="319" t="s">
        <v>117</v>
      </c>
      <c r="S58" s="323"/>
      <c r="T58" s="321" t="s">
        <v>255</v>
      </c>
    </row>
    <row r="59" spans="1:20" ht="45">
      <c r="A59" s="258"/>
      <c r="B59" s="303" t="s">
        <v>689</v>
      </c>
      <c r="C59" s="253">
        <v>40609</v>
      </c>
      <c r="D59" s="249">
        <v>40610</v>
      </c>
      <c r="E59" s="324" t="s">
        <v>1289</v>
      </c>
      <c r="F59" s="303" t="s">
        <v>117</v>
      </c>
      <c r="G59" s="322" t="s">
        <v>117</v>
      </c>
      <c r="H59" s="303" t="s">
        <v>117</v>
      </c>
      <c r="I59" s="303" t="s">
        <v>117</v>
      </c>
      <c r="J59" s="303" t="s">
        <v>1294</v>
      </c>
      <c r="K59" s="303" t="s">
        <v>200</v>
      </c>
      <c r="L59" s="295" t="s">
        <v>1302</v>
      </c>
      <c r="M59" s="329" t="s">
        <v>1301</v>
      </c>
      <c r="N59" s="314" t="s">
        <v>274</v>
      </c>
      <c r="O59" s="319" t="s">
        <v>254</v>
      </c>
      <c r="P59" s="319" t="s">
        <v>347</v>
      </c>
      <c r="Q59" s="320" t="s">
        <v>1290</v>
      </c>
      <c r="R59" s="315">
        <v>40610</v>
      </c>
      <c r="S59" s="323"/>
      <c r="T59" s="321" t="s">
        <v>255</v>
      </c>
    </row>
    <row r="60" spans="1:20" ht="60">
      <c r="A60" s="258"/>
      <c r="B60" s="303" t="s">
        <v>689</v>
      </c>
      <c r="C60" s="253">
        <v>40609</v>
      </c>
      <c r="D60" s="249">
        <v>40610</v>
      </c>
      <c r="E60" s="324" t="s">
        <v>1288</v>
      </c>
      <c r="F60" s="303" t="s">
        <v>889</v>
      </c>
      <c r="G60" s="322" t="s">
        <v>61</v>
      </c>
      <c r="H60" s="213">
        <v>135</v>
      </c>
      <c r="I60" s="303" t="s">
        <v>1327</v>
      </c>
      <c r="J60" s="303" t="s">
        <v>1262</v>
      </c>
      <c r="K60" s="303" t="s">
        <v>162</v>
      </c>
      <c r="L60" s="295" t="s">
        <v>1299</v>
      </c>
      <c r="M60" s="344" t="s">
        <v>1329</v>
      </c>
      <c r="N60" s="429" t="s">
        <v>274</v>
      </c>
      <c r="O60" s="319" t="s">
        <v>254</v>
      </c>
      <c r="P60" s="319" t="s">
        <v>347</v>
      </c>
      <c r="Q60" s="408"/>
      <c r="R60" s="315">
        <v>40610</v>
      </c>
      <c r="S60" s="212" t="s">
        <v>1300</v>
      </c>
      <c r="T60" s="321" t="s">
        <v>255</v>
      </c>
    </row>
    <row r="61" spans="1:20" ht="71.25" customHeight="1">
      <c r="A61" s="258"/>
      <c r="B61" s="303" t="s">
        <v>689</v>
      </c>
      <c r="C61" s="253">
        <v>40605</v>
      </c>
      <c r="D61" s="249">
        <v>40610</v>
      </c>
      <c r="E61" s="324" t="s">
        <v>1285</v>
      </c>
      <c r="F61" s="303" t="s">
        <v>1287</v>
      </c>
      <c r="G61" s="322" t="s">
        <v>1192</v>
      </c>
      <c r="H61" s="213">
        <v>80</v>
      </c>
      <c r="I61" s="303" t="s">
        <v>1327</v>
      </c>
      <c r="J61" s="303" t="s">
        <v>1262</v>
      </c>
      <c r="K61" s="303" t="s">
        <v>162</v>
      </c>
      <c r="L61" s="295" t="s">
        <v>1286</v>
      </c>
      <c r="M61" s="344" t="s">
        <v>1330</v>
      </c>
      <c r="N61" s="429" t="s">
        <v>274</v>
      </c>
      <c r="O61" s="319" t="s">
        <v>254</v>
      </c>
      <c r="P61" s="319" t="s">
        <v>347</v>
      </c>
      <c r="Q61" s="320" t="s">
        <v>1295</v>
      </c>
      <c r="R61" s="314"/>
      <c r="S61" s="212" t="s">
        <v>1296</v>
      </c>
      <c r="T61" s="321" t="s">
        <v>255</v>
      </c>
    </row>
    <row r="62" spans="1:20" ht="75">
      <c r="A62" s="258"/>
      <c r="B62" s="303" t="s">
        <v>689</v>
      </c>
      <c r="C62" s="253">
        <v>40608</v>
      </c>
      <c r="D62" s="249">
        <v>40609</v>
      </c>
      <c r="E62" s="324" t="s">
        <v>1282</v>
      </c>
      <c r="F62" s="303" t="s">
        <v>117</v>
      </c>
      <c r="G62" s="303" t="s">
        <v>117</v>
      </c>
      <c r="H62" s="303" t="s">
        <v>117</v>
      </c>
      <c r="I62" s="303" t="s">
        <v>117</v>
      </c>
      <c r="J62" s="303" t="s">
        <v>1293</v>
      </c>
      <c r="K62" s="303" t="s">
        <v>202</v>
      </c>
      <c r="L62" s="295" t="s">
        <v>1283</v>
      </c>
      <c r="M62" s="428" t="s">
        <v>1303</v>
      </c>
      <c r="N62" s="319" t="s">
        <v>274</v>
      </c>
      <c r="O62" s="319" t="s">
        <v>254</v>
      </c>
      <c r="P62" s="319" t="s">
        <v>347</v>
      </c>
      <c r="Q62" s="320" t="s">
        <v>1284</v>
      </c>
      <c r="R62" s="315">
        <v>40609</v>
      </c>
      <c r="S62" s="323"/>
      <c r="T62" s="321" t="s">
        <v>255</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402</v>
      </c>
      <c r="C64" s="315">
        <v>40585</v>
      </c>
      <c r="D64" s="316">
        <v>40585</v>
      </c>
      <c r="E64" s="317" t="s">
        <v>1272</v>
      </c>
      <c r="F64" s="319" t="s">
        <v>1273</v>
      </c>
      <c r="G64" s="422" t="s">
        <v>1274</v>
      </c>
      <c r="H64" s="314">
        <v>70</v>
      </c>
      <c r="I64" s="411" t="s">
        <v>1261</v>
      </c>
      <c r="J64" s="319" t="s">
        <v>1262</v>
      </c>
      <c r="K64" s="319" t="s">
        <v>162</v>
      </c>
      <c r="L64" s="301" t="s">
        <v>1275</v>
      </c>
      <c r="M64" s="405" t="s">
        <v>1276</v>
      </c>
      <c r="N64" s="423"/>
      <c r="O64" s="319" t="s">
        <v>254</v>
      </c>
      <c r="P64" s="319" t="s">
        <v>347</v>
      </c>
      <c r="Q64" s="421" t="s">
        <v>1278</v>
      </c>
      <c r="R64" s="420">
        <v>40585</v>
      </c>
      <c r="S64" s="295"/>
      <c r="T64" s="321" t="s">
        <v>255</v>
      </c>
    </row>
    <row r="65" spans="2:20" ht="60">
      <c r="B65" s="319" t="s">
        <v>402</v>
      </c>
      <c r="C65" s="315">
        <v>40582</v>
      </c>
      <c r="D65" s="316">
        <v>40583</v>
      </c>
      <c r="E65" s="317" t="s">
        <v>1260</v>
      </c>
      <c r="F65" s="319" t="s">
        <v>1264</v>
      </c>
      <c r="G65" s="422" t="s">
        <v>1265</v>
      </c>
      <c r="H65" s="314">
        <v>40</v>
      </c>
      <c r="I65" s="411" t="s">
        <v>1261</v>
      </c>
      <c r="J65" s="319" t="s">
        <v>1262</v>
      </c>
      <c r="K65" s="319" t="s">
        <v>162</v>
      </c>
      <c r="L65" s="421" t="s">
        <v>1266</v>
      </c>
      <c r="M65" s="405" t="s">
        <v>1277</v>
      </c>
      <c r="N65" s="423"/>
      <c r="O65" s="319" t="s">
        <v>254</v>
      </c>
      <c r="P65" s="319" t="s">
        <v>347</v>
      </c>
      <c r="Q65" s="425" t="s">
        <v>1279</v>
      </c>
      <c r="R65" s="420">
        <v>40582</v>
      </c>
      <c r="S65" s="295" t="s">
        <v>1263</v>
      </c>
      <c r="T65" s="321" t="s">
        <v>255</v>
      </c>
    </row>
    <row r="66" spans="2:20" ht="60">
      <c r="B66" s="319" t="s">
        <v>402</v>
      </c>
      <c r="C66" s="315">
        <v>40581</v>
      </c>
      <c r="D66" s="316">
        <v>40582</v>
      </c>
      <c r="E66" s="406" t="s">
        <v>1267</v>
      </c>
      <c r="F66" s="319" t="s">
        <v>1268</v>
      </c>
      <c r="G66" s="422" t="s">
        <v>1269</v>
      </c>
      <c r="H66" s="314">
        <v>115</v>
      </c>
      <c r="I66" s="411" t="s">
        <v>1261</v>
      </c>
      <c r="J66" s="319" t="s">
        <v>1271</v>
      </c>
      <c r="K66" s="319" t="s">
        <v>162</v>
      </c>
      <c r="L66" s="421" t="s">
        <v>1270</v>
      </c>
      <c r="M66" s="424" t="s">
        <v>1280</v>
      </c>
      <c r="N66" s="423"/>
      <c r="O66" s="319" t="s">
        <v>254</v>
      </c>
      <c r="P66" s="319" t="s">
        <v>347</v>
      </c>
      <c r="Q66" s="426" t="s">
        <v>1281</v>
      </c>
      <c r="R66" s="420">
        <v>40581</v>
      </c>
      <c r="S66" s="295" t="s">
        <v>1263</v>
      </c>
      <c r="T66" s="321" t="s">
        <v>255</v>
      </c>
    </row>
    <row r="67" spans="2:20" ht="75">
      <c r="B67" s="319" t="s">
        <v>402</v>
      </c>
      <c r="C67" s="315">
        <v>40576</v>
      </c>
      <c r="D67" s="316">
        <v>40578</v>
      </c>
      <c r="E67" s="317" t="s">
        <v>1258</v>
      </c>
      <c r="F67" s="319" t="s">
        <v>117</v>
      </c>
      <c r="G67" s="319" t="s">
        <v>117</v>
      </c>
      <c r="H67" s="319" t="s">
        <v>117</v>
      </c>
      <c r="I67" s="319" t="s">
        <v>117</v>
      </c>
      <c r="J67" s="416" t="s">
        <v>1257</v>
      </c>
      <c r="K67" s="416" t="s">
        <v>162</v>
      </c>
      <c r="L67" s="421" t="s">
        <v>1259</v>
      </c>
      <c r="M67" s="423"/>
      <c r="N67" s="423"/>
      <c r="O67" s="319" t="s">
        <v>254</v>
      </c>
      <c r="P67" s="319" t="s">
        <v>347</v>
      </c>
      <c r="Q67" s="319" t="s">
        <v>117</v>
      </c>
      <c r="R67" s="319" t="s">
        <v>117</v>
      </c>
      <c r="S67" s="295" t="s">
        <v>1255</v>
      </c>
      <c r="T67" s="321" t="s">
        <v>255</v>
      </c>
    </row>
    <row r="68" spans="2:20" ht="75">
      <c r="B68" s="319" t="s">
        <v>402</v>
      </c>
      <c r="C68" s="315">
        <v>40576</v>
      </c>
      <c r="D68" s="316">
        <v>40576</v>
      </c>
      <c r="E68" s="317" t="s">
        <v>1254</v>
      </c>
      <c r="F68" s="319" t="s">
        <v>117</v>
      </c>
      <c r="G68" s="319" t="s">
        <v>117</v>
      </c>
      <c r="H68" s="319" t="s">
        <v>117</v>
      </c>
      <c r="I68" s="319" t="s">
        <v>117</v>
      </c>
      <c r="J68" s="416" t="s">
        <v>1257</v>
      </c>
      <c r="K68" s="416" t="s">
        <v>162</v>
      </c>
      <c r="L68" s="421" t="s">
        <v>1256</v>
      </c>
      <c r="M68" s="423"/>
      <c r="N68" s="423"/>
      <c r="O68" s="319" t="s">
        <v>254</v>
      </c>
      <c r="P68" s="319" t="s">
        <v>347</v>
      </c>
      <c r="Q68" s="319" t="s">
        <v>117</v>
      </c>
      <c r="R68" s="319" t="s">
        <v>117</v>
      </c>
      <c r="S68" s="295" t="s">
        <v>1255</v>
      </c>
      <c r="T68" s="321" t="s">
        <v>255</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747</v>
      </c>
      <c r="C70" s="315">
        <v>40572</v>
      </c>
      <c r="D70" s="316">
        <v>40575</v>
      </c>
      <c r="E70" s="317" t="s">
        <v>1244</v>
      </c>
      <c r="F70" s="319" t="s">
        <v>117</v>
      </c>
      <c r="G70" s="319" t="s">
        <v>117</v>
      </c>
      <c r="H70" s="319" t="s">
        <v>117</v>
      </c>
      <c r="I70" s="319" t="s">
        <v>117</v>
      </c>
      <c r="J70" s="416" t="s">
        <v>1236</v>
      </c>
      <c r="K70" s="416" t="s">
        <v>162</v>
      </c>
      <c r="L70" s="320" t="s">
        <v>1245</v>
      </c>
      <c r="M70" s="320" t="s">
        <v>1246</v>
      </c>
      <c r="N70" s="319" t="s">
        <v>254</v>
      </c>
      <c r="O70" s="319" t="s">
        <v>254</v>
      </c>
      <c r="P70" s="319" t="s">
        <v>347</v>
      </c>
      <c r="Q70" s="418" t="s">
        <v>1247</v>
      </c>
      <c r="R70" s="315">
        <v>40574</v>
      </c>
      <c r="S70" s="320" t="s">
        <v>1248</v>
      </c>
      <c r="T70" s="321" t="s">
        <v>255</v>
      </c>
    </row>
    <row r="71" spans="1:20" ht="75">
      <c r="A71" s="413"/>
      <c r="B71" s="319" t="s">
        <v>747</v>
      </c>
      <c r="C71" s="315">
        <v>40570</v>
      </c>
      <c r="D71" s="316">
        <v>40570</v>
      </c>
      <c r="E71" s="317" t="s">
        <v>1249</v>
      </c>
      <c r="F71" s="319" t="s">
        <v>117</v>
      </c>
      <c r="G71" s="319" t="s">
        <v>117</v>
      </c>
      <c r="H71" s="319" t="s">
        <v>117</v>
      </c>
      <c r="I71" s="319" t="s">
        <v>117</v>
      </c>
      <c r="J71" s="416" t="s">
        <v>1236</v>
      </c>
      <c r="K71" s="416" t="s">
        <v>162</v>
      </c>
      <c r="L71" s="295" t="s">
        <v>1250</v>
      </c>
      <c r="M71" s="295" t="s">
        <v>1251</v>
      </c>
      <c r="N71" s="319" t="s">
        <v>254</v>
      </c>
      <c r="O71" s="319" t="s">
        <v>254</v>
      </c>
      <c r="P71" s="319" t="s">
        <v>347</v>
      </c>
      <c r="Q71" s="295" t="s">
        <v>1253</v>
      </c>
      <c r="R71" s="420" t="s">
        <v>117</v>
      </c>
      <c r="S71" s="295" t="s">
        <v>1252</v>
      </c>
      <c r="T71" s="321" t="s">
        <v>255</v>
      </c>
    </row>
    <row r="72" spans="2:20" ht="150">
      <c r="B72" s="410" t="s">
        <v>747</v>
      </c>
      <c r="C72" s="414">
        <v>40198</v>
      </c>
      <c r="D72" s="414">
        <v>40199</v>
      </c>
      <c r="E72" s="415" t="s">
        <v>1235</v>
      </c>
      <c r="F72" s="410" t="s">
        <v>117</v>
      </c>
      <c r="G72" s="410" t="s">
        <v>117</v>
      </c>
      <c r="H72" s="410" t="s">
        <v>117</v>
      </c>
      <c r="I72" s="410" t="s">
        <v>117</v>
      </c>
      <c r="J72" s="410" t="s">
        <v>1236</v>
      </c>
      <c r="K72" s="410" t="s">
        <v>200</v>
      </c>
      <c r="L72" s="419" t="s">
        <v>1238</v>
      </c>
      <c r="M72" s="419" t="s">
        <v>1239</v>
      </c>
      <c r="N72" s="412" t="s">
        <v>254</v>
      </c>
      <c r="O72" s="410" t="s">
        <v>254</v>
      </c>
      <c r="P72" s="410" t="s">
        <v>117</v>
      </c>
      <c r="Q72" s="301" t="s">
        <v>1237</v>
      </c>
      <c r="R72" s="414">
        <v>40564</v>
      </c>
      <c r="S72" s="301"/>
      <c r="T72" s="417" t="s">
        <v>255</v>
      </c>
    </row>
    <row r="73" spans="2:20" ht="12.75" customHeight="1">
      <c r="B73" s="552" t="s">
        <v>747</v>
      </c>
      <c r="C73" s="315">
        <v>40564</v>
      </c>
      <c r="D73" s="315">
        <v>40567</v>
      </c>
      <c r="E73" s="324" t="s">
        <v>1243</v>
      </c>
      <c r="F73" s="319" t="s">
        <v>117</v>
      </c>
      <c r="G73" s="319" t="s">
        <v>117</v>
      </c>
      <c r="H73" s="319" t="s">
        <v>117</v>
      </c>
      <c r="I73" s="319" t="s">
        <v>117</v>
      </c>
      <c r="J73" s="534" t="s">
        <v>1221</v>
      </c>
      <c r="K73" s="534" t="s">
        <v>200</v>
      </c>
      <c r="L73" s="555" t="s">
        <v>1228</v>
      </c>
      <c r="M73" s="536" t="s">
        <v>1229</v>
      </c>
      <c r="N73" s="303" t="s">
        <v>274</v>
      </c>
      <c r="O73" s="303" t="s">
        <v>254</v>
      </c>
      <c r="P73" s="319" t="s">
        <v>347</v>
      </c>
      <c r="Q73" s="536" t="s">
        <v>1233</v>
      </c>
      <c r="R73" s="253">
        <v>40565</v>
      </c>
      <c r="S73" s="548" t="s">
        <v>1240</v>
      </c>
      <c r="T73" s="549" t="s">
        <v>255</v>
      </c>
    </row>
    <row r="74" spans="2:20" ht="15" customHeight="1">
      <c r="B74" s="553"/>
      <c r="C74" s="315">
        <v>40563</v>
      </c>
      <c r="D74" s="315">
        <v>40564</v>
      </c>
      <c r="E74" s="317" t="s">
        <v>1225</v>
      </c>
      <c r="F74" s="319" t="s">
        <v>117</v>
      </c>
      <c r="G74" s="319" t="s">
        <v>117</v>
      </c>
      <c r="H74" s="319" t="s">
        <v>117</v>
      </c>
      <c r="I74" s="319" t="s">
        <v>117</v>
      </c>
      <c r="J74" s="534"/>
      <c r="K74" s="534"/>
      <c r="L74" s="555"/>
      <c r="M74" s="536"/>
      <c r="N74" s="319" t="s">
        <v>274</v>
      </c>
      <c r="O74" s="319" t="s">
        <v>254</v>
      </c>
      <c r="P74" s="319" t="s">
        <v>347</v>
      </c>
      <c r="Q74" s="536"/>
      <c r="R74" s="315">
        <v>40564</v>
      </c>
      <c r="S74" s="548"/>
      <c r="T74" s="550"/>
    </row>
    <row r="75" spans="2:20" ht="15">
      <c r="B75" s="553"/>
      <c r="C75" s="315">
        <v>40562</v>
      </c>
      <c r="D75" s="315">
        <v>40563</v>
      </c>
      <c r="E75" s="317" t="s">
        <v>1226</v>
      </c>
      <c r="F75" s="319" t="s">
        <v>117</v>
      </c>
      <c r="G75" s="319" t="s">
        <v>117</v>
      </c>
      <c r="H75" s="319" t="s">
        <v>117</v>
      </c>
      <c r="I75" s="319" t="s">
        <v>117</v>
      </c>
      <c r="J75" s="534"/>
      <c r="K75" s="534"/>
      <c r="L75" s="555"/>
      <c r="M75" s="536"/>
      <c r="N75" s="319" t="s">
        <v>274</v>
      </c>
      <c r="O75" s="319" t="s">
        <v>254</v>
      </c>
      <c r="P75" s="319" t="s">
        <v>347</v>
      </c>
      <c r="Q75" s="536"/>
      <c r="R75" s="315">
        <v>40563</v>
      </c>
      <c r="S75" s="548"/>
      <c r="T75" s="550"/>
    </row>
    <row r="76" spans="2:20" ht="15">
      <c r="B76" s="554"/>
      <c r="C76" s="315">
        <v>40561</v>
      </c>
      <c r="D76" s="315">
        <v>40562</v>
      </c>
      <c r="E76" s="317" t="s">
        <v>1227</v>
      </c>
      <c r="F76" s="319" t="s">
        <v>117</v>
      </c>
      <c r="G76" s="319" t="s">
        <v>117</v>
      </c>
      <c r="H76" s="319" t="s">
        <v>117</v>
      </c>
      <c r="I76" s="319" t="s">
        <v>117</v>
      </c>
      <c r="J76" s="534"/>
      <c r="K76" s="534"/>
      <c r="L76" s="555"/>
      <c r="M76" s="536"/>
      <c r="N76" s="319" t="s">
        <v>274</v>
      </c>
      <c r="O76" s="319" t="s">
        <v>254</v>
      </c>
      <c r="P76" s="319" t="s">
        <v>347</v>
      </c>
      <c r="Q76" s="536"/>
      <c r="R76" s="315">
        <v>40562</v>
      </c>
      <c r="S76" s="548"/>
      <c r="T76" s="551"/>
    </row>
    <row r="77" spans="2:20" ht="120">
      <c r="B77" s="319" t="s">
        <v>747</v>
      </c>
      <c r="C77" s="315">
        <v>40561</v>
      </c>
      <c r="D77" s="315">
        <v>40561</v>
      </c>
      <c r="E77" s="406" t="s">
        <v>1230</v>
      </c>
      <c r="F77" s="319" t="s">
        <v>117</v>
      </c>
      <c r="G77" s="319" t="s">
        <v>117</v>
      </c>
      <c r="H77" s="319" t="s">
        <v>117</v>
      </c>
      <c r="I77" s="319" t="s">
        <v>117</v>
      </c>
      <c r="J77" s="319" t="s">
        <v>1234</v>
      </c>
      <c r="K77" s="319"/>
      <c r="L77" s="320" t="s">
        <v>1231</v>
      </c>
      <c r="M77" s="411" t="s">
        <v>117</v>
      </c>
      <c r="N77" s="319" t="s">
        <v>254</v>
      </c>
      <c r="O77" s="319" t="s">
        <v>254</v>
      </c>
      <c r="P77" s="319" t="s">
        <v>117</v>
      </c>
      <c r="Q77" s="407" t="s">
        <v>1232</v>
      </c>
      <c r="R77" s="315">
        <v>40551</v>
      </c>
      <c r="S77" s="408"/>
      <c r="T77" s="321" t="s">
        <v>255</v>
      </c>
    </row>
    <row r="78" spans="1:20" ht="120">
      <c r="A78" s="329"/>
      <c r="B78" s="319" t="s">
        <v>747</v>
      </c>
      <c r="C78" s="315">
        <v>40560</v>
      </c>
      <c r="D78" s="316">
        <v>40560</v>
      </c>
      <c r="E78" s="317" t="s">
        <v>1219</v>
      </c>
      <c r="F78" s="319" t="s">
        <v>117</v>
      </c>
      <c r="G78" s="319" t="s">
        <v>117</v>
      </c>
      <c r="H78" s="319" t="s">
        <v>117</v>
      </c>
      <c r="I78" s="319" t="s">
        <v>117</v>
      </c>
      <c r="J78" s="319" t="s">
        <v>1234</v>
      </c>
      <c r="K78" s="319" t="s">
        <v>201</v>
      </c>
      <c r="L78" s="320" t="s">
        <v>1220</v>
      </c>
      <c r="M78" s="405" t="s">
        <v>1222</v>
      </c>
      <c r="N78" s="319" t="s">
        <v>254</v>
      </c>
      <c r="O78" s="319" t="s">
        <v>254</v>
      </c>
      <c r="P78" s="319" t="s">
        <v>347</v>
      </c>
      <c r="Q78" s="409" t="s">
        <v>1223</v>
      </c>
      <c r="R78" s="315"/>
      <c r="S78" s="409" t="s">
        <v>1224</v>
      </c>
      <c r="T78" s="321" t="s">
        <v>255</v>
      </c>
    </row>
    <row r="79" spans="1:20" ht="165">
      <c r="A79" s="106"/>
      <c r="B79" s="319" t="s">
        <v>747</v>
      </c>
      <c r="C79" s="315">
        <v>40546</v>
      </c>
      <c r="D79" s="316">
        <v>40546</v>
      </c>
      <c r="E79" s="317" t="s">
        <v>1215</v>
      </c>
      <c r="F79" s="319" t="s">
        <v>117</v>
      </c>
      <c r="G79" s="319" t="s">
        <v>117</v>
      </c>
      <c r="H79" s="319" t="s">
        <v>117</v>
      </c>
      <c r="I79" s="319" t="s">
        <v>117</v>
      </c>
      <c r="J79" s="319" t="s">
        <v>1221</v>
      </c>
      <c r="K79" s="319" t="s">
        <v>200</v>
      </c>
      <c r="L79" s="320" t="s">
        <v>1216</v>
      </c>
      <c r="M79" s="405" t="s">
        <v>1217</v>
      </c>
      <c r="N79" s="319" t="s">
        <v>274</v>
      </c>
      <c r="O79" s="319" t="s">
        <v>254</v>
      </c>
      <c r="P79" s="319" t="s">
        <v>347</v>
      </c>
      <c r="Q79" s="320" t="s">
        <v>1218</v>
      </c>
      <c r="R79" s="315">
        <v>40545</v>
      </c>
      <c r="S79" s="408"/>
      <c r="T79" s="321" t="s">
        <v>255</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1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1212</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1624</v>
      </c>
      <c r="E4" s="207">
        <f aca="true" t="shared" si="0" ref="E4:E15">SUM(C4-D4)</f>
        <v>43016</v>
      </c>
      <c r="F4" s="208">
        <v>0</v>
      </c>
      <c r="G4" s="100">
        <f aca="true" t="shared" si="1" ref="G4:G13">(E4-F4)/E4</f>
        <v>1</v>
      </c>
    </row>
    <row r="5" spans="1:7" ht="23.25" customHeight="1" thickBot="1">
      <c r="A5" s="15" t="s">
        <v>127</v>
      </c>
      <c r="B5" s="15" t="s">
        <v>216</v>
      </c>
      <c r="C5" s="206">
        <f>28*24*60</f>
        <v>40320</v>
      </c>
      <c r="D5" s="16">
        <v>739</v>
      </c>
      <c r="E5" s="207">
        <f t="shared" si="0"/>
        <v>39581</v>
      </c>
      <c r="F5" s="98">
        <v>225</v>
      </c>
      <c r="G5" s="100">
        <f t="shared" si="1"/>
        <v>0.9943154543846795</v>
      </c>
    </row>
    <row r="6" spans="1:7" ht="23.25" customHeight="1" thickBot="1">
      <c r="A6" s="15" t="s">
        <v>128</v>
      </c>
      <c r="B6" s="15" t="s">
        <v>216</v>
      </c>
      <c r="C6" s="206">
        <f>31*24*60</f>
        <v>44640</v>
      </c>
      <c r="D6" s="16">
        <v>2404</v>
      </c>
      <c r="E6" s="207">
        <f t="shared" si="0"/>
        <v>42236</v>
      </c>
      <c r="F6" s="98">
        <v>259</v>
      </c>
      <c r="G6" s="100">
        <f t="shared" si="1"/>
        <v>0.993867790510465</v>
      </c>
    </row>
    <row r="7" spans="1:7" ht="23.25" customHeight="1" thickBot="1">
      <c r="A7" s="15" t="s">
        <v>129</v>
      </c>
      <c r="B7" s="15" t="s">
        <v>216</v>
      </c>
      <c r="C7" s="206">
        <f>30*24*60</f>
        <v>43200</v>
      </c>
      <c r="D7" s="16">
        <v>895</v>
      </c>
      <c r="E7" s="207">
        <f t="shared" si="0"/>
        <v>42305</v>
      </c>
      <c r="F7" s="98">
        <v>0</v>
      </c>
      <c r="G7" s="100">
        <f t="shared" si="1"/>
        <v>1</v>
      </c>
    </row>
    <row r="8" spans="1:7" ht="23.25" customHeight="1" thickBot="1">
      <c r="A8" s="15" t="s">
        <v>130</v>
      </c>
      <c r="B8" s="15" t="s">
        <v>216</v>
      </c>
      <c r="C8" s="206">
        <f>31*24*60</f>
        <v>44640</v>
      </c>
      <c r="D8" s="16">
        <v>1614</v>
      </c>
      <c r="E8" s="207">
        <f t="shared" si="0"/>
        <v>43026</v>
      </c>
      <c r="F8" s="98">
        <v>101</v>
      </c>
      <c r="G8" s="100">
        <f t="shared" si="1"/>
        <v>0.9976525821596244</v>
      </c>
    </row>
    <row r="9" spans="1:7" ht="23.25" customHeight="1" thickBot="1">
      <c r="A9" s="15" t="s">
        <v>131</v>
      </c>
      <c r="B9" s="15" t="s">
        <v>216</v>
      </c>
      <c r="C9" s="206">
        <f>30*24*60</f>
        <v>43200</v>
      </c>
      <c r="D9" s="16">
        <v>2167</v>
      </c>
      <c r="E9" s="207">
        <f t="shared" si="0"/>
        <v>41033</v>
      </c>
      <c r="F9" s="98">
        <v>0</v>
      </c>
      <c r="G9" s="100">
        <f t="shared" si="1"/>
        <v>1</v>
      </c>
    </row>
    <row r="10" spans="1:7" ht="23.25" customHeight="1" thickBot="1">
      <c r="A10" s="15" t="s">
        <v>132</v>
      </c>
      <c r="B10" s="15" t="s">
        <v>216</v>
      </c>
      <c r="C10" s="206">
        <f>31*24*60</f>
        <v>44640</v>
      </c>
      <c r="D10" s="16">
        <v>850</v>
      </c>
      <c r="E10" s="16">
        <f t="shared" si="0"/>
        <v>43790</v>
      </c>
      <c r="F10" s="15">
        <v>0</v>
      </c>
      <c r="G10" s="100">
        <f t="shared" si="1"/>
        <v>1</v>
      </c>
    </row>
    <row r="11" spans="1:7" ht="21.75" customHeight="1" thickBot="1">
      <c r="A11" s="15" t="s">
        <v>133</v>
      </c>
      <c r="B11" s="15" t="s">
        <v>216</v>
      </c>
      <c r="C11" s="206">
        <f>31*24*60</f>
        <v>44640</v>
      </c>
      <c r="D11" s="16">
        <v>1483</v>
      </c>
      <c r="E11" s="16">
        <f t="shared" si="0"/>
        <v>43157</v>
      </c>
      <c r="F11" s="15">
        <v>0</v>
      </c>
      <c r="G11" s="100">
        <f t="shared" si="1"/>
        <v>1</v>
      </c>
    </row>
    <row r="12" spans="1:7" ht="23.25" customHeight="1" thickBot="1">
      <c r="A12" s="15" t="s">
        <v>134</v>
      </c>
      <c r="B12" s="15" t="s">
        <v>216</v>
      </c>
      <c r="C12" s="206">
        <f>30*24*60</f>
        <v>43200</v>
      </c>
      <c r="D12" s="16">
        <v>1471</v>
      </c>
      <c r="E12" s="16">
        <f t="shared" si="0"/>
        <v>41729</v>
      </c>
      <c r="F12" s="98">
        <v>0</v>
      </c>
      <c r="G12" s="100">
        <f t="shared" si="1"/>
        <v>1</v>
      </c>
    </row>
    <row r="13" spans="1:7" ht="23.25" customHeight="1" thickBot="1">
      <c r="A13" s="17" t="s">
        <v>135</v>
      </c>
      <c r="B13" s="15" t="s">
        <v>216</v>
      </c>
      <c r="C13" s="206">
        <f>31*24*60</f>
        <v>44640</v>
      </c>
      <c r="D13" s="16">
        <v>4966</v>
      </c>
      <c r="E13" s="183">
        <f t="shared" si="0"/>
        <v>39674</v>
      </c>
      <c r="F13" s="18"/>
      <c r="G13" s="100">
        <f t="shared" si="1"/>
        <v>1</v>
      </c>
    </row>
    <row r="14" spans="1:7" ht="23.25" customHeight="1" thickBot="1">
      <c r="A14" s="17" t="s">
        <v>140</v>
      </c>
      <c r="B14" s="15" t="s">
        <v>216</v>
      </c>
      <c r="C14" s="206">
        <f>30*24*60</f>
        <v>43200</v>
      </c>
      <c r="D14" s="16">
        <v>1500</v>
      </c>
      <c r="E14" s="16">
        <f t="shared" si="0"/>
        <v>41700</v>
      </c>
      <c r="F14" s="18"/>
      <c r="G14" s="100"/>
    </row>
    <row r="15" spans="1:7" ht="23.25" customHeight="1" thickBot="1">
      <c r="A15" s="17" t="s">
        <v>141</v>
      </c>
      <c r="B15" s="15" t="s">
        <v>216</v>
      </c>
      <c r="C15" s="206"/>
      <c r="D15" s="16"/>
      <c r="E15" s="183">
        <f t="shared" si="0"/>
        <v>0</v>
      </c>
      <c r="F15" s="204"/>
      <c r="G15" s="100"/>
    </row>
    <row r="16" spans="1:7" ht="23.25" customHeight="1">
      <c r="A16" s="522" t="s">
        <v>1213</v>
      </c>
      <c r="B16" s="522" t="s">
        <v>216</v>
      </c>
      <c r="C16" s="524">
        <f>SUM(C4:C15)</f>
        <v>480960</v>
      </c>
      <c r="D16" s="524">
        <f>SUM(D4:D15)</f>
        <v>19713</v>
      </c>
      <c r="E16" s="524">
        <f>SUM(E4:E15)</f>
        <v>461247</v>
      </c>
      <c r="F16" s="524">
        <f>SUM(F4:F15)</f>
        <v>585</v>
      </c>
      <c r="G16" s="526">
        <f>(E16-F16)/E16</f>
        <v>0.9987316990679614</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1214</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1624</v>
      </c>
      <c r="E4" s="207">
        <f aca="true" t="shared" si="0" ref="E4:E11">SUM(C4-D4)</f>
        <v>43016</v>
      </c>
      <c r="F4" s="208">
        <v>0</v>
      </c>
      <c r="G4" s="100">
        <f aca="true" t="shared" si="1" ref="G4:G14">(E4-F4)/E4</f>
        <v>1</v>
      </c>
    </row>
    <row r="5" spans="1:7" ht="23.25" customHeight="1" thickBot="1">
      <c r="A5" s="15" t="s">
        <v>127</v>
      </c>
      <c r="B5" s="15" t="s">
        <v>197</v>
      </c>
      <c r="C5" s="206">
        <f>28*24*60</f>
        <v>40320</v>
      </c>
      <c r="D5" s="16">
        <v>739</v>
      </c>
      <c r="E5" s="207">
        <f t="shared" si="0"/>
        <v>39581</v>
      </c>
      <c r="F5" s="98">
        <v>225</v>
      </c>
      <c r="G5" s="100">
        <f t="shared" si="1"/>
        <v>0.9943154543846795</v>
      </c>
    </row>
    <row r="6" spans="1:7" ht="23.25" customHeight="1" thickBot="1">
      <c r="A6" s="15" t="s">
        <v>128</v>
      </c>
      <c r="B6" s="15" t="s">
        <v>197</v>
      </c>
      <c r="C6" s="206">
        <f>31*24*60</f>
        <v>44640</v>
      </c>
      <c r="D6" s="16">
        <v>2404</v>
      </c>
      <c r="E6" s="207">
        <f t="shared" si="0"/>
        <v>42236</v>
      </c>
      <c r="F6" s="98">
        <v>259</v>
      </c>
      <c r="G6" s="100">
        <f t="shared" si="1"/>
        <v>0.993867790510465</v>
      </c>
    </row>
    <row r="7" spans="1:7" ht="23.25" customHeight="1" thickBot="1">
      <c r="A7" s="15" t="s">
        <v>129</v>
      </c>
      <c r="B7" s="15" t="s">
        <v>197</v>
      </c>
      <c r="C7" s="206">
        <f>30*24*60</f>
        <v>43200</v>
      </c>
      <c r="D7" s="16">
        <v>895</v>
      </c>
      <c r="E7" s="207">
        <f t="shared" si="0"/>
        <v>42305</v>
      </c>
      <c r="F7" s="98">
        <v>66</v>
      </c>
      <c r="G7" s="100">
        <f t="shared" si="1"/>
        <v>0.998439900720955</v>
      </c>
    </row>
    <row r="8" spans="1:7" ht="23.25" customHeight="1" thickBot="1">
      <c r="A8" s="15" t="s">
        <v>130</v>
      </c>
      <c r="B8" s="15" t="s">
        <v>197</v>
      </c>
      <c r="C8" s="206">
        <f>31*24*60</f>
        <v>44640</v>
      </c>
      <c r="D8" s="16">
        <v>1614</v>
      </c>
      <c r="E8" s="207">
        <f t="shared" si="0"/>
        <v>43026</v>
      </c>
      <c r="F8" s="98">
        <v>101</v>
      </c>
      <c r="G8" s="100">
        <f t="shared" si="1"/>
        <v>0.9976525821596244</v>
      </c>
    </row>
    <row r="9" spans="1:7" ht="23.25" customHeight="1" thickBot="1">
      <c r="A9" s="15" t="s">
        <v>131</v>
      </c>
      <c r="B9" s="15" t="s">
        <v>197</v>
      </c>
      <c r="C9" s="206">
        <f>30*24*60</f>
        <v>43200</v>
      </c>
      <c r="D9" s="16">
        <v>2167</v>
      </c>
      <c r="E9" s="207">
        <f t="shared" si="0"/>
        <v>41033</v>
      </c>
      <c r="F9" s="98">
        <v>0</v>
      </c>
      <c r="G9" s="100">
        <f t="shared" si="1"/>
        <v>1</v>
      </c>
    </row>
    <row r="10" spans="1:7" ht="23.25" customHeight="1" thickBot="1">
      <c r="A10" s="15" t="s">
        <v>132</v>
      </c>
      <c r="B10" s="15" t="s">
        <v>197</v>
      </c>
      <c r="C10" s="206">
        <f>31*24*60</f>
        <v>44640</v>
      </c>
      <c r="D10" s="16">
        <v>850</v>
      </c>
      <c r="E10" s="16">
        <f t="shared" si="0"/>
        <v>43790</v>
      </c>
      <c r="F10" s="15">
        <v>0</v>
      </c>
      <c r="G10" s="100">
        <f t="shared" si="1"/>
        <v>1</v>
      </c>
    </row>
    <row r="11" spans="1:7" ht="23.25" customHeight="1" thickBot="1">
      <c r="A11" s="15" t="s">
        <v>133</v>
      </c>
      <c r="B11" s="15" t="s">
        <v>197</v>
      </c>
      <c r="C11" s="206">
        <f>31*24*60</f>
        <v>44640</v>
      </c>
      <c r="D11" s="16">
        <v>1483</v>
      </c>
      <c r="E11" s="16">
        <f t="shared" si="0"/>
        <v>43157</v>
      </c>
      <c r="F11" s="15">
        <v>50</v>
      </c>
      <c r="G11" s="100">
        <f t="shared" si="1"/>
        <v>0.9988414393956948</v>
      </c>
    </row>
    <row r="12" spans="1:7" ht="23.25" customHeight="1" thickBot="1">
      <c r="A12" s="15" t="s">
        <v>134</v>
      </c>
      <c r="B12" s="15" t="s">
        <v>197</v>
      </c>
      <c r="C12" s="206">
        <f>30*24*60</f>
        <v>43200</v>
      </c>
      <c r="D12" s="16">
        <v>1471</v>
      </c>
      <c r="E12" s="16">
        <f>SUM(C12-D12)</f>
        <v>41729</v>
      </c>
      <c r="F12" s="15">
        <v>75</v>
      </c>
      <c r="G12" s="100">
        <f t="shared" si="1"/>
        <v>0.9982026887775888</v>
      </c>
    </row>
    <row r="13" spans="1:7" ht="23.25" customHeight="1" thickBot="1">
      <c r="A13" s="17" t="s">
        <v>135</v>
      </c>
      <c r="B13" s="15" t="s">
        <v>197</v>
      </c>
      <c r="C13" s="206">
        <f>31*24*60</f>
        <v>44640</v>
      </c>
      <c r="D13" s="16">
        <v>4966</v>
      </c>
      <c r="E13" s="16">
        <f>SUM(C13-D13)</f>
        <v>39674</v>
      </c>
      <c r="F13" s="18">
        <v>0</v>
      </c>
      <c r="G13" s="100">
        <f t="shared" si="1"/>
        <v>1</v>
      </c>
    </row>
    <row r="14" spans="1:7" ht="23.25" customHeight="1" thickBot="1">
      <c r="A14" s="17" t="s">
        <v>140</v>
      </c>
      <c r="B14" s="15" t="s">
        <v>197</v>
      </c>
      <c r="C14" s="206">
        <f>30*24*60</f>
        <v>43200</v>
      </c>
      <c r="D14" s="16">
        <v>1707</v>
      </c>
      <c r="E14" s="16">
        <f>SUM(C14-D14)</f>
        <v>41493</v>
      </c>
      <c r="F14" s="18"/>
      <c r="G14" s="100">
        <f t="shared" si="1"/>
        <v>1</v>
      </c>
    </row>
    <row r="15" spans="1:7" ht="23.25" customHeight="1" thickBot="1">
      <c r="A15" s="17" t="s">
        <v>141</v>
      </c>
      <c r="B15" s="15" t="s">
        <v>197</v>
      </c>
      <c r="C15" s="206"/>
      <c r="D15" s="16"/>
      <c r="E15" s="183">
        <f>SUM(C15-D15)</f>
        <v>0</v>
      </c>
      <c r="F15" s="204"/>
      <c r="G15" s="100"/>
    </row>
    <row r="16" spans="1:7" ht="23.25" customHeight="1">
      <c r="A16" s="522" t="s">
        <v>1213</v>
      </c>
      <c r="B16" s="522" t="s">
        <v>197</v>
      </c>
      <c r="C16" s="524">
        <f>SUM(C4:C15)</f>
        <v>480960</v>
      </c>
      <c r="D16" s="524">
        <f>SUM(D4:D15)</f>
        <v>19920</v>
      </c>
      <c r="E16" s="524">
        <f>SUM(E4:E15)</f>
        <v>461040</v>
      </c>
      <c r="F16" s="524">
        <f>SUM(F4:F15)</f>
        <v>776</v>
      </c>
      <c r="G16" s="526">
        <f>(E16-F16)/E16</f>
        <v>0.9983168488634392</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1328</v>
      </c>
    </row>
    <row r="20" ht="12.75">
      <c r="A20" s="440">
        <v>40848</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7.7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30">
      <c r="B5" s="396" t="s">
        <v>141</v>
      </c>
      <c r="C5" s="253">
        <v>40540</v>
      </c>
      <c r="D5" s="249">
        <v>40541</v>
      </c>
      <c r="E5" s="403" t="s">
        <v>1207</v>
      </c>
      <c r="F5" s="303" t="s">
        <v>117</v>
      </c>
      <c r="G5" s="322" t="s">
        <v>117</v>
      </c>
      <c r="H5" s="303" t="s">
        <v>117</v>
      </c>
      <c r="I5" s="303" t="s">
        <v>117</v>
      </c>
      <c r="J5" s="300" t="s">
        <v>1209</v>
      </c>
      <c r="K5" s="201" t="s">
        <v>200</v>
      </c>
      <c r="L5" s="395" t="s">
        <v>1208</v>
      </c>
      <c r="M5" s="365" t="s">
        <v>1211</v>
      </c>
      <c r="N5" s="303" t="s">
        <v>274</v>
      </c>
      <c r="O5" s="303" t="s">
        <v>254</v>
      </c>
      <c r="P5" s="164" t="s">
        <v>347</v>
      </c>
      <c r="Q5" s="395" t="s">
        <v>1210</v>
      </c>
      <c r="R5" s="253">
        <v>40541</v>
      </c>
      <c r="S5" s="323"/>
      <c r="T5" s="364" t="s">
        <v>255</v>
      </c>
    </row>
    <row r="6" spans="2:20" ht="45">
      <c r="B6" s="397" t="s">
        <v>141</v>
      </c>
      <c r="C6" s="337">
        <v>40523</v>
      </c>
      <c r="D6" s="338">
        <v>40528</v>
      </c>
      <c r="E6" s="339" t="s">
        <v>1182</v>
      </c>
      <c r="F6" s="336" t="s">
        <v>117</v>
      </c>
      <c r="G6" s="398" t="s">
        <v>117</v>
      </c>
      <c r="H6" s="336" t="s">
        <v>117</v>
      </c>
      <c r="I6" s="336" t="s">
        <v>117</v>
      </c>
      <c r="J6" s="404" t="s">
        <v>1184</v>
      </c>
      <c r="K6" s="400" t="s">
        <v>200</v>
      </c>
      <c r="L6" s="399" t="s">
        <v>1183</v>
      </c>
      <c r="M6" s="298" t="s">
        <v>1199</v>
      </c>
      <c r="N6" s="342"/>
      <c r="O6" s="336" t="s">
        <v>254</v>
      </c>
      <c r="P6" s="401" t="s">
        <v>347</v>
      </c>
      <c r="Q6" s="342"/>
      <c r="R6" s="337">
        <v>40528</v>
      </c>
      <c r="S6" s="342"/>
      <c r="T6" s="402" t="s">
        <v>255</v>
      </c>
    </row>
    <row r="7" spans="2:20" ht="120">
      <c r="B7" s="396" t="s">
        <v>141</v>
      </c>
      <c r="C7" s="253">
        <v>40523</v>
      </c>
      <c r="D7" s="249">
        <v>40523</v>
      </c>
      <c r="E7" s="324" t="s">
        <v>1185</v>
      </c>
      <c r="F7" s="303" t="s">
        <v>117</v>
      </c>
      <c r="G7" s="322" t="s">
        <v>117</v>
      </c>
      <c r="H7" s="303" t="s">
        <v>117</v>
      </c>
      <c r="I7" s="303" t="s">
        <v>117</v>
      </c>
      <c r="J7" s="325" t="s">
        <v>1188</v>
      </c>
      <c r="K7" s="201" t="s">
        <v>200</v>
      </c>
      <c r="L7" s="295" t="s">
        <v>1186</v>
      </c>
      <c r="M7" s="295" t="s">
        <v>1187</v>
      </c>
      <c r="N7" s="303"/>
      <c r="O7" s="303" t="s">
        <v>254</v>
      </c>
      <c r="P7" s="164" t="s">
        <v>347</v>
      </c>
      <c r="Q7" s="395"/>
      <c r="R7" s="253"/>
      <c r="S7" s="295" t="s">
        <v>1189</v>
      </c>
      <c r="T7" s="364" t="s">
        <v>255</v>
      </c>
    </row>
    <row r="8" spans="2:20" ht="63.75">
      <c r="B8" s="396" t="s">
        <v>141</v>
      </c>
      <c r="C8" s="253">
        <v>40522</v>
      </c>
      <c r="D8" s="249">
        <v>40522</v>
      </c>
      <c r="E8" s="324" t="s">
        <v>1190</v>
      </c>
      <c r="F8" s="303" t="s">
        <v>1129</v>
      </c>
      <c r="G8" s="322" t="s">
        <v>1192</v>
      </c>
      <c r="H8" s="303">
        <v>60</v>
      </c>
      <c r="I8" s="12" t="s">
        <v>1193</v>
      </c>
      <c r="J8" s="325" t="s">
        <v>117</v>
      </c>
      <c r="K8" s="201" t="s">
        <v>162</v>
      </c>
      <c r="L8" s="301" t="s">
        <v>1198</v>
      </c>
      <c r="M8" s="344" t="s">
        <v>1206</v>
      </c>
      <c r="N8" s="303" t="s">
        <v>254</v>
      </c>
      <c r="O8" s="303" t="s">
        <v>254</v>
      </c>
      <c r="P8" s="164" t="s">
        <v>347</v>
      </c>
      <c r="Q8" s="323"/>
      <c r="R8" s="253">
        <v>40522</v>
      </c>
      <c r="S8" s="344" t="s">
        <v>1191</v>
      </c>
      <c r="T8" s="364" t="s">
        <v>255</v>
      </c>
    </row>
    <row r="9" spans="2:20" ht="120">
      <c r="B9" s="396" t="s">
        <v>141</v>
      </c>
      <c r="C9" s="253">
        <v>40519</v>
      </c>
      <c r="D9" s="249">
        <v>40519</v>
      </c>
      <c r="E9" s="297" t="s">
        <v>1202</v>
      </c>
      <c r="F9" s="303" t="s">
        <v>117</v>
      </c>
      <c r="G9" s="322" t="s">
        <v>117</v>
      </c>
      <c r="H9" s="303" t="s">
        <v>117</v>
      </c>
      <c r="I9" s="303" t="s">
        <v>117</v>
      </c>
      <c r="J9" s="325"/>
      <c r="K9" s="201" t="s">
        <v>200</v>
      </c>
      <c r="L9" s="295" t="s">
        <v>1203</v>
      </c>
      <c r="M9" s="301" t="s">
        <v>1205</v>
      </c>
      <c r="N9" s="303" t="s">
        <v>274</v>
      </c>
      <c r="O9" s="303" t="s">
        <v>254</v>
      </c>
      <c r="P9" s="164" t="s">
        <v>347</v>
      </c>
      <c r="R9" s="253"/>
      <c r="S9" s="301" t="s">
        <v>1204</v>
      </c>
      <c r="T9" s="364"/>
    </row>
    <row r="10" spans="2:20" ht="45">
      <c r="B10" s="396" t="s">
        <v>141</v>
      </c>
      <c r="C10" s="304" t="s">
        <v>1196</v>
      </c>
      <c r="D10" s="249">
        <v>40518</v>
      </c>
      <c r="E10" s="324" t="s">
        <v>1194</v>
      </c>
      <c r="F10" s="303" t="s">
        <v>117</v>
      </c>
      <c r="G10" s="322" t="s">
        <v>117</v>
      </c>
      <c r="H10" s="303" t="s">
        <v>117</v>
      </c>
      <c r="I10" s="303" t="s">
        <v>117</v>
      </c>
      <c r="J10" s="325" t="s">
        <v>1197</v>
      </c>
      <c r="K10" s="201" t="s">
        <v>200</v>
      </c>
      <c r="L10" s="295" t="s">
        <v>1195</v>
      </c>
      <c r="M10" s="344" t="s">
        <v>1201</v>
      </c>
      <c r="N10" s="303" t="s">
        <v>274</v>
      </c>
      <c r="O10" s="303" t="s">
        <v>254</v>
      </c>
      <c r="P10" s="164" t="s">
        <v>347</v>
      </c>
      <c r="Q10" s="295" t="s">
        <v>1200</v>
      </c>
      <c r="R10" s="253">
        <v>40518</v>
      </c>
      <c r="S10" s="344"/>
      <c r="T10" s="364" t="s">
        <v>255</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1173</v>
      </c>
      <c r="F12" s="303" t="s">
        <v>117</v>
      </c>
      <c r="G12" s="322" t="s">
        <v>117</v>
      </c>
      <c r="H12" s="303" t="s">
        <v>117</v>
      </c>
      <c r="I12" s="303" t="s">
        <v>117</v>
      </c>
      <c r="J12" s="325" t="s">
        <v>1168</v>
      </c>
      <c r="K12" s="201" t="s">
        <v>200</v>
      </c>
      <c r="L12" s="395" t="s">
        <v>1174</v>
      </c>
      <c r="M12" s="344" t="s">
        <v>1176</v>
      </c>
      <c r="N12" s="303" t="s">
        <v>274</v>
      </c>
      <c r="O12" s="303" t="s">
        <v>254</v>
      </c>
      <c r="P12" s="164" t="s">
        <v>347</v>
      </c>
      <c r="Q12" s="255" t="s">
        <v>1175</v>
      </c>
      <c r="R12" s="253">
        <v>40506</v>
      </c>
      <c r="S12" s="323"/>
      <c r="T12" s="364" t="s">
        <v>255</v>
      </c>
    </row>
    <row r="13" spans="2:20" ht="51">
      <c r="B13" s="390" t="s">
        <v>140</v>
      </c>
      <c r="C13" s="253">
        <v>40503</v>
      </c>
      <c r="D13" s="249">
        <v>40504</v>
      </c>
      <c r="E13" s="369" t="s">
        <v>1177</v>
      </c>
      <c r="F13" s="201" t="s">
        <v>1170</v>
      </c>
      <c r="G13" s="201" t="s">
        <v>1171</v>
      </c>
      <c r="H13" s="201">
        <v>175</v>
      </c>
      <c r="I13" s="164" t="s">
        <v>1143</v>
      </c>
      <c r="J13" s="325" t="s">
        <v>117</v>
      </c>
      <c r="K13" s="303" t="s">
        <v>162</v>
      </c>
      <c r="L13" s="395" t="s">
        <v>1172</v>
      </c>
      <c r="M13" s="295" t="s">
        <v>1179</v>
      </c>
      <c r="N13" s="303" t="s">
        <v>254</v>
      </c>
      <c r="O13" s="303" t="s">
        <v>254</v>
      </c>
      <c r="P13" s="164" t="s">
        <v>347</v>
      </c>
      <c r="Q13" s="295" t="s">
        <v>1180</v>
      </c>
      <c r="R13" s="253">
        <v>40504</v>
      </c>
      <c r="S13" s="212" t="s">
        <v>1181</v>
      </c>
      <c r="T13" s="364" t="s">
        <v>255</v>
      </c>
    </row>
    <row r="14" spans="2:20" ht="60">
      <c r="B14" s="390" t="s">
        <v>140</v>
      </c>
      <c r="C14" s="253">
        <v>40484</v>
      </c>
      <c r="D14" s="249">
        <v>40485</v>
      </c>
      <c r="E14" s="324" t="s">
        <v>1163</v>
      </c>
      <c r="F14" s="201" t="s">
        <v>117</v>
      </c>
      <c r="G14" s="201" t="s">
        <v>117</v>
      </c>
      <c r="H14" s="201" t="s">
        <v>117</v>
      </c>
      <c r="I14" s="201" t="s">
        <v>117</v>
      </c>
      <c r="J14" s="325" t="s">
        <v>1168</v>
      </c>
      <c r="K14" s="303" t="s">
        <v>200</v>
      </c>
      <c r="L14" s="295" t="s">
        <v>1164</v>
      </c>
      <c r="M14" s="295" t="s">
        <v>1165</v>
      </c>
      <c r="N14" s="303" t="s">
        <v>274</v>
      </c>
      <c r="O14" s="213" t="s">
        <v>254</v>
      </c>
      <c r="P14" s="164" t="s">
        <v>347</v>
      </c>
      <c r="Q14" s="295" t="s">
        <v>1166</v>
      </c>
      <c r="R14" s="253">
        <v>40485</v>
      </c>
      <c r="S14" s="323"/>
      <c r="T14" s="364" t="s">
        <v>255</v>
      </c>
    </row>
    <row r="15" spans="2:20" ht="75">
      <c r="B15" s="390" t="s">
        <v>140</v>
      </c>
      <c r="C15" s="253">
        <v>40483</v>
      </c>
      <c r="D15" s="249">
        <v>40485</v>
      </c>
      <c r="E15" s="324" t="s">
        <v>1162</v>
      </c>
      <c r="F15" s="201" t="s">
        <v>117</v>
      </c>
      <c r="G15" s="201" t="s">
        <v>117</v>
      </c>
      <c r="H15" s="201" t="s">
        <v>117</v>
      </c>
      <c r="I15" s="201" t="s">
        <v>117</v>
      </c>
      <c r="J15" s="164" t="s">
        <v>1167</v>
      </c>
      <c r="K15" s="303" t="s">
        <v>201</v>
      </c>
      <c r="L15" s="295" t="s">
        <v>1160</v>
      </c>
      <c r="M15" s="396" t="s">
        <v>1178</v>
      </c>
      <c r="N15" s="213" t="s">
        <v>254</v>
      </c>
      <c r="O15" s="213" t="s">
        <v>254</v>
      </c>
      <c r="P15" s="164" t="s">
        <v>347</v>
      </c>
      <c r="Q15" s="295" t="s">
        <v>1169</v>
      </c>
      <c r="R15" s="253">
        <v>40488</v>
      </c>
      <c r="S15" s="295" t="s">
        <v>1161</v>
      </c>
      <c r="T15" s="364" t="s">
        <v>255</v>
      </c>
    </row>
    <row r="16" spans="1:20" s="172" customFormat="1" ht="87.75" customHeight="1">
      <c r="A16" s="54"/>
      <c r="B16" s="390" t="s">
        <v>140</v>
      </c>
      <c r="C16" s="349">
        <v>40483</v>
      </c>
      <c r="D16" s="350">
        <v>40484</v>
      </c>
      <c r="E16" s="324" t="s">
        <v>1156</v>
      </c>
      <c r="F16" s="201" t="s">
        <v>117</v>
      </c>
      <c r="G16" s="201" t="s">
        <v>117</v>
      </c>
      <c r="H16" s="201" t="s">
        <v>117</v>
      </c>
      <c r="I16" s="201" t="s">
        <v>117</v>
      </c>
      <c r="J16" s="164" t="s">
        <v>1167</v>
      </c>
      <c r="K16" s="201" t="s">
        <v>200</v>
      </c>
      <c r="L16" s="295" t="s">
        <v>1157</v>
      </c>
      <c r="M16" s="295" t="s">
        <v>1158</v>
      </c>
      <c r="N16" s="348" t="s">
        <v>274</v>
      </c>
      <c r="O16" s="201" t="s">
        <v>254</v>
      </c>
      <c r="P16" s="164" t="s">
        <v>347</v>
      </c>
      <c r="Q16" s="295" t="s">
        <v>1159</v>
      </c>
      <c r="R16" s="349">
        <v>40484</v>
      </c>
      <c r="S16" s="201"/>
      <c r="T16" s="364" t="s">
        <v>255</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1151</v>
      </c>
      <c r="F18" s="201" t="s">
        <v>117</v>
      </c>
      <c r="G18" s="201" t="s">
        <v>117</v>
      </c>
      <c r="H18" s="201" t="s">
        <v>117</v>
      </c>
      <c r="I18" s="201" t="s">
        <v>117</v>
      </c>
      <c r="J18" s="164" t="s">
        <v>1154</v>
      </c>
      <c r="K18" s="201" t="s">
        <v>200</v>
      </c>
      <c r="L18" s="295" t="s">
        <v>1152</v>
      </c>
      <c r="M18" s="557" t="s">
        <v>1147</v>
      </c>
      <c r="N18" s="348" t="s">
        <v>274</v>
      </c>
      <c r="O18" s="201" t="s">
        <v>254</v>
      </c>
      <c r="P18" s="164" t="s">
        <v>347</v>
      </c>
      <c r="Q18" s="559" t="s">
        <v>1155</v>
      </c>
      <c r="R18" s="349">
        <v>40480</v>
      </c>
      <c r="S18" s="394"/>
      <c r="T18" s="364" t="s">
        <v>255</v>
      </c>
    </row>
    <row r="19" spans="1:20" s="172" customFormat="1" ht="45">
      <c r="A19" s="54"/>
      <c r="B19" s="390" t="s">
        <v>135</v>
      </c>
      <c r="C19" s="349">
        <v>40478</v>
      </c>
      <c r="D19" s="350">
        <v>40479</v>
      </c>
      <c r="E19" s="324" t="s">
        <v>1145</v>
      </c>
      <c r="F19" s="201" t="s">
        <v>117</v>
      </c>
      <c r="G19" s="201" t="s">
        <v>117</v>
      </c>
      <c r="H19" s="201" t="s">
        <v>117</v>
      </c>
      <c r="I19" s="201" t="s">
        <v>117</v>
      </c>
      <c r="J19" s="164" t="s">
        <v>1154</v>
      </c>
      <c r="K19" s="201" t="s">
        <v>200</v>
      </c>
      <c r="L19" s="295" t="s">
        <v>1146</v>
      </c>
      <c r="M19" s="557"/>
      <c r="N19" s="348" t="s">
        <v>274</v>
      </c>
      <c r="O19" s="201" t="s">
        <v>254</v>
      </c>
      <c r="P19" s="164" t="s">
        <v>347</v>
      </c>
      <c r="Q19" s="559"/>
      <c r="R19" s="349">
        <v>40479</v>
      </c>
      <c r="S19" s="394"/>
      <c r="T19" s="364" t="s">
        <v>255</v>
      </c>
    </row>
    <row r="20" spans="1:20" s="172" customFormat="1" ht="45">
      <c r="A20" s="54"/>
      <c r="B20" s="390" t="s">
        <v>135</v>
      </c>
      <c r="C20" s="349">
        <v>40477</v>
      </c>
      <c r="D20" s="350">
        <v>40478</v>
      </c>
      <c r="E20" s="324" t="s">
        <v>1148</v>
      </c>
      <c r="F20" s="201" t="s">
        <v>117</v>
      </c>
      <c r="G20" s="201" t="s">
        <v>117</v>
      </c>
      <c r="H20" s="201" t="s">
        <v>117</v>
      </c>
      <c r="I20" s="201" t="s">
        <v>117</v>
      </c>
      <c r="J20" s="164" t="s">
        <v>1154</v>
      </c>
      <c r="K20" s="201" t="s">
        <v>200</v>
      </c>
      <c r="L20" s="295" t="s">
        <v>1149</v>
      </c>
      <c r="M20" s="558"/>
      <c r="N20" s="348" t="s">
        <v>274</v>
      </c>
      <c r="O20" s="201" t="s">
        <v>254</v>
      </c>
      <c r="P20" s="164" t="s">
        <v>347</v>
      </c>
      <c r="Q20" s="560"/>
      <c r="R20" s="349">
        <v>40478</v>
      </c>
      <c r="S20" s="394"/>
      <c r="T20" s="364" t="s">
        <v>255</v>
      </c>
    </row>
    <row r="21" spans="1:22" s="248" customFormat="1" ht="103.5" customHeight="1">
      <c r="A21" s="55"/>
      <c r="B21" s="390" t="s">
        <v>135</v>
      </c>
      <c r="C21" s="390">
        <v>40473</v>
      </c>
      <c r="D21" s="390">
        <v>40473</v>
      </c>
      <c r="E21" s="324" t="s">
        <v>1144</v>
      </c>
      <c r="F21" s="390" t="s">
        <v>1140</v>
      </c>
      <c r="G21" s="391" t="s">
        <v>1141</v>
      </c>
      <c r="H21" s="392">
        <v>237</v>
      </c>
      <c r="I21" s="164" t="s">
        <v>1143</v>
      </c>
      <c r="J21" s="164" t="s">
        <v>117</v>
      </c>
      <c r="K21" s="201" t="s">
        <v>162</v>
      </c>
      <c r="L21" s="385" t="s">
        <v>1142</v>
      </c>
      <c r="M21" s="385" t="s">
        <v>142</v>
      </c>
      <c r="N21" s="164" t="s">
        <v>254</v>
      </c>
      <c r="O21" s="201" t="s">
        <v>254</v>
      </c>
      <c r="P21" s="164" t="s">
        <v>347</v>
      </c>
      <c r="Q21" s="295" t="s">
        <v>1150</v>
      </c>
      <c r="R21" s="393">
        <v>40473</v>
      </c>
      <c r="S21" s="385" t="s">
        <v>1153</v>
      </c>
      <c r="T21" s="364" t="s">
        <v>255</v>
      </c>
      <c r="U21" s="285" t="s">
        <v>770</v>
      </c>
      <c r="V21" s="382"/>
    </row>
    <row r="22" spans="2:20" s="258" customFormat="1" ht="50.25" customHeight="1">
      <c r="B22" s="248" t="s">
        <v>135</v>
      </c>
      <c r="C22" s="376">
        <v>40457</v>
      </c>
      <c r="D22" s="377">
        <v>40457</v>
      </c>
      <c r="E22" s="378" t="s">
        <v>1128</v>
      </c>
      <c r="F22" s="201" t="s">
        <v>1129</v>
      </c>
      <c r="G22" s="387" t="s">
        <v>1130</v>
      </c>
      <c r="H22" s="248">
        <v>30</v>
      </c>
      <c r="I22" s="164" t="s">
        <v>1143</v>
      </c>
      <c r="J22" s="201" t="s">
        <v>117</v>
      </c>
      <c r="K22" s="201" t="s">
        <v>162</v>
      </c>
      <c r="L22" s="388" t="s">
        <v>1131</v>
      </c>
      <c r="M22" s="255" t="s">
        <v>1134</v>
      </c>
      <c r="N22" s="201" t="s">
        <v>254</v>
      </c>
      <c r="O22" s="201" t="s">
        <v>254</v>
      </c>
      <c r="P22" s="201" t="s">
        <v>347</v>
      </c>
      <c r="Q22" s="248"/>
      <c r="R22" s="376">
        <v>40457</v>
      </c>
      <c r="S22" s="385" t="s">
        <v>1133</v>
      </c>
      <c r="T22" s="364" t="s">
        <v>255</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1136</v>
      </c>
      <c r="F24" s="303" t="s">
        <v>117</v>
      </c>
      <c r="G24" s="322" t="s">
        <v>117</v>
      </c>
      <c r="H24" s="303" t="s">
        <v>117</v>
      </c>
      <c r="I24" s="303" t="s">
        <v>117</v>
      </c>
      <c r="J24" s="303" t="s">
        <v>1139</v>
      </c>
      <c r="K24" s="303" t="s">
        <v>201</v>
      </c>
      <c r="L24" s="295" t="s">
        <v>1135</v>
      </c>
      <c r="M24" s="295" t="s">
        <v>1137</v>
      </c>
      <c r="N24" s="323"/>
      <c r="O24" s="303" t="s">
        <v>254</v>
      </c>
      <c r="P24" s="303" t="s">
        <v>347</v>
      </c>
      <c r="Q24" s="212" t="s">
        <v>1138</v>
      </c>
      <c r="R24" s="323"/>
      <c r="S24" s="323"/>
      <c r="T24" s="364" t="s">
        <v>255</v>
      </c>
    </row>
    <row r="25" spans="2:20" s="52" customFormat="1" ht="75">
      <c r="B25" s="375" t="s">
        <v>134</v>
      </c>
      <c r="C25" s="376">
        <v>40449</v>
      </c>
      <c r="D25" s="377">
        <v>40451</v>
      </c>
      <c r="E25" s="378" t="s">
        <v>1120</v>
      </c>
      <c r="F25" s="201" t="s">
        <v>117</v>
      </c>
      <c r="G25" s="201" t="s">
        <v>117</v>
      </c>
      <c r="H25" s="201" t="s">
        <v>117</v>
      </c>
      <c r="I25" s="201" t="s">
        <v>117</v>
      </c>
      <c r="J25" s="201" t="s">
        <v>1117</v>
      </c>
      <c r="K25" s="201" t="s">
        <v>200</v>
      </c>
      <c r="L25" s="379" t="s">
        <v>1119</v>
      </c>
      <c r="M25" s="380" t="s">
        <v>1121</v>
      </c>
      <c r="N25" s="248" t="s">
        <v>274</v>
      </c>
      <c r="O25" s="248" t="s">
        <v>254</v>
      </c>
      <c r="P25" s="201" t="s">
        <v>347</v>
      </c>
      <c r="Q25" s="379" t="s">
        <v>1125</v>
      </c>
      <c r="R25" s="376">
        <v>40451</v>
      </c>
      <c r="S25" s="329"/>
      <c r="T25" s="364" t="s">
        <v>255</v>
      </c>
    </row>
    <row r="26" spans="1:21" s="248" customFormat="1" ht="90">
      <c r="A26" s="258"/>
      <c r="B26" s="201" t="s">
        <v>134</v>
      </c>
      <c r="C26" s="376">
        <v>40446</v>
      </c>
      <c r="D26" s="202">
        <v>40449</v>
      </c>
      <c r="E26" s="378" t="s">
        <v>1115</v>
      </c>
      <c r="F26" s="201" t="s">
        <v>117</v>
      </c>
      <c r="G26" s="201" t="s">
        <v>117</v>
      </c>
      <c r="H26" s="201" t="s">
        <v>117</v>
      </c>
      <c r="I26" s="201" t="s">
        <v>117</v>
      </c>
      <c r="J26" s="381" t="s">
        <v>1117</v>
      </c>
      <c r="K26" s="201" t="s">
        <v>201</v>
      </c>
      <c r="L26" s="379" t="s">
        <v>1116</v>
      </c>
      <c r="M26" s="379" t="s">
        <v>1118</v>
      </c>
      <c r="N26" s="201" t="s">
        <v>274</v>
      </c>
      <c r="O26" s="201" t="s">
        <v>254</v>
      </c>
      <c r="P26" s="201" t="s">
        <v>347</v>
      </c>
      <c r="Q26" s="379" t="s">
        <v>1126</v>
      </c>
      <c r="R26" s="376">
        <v>40451</v>
      </c>
      <c r="S26" s="389" t="s">
        <v>1132</v>
      </c>
      <c r="T26" s="364" t="s">
        <v>255</v>
      </c>
      <c r="U26" s="382"/>
    </row>
    <row r="27" spans="2:21" s="52" customFormat="1" ht="50.25" customHeight="1">
      <c r="B27" s="201" t="s">
        <v>134</v>
      </c>
      <c r="C27" s="383">
        <v>40440</v>
      </c>
      <c r="D27" s="383">
        <v>40441</v>
      </c>
      <c r="E27" s="384" t="s">
        <v>1111</v>
      </c>
      <c r="F27" s="201" t="s">
        <v>1112</v>
      </c>
      <c r="G27" s="201" t="s">
        <v>1113</v>
      </c>
      <c r="H27" s="201">
        <v>1208</v>
      </c>
      <c r="I27" s="201" t="s">
        <v>1122</v>
      </c>
      <c r="J27" s="201" t="s">
        <v>117</v>
      </c>
      <c r="K27" s="201" t="s">
        <v>162</v>
      </c>
      <c r="L27" s="385" t="s">
        <v>1114</v>
      </c>
      <c r="M27" s="385" t="s">
        <v>1124</v>
      </c>
      <c r="N27" s="201" t="s">
        <v>254</v>
      </c>
      <c r="O27" s="201" t="s">
        <v>274</v>
      </c>
      <c r="P27" s="201" t="s">
        <v>371</v>
      </c>
      <c r="Q27" s="201" t="s">
        <v>1127</v>
      </c>
      <c r="R27" s="383">
        <v>40442</v>
      </c>
      <c r="S27" s="383"/>
      <c r="T27" s="364" t="s">
        <v>255</v>
      </c>
      <c r="U27" s="386" t="s">
        <v>770</v>
      </c>
    </row>
    <row r="28" spans="1:21" s="213" customFormat="1" ht="75">
      <c r="A28" s="258"/>
      <c r="B28" s="303" t="s">
        <v>134</v>
      </c>
      <c r="C28" s="253">
        <v>40436</v>
      </c>
      <c r="D28" s="326">
        <v>40437</v>
      </c>
      <c r="E28" s="324" t="s">
        <v>1103</v>
      </c>
      <c r="F28" s="303" t="s">
        <v>117</v>
      </c>
      <c r="G28" s="322" t="s">
        <v>117</v>
      </c>
      <c r="H28" s="303" t="s">
        <v>117</v>
      </c>
      <c r="I28" s="303" t="s">
        <v>117</v>
      </c>
      <c r="J28" s="325" t="s">
        <v>1069</v>
      </c>
      <c r="K28" s="303" t="s">
        <v>117</v>
      </c>
      <c r="L28" s="295" t="s">
        <v>1104</v>
      </c>
      <c r="M28" s="295" t="s">
        <v>1105</v>
      </c>
      <c r="N28" s="303" t="s">
        <v>254</v>
      </c>
      <c r="O28" s="303" t="s">
        <v>254</v>
      </c>
      <c r="P28" s="303" t="s">
        <v>347</v>
      </c>
      <c r="R28" s="253">
        <v>40437</v>
      </c>
      <c r="S28" s="254" t="s">
        <v>1123</v>
      </c>
      <c r="T28" s="364" t="s">
        <v>255</v>
      </c>
      <c r="U28" s="328"/>
    </row>
    <row r="29" spans="1:21" s="213" customFormat="1" ht="60">
      <c r="A29" s="258"/>
      <c r="B29" s="303" t="s">
        <v>134</v>
      </c>
      <c r="C29" s="253">
        <v>40428</v>
      </c>
      <c r="D29" s="249">
        <v>40429</v>
      </c>
      <c r="E29" s="324" t="s">
        <v>1098</v>
      </c>
      <c r="F29" s="303" t="s">
        <v>117</v>
      </c>
      <c r="G29" s="322" t="s">
        <v>117</v>
      </c>
      <c r="H29" s="303" t="s">
        <v>117</v>
      </c>
      <c r="I29" s="303" t="s">
        <v>117</v>
      </c>
      <c r="J29" s="325" t="s">
        <v>1099</v>
      </c>
      <c r="K29" s="303" t="s">
        <v>200</v>
      </c>
      <c r="L29" s="295" t="s">
        <v>1108</v>
      </c>
      <c r="M29" s="556" t="s">
        <v>1107</v>
      </c>
      <c r="N29" s="303" t="s">
        <v>274</v>
      </c>
      <c r="O29" s="303" t="s">
        <v>254</v>
      </c>
      <c r="P29" s="303" t="s">
        <v>347</v>
      </c>
      <c r="Q29" s="368" t="s">
        <v>1109</v>
      </c>
      <c r="R29" s="253">
        <v>40431</v>
      </c>
      <c r="S29" s="368" t="s">
        <v>1109</v>
      </c>
      <c r="T29" s="364" t="s">
        <v>255</v>
      </c>
      <c r="U29" s="328"/>
    </row>
    <row r="30" spans="1:21" s="213" customFormat="1" ht="45">
      <c r="A30" s="258"/>
      <c r="B30" s="303" t="s">
        <v>134</v>
      </c>
      <c r="C30" s="253">
        <v>40428</v>
      </c>
      <c r="D30" s="326">
        <v>40428</v>
      </c>
      <c r="E30" s="324" t="s">
        <v>1100</v>
      </c>
      <c r="F30" s="303" t="s">
        <v>117</v>
      </c>
      <c r="G30" s="322" t="s">
        <v>117</v>
      </c>
      <c r="H30" s="303" t="s">
        <v>117</v>
      </c>
      <c r="I30" s="303" t="s">
        <v>117</v>
      </c>
      <c r="J30" s="325" t="s">
        <v>1101</v>
      </c>
      <c r="K30" s="303" t="s">
        <v>200</v>
      </c>
      <c r="L30" s="295" t="s">
        <v>1102</v>
      </c>
      <c r="M30" s="556"/>
      <c r="N30" s="303" t="s">
        <v>274</v>
      </c>
      <c r="O30" s="303" t="s">
        <v>254</v>
      </c>
      <c r="P30" s="303" t="s">
        <v>347</v>
      </c>
      <c r="Q30" s="280" t="s">
        <v>1106</v>
      </c>
      <c r="R30" s="253">
        <v>40428</v>
      </c>
      <c r="T30" s="364" t="s">
        <v>255</v>
      </c>
      <c r="U30" s="328"/>
    </row>
    <row r="31" spans="1:21" s="213" customFormat="1" ht="51">
      <c r="A31" s="258"/>
      <c r="B31" s="303" t="s">
        <v>134</v>
      </c>
      <c r="C31" s="253">
        <v>40427</v>
      </c>
      <c r="D31" s="326">
        <v>40427</v>
      </c>
      <c r="E31" s="369" t="s">
        <v>1093</v>
      </c>
      <c r="F31" s="303" t="s">
        <v>918</v>
      </c>
      <c r="G31" s="322" t="s">
        <v>1094</v>
      </c>
      <c r="H31" s="213">
        <v>720</v>
      </c>
      <c r="I31" s="303" t="s">
        <v>1095</v>
      </c>
      <c r="J31" s="303" t="s">
        <v>117</v>
      </c>
      <c r="K31" s="303" t="s">
        <v>162</v>
      </c>
      <c r="L31" s="296" t="s">
        <v>1096</v>
      </c>
      <c r="M31" s="368" t="s">
        <v>1097</v>
      </c>
      <c r="N31" s="303" t="s">
        <v>254</v>
      </c>
      <c r="O31" s="303" t="s">
        <v>254</v>
      </c>
      <c r="P31" s="303" t="s">
        <v>347</v>
      </c>
      <c r="Q31" s="368" t="s">
        <v>1110</v>
      </c>
      <c r="R31" s="253">
        <v>40428</v>
      </c>
      <c r="T31" s="364" t="s">
        <v>255</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432</v>
      </c>
      <c r="G33" s="322" t="s">
        <v>1086</v>
      </c>
      <c r="H33" s="213">
        <v>163</v>
      </c>
      <c r="I33" s="303" t="s">
        <v>783</v>
      </c>
      <c r="J33" s="303" t="s">
        <v>117</v>
      </c>
      <c r="K33" s="303" t="s">
        <v>943</v>
      </c>
      <c r="L33" s="367" t="s">
        <v>1088</v>
      </c>
      <c r="M33" s="303" t="s">
        <v>1091</v>
      </c>
      <c r="N33" s="303" t="s">
        <v>254</v>
      </c>
      <c r="O33" s="303" t="s">
        <v>254</v>
      </c>
      <c r="R33" s="253">
        <v>40420</v>
      </c>
      <c r="T33" s="364" t="s">
        <v>255</v>
      </c>
    </row>
    <row r="34" spans="1:20" s="323" customFormat="1" ht="45">
      <c r="A34" s="52"/>
      <c r="B34" s="303" t="s">
        <v>133</v>
      </c>
      <c r="C34" s="253">
        <v>40420</v>
      </c>
      <c r="D34" s="249">
        <v>40420</v>
      </c>
      <c r="E34" s="358" t="s">
        <v>1085</v>
      </c>
      <c r="F34" s="304" t="s">
        <v>1087</v>
      </c>
      <c r="G34" s="322" t="s">
        <v>1054</v>
      </c>
      <c r="H34" s="303">
        <v>50</v>
      </c>
      <c r="I34" s="303" t="s">
        <v>783</v>
      </c>
      <c r="J34" s="303" t="s">
        <v>117</v>
      </c>
      <c r="K34" s="303" t="s">
        <v>943</v>
      </c>
      <c r="L34" s="280" t="s">
        <v>1084</v>
      </c>
      <c r="M34" s="12" t="s">
        <v>1091</v>
      </c>
      <c r="N34" s="303" t="s">
        <v>254</v>
      </c>
      <c r="O34" s="303" t="s">
        <v>254</v>
      </c>
      <c r="P34" s="303"/>
      <c r="Q34" s="295"/>
      <c r="R34" s="253">
        <v>40420</v>
      </c>
      <c r="S34" s="295"/>
      <c r="T34" s="364" t="s">
        <v>255</v>
      </c>
    </row>
    <row r="35" spans="1:20" s="27" customFormat="1" ht="90">
      <c r="A35" s="258"/>
      <c r="B35" s="303" t="s">
        <v>133</v>
      </c>
      <c r="C35" s="253">
        <v>40408</v>
      </c>
      <c r="D35" s="249">
        <v>40408</v>
      </c>
      <c r="E35" s="358" t="s">
        <v>1089</v>
      </c>
      <c r="F35" s="303" t="s">
        <v>117</v>
      </c>
      <c r="G35" s="303" t="s">
        <v>117</v>
      </c>
      <c r="H35" s="303" t="s">
        <v>117</v>
      </c>
      <c r="I35" s="303" t="s">
        <v>117</v>
      </c>
      <c r="J35" s="303" t="s">
        <v>117</v>
      </c>
      <c r="K35" s="303" t="s">
        <v>117</v>
      </c>
      <c r="L35" s="295" t="s">
        <v>1090</v>
      </c>
      <c r="M35" s="12"/>
      <c r="N35" s="303" t="s">
        <v>254</v>
      </c>
      <c r="O35" s="303" t="s">
        <v>254</v>
      </c>
      <c r="P35" s="303"/>
      <c r="Q35" s="325"/>
      <c r="R35" s="253">
        <v>40408</v>
      </c>
      <c r="S35" s="301" t="s">
        <v>1092</v>
      </c>
      <c r="T35" s="364" t="s">
        <v>255</v>
      </c>
    </row>
    <row r="36" spans="2:20" ht="45">
      <c r="B36" s="303" t="s">
        <v>133</v>
      </c>
      <c r="C36" s="253">
        <v>40398</v>
      </c>
      <c r="D36" s="249">
        <v>40401</v>
      </c>
      <c r="E36" s="324" t="s">
        <v>1079</v>
      </c>
      <c r="F36" s="304">
        <v>40398</v>
      </c>
      <c r="G36" s="322">
        <v>40402</v>
      </c>
      <c r="H36" s="303" t="s">
        <v>117</v>
      </c>
      <c r="I36" s="303" t="s">
        <v>117</v>
      </c>
      <c r="J36" s="303" t="s">
        <v>1069</v>
      </c>
      <c r="K36" s="303" t="s">
        <v>117</v>
      </c>
      <c r="L36" s="280" t="s">
        <v>1081</v>
      </c>
      <c r="M36" s="12" t="s">
        <v>1082</v>
      </c>
      <c r="N36" s="303" t="s">
        <v>254</v>
      </c>
      <c r="O36" s="303" t="s">
        <v>254</v>
      </c>
      <c r="P36" s="303" t="s">
        <v>371</v>
      </c>
      <c r="Q36" s="295" t="s">
        <v>1080</v>
      </c>
      <c r="R36" s="253">
        <v>40401</v>
      </c>
      <c r="S36" s="295"/>
      <c r="T36" s="364" t="s">
        <v>255</v>
      </c>
    </row>
    <row r="37" spans="2:20" ht="165">
      <c r="B37" s="303" t="s">
        <v>133</v>
      </c>
      <c r="C37" s="253">
        <v>40398</v>
      </c>
      <c r="D37" s="249">
        <v>40371</v>
      </c>
      <c r="E37" s="324" t="s">
        <v>1072</v>
      </c>
      <c r="F37" s="303" t="s">
        <v>117</v>
      </c>
      <c r="G37" s="322" t="s">
        <v>117</v>
      </c>
      <c r="H37" s="303" t="s">
        <v>117</v>
      </c>
      <c r="I37" s="303" t="s">
        <v>117</v>
      </c>
      <c r="J37" s="303" t="s">
        <v>1069</v>
      </c>
      <c r="K37" s="303" t="s">
        <v>117</v>
      </c>
      <c r="L37" s="280" t="s">
        <v>1083</v>
      </c>
      <c r="M37" s="295" t="s">
        <v>1078</v>
      </c>
      <c r="N37" s="303" t="s">
        <v>254</v>
      </c>
      <c r="O37" s="303" t="s">
        <v>254</v>
      </c>
      <c r="P37" s="303" t="s">
        <v>117</v>
      </c>
      <c r="Q37" s="325"/>
      <c r="R37" s="253">
        <v>40398</v>
      </c>
      <c r="S37" s="323"/>
      <c r="T37" s="364" t="s">
        <v>255</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1073</v>
      </c>
      <c r="F39" s="303" t="s">
        <v>1075</v>
      </c>
      <c r="G39" s="322" t="s">
        <v>1076</v>
      </c>
      <c r="H39" s="213">
        <v>57</v>
      </c>
      <c r="I39" s="303" t="s">
        <v>198</v>
      </c>
      <c r="J39" s="303" t="s">
        <v>117</v>
      </c>
      <c r="K39" s="303" t="s">
        <v>162</v>
      </c>
      <c r="L39" s="295" t="s">
        <v>1074</v>
      </c>
      <c r="M39" s="303" t="s">
        <v>1077</v>
      </c>
      <c r="N39" s="303" t="s">
        <v>254</v>
      </c>
      <c r="O39" s="303" t="s">
        <v>254</v>
      </c>
      <c r="P39" s="303" t="s">
        <v>347</v>
      </c>
      <c r="Q39" s="213"/>
      <c r="R39" s="253">
        <v>40378</v>
      </c>
      <c r="S39" s="213"/>
      <c r="T39" s="364" t="s">
        <v>255</v>
      </c>
    </row>
    <row r="40" spans="2:20" ht="105">
      <c r="B40" s="303" t="s">
        <v>132</v>
      </c>
      <c r="C40" s="253">
        <v>40365</v>
      </c>
      <c r="D40" s="249">
        <v>40366</v>
      </c>
      <c r="E40" s="358" t="s">
        <v>1066</v>
      </c>
      <c r="F40" s="303" t="s">
        <v>117</v>
      </c>
      <c r="G40" s="322" t="s">
        <v>117</v>
      </c>
      <c r="H40" s="303" t="s">
        <v>117</v>
      </c>
      <c r="I40" s="303" t="s">
        <v>117</v>
      </c>
      <c r="J40" s="303" t="s">
        <v>1069</v>
      </c>
      <c r="K40" s="303" t="s">
        <v>202</v>
      </c>
      <c r="L40" s="325" t="s">
        <v>1071</v>
      </c>
      <c r="M40" s="366" t="s">
        <v>1068</v>
      </c>
      <c r="N40" s="303" t="s">
        <v>254</v>
      </c>
      <c r="O40" s="303" t="s">
        <v>254</v>
      </c>
      <c r="P40" s="303" t="s">
        <v>347</v>
      </c>
      <c r="Q40" s="325" t="s">
        <v>1067</v>
      </c>
      <c r="R40" s="253">
        <v>40365</v>
      </c>
      <c r="S40" s="213"/>
      <c r="T40" s="364" t="s">
        <v>255</v>
      </c>
    </row>
    <row r="41" spans="1:20" s="25" customFormat="1" ht="90">
      <c r="A41" s="258"/>
      <c r="B41" s="213" t="s">
        <v>132</v>
      </c>
      <c r="C41" s="253">
        <v>40360</v>
      </c>
      <c r="D41" s="249">
        <v>40365</v>
      </c>
      <c r="E41" s="358" t="s">
        <v>1063</v>
      </c>
      <c r="F41" s="303" t="s">
        <v>117</v>
      </c>
      <c r="G41" s="322" t="s">
        <v>117</v>
      </c>
      <c r="H41" s="303" t="s">
        <v>117</v>
      </c>
      <c r="I41" s="303" t="s">
        <v>117</v>
      </c>
      <c r="J41" s="303" t="s">
        <v>117</v>
      </c>
      <c r="K41" s="303" t="s">
        <v>117</v>
      </c>
      <c r="L41" s="295" t="s">
        <v>1064</v>
      </c>
      <c r="M41" s="12" t="s">
        <v>1065</v>
      </c>
      <c r="N41" s="303" t="s">
        <v>254</v>
      </c>
      <c r="O41" s="303" t="s">
        <v>254</v>
      </c>
      <c r="P41" s="303" t="s">
        <v>347</v>
      </c>
      <c r="Q41" s="303" t="s">
        <v>1070</v>
      </c>
      <c r="R41" s="253">
        <v>40365</v>
      </c>
      <c r="S41" s="213"/>
      <c r="T41" s="364" t="s">
        <v>255</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1060</v>
      </c>
      <c r="F43" s="303" t="s">
        <v>117</v>
      </c>
      <c r="G43" s="322" t="s">
        <v>117</v>
      </c>
      <c r="H43" s="303" t="s">
        <v>117</v>
      </c>
      <c r="I43" s="303" t="s">
        <v>117</v>
      </c>
      <c r="J43" s="303" t="s">
        <v>1059</v>
      </c>
      <c r="K43" s="303" t="s">
        <v>200</v>
      </c>
      <c r="L43" s="365" t="s">
        <v>1058</v>
      </c>
      <c r="M43" s="366" t="s">
        <v>1062</v>
      </c>
      <c r="N43" s="303" t="s">
        <v>274</v>
      </c>
      <c r="O43" s="303" t="s">
        <v>254</v>
      </c>
      <c r="P43" s="303" t="s">
        <v>347</v>
      </c>
      <c r="Q43" s="365" t="s">
        <v>1061</v>
      </c>
      <c r="R43" s="253">
        <v>40359</v>
      </c>
      <c r="S43" s="365"/>
      <c r="T43" s="364" t="s">
        <v>255</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1052</v>
      </c>
      <c r="F45" s="303" t="s">
        <v>1053</v>
      </c>
      <c r="G45" s="322" t="s">
        <v>1054</v>
      </c>
      <c r="H45" s="213">
        <v>5</v>
      </c>
      <c r="I45" s="303" t="s">
        <v>198</v>
      </c>
      <c r="J45" s="303" t="s">
        <v>117</v>
      </c>
      <c r="K45" s="303" t="s">
        <v>162</v>
      </c>
      <c r="L45" s="12" t="s">
        <v>1055</v>
      </c>
      <c r="M45" s="213"/>
      <c r="N45" s="303" t="s">
        <v>254</v>
      </c>
      <c r="O45" s="303" t="s">
        <v>254</v>
      </c>
      <c r="P45" s="303" t="s">
        <v>347</v>
      </c>
      <c r="Q45" s="213"/>
      <c r="R45" s="253">
        <v>40326</v>
      </c>
      <c r="S45" s="213"/>
      <c r="T45" s="364" t="s">
        <v>255</v>
      </c>
    </row>
    <row r="46" spans="1:21" s="4" customFormat="1" ht="77.25" customHeight="1">
      <c r="A46" s="172"/>
      <c r="B46" s="359" t="s">
        <v>130</v>
      </c>
      <c r="C46" s="360">
        <v>40315</v>
      </c>
      <c r="D46" s="360">
        <v>40315</v>
      </c>
      <c r="E46" s="360" t="s">
        <v>1040</v>
      </c>
      <c r="F46" s="359" t="s">
        <v>1041</v>
      </c>
      <c r="G46" s="359" t="s">
        <v>1042</v>
      </c>
      <c r="H46" s="359">
        <v>25</v>
      </c>
      <c r="I46" s="359" t="s">
        <v>783</v>
      </c>
      <c r="J46" s="359" t="s">
        <v>117</v>
      </c>
      <c r="K46" s="303" t="s">
        <v>162</v>
      </c>
      <c r="L46" s="359" t="s">
        <v>1043</v>
      </c>
      <c r="M46" s="359" t="s">
        <v>1057</v>
      </c>
      <c r="N46" s="359" t="s">
        <v>254</v>
      </c>
      <c r="O46" s="303" t="s">
        <v>254</v>
      </c>
      <c r="P46" s="359" t="s">
        <v>347</v>
      </c>
      <c r="Q46" s="359" t="s">
        <v>1044</v>
      </c>
      <c r="R46" s="304">
        <v>40315</v>
      </c>
      <c r="S46" s="359" t="s">
        <v>1056</v>
      </c>
      <c r="T46" s="364" t="s">
        <v>255</v>
      </c>
      <c r="U46" s="347" t="s">
        <v>770</v>
      </c>
    </row>
    <row r="47" spans="1:21" s="4" customFormat="1" ht="96" customHeight="1">
      <c r="A47" s="172"/>
      <c r="B47" s="359" t="s">
        <v>130</v>
      </c>
      <c r="C47" s="360">
        <v>40315</v>
      </c>
      <c r="D47" s="360">
        <v>40315</v>
      </c>
      <c r="E47" s="360" t="s">
        <v>1046</v>
      </c>
      <c r="F47" s="359" t="s">
        <v>1047</v>
      </c>
      <c r="G47" s="359" t="s">
        <v>1048</v>
      </c>
      <c r="H47" s="359">
        <v>121</v>
      </c>
      <c r="I47" s="359" t="s">
        <v>783</v>
      </c>
      <c r="J47" s="359" t="s">
        <v>117</v>
      </c>
      <c r="K47" s="303" t="s">
        <v>162</v>
      </c>
      <c r="L47" s="359" t="s">
        <v>1049</v>
      </c>
      <c r="M47" s="306" t="s">
        <v>1050</v>
      </c>
      <c r="N47" s="359" t="s">
        <v>254</v>
      </c>
      <c r="O47" s="359" t="s">
        <v>254</v>
      </c>
      <c r="P47" s="359" t="s">
        <v>347</v>
      </c>
      <c r="Q47" s="306" t="s">
        <v>1051</v>
      </c>
      <c r="R47" s="304">
        <v>40315</v>
      </c>
      <c r="S47" s="359" t="s">
        <v>1045</v>
      </c>
      <c r="T47" s="364" t="s">
        <v>255</v>
      </c>
      <c r="U47" s="347" t="s">
        <v>770</v>
      </c>
    </row>
    <row r="48" spans="1:20" s="25" customFormat="1" ht="105">
      <c r="A48" s="258"/>
      <c r="B48" s="213" t="s">
        <v>130</v>
      </c>
      <c r="C48" s="253">
        <v>40315</v>
      </c>
      <c r="D48" s="249">
        <v>40318</v>
      </c>
      <c r="E48" s="324" t="s">
        <v>1021</v>
      </c>
      <c r="F48" s="303" t="s">
        <v>117</v>
      </c>
      <c r="G48" s="322" t="s">
        <v>117</v>
      </c>
      <c r="H48" s="303" t="s">
        <v>117</v>
      </c>
      <c r="I48" s="303" t="s">
        <v>117</v>
      </c>
      <c r="J48" s="303" t="s">
        <v>967</v>
      </c>
      <c r="K48" s="303" t="s">
        <v>201</v>
      </c>
      <c r="L48" s="325" t="s">
        <v>1020</v>
      </c>
      <c r="M48" s="12" t="s">
        <v>1022</v>
      </c>
      <c r="N48" s="303" t="s">
        <v>274</v>
      </c>
      <c r="O48" s="303" t="s">
        <v>254</v>
      </c>
      <c r="P48" s="303" t="s">
        <v>347</v>
      </c>
      <c r="Q48" s="325" t="s">
        <v>1024</v>
      </c>
      <c r="R48" s="253">
        <v>40318</v>
      </c>
      <c r="S48" s="325" t="s">
        <v>1023</v>
      </c>
      <c r="T48" s="364" t="s">
        <v>255</v>
      </c>
    </row>
    <row r="49" spans="1:20" s="4" customFormat="1" ht="57.75" customHeight="1">
      <c r="A49" s="54"/>
      <c r="B49" s="362" t="s">
        <v>130</v>
      </c>
      <c r="C49" s="306">
        <v>40311</v>
      </c>
      <c r="D49" s="363">
        <v>40311</v>
      </c>
      <c r="E49" s="357" t="s">
        <v>1019</v>
      </c>
      <c r="F49" s="356">
        <v>0.5013888888888889</v>
      </c>
      <c r="G49" s="354">
        <v>0.5208333333333334</v>
      </c>
      <c r="H49" s="348">
        <v>28</v>
      </c>
      <c r="I49" s="348" t="s">
        <v>783</v>
      </c>
      <c r="J49" s="303" t="s">
        <v>117</v>
      </c>
      <c r="K49" s="303" t="s">
        <v>162</v>
      </c>
      <c r="L49" s="355" t="s">
        <v>1038</v>
      </c>
      <c r="M49" s="355" t="s">
        <v>1015</v>
      </c>
      <c r="N49" s="348" t="s">
        <v>254</v>
      </c>
      <c r="O49" s="348" t="s">
        <v>254</v>
      </c>
      <c r="P49" s="348" t="s">
        <v>347</v>
      </c>
      <c r="Q49" s="306" t="s">
        <v>1016</v>
      </c>
      <c r="R49" s="349">
        <v>40310</v>
      </c>
      <c r="S49" s="303" t="s">
        <v>1017</v>
      </c>
      <c r="T49" s="364" t="s">
        <v>255</v>
      </c>
    </row>
    <row r="50" spans="1:20" s="4" customFormat="1" ht="57.75" customHeight="1">
      <c r="A50" s="54"/>
      <c r="B50" s="362" t="s">
        <v>130</v>
      </c>
      <c r="C50" s="306">
        <v>40310</v>
      </c>
      <c r="D50" s="363">
        <v>40310</v>
      </c>
      <c r="E50" s="357" t="s">
        <v>1019</v>
      </c>
      <c r="F50" s="356">
        <v>0.4375</v>
      </c>
      <c r="G50" s="354">
        <v>0.513888888888889</v>
      </c>
      <c r="H50" s="348">
        <f>120-10</f>
        <v>110</v>
      </c>
      <c r="I50" s="348" t="s">
        <v>783</v>
      </c>
      <c r="J50" s="303" t="s">
        <v>117</v>
      </c>
      <c r="K50" s="303" t="s">
        <v>162</v>
      </c>
      <c r="L50" s="355" t="s">
        <v>1039</v>
      </c>
      <c r="M50" s="355" t="s">
        <v>1015</v>
      </c>
      <c r="N50" s="348" t="s">
        <v>254</v>
      </c>
      <c r="O50" s="348" t="s">
        <v>254</v>
      </c>
      <c r="P50" s="348" t="s">
        <v>347</v>
      </c>
      <c r="Q50" s="306" t="s">
        <v>1016</v>
      </c>
      <c r="R50" s="349">
        <v>40310</v>
      </c>
      <c r="S50" s="303" t="s">
        <v>1017</v>
      </c>
      <c r="T50" s="364" t="s">
        <v>255</v>
      </c>
    </row>
    <row r="51" spans="1:20" s="4" customFormat="1" ht="57.75" customHeight="1">
      <c r="A51" s="54"/>
      <c r="B51" s="362" t="s">
        <v>130</v>
      </c>
      <c r="C51" s="306">
        <v>40304</v>
      </c>
      <c r="D51" s="363">
        <v>40304</v>
      </c>
      <c r="E51" s="304" t="s">
        <v>1014</v>
      </c>
      <c r="F51" s="356">
        <v>0.686111111111111</v>
      </c>
      <c r="G51" s="354">
        <v>0.7111111111111111</v>
      </c>
      <c r="H51" s="348">
        <v>36</v>
      </c>
      <c r="I51" s="348" t="s">
        <v>783</v>
      </c>
      <c r="J51" s="303" t="s">
        <v>117</v>
      </c>
      <c r="K51" s="303" t="s">
        <v>162</v>
      </c>
      <c r="L51" s="355" t="s">
        <v>1037</v>
      </c>
      <c r="M51" s="355" t="s">
        <v>1015</v>
      </c>
      <c r="N51" s="348" t="s">
        <v>254</v>
      </c>
      <c r="O51" s="348" t="s">
        <v>254</v>
      </c>
      <c r="P51" s="348" t="s">
        <v>347</v>
      </c>
      <c r="Q51" s="306" t="s">
        <v>1016</v>
      </c>
      <c r="R51" s="349">
        <v>40304</v>
      </c>
      <c r="S51" s="303" t="s">
        <v>1018</v>
      </c>
      <c r="T51" s="364" t="s">
        <v>255</v>
      </c>
    </row>
    <row r="52" spans="1:20" s="4" customFormat="1" ht="57.75" customHeight="1">
      <c r="A52" s="54"/>
      <c r="B52" s="362" t="s">
        <v>130</v>
      </c>
      <c r="C52" s="306">
        <v>40301</v>
      </c>
      <c r="D52" s="363">
        <v>40302</v>
      </c>
      <c r="E52" s="324" t="s">
        <v>1033</v>
      </c>
      <c r="F52" s="356" t="s">
        <v>117</v>
      </c>
      <c r="G52" s="354" t="s">
        <v>117</v>
      </c>
      <c r="H52" s="348" t="s">
        <v>117</v>
      </c>
      <c r="I52" s="348" t="s">
        <v>117</v>
      </c>
      <c r="J52" s="303" t="s">
        <v>117</v>
      </c>
      <c r="K52" s="303" t="s">
        <v>117</v>
      </c>
      <c r="L52" s="325" t="s">
        <v>1034</v>
      </c>
      <c r="M52" s="355"/>
      <c r="N52" s="348"/>
      <c r="O52" s="348" t="s">
        <v>254</v>
      </c>
      <c r="P52" s="348" t="s">
        <v>347</v>
      </c>
      <c r="Q52" s="325" t="s">
        <v>1035</v>
      </c>
      <c r="R52" s="349">
        <v>40302</v>
      </c>
      <c r="S52" s="12" t="s">
        <v>1036</v>
      </c>
      <c r="T52" s="364" t="s">
        <v>255</v>
      </c>
    </row>
    <row r="53" spans="1:20" s="4" customFormat="1" ht="57.75" customHeight="1">
      <c r="A53" s="54"/>
      <c r="B53" s="362" t="s">
        <v>130</v>
      </c>
      <c r="C53" s="306">
        <v>40298</v>
      </c>
      <c r="D53" s="363">
        <v>40301</v>
      </c>
      <c r="E53" s="358" t="s">
        <v>1029</v>
      </c>
      <c r="F53" s="303" t="s">
        <v>117</v>
      </c>
      <c r="G53" s="354" t="s">
        <v>117</v>
      </c>
      <c r="H53" s="348" t="s">
        <v>117</v>
      </c>
      <c r="I53" s="348" t="s">
        <v>117</v>
      </c>
      <c r="J53" s="303" t="s">
        <v>498</v>
      </c>
      <c r="K53" s="303" t="s">
        <v>200</v>
      </c>
      <c r="L53" s="355" t="s">
        <v>1030</v>
      </c>
      <c r="M53" s="355" t="s">
        <v>1031</v>
      </c>
      <c r="N53" s="348" t="s">
        <v>274</v>
      </c>
      <c r="O53" s="348" t="s">
        <v>254</v>
      </c>
      <c r="P53" s="348" t="s">
        <v>347</v>
      </c>
      <c r="Q53" s="306" t="s">
        <v>1032</v>
      </c>
      <c r="R53" s="349">
        <v>40302</v>
      </c>
      <c r="S53" s="303"/>
      <c r="T53" s="364" t="s">
        <v>255</v>
      </c>
    </row>
    <row r="54" spans="1:20" s="4" customFormat="1" ht="57.75" customHeight="1">
      <c r="A54" s="54"/>
      <c r="B54" s="362" t="s">
        <v>130</v>
      </c>
      <c r="C54" s="306">
        <v>40299</v>
      </c>
      <c r="D54" s="363">
        <v>40301</v>
      </c>
      <c r="E54" s="358" t="s">
        <v>1025</v>
      </c>
      <c r="F54" s="303" t="s">
        <v>117</v>
      </c>
      <c r="G54" s="354" t="s">
        <v>117</v>
      </c>
      <c r="H54" s="348" t="s">
        <v>117</v>
      </c>
      <c r="I54" s="348" t="s">
        <v>117</v>
      </c>
      <c r="J54" s="303" t="s">
        <v>782</v>
      </c>
      <c r="K54" s="303" t="s">
        <v>117</v>
      </c>
      <c r="L54" s="325" t="s">
        <v>1026</v>
      </c>
      <c r="M54" s="355" t="s">
        <v>1027</v>
      </c>
      <c r="N54" s="348"/>
      <c r="O54" s="348" t="s">
        <v>254</v>
      </c>
      <c r="P54" s="348" t="s">
        <v>347</v>
      </c>
      <c r="Q54" s="306" t="s">
        <v>117</v>
      </c>
      <c r="R54" s="349" t="s">
        <v>117</v>
      </c>
      <c r="S54" s="12" t="s">
        <v>1028</v>
      </c>
      <c r="T54" s="364" t="s">
        <v>255</v>
      </c>
    </row>
    <row r="55" spans="1:21" s="4" customFormat="1" ht="38.25">
      <c r="A55" s="54"/>
      <c r="B55" s="362" t="s">
        <v>130</v>
      </c>
      <c r="C55" s="306">
        <v>40300</v>
      </c>
      <c r="D55" s="363">
        <v>40301</v>
      </c>
      <c r="E55" s="304" t="s">
        <v>1009</v>
      </c>
      <c r="F55" s="356">
        <v>0.9902777777777777</v>
      </c>
      <c r="G55" s="354">
        <v>0.5</v>
      </c>
      <c r="H55" s="348">
        <f>12*60+14</f>
        <v>734</v>
      </c>
      <c r="I55" s="348" t="s">
        <v>783</v>
      </c>
      <c r="J55" s="303" t="s">
        <v>117</v>
      </c>
      <c r="K55" s="303" t="s">
        <v>162</v>
      </c>
      <c r="L55" s="355" t="s">
        <v>1010</v>
      </c>
      <c r="M55" s="12" t="s">
        <v>1011</v>
      </c>
      <c r="N55" s="348" t="s">
        <v>254</v>
      </c>
      <c r="O55" s="348" t="s">
        <v>254</v>
      </c>
      <c r="P55" s="348" t="s">
        <v>1012</v>
      </c>
      <c r="Q55" s="306" t="s">
        <v>1013</v>
      </c>
      <c r="R55" s="349">
        <v>40301</v>
      </c>
      <c r="S55" s="303"/>
      <c r="T55" s="364" t="s">
        <v>255</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1005</v>
      </c>
      <c r="F57" s="348" t="s">
        <v>1006</v>
      </c>
      <c r="G57" s="348" t="s">
        <v>432</v>
      </c>
      <c r="H57" s="348">
        <v>40</v>
      </c>
      <c r="I57" s="303" t="s">
        <v>783</v>
      </c>
      <c r="J57" s="303" t="s">
        <v>117</v>
      </c>
      <c r="K57" s="353" t="s">
        <v>1007</v>
      </c>
      <c r="L57" s="303" t="s">
        <v>188</v>
      </c>
      <c r="M57" s="348" t="s">
        <v>191</v>
      </c>
      <c r="N57" s="348" t="s">
        <v>139</v>
      </c>
      <c r="O57" s="348" t="s">
        <v>117</v>
      </c>
      <c r="P57" s="306" t="s">
        <v>347</v>
      </c>
      <c r="Q57" s="348" t="s">
        <v>926</v>
      </c>
      <c r="R57" s="303"/>
      <c r="S57" s="348" t="s">
        <v>1008</v>
      </c>
      <c r="T57" s="352" t="s">
        <v>255</v>
      </c>
      <c r="U57" s="285" t="s">
        <v>770</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689</v>
      </c>
      <c r="C59" s="349">
        <v>40257</v>
      </c>
      <c r="D59" s="350">
        <v>40259</v>
      </c>
      <c r="E59" s="35" t="s">
        <v>999</v>
      </c>
      <c r="F59" s="348" t="s">
        <v>117</v>
      </c>
      <c r="G59" s="351" t="s">
        <v>117</v>
      </c>
      <c r="H59" s="348" t="s">
        <v>117</v>
      </c>
      <c r="I59" s="164" t="s">
        <v>117</v>
      </c>
      <c r="J59" s="164" t="s">
        <v>1000</v>
      </c>
      <c r="K59" s="348" t="s">
        <v>200</v>
      </c>
      <c r="L59" s="295" t="s">
        <v>1001</v>
      </c>
      <c r="M59" s="255" t="s">
        <v>1003</v>
      </c>
      <c r="N59" s="348" t="s">
        <v>274</v>
      </c>
      <c r="O59" s="348" t="s">
        <v>117</v>
      </c>
      <c r="P59" s="348" t="s">
        <v>347</v>
      </c>
      <c r="Q59" s="301" t="s">
        <v>1002</v>
      </c>
      <c r="R59" s="349">
        <v>40259</v>
      </c>
      <c r="S59" s="348" t="s">
        <v>1004</v>
      </c>
      <c r="T59" s="345" t="s">
        <v>255</v>
      </c>
    </row>
    <row r="60" spans="1:21" s="4" customFormat="1" ht="118.5" customHeight="1">
      <c r="A60" s="172"/>
      <c r="B60" s="348" t="s">
        <v>689</v>
      </c>
      <c r="C60" s="306">
        <v>40238</v>
      </c>
      <c r="D60" s="306">
        <v>40239</v>
      </c>
      <c r="E60" s="303" t="s">
        <v>993</v>
      </c>
      <c r="F60" s="348" t="s">
        <v>994</v>
      </c>
      <c r="G60" s="348" t="s">
        <v>995</v>
      </c>
      <c r="H60" s="348">
        <v>103</v>
      </c>
      <c r="I60" s="348" t="s">
        <v>783</v>
      </c>
      <c r="J60" s="348" t="s">
        <v>117</v>
      </c>
      <c r="K60" s="303" t="s">
        <v>162</v>
      </c>
      <c r="L60" s="348" t="s">
        <v>996</v>
      </c>
      <c r="M60" s="348" t="s">
        <v>998</v>
      </c>
      <c r="N60" s="348" t="s">
        <v>254</v>
      </c>
      <c r="O60" s="348" t="s">
        <v>117</v>
      </c>
      <c r="P60" s="348" t="s">
        <v>347</v>
      </c>
      <c r="Q60" s="348" t="s">
        <v>997</v>
      </c>
      <c r="R60" s="304">
        <v>40239</v>
      </c>
      <c r="S60" s="349">
        <v>40238</v>
      </c>
      <c r="T60" s="345" t="s">
        <v>255</v>
      </c>
      <c r="U60" s="347" t="s">
        <v>770</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402</v>
      </c>
      <c r="C62" s="253">
        <v>40133</v>
      </c>
      <c r="D62" s="249">
        <v>40221</v>
      </c>
      <c r="E62" s="324" t="s">
        <v>983</v>
      </c>
      <c r="F62" s="303" t="s">
        <v>117</v>
      </c>
      <c r="G62" s="303" t="s">
        <v>117</v>
      </c>
      <c r="H62" s="303" t="s">
        <v>117</v>
      </c>
      <c r="I62" s="303" t="s">
        <v>117</v>
      </c>
      <c r="J62" s="303" t="s">
        <v>984</v>
      </c>
      <c r="K62" s="303" t="s">
        <v>202</v>
      </c>
      <c r="L62" s="295" t="s">
        <v>982</v>
      </c>
      <c r="M62" s="295" t="s">
        <v>990</v>
      </c>
      <c r="N62" s="336" t="s">
        <v>274</v>
      </c>
      <c r="O62" s="336" t="s">
        <v>254</v>
      </c>
      <c r="P62" s="336" t="s">
        <v>308</v>
      </c>
      <c r="Q62" s="295" t="s">
        <v>985</v>
      </c>
      <c r="R62" s="253">
        <v>40221</v>
      </c>
      <c r="S62" s="323"/>
      <c r="T62" s="345" t="s">
        <v>255</v>
      </c>
    </row>
    <row r="63" spans="2:20" ht="173.25" customHeight="1">
      <c r="B63" s="213" t="s">
        <v>402</v>
      </c>
      <c r="C63" s="253">
        <v>40220</v>
      </c>
      <c r="D63" s="249">
        <v>40220</v>
      </c>
      <c r="E63" s="324" t="s">
        <v>978</v>
      </c>
      <c r="F63" s="303" t="s">
        <v>117</v>
      </c>
      <c r="G63" s="303" t="s">
        <v>117</v>
      </c>
      <c r="H63" s="303" t="s">
        <v>117</v>
      </c>
      <c r="I63" s="303" t="s">
        <v>117</v>
      </c>
      <c r="J63" s="303" t="s">
        <v>984</v>
      </c>
      <c r="K63" s="303" t="s">
        <v>202</v>
      </c>
      <c r="L63" s="295" t="s">
        <v>979</v>
      </c>
      <c r="M63" s="301" t="s">
        <v>980</v>
      </c>
      <c r="N63" s="336" t="s">
        <v>254</v>
      </c>
      <c r="O63" s="336" t="s">
        <v>254</v>
      </c>
      <c r="P63" s="336" t="s">
        <v>308</v>
      </c>
      <c r="Q63" s="295" t="s">
        <v>981</v>
      </c>
      <c r="R63" s="253">
        <v>40220</v>
      </c>
      <c r="S63" s="323"/>
      <c r="T63" s="352" t="s">
        <v>255</v>
      </c>
    </row>
    <row r="64" spans="2:20" ht="105">
      <c r="B64" s="49" t="s">
        <v>402</v>
      </c>
      <c r="C64" s="331">
        <v>40213</v>
      </c>
      <c r="D64" s="332">
        <v>40213</v>
      </c>
      <c r="E64" s="35" t="s">
        <v>986</v>
      </c>
      <c r="F64" s="303" t="s">
        <v>117</v>
      </c>
      <c r="G64" s="303" t="s">
        <v>117</v>
      </c>
      <c r="H64" s="303" t="s">
        <v>117</v>
      </c>
      <c r="I64" s="303" t="s">
        <v>117</v>
      </c>
      <c r="J64" s="303" t="s">
        <v>117</v>
      </c>
      <c r="K64" s="303" t="s">
        <v>117</v>
      </c>
      <c r="L64" s="301" t="s">
        <v>987</v>
      </c>
      <c r="M64" s="295" t="s">
        <v>991</v>
      </c>
      <c r="N64" s="336" t="s">
        <v>254</v>
      </c>
      <c r="O64" s="336" t="s">
        <v>254</v>
      </c>
      <c r="P64" s="336" t="s">
        <v>308</v>
      </c>
      <c r="Q64" s="301" t="s">
        <v>988</v>
      </c>
      <c r="R64" s="331">
        <v>40213</v>
      </c>
      <c r="S64" s="301" t="s">
        <v>989</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747</v>
      </c>
      <c r="C66" s="253">
        <v>40202</v>
      </c>
      <c r="D66" s="249">
        <v>40204</v>
      </c>
      <c r="E66" s="324" t="s">
        <v>970</v>
      </c>
      <c r="F66" s="213" t="s">
        <v>117</v>
      </c>
      <c r="G66" s="250" t="s">
        <v>117</v>
      </c>
      <c r="H66" s="213" t="s">
        <v>117</v>
      </c>
      <c r="I66" s="213" t="s">
        <v>117</v>
      </c>
      <c r="J66" s="213" t="s">
        <v>972</v>
      </c>
      <c r="K66" s="213" t="s">
        <v>200</v>
      </c>
      <c r="L66" s="343" t="s">
        <v>971</v>
      </c>
      <c r="M66" s="344" t="s">
        <v>976</v>
      </c>
      <c r="N66" s="336" t="s">
        <v>274</v>
      </c>
      <c r="O66" s="336" t="s">
        <v>254</v>
      </c>
      <c r="P66" s="336" t="s">
        <v>308</v>
      </c>
      <c r="Q66" s="212" t="s">
        <v>977</v>
      </c>
      <c r="R66" s="253">
        <v>40203</v>
      </c>
      <c r="S66" s="323"/>
      <c r="T66" s="345" t="s">
        <v>255</v>
      </c>
    </row>
    <row r="67" spans="1:20" ht="64.5">
      <c r="A67" s="329"/>
      <c r="B67" s="336" t="s">
        <v>747</v>
      </c>
      <c r="C67" s="337">
        <v>40192</v>
      </c>
      <c r="D67" s="338" t="s">
        <v>117</v>
      </c>
      <c r="E67" s="339" t="s">
        <v>117</v>
      </c>
      <c r="F67" s="340" t="s">
        <v>964</v>
      </c>
      <c r="G67" s="336" t="s">
        <v>963</v>
      </c>
      <c r="H67" s="336">
        <v>52</v>
      </c>
      <c r="I67" s="336" t="s">
        <v>783</v>
      </c>
      <c r="J67" s="336" t="s">
        <v>117</v>
      </c>
      <c r="K67" s="222" t="s">
        <v>162</v>
      </c>
      <c r="L67" s="255" t="s">
        <v>965</v>
      </c>
      <c r="M67" s="344" t="s">
        <v>992</v>
      </c>
      <c r="N67" s="336" t="s">
        <v>254</v>
      </c>
      <c r="O67" s="336" t="s">
        <v>254</v>
      </c>
      <c r="P67" s="336" t="s">
        <v>308</v>
      </c>
      <c r="Q67" s="341"/>
      <c r="R67" s="337">
        <v>40192</v>
      </c>
      <c r="S67" s="342"/>
      <c r="T67" s="345" t="s">
        <v>255</v>
      </c>
    </row>
    <row r="68" spans="1:20" ht="105">
      <c r="A68" s="106"/>
      <c r="B68" s="330" t="s">
        <v>747</v>
      </c>
      <c r="C68" s="331">
        <v>40184</v>
      </c>
      <c r="D68" s="332">
        <v>40189</v>
      </c>
      <c r="E68" s="333" t="s">
        <v>966</v>
      </c>
      <c r="F68" s="334" t="s">
        <v>117</v>
      </c>
      <c r="G68" s="330" t="s">
        <v>117</v>
      </c>
      <c r="H68" s="330" t="s">
        <v>117</v>
      </c>
      <c r="I68" s="330" t="s">
        <v>117</v>
      </c>
      <c r="J68" s="330" t="s">
        <v>967</v>
      </c>
      <c r="K68" s="49" t="s">
        <v>201</v>
      </c>
      <c r="L68" s="295" t="s">
        <v>969</v>
      </c>
      <c r="M68" s="255" t="s">
        <v>975</v>
      </c>
      <c r="N68" s="330" t="s">
        <v>274</v>
      </c>
      <c r="O68" s="336" t="s">
        <v>254</v>
      </c>
      <c r="P68" s="336" t="s">
        <v>308</v>
      </c>
      <c r="Q68" s="301" t="s">
        <v>968</v>
      </c>
      <c r="R68" s="331">
        <v>40187</v>
      </c>
      <c r="S68" s="335"/>
      <c r="T68" s="345" t="s">
        <v>255</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974</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1546</v>
      </c>
      <c r="E4" s="207">
        <f aca="true" t="shared" si="0" ref="E4:E15">SUM(C4-D4)</f>
        <v>43094</v>
      </c>
      <c r="F4" s="208">
        <v>0</v>
      </c>
      <c r="G4" s="100">
        <f aca="true" t="shared" si="1" ref="G4:G15">(E4-F4)/E4</f>
        <v>1</v>
      </c>
    </row>
    <row r="5" spans="1:7" ht="23.25" customHeight="1" thickBot="1">
      <c r="A5" s="15" t="s">
        <v>127</v>
      </c>
      <c r="B5" s="15" t="s">
        <v>216</v>
      </c>
      <c r="C5" s="206">
        <f>28*24*60</f>
        <v>40320</v>
      </c>
      <c r="D5" s="16">
        <v>1288</v>
      </c>
      <c r="E5" s="207">
        <f t="shared" si="0"/>
        <v>39032</v>
      </c>
      <c r="F5" s="98">
        <v>0</v>
      </c>
      <c r="G5" s="100">
        <f t="shared" si="1"/>
        <v>1</v>
      </c>
    </row>
    <row r="6" spans="1:7" ht="23.25" customHeight="1" thickBot="1">
      <c r="A6" s="15" t="s">
        <v>128</v>
      </c>
      <c r="B6" s="15" t="s">
        <v>216</v>
      </c>
      <c r="C6" s="206">
        <f>31*24*60</f>
        <v>44640</v>
      </c>
      <c r="D6" s="16">
        <v>3208</v>
      </c>
      <c r="E6" s="207">
        <f t="shared" si="0"/>
        <v>41432</v>
      </c>
      <c r="F6" s="98">
        <v>0</v>
      </c>
      <c r="G6" s="100">
        <f t="shared" si="1"/>
        <v>1</v>
      </c>
    </row>
    <row r="7" spans="1:7" ht="23.25" customHeight="1" thickBot="1">
      <c r="A7" s="15" t="s">
        <v>129</v>
      </c>
      <c r="B7" s="15" t="s">
        <v>216</v>
      </c>
      <c r="C7" s="206">
        <f>30*24*60</f>
        <v>43200</v>
      </c>
      <c r="D7" s="16">
        <v>1080</v>
      </c>
      <c r="E7" s="207">
        <f t="shared" si="0"/>
        <v>42120</v>
      </c>
      <c r="F7" s="98">
        <v>0</v>
      </c>
      <c r="G7" s="100">
        <f t="shared" si="1"/>
        <v>1</v>
      </c>
    </row>
    <row r="8" spans="1:7" ht="23.25" customHeight="1" thickBot="1">
      <c r="A8" s="15" t="s">
        <v>130</v>
      </c>
      <c r="B8" s="15" t="s">
        <v>216</v>
      </c>
      <c r="C8" s="206">
        <f>31*24*60</f>
        <v>44640</v>
      </c>
      <c r="D8" s="16">
        <v>4060</v>
      </c>
      <c r="E8" s="207">
        <f t="shared" si="0"/>
        <v>40580</v>
      </c>
      <c r="F8" s="98">
        <v>5</v>
      </c>
      <c r="G8" s="100">
        <f t="shared" si="1"/>
        <v>0.9998767865943815</v>
      </c>
    </row>
    <row r="9" spans="1:7" ht="23.25" customHeight="1" thickBot="1">
      <c r="A9" s="15" t="s">
        <v>131</v>
      </c>
      <c r="B9" s="15" t="s">
        <v>216</v>
      </c>
      <c r="C9" s="206">
        <f>30*24*60</f>
        <v>43200</v>
      </c>
      <c r="D9" s="16">
        <v>3434</v>
      </c>
      <c r="E9" s="207">
        <f t="shared" si="0"/>
        <v>39766</v>
      </c>
      <c r="F9" s="98">
        <v>0</v>
      </c>
      <c r="G9" s="100">
        <f t="shared" si="1"/>
        <v>1</v>
      </c>
    </row>
    <row r="10" spans="1:7" ht="23.25" customHeight="1" thickBot="1">
      <c r="A10" s="15" t="s">
        <v>132</v>
      </c>
      <c r="B10" s="15" t="s">
        <v>216</v>
      </c>
      <c r="C10" s="206">
        <f>31*24*60</f>
        <v>44640</v>
      </c>
      <c r="D10" s="16">
        <v>870</v>
      </c>
      <c r="E10" s="16">
        <f t="shared" si="0"/>
        <v>43770</v>
      </c>
      <c r="F10" s="15">
        <v>57</v>
      </c>
      <c r="G10" s="100">
        <f t="shared" si="1"/>
        <v>0.9986977381768335</v>
      </c>
    </row>
    <row r="11" spans="1:7" ht="21.75" customHeight="1" thickBot="1">
      <c r="A11" s="15" t="s">
        <v>133</v>
      </c>
      <c r="B11" s="15" t="s">
        <v>216</v>
      </c>
      <c r="C11" s="206">
        <f>31*24*60</f>
        <v>44640</v>
      </c>
      <c r="D11" s="16">
        <v>1308</v>
      </c>
      <c r="E11" s="16">
        <f t="shared" si="0"/>
        <v>43332</v>
      </c>
      <c r="F11" s="15">
        <v>0</v>
      </c>
      <c r="G11" s="100">
        <f t="shared" si="1"/>
        <v>1</v>
      </c>
    </row>
    <row r="12" spans="1:7" ht="23.25" customHeight="1" thickBot="1">
      <c r="A12" s="15" t="s">
        <v>134</v>
      </c>
      <c r="B12" s="15" t="s">
        <v>216</v>
      </c>
      <c r="C12" s="206">
        <f>30*24*60</f>
        <v>43200</v>
      </c>
      <c r="D12" s="16">
        <v>1213</v>
      </c>
      <c r="E12" s="16">
        <f t="shared" si="0"/>
        <v>41987</v>
      </c>
      <c r="F12" s="98">
        <v>720</v>
      </c>
      <c r="G12" s="100">
        <f t="shared" si="1"/>
        <v>0.9828518350918142</v>
      </c>
    </row>
    <row r="13" spans="1:7" ht="23.25" customHeight="1" thickBot="1">
      <c r="A13" s="17" t="s">
        <v>135</v>
      </c>
      <c r="B13" s="15" t="s">
        <v>216</v>
      </c>
      <c r="C13" s="206">
        <f>31*24*60</f>
        <v>44640</v>
      </c>
      <c r="D13" s="16">
        <v>1160</v>
      </c>
      <c r="E13" s="183">
        <f t="shared" si="0"/>
        <v>43480</v>
      </c>
      <c r="F13" s="18">
        <v>267</v>
      </c>
      <c r="G13" s="100">
        <f t="shared" si="1"/>
        <v>0.9938592456301748</v>
      </c>
    </row>
    <row r="14" spans="1:7" ht="23.25" customHeight="1" thickBot="1">
      <c r="A14" s="17" t="s">
        <v>140</v>
      </c>
      <c r="B14" s="15" t="s">
        <v>216</v>
      </c>
      <c r="C14" s="206">
        <f>30*24*60</f>
        <v>43200</v>
      </c>
      <c r="D14" s="16">
        <v>995</v>
      </c>
      <c r="E14" s="16">
        <f t="shared" si="0"/>
        <v>42205</v>
      </c>
      <c r="F14" s="18">
        <v>175</v>
      </c>
      <c r="G14" s="100">
        <f t="shared" si="1"/>
        <v>0.9958535718516763</v>
      </c>
    </row>
    <row r="15" spans="1:7" ht="23.25" customHeight="1" thickBot="1">
      <c r="A15" s="17" t="s">
        <v>141</v>
      </c>
      <c r="B15" s="15" t="s">
        <v>216</v>
      </c>
      <c r="C15" s="206">
        <f>31*24*60</f>
        <v>44640</v>
      </c>
      <c r="D15" s="16">
        <v>0</v>
      </c>
      <c r="E15" s="183">
        <f t="shared" si="0"/>
        <v>44640</v>
      </c>
      <c r="F15" s="204">
        <v>60</v>
      </c>
      <c r="G15" s="100">
        <f t="shared" si="1"/>
        <v>0.9986559139784946</v>
      </c>
    </row>
    <row r="16" spans="1:7" ht="23.25" customHeight="1">
      <c r="A16" s="522" t="s">
        <v>215</v>
      </c>
      <c r="B16" s="522" t="s">
        <v>216</v>
      </c>
      <c r="C16" s="524">
        <f>SUM(C4:C15)</f>
        <v>525600</v>
      </c>
      <c r="D16" s="524">
        <f>SUM(D4:D15)</f>
        <v>20162</v>
      </c>
      <c r="E16" s="524">
        <f>SUM(E4:E15)</f>
        <v>505438</v>
      </c>
      <c r="F16" s="524">
        <f>SUM(F4:F15)</f>
        <v>1284</v>
      </c>
      <c r="G16" s="526">
        <f>(E16-F16)/E16</f>
        <v>0.9974596290741892</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973</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197</v>
      </c>
      <c r="C5" s="206">
        <f>28*24*60</f>
        <v>40320</v>
      </c>
      <c r="D5" s="16">
        <v>1288</v>
      </c>
      <c r="E5" s="207">
        <f t="shared" si="0"/>
        <v>39032</v>
      </c>
      <c r="F5" s="98">
        <v>0</v>
      </c>
      <c r="G5" s="100">
        <f t="shared" si="1"/>
        <v>1</v>
      </c>
    </row>
    <row r="6" spans="1:7" ht="23.25" customHeight="1" thickBot="1">
      <c r="A6" s="15" t="s">
        <v>128</v>
      </c>
      <c r="B6" s="15" t="s">
        <v>197</v>
      </c>
      <c r="C6" s="206">
        <f>31*24*60</f>
        <v>44640</v>
      </c>
      <c r="D6" s="16">
        <v>3208</v>
      </c>
      <c r="E6" s="207">
        <f t="shared" si="0"/>
        <v>41432</v>
      </c>
      <c r="F6" s="98">
        <v>103</v>
      </c>
      <c r="G6" s="100">
        <f t="shared" si="1"/>
        <v>0.9975139988414752</v>
      </c>
    </row>
    <row r="7" spans="1:7" ht="23.25" customHeight="1" thickBot="1">
      <c r="A7" s="15" t="s">
        <v>129</v>
      </c>
      <c r="B7" s="15" t="s">
        <v>197</v>
      </c>
      <c r="C7" s="206">
        <f>30*24*60</f>
        <v>43200</v>
      </c>
      <c r="D7" s="16">
        <v>1080</v>
      </c>
      <c r="E7" s="207">
        <f t="shared" si="0"/>
        <v>42120</v>
      </c>
      <c r="F7" s="98">
        <v>40</v>
      </c>
      <c r="G7" s="100">
        <f t="shared" si="1"/>
        <v>0.9990503323836657</v>
      </c>
    </row>
    <row r="8" spans="1:7" ht="23.25" customHeight="1" thickBot="1">
      <c r="A8" s="15" t="s">
        <v>130</v>
      </c>
      <c r="B8" s="15" t="s">
        <v>197</v>
      </c>
      <c r="C8" s="206">
        <f>31*24*60</f>
        <v>44640</v>
      </c>
      <c r="D8" s="16">
        <v>4060</v>
      </c>
      <c r="E8" s="207">
        <f t="shared" si="0"/>
        <v>40580</v>
      </c>
      <c r="F8" s="98">
        <v>320</v>
      </c>
      <c r="G8" s="100">
        <f t="shared" si="1"/>
        <v>0.992114342040414</v>
      </c>
    </row>
    <row r="9" spans="1:7" ht="23.25" customHeight="1" thickBot="1">
      <c r="A9" s="15" t="s">
        <v>131</v>
      </c>
      <c r="B9" s="15" t="s">
        <v>197</v>
      </c>
      <c r="C9" s="206">
        <f>30*24*60</f>
        <v>43200</v>
      </c>
      <c r="D9" s="16">
        <v>3434</v>
      </c>
      <c r="E9" s="207">
        <f t="shared" si="0"/>
        <v>39766</v>
      </c>
      <c r="F9" s="98">
        <v>0</v>
      </c>
      <c r="G9" s="100">
        <f t="shared" si="1"/>
        <v>1</v>
      </c>
    </row>
    <row r="10" spans="1:7" ht="23.25" customHeight="1" thickBot="1">
      <c r="A10" s="15" t="s">
        <v>132</v>
      </c>
      <c r="B10" s="15" t="s">
        <v>197</v>
      </c>
      <c r="C10" s="206">
        <f>31*24*60</f>
        <v>44640</v>
      </c>
      <c r="D10" s="16">
        <v>870</v>
      </c>
      <c r="E10" s="16">
        <f t="shared" si="0"/>
        <v>43770</v>
      </c>
      <c r="F10" s="15">
        <v>0</v>
      </c>
      <c r="G10" s="100">
        <f t="shared" si="1"/>
        <v>1</v>
      </c>
    </row>
    <row r="11" spans="1:7" ht="23.25" customHeight="1" thickBot="1">
      <c r="A11" s="15" t="s">
        <v>133</v>
      </c>
      <c r="B11" s="15" t="s">
        <v>197</v>
      </c>
      <c r="C11" s="206">
        <f>31*24*60</f>
        <v>44640</v>
      </c>
      <c r="D11" s="16">
        <v>1308</v>
      </c>
      <c r="E11" s="16">
        <f t="shared" si="0"/>
        <v>43332</v>
      </c>
      <c r="F11" s="15">
        <v>0</v>
      </c>
      <c r="G11" s="100">
        <f t="shared" si="1"/>
        <v>1</v>
      </c>
    </row>
    <row r="12" spans="1:7" ht="23.25" customHeight="1" thickBot="1">
      <c r="A12" s="15" t="s">
        <v>134</v>
      </c>
      <c r="B12" s="15" t="s">
        <v>197</v>
      </c>
      <c r="C12" s="206">
        <f>30*24*60</f>
        <v>43200</v>
      </c>
      <c r="D12" s="16">
        <v>1213</v>
      </c>
      <c r="E12" s="16">
        <f>SUM(C12-D12)</f>
        <v>41987</v>
      </c>
      <c r="F12" s="15">
        <v>720</v>
      </c>
      <c r="G12" s="100">
        <f>(E12-F12)/E12</f>
        <v>0.9828518350918142</v>
      </c>
    </row>
    <row r="13" spans="1:7" ht="23.25" customHeight="1" thickBot="1">
      <c r="A13" s="17" t="s">
        <v>135</v>
      </c>
      <c r="B13" s="15" t="s">
        <v>197</v>
      </c>
      <c r="C13" s="206">
        <f>31*24*60</f>
        <v>44640</v>
      </c>
      <c r="D13" s="16">
        <v>1160</v>
      </c>
      <c r="E13" s="16">
        <f>SUM(C13-D13)</f>
        <v>43480</v>
      </c>
      <c r="F13" s="18">
        <v>267</v>
      </c>
      <c r="G13" s="100">
        <f>(E13-F13)/E13</f>
        <v>0.9938592456301748</v>
      </c>
    </row>
    <row r="14" spans="1:7" ht="23.25" customHeight="1" thickBot="1">
      <c r="A14" s="17" t="s">
        <v>140</v>
      </c>
      <c r="B14" s="15" t="s">
        <v>197</v>
      </c>
      <c r="C14" s="206">
        <f>31*24*60</f>
        <v>44640</v>
      </c>
      <c r="D14" s="16">
        <v>995</v>
      </c>
      <c r="E14" s="16">
        <f>SUM(C14-D14)</f>
        <v>43645</v>
      </c>
      <c r="F14" s="18">
        <v>175</v>
      </c>
      <c r="G14" s="100">
        <f>(E14-F14)/E14</f>
        <v>0.9959903769045709</v>
      </c>
    </row>
    <row r="15" spans="1:7" ht="23.25" customHeight="1" thickBot="1">
      <c r="A15" s="17" t="s">
        <v>141</v>
      </c>
      <c r="B15" s="15" t="s">
        <v>197</v>
      </c>
      <c r="C15" s="206">
        <f>30*24*60</f>
        <v>43200</v>
      </c>
      <c r="D15" s="16">
        <v>0</v>
      </c>
      <c r="E15" s="183">
        <f>SUM(C15-D15)</f>
        <v>43200</v>
      </c>
      <c r="F15" s="204">
        <v>60</v>
      </c>
      <c r="G15" s="100">
        <f>(E15-F15)/E15</f>
        <v>0.9986111111111111</v>
      </c>
    </row>
    <row r="16" spans="1:7" ht="23.25" customHeight="1">
      <c r="A16" s="522" t="s">
        <v>215</v>
      </c>
      <c r="B16" s="522" t="s">
        <v>197</v>
      </c>
      <c r="C16" s="524">
        <f>SUM(C4:C15)</f>
        <v>525600</v>
      </c>
      <c r="D16" s="524">
        <f>SUM(D4:D15)</f>
        <v>20162</v>
      </c>
      <c r="E16" s="524">
        <f>SUM(E4:E15)</f>
        <v>505438</v>
      </c>
      <c r="F16" s="524">
        <f>SUM(F4:F15)</f>
        <v>1737</v>
      </c>
      <c r="G16" s="526">
        <f>(E16-F16)/E16</f>
        <v>0.9965633767148493</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61" t="s">
        <v>221</v>
      </c>
      <c r="C5" s="562"/>
      <c r="D5" s="562"/>
      <c r="E5" s="562"/>
      <c r="F5" s="562"/>
      <c r="G5" s="53"/>
    </row>
    <row r="6" spans="2:7" ht="14.25" customHeight="1">
      <c r="B6" s="105" t="s">
        <v>466</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'2009 Ext Rpt Monthly Summary'!C31</f>
        <v>8</v>
      </c>
      <c r="D11" s="53"/>
      <c r="E11" s="24" t="s">
        <v>200</v>
      </c>
      <c r="F11" s="49">
        <v>2</v>
      </c>
      <c r="G11" s="53"/>
    </row>
    <row r="12" spans="2:7" ht="12.75">
      <c r="B12" s="33"/>
      <c r="C12" s="64"/>
      <c r="D12" s="53"/>
      <c r="E12" s="24"/>
      <c r="F12" s="49"/>
      <c r="G12" s="53"/>
    </row>
    <row r="13" spans="2:7" ht="12.75">
      <c r="B13" s="33" t="s">
        <v>193</v>
      </c>
      <c r="C13" s="64">
        <f>'2009 Ext Rpt Monthly Summary'!D31</f>
        <v>2</v>
      </c>
      <c r="D13" s="53"/>
      <c r="E13" s="24" t="s">
        <v>201</v>
      </c>
      <c r="F13" s="49">
        <f>'2009 Ext Rpt Monthly Summary'!L31</f>
        <v>8</v>
      </c>
      <c r="G13" s="53"/>
    </row>
    <row r="14" spans="2:7" ht="12.75">
      <c r="B14" s="33"/>
      <c r="C14" s="64"/>
      <c r="D14" s="53"/>
      <c r="E14" s="24"/>
      <c r="F14" s="49"/>
      <c r="G14" s="53"/>
    </row>
    <row r="15" spans="2:7" ht="12.75">
      <c r="B15" s="33" t="s">
        <v>212</v>
      </c>
      <c r="C15" s="64">
        <v>10</v>
      </c>
      <c r="D15" s="53"/>
      <c r="E15" s="24" t="s">
        <v>202</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162</v>
      </c>
      <c r="F17" s="49">
        <f>'2009 Ext Rpt Monthly Summary'!N31</f>
        <v>15</v>
      </c>
      <c r="G17" s="53"/>
    </row>
    <row r="18" spans="2:7" ht="12.75">
      <c r="B18" s="33"/>
      <c r="D18" s="53"/>
      <c r="E18" s="24"/>
      <c r="F18" s="49"/>
      <c r="G18" s="53"/>
    </row>
    <row r="19" spans="2:7" ht="12.75">
      <c r="B19" s="33" t="s">
        <v>233</v>
      </c>
      <c r="C19" s="64">
        <f>'2009 Ext Rpt Monthly Summary'!G31</f>
        <v>2</v>
      </c>
      <c r="D19" s="53"/>
      <c r="E19" s="24" t="s">
        <v>144</v>
      </c>
      <c r="F19" s="49">
        <f>'2009 Ext Rpt Monthly Summary'!O31</f>
        <v>0</v>
      </c>
      <c r="G19" s="53"/>
    </row>
    <row r="20" spans="2:7" ht="12.75">
      <c r="B20" s="33"/>
      <c r="D20" s="53"/>
      <c r="E20" s="24"/>
      <c r="F20" s="49"/>
      <c r="G20" s="53"/>
    </row>
    <row r="21" spans="2:7" ht="12.75">
      <c r="B21" s="33" t="s">
        <v>144</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311"/>
  <sheetViews>
    <sheetView tabSelected="1" zoomScale="75" zoomScaleNormal="75" zoomScalePageLayoutView="0" workbookViewId="0" topLeftCell="A1">
      <selection activeCell="D32" sqref="D32"/>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25.5">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ht="12.75">
      <c r="A6" s="54"/>
      <c r="B6" s="516"/>
      <c r="C6" s="516"/>
      <c r="D6" s="517"/>
      <c r="E6" s="516"/>
      <c r="F6" s="516"/>
      <c r="G6" s="518"/>
      <c r="H6" s="516"/>
      <c r="I6" s="2"/>
      <c r="J6" s="2"/>
      <c r="K6" s="516"/>
      <c r="L6" s="516"/>
      <c r="M6" s="519"/>
      <c r="N6" s="516"/>
      <c r="O6" s="516"/>
      <c r="P6" s="516"/>
      <c r="Q6" s="516"/>
      <c r="R6" s="516"/>
      <c r="S6" s="516"/>
      <c r="T6" s="1"/>
    </row>
    <row r="7" spans="1:20" ht="12.75">
      <c r="A7"/>
      <c r="D7"/>
      <c r="E7"/>
      <c r="G7"/>
      <c r="L7"/>
      <c r="O7"/>
      <c r="P7"/>
      <c r="T7"/>
    </row>
    <row r="8" s="4" customFormat="1" ht="12.75"/>
    <row r="9" spans="1:20" ht="12.75">
      <c r="A9"/>
      <c r="D9"/>
      <c r="E9"/>
      <c r="G9"/>
      <c r="L9"/>
      <c r="O9"/>
      <c r="P9"/>
      <c r="T9"/>
    </row>
    <row r="10" s="4" customFormat="1" ht="12.75"/>
    <row r="11" spans="1:20" ht="12.75">
      <c r="A11"/>
      <c r="D11"/>
      <c r="E11"/>
      <c r="G11"/>
      <c r="L11"/>
      <c r="O11"/>
      <c r="P11"/>
      <c r="T11"/>
    </row>
    <row r="12" s="4" customFormat="1" ht="12.75"/>
    <row r="13" spans="1:20" ht="12.75">
      <c r="A13"/>
      <c r="D13"/>
      <c r="E13"/>
      <c r="G13"/>
      <c r="L13"/>
      <c r="O13"/>
      <c r="P13"/>
      <c r="T13"/>
    </row>
    <row r="14" s="4" customFormat="1" ht="12.75"/>
    <row r="15" spans="1:20" ht="12.75">
      <c r="A15"/>
      <c r="D15"/>
      <c r="E15"/>
      <c r="G15"/>
      <c r="L15"/>
      <c r="O15"/>
      <c r="P15"/>
      <c r="T15"/>
    </row>
    <row r="16" spans="1:20" ht="12.75">
      <c r="A16"/>
      <c r="D16"/>
      <c r="E16"/>
      <c r="G16"/>
      <c r="L16"/>
      <c r="O16"/>
      <c r="P16"/>
      <c r="T16"/>
    </row>
    <row r="17" spans="1:20" ht="12.75">
      <c r="A17"/>
      <c r="D17"/>
      <c r="E17"/>
      <c r="G17"/>
      <c r="L17"/>
      <c r="O17"/>
      <c r="P17"/>
      <c r="T17"/>
    </row>
    <row r="18" spans="1:20" ht="12.75">
      <c r="A18"/>
      <c r="D18"/>
      <c r="E18"/>
      <c r="G18"/>
      <c r="L18"/>
      <c r="O18"/>
      <c r="P18"/>
      <c r="T18"/>
    </row>
    <row r="19" s="4" customFormat="1" ht="11.25" customHeight="1"/>
    <row r="20" spans="2:20" s="52" customFormat="1" ht="12.75">
      <c r="B20"/>
      <c r="C20"/>
      <c r="D20" s="200"/>
      <c r="E20" s="25"/>
      <c r="F20"/>
      <c r="G20" s="194"/>
      <c r="H20"/>
      <c r="I20"/>
      <c r="J20"/>
      <c r="K20"/>
      <c r="L20" s="92"/>
      <c r="M20"/>
      <c r="N20"/>
      <c r="O20" s="63"/>
      <c r="P20" s="63"/>
      <c r="Q20"/>
      <c r="R20"/>
      <c r="S20"/>
      <c r="T20" s="25"/>
    </row>
    <row r="21" spans="2:20" s="52" customFormat="1" ht="12.75">
      <c r="B21"/>
      <c r="C21"/>
      <c r="D21" s="200"/>
      <c r="E21" s="25"/>
      <c r="F21"/>
      <c r="G21" s="194"/>
      <c r="H21"/>
      <c r="I21"/>
      <c r="J21"/>
      <c r="K21"/>
      <c r="L21" s="92"/>
      <c r="M21"/>
      <c r="N21"/>
      <c r="O21" s="63"/>
      <c r="P21" s="63"/>
      <c r="Q21"/>
      <c r="R21"/>
      <c r="S21"/>
      <c r="T21" s="25"/>
    </row>
    <row r="22" spans="2:20" s="52" customFormat="1" ht="12.75">
      <c r="B22"/>
      <c r="C22"/>
      <c r="D22" s="200"/>
      <c r="E22" s="25"/>
      <c r="F22"/>
      <c r="G22" s="194"/>
      <c r="H22"/>
      <c r="I22"/>
      <c r="J22"/>
      <c r="K22"/>
      <c r="L22" s="92"/>
      <c r="M22"/>
      <c r="N22"/>
      <c r="O22" s="63"/>
      <c r="P22" s="63"/>
      <c r="Q22"/>
      <c r="R22"/>
      <c r="S22"/>
      <c r="T22" s="25"/>
    </row>
    <row r="23" spans="2:20" s="52" customFormat="1" ht="12.75">
      <c r="B23"/>
      <c r="C23"/>
      <c r="D23" s="200"/>
      <c r="E23" s="25"/>
      <c r="F23"/>
      <c r="G23" s="194"/>
      <c r="H23"/>
      <c r="I23"/>
      <c r="J23"/>
      <c r="K23"/>
      <c r="L23" s="92"/>
      <c r="M23"/>
      <c r="N23"/>
      <c r="O23" s="63"/>
      <c r="P23" s="63"/>
      <c r="Q23"/>
      <c r="R23"/>
      <c r="S23"/>
      <c r="T23" s="25"/>
    </row>
    <row r="24" spans="2:20" s="52" customFormat="1" ht="12.75">
      <c r="B24"/>
      <c r="C24"/>
      <c r="D24" s="200"/>
      <c r="E24" s="25"/>
      <c r="F24"/>
      <c r="G24" s="194"/>
      <c r="H24"/>
      <c r="I24"/>
      <c r="J24"/>
      <c r="K24"/>
      <c r="L24" s="92"/>
      <c r="M24"/>
      <c r="N24"/>
      <c r="O24" s="63"/>
      <c r="P24" s="63"/>
      <c r="Q24"/>
      <c r="R24"/>
      <c r="S24"/>
      <c r="T24" s="25"/>
    </row>
    <row r="25" spans="2:20" s="52" customFormat="1" ht="12.75">
      <c r="B25"/>
      <c r="C25"/>
      <c r="D25" s="200"/>
      <c r="E25" s="25"/>
      <c r="F25"/>
      <c r="G25" s="194"/>
      <c r="H25"/>
      <c r="I25"/>
      <c r="J25"/>
      <c r="K25"/>
      <c r="L25" s="92"/>
      <c r="M25"/>
      <c r="N25"/>
      <c r="O25" s="63"/>
      <c r="P25" s="63"/>
      <c r="Q25"/>
      <c r="R25"/>
      <c r="S25"/>
      <c r="T25" s="25"/>
    </row>
    <row r="26" spans="2:20" s="52" customFormat="1" ht="12.75">
      <c r="B26"/>
      <c r="C26"/>
      <c r="D26" s="200"/>
      <c r="E26" s="25"/>
      <c r="F26"/>
      <c r="G26" s="194"/>
      <c r="H26"/>
      <c r="I26"/>
      <c r="J26"/>
      <c r="K26"/>
      <c r="L26" s="92"/>
      <c r="M26"/>
      <c r="N26"/>
      <c r="O26" s="63"/>
      <c r="P26" s="63"/>
      <c r="Q26"/>
      <c r="R26"/>
      <c r="S26"/>
      <c r="T26" s="25"/>
    </row>
    <row r="27" spans="2:20" s="52" customFormat="1" ht="12.75">
      <c r="B27"/>
      <c r="C27"/>
      <c r="D27" s="200"/>
      <c r="E27" s="25"/>
      <c r="F27"/>
      <c r="G27" s="194"/>
      <c r="H27"/>
      <c r="I27"/>
      <c r="J27"/>
      <c r="K27"/>
      <c r="L27" s="92"/>
      <c r="M27"/>
      <c r="N27"/>
      <c r="O27" s="63"/>
      <c r="P27" s="63"/>
      <c r="Q27"/>
      <c r="R27"/>
      <c r="S27"/>
      <c r="T27" s="25"/>
    </row>
    <row r="28" spans="2:20" s="52" customFormat="1" ht="12.75">
      <c r="B28"/>
      <c r="C28"/>
      <c r="D28" s="200"/>
      <c r="E28" s="25"/>
      <c r="F28"/>
      <c r="G28" s="194"/>
      <c r="H28"/>
      <c r="I28"/>
      <c r="J28"/>
      <c r="K28"/>
      <c r="L28" s="92"/>
      <c r="M28"/>
      <c r="N28"/>
      <c r="O28" s="63"/>
      <c r="P28" s="63"/>
      <c r="Q28"/>
      <c r="R28"/>
      <c r="S28"/>
      <c r="T28" s="25"/>
    </row>
    <row r="29" spans="2:20" s="52" customFormat="1" ht="12.75">
      <c r="B29"/>
      <c r="C29"/>
      <c r="D29" s="200"/>
      <c r="E29" s="25"/>
      <c r="F29"/>
      <c r="G29" s="194"/>
      <c r="H29"/>
      <c r="I29"/>
      <c r="J29"/>
      <c r="K29"/>
      <c r="L29" s="92"/>
      <c r="M29"/>
      <c r="N29"/>
      <c r="O29" s="63"/>
      <c r="P29" s="63"/>
      <c r="Q29"/>
      <c r="R29"/>
      <c r="S29"/>
      <c r="T29" s="25"/>
    </row>
    <row r="30" spans="2:20" s="52" customFormat="1" ht="12.75">
      <c r="B30"/>
      <c r="C30"/>
      <c r="D30" s="200"/>
      <c r="E30" s="25"/>
      <c r="F30"/>
      <c r="G30" s="194"/>
      <c r="H30"/>
      <c r="I30"/>
      <c r="J30"/>
      <c r="K30"/>
      <c r="L30" s="92"/>
      <c r="M30"/>
      <c r="N30"/>
      <c r="O30" s="63"/>
      <c r="P30" s="63"/>
      <c r="Q30"/>
      <c r="R30"/>
      <c r="S30"/>
      <c r="T30" s="25"/>
    </row>
    <row r="31" spans="2:20" s="52" customFormat="1" ht="12.75">
      <c r="B31"/>
      <c r="C31"/>
      <c r="D31" s="200"/>
      <c r="E31" s="25"/>
      <c r="F31"/>
      <c r="G31" s="194"/>
      <c r="H31"/>
      <c r="I31"/>
      <c r="J31"/>
      <c r="K31"/>
      <c r="L31" s="92"/>
      <c r="M31"/>
      <c r="N31"/>
      <c r="O31" s="63"/>
      <c r="P31" s="63"/>
      <c r="Q31"/>
      <c r="R31"/>
      <c r="S31"/>
      <c r="T31" s="25"/>
    </row>
    <row r="32" spans="2:20" s="52" customFormat="1" ht="12.75">
      <c r="B32"/>
      <c r="C32"/>
      <c r="D32" s="200"/>
      <c r="E32" s="25"/>
      <c r="F32"/>
      <c r="G32" s="194"/>
      <c r="H32"/>
      <c r="I32"/>
      <c r="J32"/>
      <c r="K32"/>
      <c r="L32" s="92"/>
      <c r="M32"/>
      <c r="N32"/>
      <c r="O32" s="63"/>
      <c r="P32" s="63"/>
      <c r="Q32"/>
      <c r="R32"/>
      <c r="S32"/>
      <c r="T32" s="25"/>
    </row>
    <row r="33" spans="2:20" s="52" customFormat="1" ht="12.75">
      <c r="B33"/>
      <c r="C33"/>
      <c r="D33" s="200"/>
      <c r="E33" s="25"/>
      <c r="F33"/>
      <c r="G33" s="194"/>
      <c r="H33"/>
      <c r="I33"/>
      <c r="J33"/>
      <c r="K33"/>
      <c r="L33" s="92"/>
      <c r="M33"/>
      <c r="N33"/>
      <c r="O33" s="63"/>
      <c r="P33" s="63"/>
      <c r="Q33"/>
      <c r="R33"/>
      <c r="S33"/>
      <c r="T33" s="25"/>
    </row>
    <row r="34" spans="2:20" s="52" customFormat="1" ht="12.75">
      <c r="B34"/>
      <c r="C34"/>
      <c r="D34" s="200"/>
      <c r="E34" s="25"/>
      <c r="F34"/>
      <c r="G34" s="194"/>
      <c r="H34"/>
      <c r="I34"/>
      <c r="J34"/>
      <c r="K34"/>
      <c r="L34" s="92"/>
      <c r="M34"/>
      <c r="N34"/>
      <c r="O34" s="63"/>
      <c r="P34" s="63"/>
      <c r="Q34"/>
      <c r="R34"/>
      <c r="S34"/>
      <c r="T34" s="25"/>
    </row>
    <row r="35" spans="2:20" s="52" customFormat="1" ht="12.75">
      <c r="B35"/>
      <c r="C35"/>
      <c r="D35" s="200"/>
      <c r="E35" s="25"/>
      <c r="F35"/>
      <c r="G35" s="194"/>
      <c r="H35"/>
      <c r="I35"/>
      <c r="J35"/>
      <c r="K35"/>
      <c r="L35" s="92"/>
      <c r="M35"/>
      <c r="N35"/>
      <c r="O35" s="63"/>
      <c r="P35" s="63"/>
      <c r="Q35"/>
      <c r="R35"/>
      <c r="S35"/>
      <c r="T35" s="25"/>
    </row>
    <row r="36" spans="2:20" s="52" customFormat="1" ht="12.75">
      <c r="B36"/>
      <c r="C36"/>
      <c r="D36" s="200"/>
      <c r="E36" s="25"/>
      <c r="F36"/>
      <c r="G36" s="194"/>
      <c r="H36"/>
      <c r="I36"/>
      <c r="J36"/>
      <c r="K36"/>
      <c r="L36" s="92"/>
      <c r="M36"/>
      <c r="N36"/>
      <c r="O36" s="63"/>
      <c r="P36" s="63"/>
      <c r="Q36"/>
      <c r="R36"/>
      <c r="S36"/>
      <c r="T36" s="25"/>
    </row>
    <row r="37" spans="2:20" s="52" customFormat="1" ht="12.75">
      <c r="B37"/>
      <c r="C37"/>
      <c r="D37" s="200"/>
      <c r="E37" s="25"/>
      <c r="F37"/>
      <c r="G37" s="194"/>
      <c r="H37"/>
      <c r="I37"/>
      <c r="J37"/>
      <c r="K37"/>
      <c r="L37" s="92"/>
      <c r="M37"/>
      <c r="N37"/>
      <c r="O37" s="63"/>
      <c r="P37" s="63"/>
      <c r="Q37"/>
      <c r="R37"/>
      <c r="S37"/>
      <c r="T37" s="25"/>
    </row>
    <row r="38" spans="2:20" s="52" customFormat="1" ht="12.75">
      <c r="B38"/>
      <c r="C38"/>
      <c r="D38" s="200"/>
      <c r="E38" s="25"/>
      <c r="F38"/>
      <c r="G38" s="194"/>
      <c r="H38"/>
      <c r="I38"/>
      <c r="J38"/>
      <c r="K38"/>
      <c r="L38" s="92"/>
      <c r="M38"/>
      <c r="N38"/>
      <c r="O38" s="63"/>
      <c r="P38" s="63"/>
      <c r="Q38"/>
      <c r="R38"/>
      <c r="S38"/>
      <c r="T38" s="25"/>
    </row>
    <row r="39" spans="2:20" s="52" customFormat="1" ht="12.75">
      <c r="B39"/>
      <c r="C39"/>
      <c r="D39" s="200"/>
      <c r="E39" s="25"/>
      <c r="F39"/>
      <c r="G39" s="194"/>
      <c r="H39"/>
      <c r="I39"/>
      <c r="J39"/>
      <c r="K39"/>
      <c r="L39" s="92"/>
      <c r="M39"/>
      <c r="N39"/>
      <c r="O39" s="63"/>
      <c r="P39" s="63"/>
      <c r="Q39"/>
      <c r="R39"/>
      <c r="S39"/>
      <c r="T39" s="25"/>
    </row>
    <row r="40" spans="2:20" s="52" customFormat="1" ht="12.75">
      <c r="B40"/>
      <c r="C40"/>
      <c r="D40" s="200"/>
      <c r="E40" s="25"/>
      <c r="F40"/>
      <c r="G40" s="194"/>
      <c r="H40"/>
      <c r="I40"/>
      <c r="J40"/>
      <c r="K40"/>
      <c r="L40" s="92"/>
      <c r="M40"/>
      <c r="N40"/>
      <c r="O40" s="63"/>
      <c r="P40" s="63"/>
      <c r="Q40"/>
      <c r="R40"/>
      <c r="S40"/>
      <c r="T40" s="25"/>
    </row>
    <row r="41" spans="2:20" s="52" customFormat="1" ht="12.75">
      <c r="B41"/>
      <c r="C41"/>
      <c r="D41" s="200"/>
      <c r="E41" s="25"/>
      <c r="F41"/>
      <c r="G41" s="194"/>
      <c r="H41"/>
      <c r="I41"/>
      <c r="J41"/>
      <c r="K41"/>
      <c r="L41" s="92"/>
      <c r="M41"/>
      <c r="N41"/>
      <c r="O41" s="63"/>
      <c r="P41" s="63"/>
      <c r="Q41"/>
      <c r="R41"/>
      <c r="S41"/>
      <c r="T41" s="25"/>
    </row>
    <row r="42" spans="2:20" s="52" customFormat="1" ht="12.75">
      <c r="B42"/>
      <c r="C42"/>
      <c r="D42" s="200"/>
      <c r="E42" s="25"/>
      <c r="F42"/>
      <c r="G42" s="194"/>
      <c r="H42"/>
      <c r="I42"/>
      <c r="J42"/>
      <c r="K42"/>
      <c r="L42" s="92"/>
      <c r="M42"/>
      <c r="N42"/>
      <c r="O42" s="63"/>
      <c r="P42" s="63"/>
      <c r="Q42"/>
      <c r="R42"/>
      <c r="S42"/>
      <c r="T42" s="25"/>
    </row>
    <row r="43" spans="2:20" s="52" customFormat="1" ht="12.75">
      <c r="B43"/>
      <c r="C43"/>
      <c r="D43" s="200"/>
      <c r="E43" s="25"/>
      <c r="F43"/>
      <c r="G43" s="194"/>
      <c r="H43"/>
      <c r="I43"/>
      <c r="J43"/>
      <c r="K43"/>
      <c r="L43" s="92"/>
      <c r="M43"/>
      <c r="N43"/>
      <c r="O43" s="63"/>
      <c r="P43" s="63"/>
      <c r="Q43"/>
      <c r="R43"/>
      <c r="S43"/>
      <c r="T43" s="25"/>
    </row>
    <row r="44" spans="2:20" s="52" customFormat="1" ht="12.75">
      <c r="B44"/>
      <c r="C44"/>
      <c r="D44" s="200"/>
      <c r="E44" s="25"/>
      <c r="F44"/>
      <c r="G44" s="194"/>
      <c r="H44"/>
      <c r="I44"/>
      <c r="J44"/>
      <c r="K44"/>
      <c r="L44" s="92"/>
      <c r="M44"/>
      <c r="N44"/>
      <c r="O44" s="63"/>
      <c r="P44" s="63"/>
      <c r="Q44"/>
      <c r="R44"/>
      <c r="S44"/>
      <c r="T44" s="25"/>
    </row>
    <row r="45" spans="2:20" s="52" customFormat="1" ht="12.75">
      <c r="B45"/>
      <c r="C45"/>
      <c r="D45" s="200"/>
      <c r="E45" s="25"/>
      <c r="F45"/>
      <c r="G45" s="194"/>
      <c r="H45"/>
      <c r="I45"/>
      <c r="J45"/>
      <c r="K45"/>
      <c r="L45" s="92"/>
      <c r="M45"/>
      <c r="N45"/>
      <c r="O45" s="63"/>
      <c r="P45" s="63"/>
      <c r="Q45"/>
      <c r="R45"/>
      <c r="S45"/>
      <c r="T45" s="25"/>
    </row>
    <row r="46" spans="2:20" s="52" customFormat="1" ht="12.75">
      <c r="B46"/>
      <c r="C46"/>
      <c r="D46" s="200"/>
      <c r="E46" s="25"/>
      <c r="F46"/>
      <c r="G46" s="194"/>
      <c r="H46"/>
      <c r="I46"/>
      <c r="J46"/>
      <c r="K46"/>
      <c r="L46" s="92"/>
      <c r="M46"/>
      <c r="N46"/>
      <c r="O46" s="63"/>
      <c r="P46" s="63"/>
      <c r="Q46"/>
      <c r="R46"/>
      <c r="S46"/>
      <c r="T46" s="25"/>
    </row>
    <row r="47" spans="2:20" s="52" customFormat="1" ht="12.75">
      <c r="B47"/>
      <c r="C47"/>
      <c r="D47" s="200"/>
      <c r="E47" s="25"/>
      <c r="F47"/>
      <c r="G47" s="194"/>
      <c r="H47"/>
      <c r="I47"/>
      <c r="J47"/>
      <c r="K47"/>
      <c r="L47" s="92"/>
      <c r="M47"/>
      <c r="N47"/>
      <c r="O47" s="63"/>
      <c r="P47" s="63"/>
      <c r="Q47"/>
      <c r="R47"/>
      <c r="S47"/>
      <c r="T47" s="25"/>
    </row>
    <row r="48" spans="2:20" s="52" customFormat="1" ht="12.75">
      <c r="B48"/>
      <c r="C48"/>
      <c r="D48" s="200"/>
      <c r="E48" s="25"/>
      <c r="F48"/>
      <c r="G48" s="194"/>
      <c r="H48"/>
      <c r="I48"/>
      <c r="J48"/>
      <c r="K48"/>
      <c r="L48" s="92"/>
      <c r="M48"/>
      <c r="N48"/>
      <c r="O48" s="63"/>
      <c r="P48" s="63"/>
      <c r="Q48"/>
      <c r="R48"/>
      <c r="S48"/>
      <c r="T48" s="25"/>
    </row>
    <row r="49" spans="2:20" s="52" customFormat="1" ht="12.75">
      <c r="B49"/>
      <c r="C49"/>
      <c r="D49" s="200"/>
      <c r="E49" s="25"/>
      <c r="F49"/>
      <c r="G49" s="194"/>
      <c r="H49"/>
      <c r="I49"/>
      <c r="J49"/>
      <c r="K49"/>
      <c r="L49" s="92"/>
      <c r="M49"/>
      <c r="N49"/>
      <c r="O49" s="63"/>
      <c r="P49" s="63"/>
      <c r="Q49"/>
      <c r="R49"/>
      <c r="S49"/>
      <c r="T49" s="25"/>
    </row>
    <row r="50" spans="2:20" s="52" customFormat="1" ht="12.75">
      <c r="B50"/>
      <c r="C50"/>
      <c r="D50" s="200"/>
      <c r="E50" s="25"/>
      <c r="F50"/>
      <c r="G50" s="194"/>
      <c r="H50"/>
      <c r="I50"/>
      <c r="J50"/>
      <c r="K50"/>
      <c r="L50" s="92"/>
      <c r="M50"/>
      <c r="N50"/>
      <c r="O50" s="63"/>
      <c r="P50" s="63"/>
      <c r="Q50"/>
      <c r="R50"/>
      <c r="S50"/>
      <c r="T50" s="25"/>
    </row>
    <row r="51" spans="2:20" s="52" customFormat="1" ht="12.75">
      <c r="B51"/>
      <c r="C51"/>
      <c r="D51" s="200"/>
      <c r="E51" s="25"/>
      <c r="F51"/>
      <c r="G51" s="194"/>
      <c r="H51"/>
      <c r="I51"/>
      <c r="J51"/>
      <c r="K51"/>
      <c r="L51" s="92"/>
      <c r="M51"/>
      <c r="N51"/>
      <c r="O51" s="63"/>
      <c r="P51" s="63"/>
      <c r="Q51"/>
      <c r="R51"/>
      <c r="S51"/>
      <c r="T51" s="25"/>
    </row>
    <row r="52" spans="2:20" s="52" customFormat="1" ht="12.75">
      <c r="B52"/>
      <c r="C52"/>
      <c r="D52" s="200"/>
      <c r="E52" s="25"/>
      <c r="F52"/>
      <c r="G52" s="194"/>
      <c r="H52"/>
      <c r="I52"/>
      <c r="J52"/>
      <c r="K52"/>
      <c r="L52" s="92"/>
      <c r="M52"/>
      <c r="N52"/>
      <c r="O52" s="63"/>
      <c r="P52" s="63"/>
      <c r="Q52"/>
      <c r="R52"/>
      <c r="S52"/>
      <c r="T52" s="25"/>
    </row>
    <row r="53" spans="2:20" s="52" customFormat="1" ht="12.75">
      <c r="B53"/>
      <c r="C53"/>
      <c r="D53" s="200"/>
      <c r="E53" s="25"/>
      <c r="F53"/>
      <c r="G53" s="194"/>
      <c r="H53"/>
      <c r="I53"/>
      <c r="J53"/>
      <c r="K53"/>
      <c r="L53" s="92"/>
      <c r="M53"/>
      <c r="N53"/>
      <c r="O53" s="63"/>
      <c r="P53" s="63"/>
      <c r="Q53"/>
      <c r="R53"/>
      <c r="S53"/>
      <c r="T53" s="25"/>
    </row>
    <row r="54" spans="2:20" s="52" customFormat="1" ht="12.75">
      <c r="B54"/>
      <c r="C54"/>
      <c r="D54" s="200"/>
      <c r="E54" s="25"/>
      <c r="F54"/>
      <c r="G54" s="194"/>
      <c r="H54"/>
      <c r="I54"/>
      <c r="J54"/>
      <c r="K54"/>
      <c r="L54" s="92"/>
      <c r="M54"/>
      <c r="N54"/>
      <c r="O54" s="63"/>
      <c r="P54" s="63"/>
      <c r="Q54"/>
      <c r="R54"/>
      <c r="S54"/>
      <c r="T54" s="25"/>
    </row>
    <row r="55" spans="2:20" s="52" customFormat="1" ht="12.75">
      <c r="B55"/>
      <c r="C55"/>
      <c r="D55" s="200"/>
      <c r="E55" s="25"/>
      <c r="F55"/>
      <c r="G55" s="194"/>
      <c r="H55"/>
      <c r="I55"/>
      <c r="J55"/>
      <c r="K55"/>
      <c r="L55" s="92"/>
      <c r="M55"/>
      <c r="N55"/>
      <c r="O55" s="63"/>
      <c r="P55" s="63"/>
      <c r="Q55"/>
      <c r="R55"/>
      <c r="S55"/>
      <c r="T55" s="25"/>
    </row>
    <row r="56" spans="2:20" s="52" customFormat="1" ht="12.75">
      <c r="B56"/>
      <c r="C56"/>
      <c r="D56" s="200"/>
      <c r="E56" s="25"/>
      <c r="F56"/>
      <c r="G56" s="194"/>
      <c r="H56"/>
      <c r="I56"/>
      <c r="J56"/>
      <c r="K56"/>
      <c r="L56" s="92"/>
      <c r="M56"/>
      <c r="N56"/>
      <c r="O56" s="63"/>
      <c r="P56" s="63"/>
      <c r="Q56"/>
      <c r="R56"/>
      <c r="S56"/>
      <c r="T56" s="25"/>
    </row>
    <row r="57" spans="2:20" s="52" customFormat="1" ht="12.75">
      <c r="B57"/>
      <c r="C57"/>
      <c r="D57" s="200"/>
      <c r="E57" s="25"/>
      <c r="F57"/>
      <c r="G57" s="194"/>
      <c r="H57"/>
      <c r="I57"/>
      <c r="J57"/>
      <c r="K57"/>
      <c r="L57" s="92"/>
      <c r="M57"/>
      <c r="N57"/>
      <c r="O57" s="63"/>
      <c r="P57" s="63"/>
      <c r="Q57"/>
      <c r="R57"/>
      <c r="S57"/>
      <c r="T57" s="25"/>
    </row>
    <row r="58" spans="2:20" s="52" customFormat="1" ht="12.75">
      <c r="B58"/>
      <c r="C58"/>
      <c r="D58" s="200"/>
      <c r="E58" s="25"/>
      <c r="F58"/>
      <c r="G58" s="194"/>
      <c r="H58"/>
      <c r="I58"/>
      <c r="J58"/>
      <c r="K58"/>
      <c r="L58" s="92"/>
      <c r="M58"/>
      <c r="N58"/>
      <c r="O58" s="63"/>
      <c r="P58" s="63"/>
      <c r="Q58"/>
      <c r="R58"/>
      <c r="S58"/>
      <c r="T58" s="25"/>
    </row>
    <row r="59" spans="2:20" s="52" customFormat="1" ht="12.75">
      <c r="B59"/>
      <c r="C59"/>
      <c r="D59" s="200"/>
      <c r="E59" s="25"/>
      <c r="F59"/>
      <c r="G59" s="194"/>
      <c r="H59"/>
      <c r="I59"/>
      <c r="J59"/>
      <c r="K59"/>
      <c r="L59" s="92"/>
      <c r="M59"/>
      <c r="N59"/>
      <c r="O59" s="63"/>
      <c r="P59" s="63"/>
      <c r="Q59"/>
      <c r="R59"/>
      <c r="S59"/>
      <c r="T59" s="25"/>
    </row>
    <row r="60" spans="2:20" s="52" customFormat="1" ht="12.75">
      <c r="B60"/>
      <c r="C60"/>
      <c r="D60" s="200"/>
      <c r="E60" s="25"/>
      <c r="F60"/>
      <c r="G60" s="194"/>
      <c r="H60"/>
      <c r="I60"/>
      <c r="J60"/>
      <c r="K60"/>
      <c r="L60" s="92"/>
      <c r="M60"/>
      <c r="N60"/>
      <c r="O60" s="63"/>
      <c r="P60" s="63"/>
      <c r="Q60"/>
      <c r="R60"/>
      <c r="S60"/>
      <c r="T60" s="25"/>
    </row>
    <row r="61" spans="2:20" s="52" customFormat="1" ht="12.75">
      <c r="B61"/>
      <c r="C61"/>
      <c r="D61" s="200"/>
      <c r="E61" s="25"/>
      <c r="F61"/>
      <c r="G61" s="194"/>
      <c r="H61"/>
      <c r="I61"/>
      <c r="J61"/>
      <c r="K61"/>
      <c r="L61" s="92"/>
      <c r="M61"/>
      <c r="N61"/>
      <c r="O61" s="63"/>
      <c r="P61" s="63"/>
      <c r="Q61"/>
      <c r="R61"/>
      <c r="S61"/>
      <c r="T61" s="25"/>
    </row>
    <row r="62" spans="2:20" s="52" customFormat="1" ht="12.75">
      <c r="B62"/>
      <c r="C62"/>
      <c r="D62" s="200"/>
      <c r="E62" s="25"/>
      <c r="F62"/>
      <c r="G62" s="194"/>
      <c r="H62"/>
      <c r="I62"/>
      <c r="J62"/>
      <c r="K62"/>
      <c r="L62" s="92"/>
      <c r="M62"/>
      <c r="N62"/>
      <c r="O62" s="63"/>
      <c r="P62" s="63"/>
      <c r="Q62"/>
      <c r="R62"/>
      <c r="S62"/>
      <c r="T62" s="25"/>
    </row>
    <row r="63" spans="2:20" s="52" customFormat="1" ht="12.75">
      <c r="B63"/>
      <c r="C63"/>
      <c r="D63" s="200"/>
      <c r="E63" s="25"/>
      <c r="F63"/>
      <c r="G63" s="194"/>
      <c r="H63"/>
      <c r="I63"/>
      <c r="J63"/>
      <c r="K63"/>
      <c r="L63" s="92"/>
      <c r="M63"/>
      <c r="N63"/>
      <c r="O63" s="63"/>
      <c r="P63" s="63"/>
      <c r="Q63"/>
      <c r="R63"/>
      <c r="S63"/>
      <c r="T63" s="25"/>
    </row>
    <row r="64" spans="2:20" s="52" customFormat="1" ht="12.75">
      <c r="B64"/>
      <c r="C64"/>
      <c r="D64" s="200"/>
      <c r="E64" s="25"/>
      <c r="F64"/>
      <c r="G64" s="194"/>
      <c r="H64"/>
      <c r="I64"/>
      <c r="J64"/>
      <c r="K64"/>
      <c r="L64" s="92"/>
      <c r="M64"/>
      <c r="N64"/>
      <c r="O64" s="63"/>
      <c r="P64" s="63"/>
      <c r="Q64"/>
      <c r="R64"/>
      <c r="S64"/>
      <c r="T64" s="25"/>
    </row>
    <row r="65" spans="2:20" s="52" customFormat="1" ht="12.75">
      <c r="B65"/>
      <c r="C65"/>
      <c r="D65" s="200"/>
      <c r="E65" s="25"/>
      <c r="F65"/>
      <c r="G65" s="194"/>
      <c r="H65"/>
      <c r="I65"/>
      <c r="J65"/>
      <c r="K65"/>
      <c r="L65" s="92"/>
      <c r="M65"/>
      <c r="N65"/>
      <c r="O65" s="63"/>
      <c r="P65" s="63"/>
      <c r="Q65"/>
      <c r="R65"/>
      <c r="S65"/>
      <c r="T65" s="25"/>
    </row>
    <row r="66" spans="2:20" s="52" customFormat="1" ht="12.75">
      <c r="B66"/>
      <c r="C66"/>
      <c r="D66" s="200"/>
      <c r="E66" s="25"/>
      <c r="F66"/>
      <c r="G66" s="194"/>
      <c r="H66"/>
      <c r="I66"/>
      <c r="J66"/>
      <c r="K66"/>
      <c r="L66" s="92"/>
      <c r="M66"/>
      <c r="N66"/>
      <c r="O66" s="63"/>
      <c r="P66" s="63"/>
      <c r="Q66"/>
      <c r="R66"/>
      <c r="S66"/>
      <c r="T66" s="25"/>
    </row>
    <row r="67" spans="2:20" s="52" customFormat="1" ht="12.75">
      <c r="B67"/>
      <c r="C67"/>
      <c r="D67" s="200"/>
      <c r="E67" s="25"/>
      <c r="F67"/>
      <c r="G67" s="194"/>
      <c r="H67"/>
      <c r="I67"/>
      <c r="J67"/>
      <c r="K67"/>
      <c r="L67" s="92"/>
      <c r="M67"/>
      <c r="N67"/>
      <c r="O67" s="63"/>
      <c r="P67" s="63"/>
      <c r="Q67"/>
      <c r="R67"/>
      <c r="S67"/>
      <c r="T67" s="25"/>
    </row>
    <row r="68" spans="2:20" s="52" customFormat="1" ht="12.75">
      <c r="B68"/>
      <c r="C68"/>
      <c r="D68" s="200"/>
      <c r="E68" s="25"/>
      <c r="F68"/>
      <c r="G68" s="194"/>
      <c r="H68"/>
      <c r="I68"/>
      <c r="J68"/>
      <c r="K68"/>
      <c r="L68" s="92"/>
      <c r="M68"/>
      <c r="N68"/>
      <c r="O68" s="63"/>
      <c r="P68" s="63"/>
      <c r="Q68"/>
      <c r="R68"/>
      <c r="S68"/>
      <c r="T68" s="25"/>
    </row>
    <row r="69" spans="2:20" s="52" customFormat="1" ht="12.75">
      <c r="B69"/>
      <c r="C69"/>
      <c r="D69" s="200"/>
      <c r="E69" s="25"/>
      <c r="F69"/>
      <c r="G69" s="194"/>
      <c r="H69"/>
      <c r="I69"/>
      <c r="J69"/>
      <c r="K69"/>
      <c r="L69" s="92"/>
      <c r="M69"/>
      <c r="N69"/>
      <c r="O69" s="63"/>
      <c r="P69" s="63"/>
      <c r="Q69"/>
      <c r="R69"/>
      <c r="S69"/>
      <c r="T69" s="25"/>
    </row>
    <row r="70" spans="2:20" s="52" customFormat="1" ht="12.75">
      <c r="B70"/>
      <c r="C70"/>
      <c r="D70" s="200"/>
      <c r="E70" s="25"/>
      <c r="F70"/>
      <c r="G70" s="194"/>
      <c r="H70"/>
      <c r="I70"/>
      <c r="J70"/>
      <c r="K70"/>
      <c r="L70" s="92"/>
      <c r="M70"/>
      <c r="N70"/>
      <c r="O70" s="63"/>
      <c r="P70" s="63"/>
      <c r="Q70"/>
      <c r="R70"/>
      <c r="S70"/>
      <c r="T70" s="25"/>
    </row>
    <row r="71" spans="2:20" s="52" customFormat="1" ht="12.75">
      <c r="B71"/>
      <c r="C71"/>
      <c r="D71" s="200"/>
      <c r="E71" s="25"/>
      <c r="F71"/>
      <c r="G71" s="194"/>
      <c r="H71"/>
      <c r="I71"/>
      <c r="J71"/>
      <c r="K71"/>
      <c r="L71" s="92"/>
      <c r="M71"/>
      <c r="N71"/>
      <c r="O71" s="63"/>
      <c r="P71" s="63"/>
      <c r="Q71"/>
      <c r="R71"/>
      <c r="S71"/>
      <c r="T71" s="25"/>
    </row>
    <row r="72" spans="2:20" s="52" customFormat="1" ht="12.75">
      <c r="B72"/>
      <c r="C72"/>
      <c r="D72" s="200"/>
      <c r="E72" s="25"/>
      <c r="F72"/>
      <c r="G72" s="194"/>
      <c r="H72"/>
      <c r="I72"/>
      <c r="J72"/>
      <c r="K72"/>
      <c r="L72" s="92"/>
      <c r="M72"/>
      <c r="N72"/>
      <c r="O72" s="63"/>
      <c r="P72" s="63"/>
      <c r="Q72"/>
      <c r="R72"/>
      <c r="S72"/>
      <c r="T72" s="25"/>
    </row>
    <row r="73" spans="2:20" s="52" customFormat="1" ht="12.75">
      <c r="B73"/>
      <c r="C73"/>
      <c r="D73" s="200"/>
      <c r="E73" s="25"/>
      <c r="F73"/>
      <c r="G73" s="194"/>
      <c r="H73"/>
      <c r="I73"/>
      <c r="J73"/>
      <c r="K73"/>
      <c r="L73" s="92"/>
      <c r="M73"/>
      <c r="N73"/>
      <c r="O73" s="63"/>
      <c r="P73" s="63"/>
      <c r="Q73"/>
      <c r="R73"/>
      <c r="S73"/>
      <c r="T73" s="25"/>
    </row>
    <row r="74" spans="2:20" s="52" customFormat="1" ht="12.75">
      <c r="B74"/>
      <c r="C74"/>
      <c r="D74" s="200"/>
      <c r="E74" s="25"/>
      <c r="F74"/>
      <c r="G74" s="194"/>
      <c r="H74"/>
      <c r="I74"/>
      <c r="J74"/>
      <c r="K74"/>
      <c r="L74" s="92"/>
      <c r="M74"/>
      <c r="N74"/>
      <c r="O74" s="63"/>
      <c r="P74" s="63"/>
      <c r="Q74"/>
      <c r="R74"/>
      <c r="S74"/>
      <c r="T74" s="25"/>
    </row>
    <row r="75" spans="2:20" s="52" customFormat="1" ht="12.75">
      <c r="B75"/>
      <c r="C75"/>
      <c r="D75" s="200"/>
      <c r="E75" s="25"/>
      <c r="F75"/>
      <c r="G75" s="194"/>
      <c r="H75"/>
      <c r="I75"/>
      <c r="J75"/>
      <c r="K75"/>
      <c r="L75" s="92"/>
      <c r="M75"/>
      <c r="N75"/>
      <c r="O75" s="63"/>
      <c r="P75" s="63"/>
      <c r="Q75"/>
      <c r="R75"/>
      <c r="S75"/>
      <c r="T75" s="25"/>
    </row>
    <row r="76" spans="2:20" s="52" customFormat="1" ht="12.75">
      <c r="B76"/>
      <c r="C76"/>
      <c r="D76" s="200"/>
      <c r="E76" s="25"/>
      <c r="F76"/>
      <c r="G76" s="194"/>
      <c r="H76"/>
      <c r="I76"/>
      <c r="J76"/>
      <c r="K76"/>
      <c r="L76" s="92"/>
      <c r="M76"/>
      <c r="N76"/>
      <c r="O76" s="63"/>
      <c r="P76" s="63"/>
      <c r="Q76"/>
      <c r="R76"/>
      <c r="S76"/>
      <c r="T76" s="25"/>
    </row>
    <row r="77" spans="2:20" s="52" customFormat="1" ht="12.75">
      <c r="B77"/>
      <c r="C77"/>
      <c r="D77" s="200"/>
      <c r="E77" s="25"/>
      <c r="F77"/>
      <c r="G77" s="194"/>
      <c r="H77"/>
      <c r="I77"/>
      <c r="J77"/>
      <c r="K77"/>
      <c r="L77" s="92"/>
      <c r="M77"/>
      <c r="N77"/>
      <c r="O77" s="63"/>
      <c r="P77" s="63"/>
      <c r="Q77"/>
      <c r="R77"/>
      <c r="S77"/>
      <c r="T77" s="25"/>
    </row>
    <row r="78" spans="2:20" s="52" customFormat="1" ht="12.75">
      <c r="B78"/>
      <c r="C78"/>
      <c r="D78" s="200"/>
      <c r="E78" s="25"/>
      <c r="F78"/>
      <c r="G78" s="194"/>
      <c r="H78"/>
      <c r="I78"/>
      <c r="J78"/>
      <c r="K78"/>
      <c r="L78" s="92"/>
      <c r="M78"/>
      <c r="N78"/>
      <c r="O78" s="63"/>
      <c r="P78" s="63"/>
      <c r="Q78"/>
      <c r="R78"/>
      <c r="S78"/>
      <c r="T78" s="25"/>
    </row>
    <row r="79" spans="2:20" s="52" customFormat="1" ht="12.75">
      <c r="B79"/>
      <c r="C79"/>
      <c r="D79" s="200"/>
      <c r="E79" s="25"/>
      <c r="F79"/>
      <c r="G79" s="194"/>
      <c r="H79"/>
      <c r="I79"/>
      <c r="J79"/>
      <c r="K79"/>
      <c r="L79" s="92"/>
      <c r="M79"/>
      <c r="N79"/>
      <c r="O79" s="63"/>
      <c r="P79" s="63"/>
      <c r="Q79"/>
      <c r="R79"/>
      <c r="S79"/>
      <c r="T79" s="25"/>
    </row>
    <row r="80" spans="2:20" s="52" customFormat="1" ht="12.75">
      <c r="B80"/>
      <c r="C80"/>
      <c r="D80" s="200"/>
      <c r="E80" s="25"/>
      <c r="F80"/>
      <c r="G80" s="194"/>
      <c r="H80"/>
      <c r="I80"/>
      <c r="J80"/>
      <c r="K80"/>
      <c r="L80" s="92"/>
      <c r="M80"/>
      <c r="N80"/>
      <c r="O80" s="63"/>
      <c r="P80" s="63"/>
      <c r="Q80"/>
      <c r="R80"/>
      <c r="S80"/>
      <c r="T80" s="25"/>
    </row>
    <row r="81" spans="2:20" s="52" customFormat="1" ht="12.75">
      <c r="B81"/>
      <c r="C81"/>
      <c r="D81" s="200"/>
      <c r="E81" s="25"/>
      <c r="F81"/>
      <c r="G81" s="194"/>
      <c r="H81"/>
      <c r="I81"/>
      <c r="J81"/>
      <c r="K81"/>
      <c r="L81" s="92"/>
      <c r="M81"/>
      <c r="N81"/>
      <c r="O81" s="63"/>
      <c r="P81" s="63"/>
      <c r="Q81"/>
      <c r="R81"/>
      <c r="S81"/>
      <c r="T81" s="25"/>
    </row>
    <row r="82" spans="2:20" s="52" customFormat="1" ht="12.75">
      <c r="B82"/>
      <c r="C82"/>
      <c r="D82" s="200"/>
      <c r="E82" s="25"/>
      <c r="F82"/>
      <c r="G82" s="194"/>
      <c r="H82"/>
      <c r="I82"/>
      <c r="J82"/>
      <c r="K82"/>
      <c r="L82" s="92"/>
      <c r="M82"/>
      <c r="N82"/>
      <c r="O82" s="63"/>
      <c r="P82" s="63"/>
      <c r="Q82"/>
      <c r="R82"/>
      <c r="S82"/>
      <c r="T82" s="25"/>
    </row>
    <row r="83" spans="2:20" s="52" customFormat="1" ht="12.75">
      <c r="B83"/>
      <c r="C83"/>
      <c r="D83" s="200"/>
      <c r="E83" s="25"/>
      <c r="F83"/>
      <c r="G83" s="194"/>
      <c r="H83"/>
      <c r="I83"/>
      <c r="J83"/>
      <c r="K83"/>
      <c r="L83" s="92"/>
      <c r="M83"/>
      <c r="N83"/>
      <c r="O83" s="63"/>
      <c r="P83" s="63"/>
      <c r="Q83"/>
      <c r="R83"/>
      <c r="S83"/>
      <c r="T83" s="25"/>
    </row>
    <row r="84" spans="2:20" s="52" customFormat="1" ht="12.75">
      <c r="B84"/>
      <c r="C84"/>
      <c r="D84" s="200"/>
      <c r="E84" s="25"/>
      <c r="F84"/>
      <c r="G84" s="194"/>
      <c r="H84"/>
      <c r="I84"/>
      <c r="J84"/>
      <c r="K84"/>
      <c r="L84" s="92"/>
      <c r="M84"/>
      <c r="N84"/>
      <c r="O84" s="63"/>
      <c r="P84" s="63"/>
      <c r="Q84"/>
      <c r="R84"/>
      <c r="S84"/>
      <c r="T84" s="25"/>
    </row>
    <row r="85" spans="2:20" s="52" customFormat="1" ht="12.75">
      <c r="B85"/>
      <c r="C85"/>
      <c r="D85" s="200"/>
      <c r="E85" s="25"/>
      <c r="F85"/>
      <c r="G85" s="194"/>
      <c r="H85"/>
      <c r="I85"/>
      <c r="J85"/>
      <c r="K85"/>
      <c r="L85" s="92"/>
      <c r="M85"/>
      <c r="N85"/>
      <c r="O85" s="63"/>
      <c r="P85" s="63"/>
      <c r="Q85"/>
      <c r="R85"/>
      <c r="S85"/>
      <c r="T85" s="25"/>
    </row>
    <row r="86" spans="2:20" s="52" customFormat="1" ht="12.75">
      <c r="B86"/>
      <c r="C86"/>
      <c r="D86" s="200"/>
      <c r="E86" s="25"/>
      <c r="F86"/>
      <c r="G86" s="194"/>
      <c r="H86"/>
      <c r="I86"/>
      <c r="J86"/>
      <c r="K86"/>
      <c r="L86" s="92"/>
      <c r="M86"/>
      <c r="N86"/>
      <c r="O86" s="63"/>
      <c r="P86" s="63"/>
      <c r="Q86"/>
      <c r="R86"/>
      <c r="S86"/>
      <c r="T86" s="25"/>
    </row>
    <row r="87" spans="2:20" s="52" customFormat="1" ht="12.75">
      <c r="B87"/>
      <c r="C87"/>
      <c r="D87" s="200"/>
      <c r="E87" s="25"/>
      <c r="F87"/>
      <c r="G87" s="194"/>
      <c r="H87"/>
      <c r="I87"/>
      <c r="J87"/>
      <c r="K87"/>
      <c r="L87" s="92"/>
      <c r="M87"/>
      <c r="N87"/>
      <c r="O87" s="63"/>
      <c r="P87" s="63"/>
      <c r="Q87"/>
      <c r="R87"/>
      <c r="S87"/>
      <c r="T87" s="25"/>
    </row>
    <row r="88" spans="2:20" s="52" customFormat="1" ht="12.75">
      <c r="B88"/>
      <c r="C88"/>
      <c r="D88" s="200"/>
      <c r="E88" s="25"/>
      <c r="F88"/>
      <c r="G88" s="194"/>
      <c r="H88"/>
      <c r="I88"/>
      <c r="J88"/>
      <c r="K88"/>
      <c r="L88" s="92"/>
      <c r="M88"/>
      <c r="N88"/>
      <c r="O88" s="63"/>
      <c r="P88" s="63"/>
      <c r="Q88"/>
      <c r="R88"/>
      <c r="S88"/>
      <c r="T88" s="25"/>
    </row>
    <row r="89" spans="2:20" s="52" customFormat="1" ht="12.75">
      <c r="B89"/>
      <c r="C89"/>
      <c r="D89" s="200"/>
      <c r="E89" s="25"/>
      <c r="F89"/>
      <c r="G89" s="194"/>
      <c r="H89"/>
      <c r="I89"/>
      <c r="J89"/>
      <c r="K89"/>
      <c r="L89" s="92"/>
      <c r="M89"/>
      <c r="N89"/>
      <c r="O89" s="63"/>
      <c r="P89" s="63"/>
      <c r="Q89"/>
      <c r="R89"/>
      <c r="S89"/>
      <c r="T89" s="25"/>
    </row>
    <row r="90" spans="2:20" s="52" customFormat="1" ht="12.75">
      <c r="B90"/>
      <c r="C90"/>
      <c r="D90" s="200"/>
      <c r="E90" s="25"/>
      <c r="F90"/>
      <c r="G90" s="194"/>
      <c r="H90"/>
      <c r="I90"/>
      <c r="J90"/>
      <c r="K90"/>
      <c r="L90" s="92"/>
      <c r="M90"/>
      <c r="N90"/>
      <c r="O90" s="63"/>
      <c r="P90" s="63"/>
      <c r="Q90"/>
      <c r="R90"/>
      <c r="S90"/>
      <c r="T90" s="25"/>
    </row>
    <row r="91" spans="2:20" s="52" customFormat="1" ht="12.75">
      <c r="B91"/>
      <c r="C91"/>
      <c r="D91" s="200"/>
      <c r="E91" s="25"/>
      <c r="F91"/>
      <c r="G91" s="194"/>
      <c r="H91"/>
      <c r="I91"/>
      <c r="J91"/>
      <c r="K91"/>
      <c r="L91" s="92"/>
      <c r="M91"/>
      <c r="N91"/>
      <c r="O91" s="63"/>
      <c r="P91" s="63"/>
      <c r="Q91"/>
      <c r="R91"/>
      <c r="S91"/>
      <c r="T91" s="25"/>
    </row>
    <row r="92" spans="2:20" s="52" customFormat="1" ht="12.75">
      <c r="B92"/>
      <c r="C92"/>
      <c r="D92" s="200"/>
      <c r="E92" s="25"/>
      <c r="F92"/>
      <c r="G92" s="194"/>
      <c r="H92"/>
      <c r="I92"/>
      <c r="J92"/>
      <c r="K92"/>
      <c r="L92" s="92"/>
      <c r="M92"/>
      <c r="N92"/>
      <c r="O92" s="63"/>
      <c r="P92" s="63"/>
      <c r="Q92"/>
      <c r="R92"/>
      <c r="S92"/>
      <c r="T92" s="25"/>
    </row>
    <row r="93" spans="2:20" s="52" customFormat="1" ht="12.75">
      <c r="B93"/>
      <c r="C93"/>
      <c r="D93" s="200"/>
      <c r="E93" s="25"/>
      <c r="F93"/>
      <c r="G93" s="194"/>
      <c r="H93"/>
      <c r="I93"/>
      <c r="J93"/>
      <c r="K93"/>
      <c r="L93" s="92"/>
      <c r="M93"/>
      <c r="N93"/>
      <c r="O93" s="63"/>
      <c r="P93" s="63"/>
      <c r="Q93"/>
      <c r="R93"/>
      <c r="S93"/>
      <c r="T93" s="25"/>
    </row>
    <row r="94" spans="2:20" s="52" customFormat="1" ht="12.75">
      <c r="B94"/>
      <c r="C94"/>
      <c r="D94" s="200"/>
      <c r="E94" s="25"/>
      <c r="F94"/>
      <c r="G94" s="194"/>
      <c r="H94"/>
      <c r="I94"/>
      <c r="J94"/>
      <c r="K94"/>
      <c r="L94" s="92"/>
      <c r="M94"/>
      <c r="N94"/>
      <c r="O94" s="63"/>
      <c r="P94" s="63"/>
      <c r="Q94"/>
      <c r="R94"/>
      <c r="S94"/>
      <c r="T94" s="25"/>
    </row>
    <row r="95" spans="2:20" s="52" customFormat="1" ht="12.75">
      <c r="B95"/>
      <c r="C95"/>
      <c r="D95" s="200"/>
      <c r="E95" s="25"/>
      <c r="F95"/>
      <c r="G95" s="194"/>
      <c r="H95"/>
      <c r="I95"/>
      <c r="J95"/>
      <c r="K95"/>
      <c r="L95" s="92"/>
      <c r="M95"/>
      <c r="N95"/>
      <c r="O95" s="63"/>
      <c r="P95" s="63"/>
      <c r="Q95"/>
      <c r="R95"/>
      <c r="S95"/>
      <c r="T95" s="25"/>
    </row>
    <row r="96" spans="2:20" s="52" customFormat="1" ht="12.75">
      <c r="B96"/>
      <c r="C96"/>
      <c r="D96" s="200"/>
      <c r="E96" s="25"/>
      <c r="F96"/>
      <c r="G96" s="194"/>
      <c r="H96"/>
      <c r="I96"/>
      <c r="J96"/>
      <c r="K96"/>
      <c r="L96" s="92"/>
      <c r="M96"/>
      <c r="N96"/>
      <c r="O96" s="63"/>
      <c r="P96" s="63"/>
      <c r="Q96"/>
      <c r="R96"/>
      <c r="S96"/>
      <c r="T96" s="25"/>
    </row>
    <row r="97" spans="2:20" s="52" customFormat="1" ht="12.75">
      <c r="B97"/>
      <c r="C97"/>
      <c r="D97" s="200"/>
      <c r="E97" s="25"/>
      <c r="F97"/>
      <c r="G97" s="194"/>
      <c r="H97"/>
      <c r="I97"/>
      <c r="J97"/>
      <c r="K97"/>
      <c r="L97" s="92"/>
      <c r="M97"/>
      <c r="N97"/>
      <c r="O97" s="63"/>
      <c r="P97" s="63"/>
      <c r="Q97"/>
      <c r="R97"/>
      <c r="S97"/>
      <c r="T97" s="25"/>
    </row>
    <row r="98" spans="2:20" s="52" customFormat="1" ht="12.75">
      <c r="B98"/>
      <c r="C98"/>
      <c r="D98" s="200"/>
      <c r="E98" s="25"/>
      <c r="F98"/>
      <c r="G98" s="194"/>
      <c r="H98"/>
      <c r="I98"/>
      <c r="J98"/>
      <c r="K98"/>
      <c r="L98" s="92"/>
      <c r="M98"/>
      <c r="N98"/>
      <c r="O98" s="63"/>
      <c r="P98" s="63"/>
      <c r="Q98"/>
      <c r="R98"/>
      <c r="S98"/>
      <c r="T98" s="25"/>
    </row>
    <row r="99" spans="2:20" s="52" customFormat="1" ht="12.75">
      <c r="B99"/>
      <c r="C99"/>
      <c r="D99" s="200"/>
      <c r="E99" s="25"/>
      <c r="F99"/>
      <c r="G99" s="194"/>
      <c r="H99"/>
      <c r="I99"/>
      <c r="J99"/>
      <c r="K99"/>
      <c r="L99" s="92"/>
      <c r="M99"/>
      <c r="N99"/>
      <c r="O99" s="63"/>
      <c r="P99" s="63"/>
      <c r="Q99"/>
      <c r="R99"/>
      <c r="S99"/>
      <c r="T99" s="25"/>
    </row>
    <row r="100" spans="2:20" s="52" customFormat="1" ht="12.75">
      <c r="B100"/>
      <c r="C100"/>
      <c r="D100" s="200"/>
      <c r="E100" s="25"/>
      <c r="F100"/>
      <c r="G100" s="194"/>
      <c r="H100"/>
      <c r="I100"/>
      <c r="J100"/>
      <c r="K100"/>
      <c r="L100" s="92"/>
      <c r="M100"/>
      <c r="N100"/>
      <c r="O100" s="63"/>
      <c r="P100" s="63"/>
      <c r="Q100"/>
      <c r="R100"/>
      <c r="S100"/>
      <c r="T100" s="25"/>
    </row>
    <row r="101" spans="2:20" s="52" customFormat="1" ht="12.75">
      <c r="B101"/>
      <c r="C101"/>
      <c r="D101" s="200"/>
      <c r="E101" s="25"/>
      <c r="F101"/>
      <c r="G101" s="194"/>
      <c r="H101"/>
      <c r="I101"/>
      <c r="J101"/>
      <c r="K101"/>
      <c r="L101" s="92"/>
      <c r="M101"/>
      <c r="N101"/>
      <c r="O101" s="63"/>
      <c r="P101" s="63"/>
      <c r="Q101"/>
      <c r="R101"/>
      <c r="S101"/>
      <c r="T101" s="25"/>
    </row>
    <row r="102" spans="2:20" s="52" customFormat="1" ht="12.75">
      <c r="B102"/>
      <c r="C102"/>
      <c r="D102" s="200"/>
      <c r="E102" s="25"/>
      <c r="F102"/>
      <c r="G102" s="194"/>
      <c r="H102"/>
      <c r="I102"/>
      <c r="J102"/>
      <c r="K102"/>
      <c r="L102" s="92"/>
      <c r="M102"/>
      <c r="N102"/>
      <c r="O102" s="63"/>
      <c r="P102" s="63"/>
      <c r="Q102"/>
      <c r="R102"/>
      <c r="S102"/>
      <c r="T102" s="25"/>
    </row>
    <row r="103" spans="2:20" s="52" customFormat="1" ht="12.75">
      <c r="B103"/>
      <c r="C103"/>
      <c r="D103" s="200"/>
      <c r="E103" s="25"/>
      <c r="F103"/>
      <c r="G103" s="194"/>
      <c r="H103"/>
      <c r="I103"/>
      <c r="J103"/>
      <c r="K103"/>
      <c r="L103" s="92"/>
      <c r="M103"/>
      <c r="N103"/>
      <c r="O103" s="63"/>
      <c r="P103" s="63"/>
      <c r="Q103"/>
      <c r="R103"/>
      <c r="S103"/>
      <c r="T103" s="25"/>
    </row>
    <row r="104" spans="2:20" s="52" customFormat="1" ht="12.75">
      <c r="B104"/>
      <c r="C104"/>
      <c r="D104" s="200"/>
      <c r="E104" s="25"/>
      <c r="F104"/>
      <c r="G104" s="194"/>
      <c r="H104"/>
      <c r="I104"/>
      <c r="J104"/>
      <c r="K104"/>
      <c r="L104" s="92"/>
      <c r="M104"/>
      <c r="N104"/>
      <c r="O104" s="63"/>
      <c r="P104" s="63"/>
      <c r="Q104"/>
      <c r="R104"/>
      <c r="S104"/>
      <c r="T104" s="25"/>
    </row>
    <row r="105" spans="2:20" s="52" customFormat="1" ht="12.75">
      <c r="B105"/>
      <c r="C105"/>
      <c r="D105" s="200"/>
      <c r="E105" s="25"/>
      <c r="F105"/>
      <c r="G105" s="194"/>
      <c r="H105"/>
      <c r="I105"/>
      <c r="J105"/>
      <c r="K105"/>
      <c r="L105" s="92"/>
      <c r="M105"/>
      <c r="N105"/>
      <c r="O105" s="63"/>
      <c r="P105" s="63"/>
      <c r="Q105"/>
      <c r="R105"/>
      <c r="S105"/>
      <c r="T105" s="25"/>
    </row>
    <row r="106" spans="2:20" s="52" customFormat="1" ht="12.75">
      <c r="B106"/>
      <c r="C106"/>
      <c r="D106" s="200"/>
      <c r="E106" s="25"/>
      <c r="F106"/>
      <c r="G106" s="194"/>
      <c r="H106"/>
      <c r="I106"/>
      <c r="J106"/>
      <c r="K106"/>
      <c r="L106" s="92"/>
      <c r="M106"/>
      <c r="N106"/>
      <c r="O106" s="63"/>
      <c r="P106" s="63"/>
      <c r="Q106"/>
      <c r="R106"/>
      <c r="S106"/>
      <c r="T106" s="25"/>
    </row>
    <row r="107" spans="2:20" s="52" customFormat="1" ht="12.75">
      <c r="B107"/>
      <c r="C107"/>
      <c r="D107" s="200"/>
      <c r="E107" s="25"/>
      <c r="F107"/>
      <c r="G107" s="194"/>
      <c r="H107"/>
      <c r="I107"/>
      <c r="J107"/>
      <c r="K107"/>
      <c r="L107" s="92"/>
      <c r="M107"/>
      <c r="N107"/>
      <c r="O107" s="63"/>
      <c r="P107" s="63"/>
      <c r="Q107"/>
      <c r="R107"/>
      <c r="S107"/>
      <c r="T107" s="25"/>
    </row>
    <row r="108" spans="2:20" s="52" customFormat="1" ht="12.75">
      <c r="B108"/>
      <c r="C108"/>
      <c r="D108" s="200"/>
      <c r="E108" s="25"/>
      <c r="F108"/>
      <c r="G108" s="194"/>
      <c r="H108"/>
      <c r="I108"/>
      <c r="J108"/>
      <c r="K108"/>
      <c r="L108" s="92"/>
      <c r="M108"/>
      <c r="N108"/>
      <c r="O108" s="63"/>
      <c r="P108" s="63"/>
      <c r="Q108"/>
      <c r="R108"/>
      <c r="S108"/>
      <c r="T108" s="25"/>
    </row>
    <row r="109" spans="2:20" s="52" customFormat="1" ht="12.75">
      <c r="B109"/>
      <c r="C109"/>
      <c r="D109" s="200"/>
      <c r="E109" s="25"/>
      <c r="F109"/>
      <c r="G109" s="194"/>
      <c r="H109"/>
      <c r="I109"/>
      <c r="J109"/>
      <c r="K109"/>
      <c r="L109" s="92"/>
      <c r="M109"/>
      <c r="N109"/>
      <c r="O109" s="63"/>
      <c r="P109" s="63"/>
      <c r="Q109"/>
      <c r="R109"/>
      <c r="S109"/>
      <c r="T109" s="25"/>
    </row>
    <row r="110" spans="2:20" s="52" customFormat="1" ht="12.75">
      <c r="B110"/>
      <c r="C110"/>
      <c r="D110" s="200"/>
      <c r="E110" s="25"/>
      <c r="F110"/>
      <c r="G110" s="194"/>
      <c r="H110"/>
      <c r="I110"/>
      <c r="J110"/>
      <c r="K110"/>
      <c r="L110" s="92"/>
      <c r="M110"/>
      <c r="N110"/>
      <c r="O110" s="63"/>
      <c r="P110" s="63"/>
      <c r="Q110"/>
      <c r="R110"/>
      <c r="S110"/>
      <c r="T110" s="25"/>
    </row>
    <row r="111" spans="2:20" s="52" customFormat="1" ht="12.75">
      <c r="B111"/>
      <c r="C111"/>
      <c r="D111" s="200"/>
      <c r="E111" s="25"/>
      <c r="F111"/>
      <c r="G111" s="194"/>
      <c r="H111"/>
      <c r="I111"/>
      <c r="J111"/>
      <c r="K111"/>
      <c r="L111" s="92"/>
      <c r="M111"/>
      <c r="N111"/>
      <c r="O111" s="63"/>
      <c r="P111" s="63"/>
      <c r="Q111"/>
      <c r="R111"/>
      <c r="S111"/>
      <c r="T111" s="25"/>
    </row>
    <row r="112" spans="2:20" s="52" customFormat="1" ht="12.75">
      <c r="B112"/>
      <c r="C112"/>
      <c r="D112" s="200"/>
      <c r="E112" s="25"/>
      <c r="F112"/>
      <c r="G112" s="194"/>
      <c r="H112"/>
      <c r="I112"/>
      <c r="J112"/>
      <c r="K112"/>
      <c r="L112" s="92"/>
      <c r="M112"/>
      <c r="N112"/>
      <c r="O112" s="63"/>
      <c r="P112" s="63"/>
      <c r="Q112"/>
      <c r="R112"/>
      <c r="S112"/>
      <c r="T112" s="25"/>
    </row>
    <row r="113" spans="2:20" s="52" customFormat="1" ht="12.75">
      <c r="B113"/>
      <c r="C113"/>
      <c r="D113" s="200"/>
      <c r="E113" s="25"/>
      <c r="F113"/>
      <c r="G113" s="194"/>
      <c r="H113"/>
      <c r="I113"/>
      <c r="J113"/>
      <c r="K113"/>
      <c r="L113" s="92"/>
      <c r="M113"/>
      <c r="N113"/>
      <c r="O113" s="63"/>
      <c r="P113" s="63"/>
      <c r="Q113"/>
      <c r="R113"/>
      <c r="S113"/>
      <c r="T113" s="25"/>
    </row>
    <row r="114" spans="2:20" s="52" customFormat="1" ht="12.75">
      <c r="B114"/>
      <c r="C114"/>
      <c r="D114" s="200"/>
      <c r="E114" s="25"/>
      <c r="F114"/>
      <c r="G114" s="194"/>
      <c r="H114"/>
      <c r="I114"/>
      <c r="J114"/>
      <c r="K114"/>
      <c r="L114" s="92"/>
      <c r="M114"/>
      <c r="N114"/>
      <c r="O114" s="63"/>
      <c r="P114" s="63"/>
      <c r="Q114"/>
      <c r="R114"/>
      <c r="S114"/>
      <c r="T114" s="25"/>
    </row>
    <row r="115" spans="2:20" s="52" customFormat="1" ht="12.75">
      <c r="B115"/>
      <c r="C115"/>
      <c r="D115" s="200"/>
      <c r="E115" s="25"/>
      <c r="F115"/>
      <c r="G115" s="194"/>
      <c r="H115"/>
      <c r="I115"/>
      <c r="J115"/>
      <c r="K115"/>
      <c r="L115" s="92"/>
      <c r="M115"/>
      <c r="N115"/>
      <c r="O115" s="63"/>
      <c r="P115" s="63"/>
      <c r="Q115"/>
      <c r="R115"/>
      <c r="S115"/>
      <c r="T115" s="25"/>
    </row>
    <row r="116" spans="2:20" s="52" customFormat="1" ht="12.75">
      <c r="B116"/>
      <c r="C116"/>
      <c r="D116" s="200"/>
      <c r="E116" s="25"/>
      <c r="F116"/>
      <c r="G116" s="194"/>
      <c r="H116"/>
      <c r="I116"/>
      <c r="J116"/>
      <c r="K116"/>
      <c r="L116" s="92"/>
      <c r="M116"/>
      <c r="N116"/>
      <c r="O116" s="63"/>
      <c r="P116" s="63"/>
      <c r="Q116"/>
      <c r="R116"/>
      <c r="S116"/>
      <c r="T116" s="25"/>
    </row>
    <row r="117" spans="2:20" s="52" customFormat="1" ht="12.75">
      <c r="B117"/>
      <c r="C117"/>
      <c r="D117" s="200"/>
      <c r="E117" s="25"/>
      <c r="F117"/>
      <c r="G117" s="194"/>
      <c r="H117"/>
      <c r="I117"/>
      <c r="J117"/>
      <c r="K117"/>
      <c r="L117" s="92"/>
      <c r="M117"/>
      <c r="N117"/>
      <c r="O117" s="63"/>
      <c r="P117" s="63"/>
      <c r="Q117"/>
      <c r="R117"/>
      <c r="S117"/>
      <c r="T117" s="25"/>
    </row>
    <row r="118" spans="2:20" s="52" customFormat="1" ht="12.75">
      <c r="B118"/>
      <c r="C118"/>
      <c r="D118" s="200"/>
      <c r="E118" s="25"/>
      <c r="F118"/>
      <c r="G118" s="194"/>
      <c r="H118"/>
      <c r="I118"/>
      <c r="J118"/>
      <c r="K118"/>
      <c r="L118" s="92"/>
      <c r="M118"/>
      <c r="N118"/>
      <c r="O118" s="63"/>
      <c r="P118" s="63"/>
      <c r="Q118"/>
      <c r="R118"/>
      <c r="S118"/>
      <c r="T118" s="25"/>
    </row>
    <row r="119" spans="2:20" s="52" customFormat="1" ht="12.75">
      <c r="B119"/>
      <c r="C119"/>
      <c r="D119" s="200"/>
      <c r="E119" s="25"/>
      <c r="F119"/>
      <c r="G119" s="194"/>
      <c r="H119"/>
      <c r="I119"/>
      <c r="J119"/>
      <c r="K119"/>
      <c r="L119" s="92"/>
      <c r="M119"/>
      <c r="N119"/>
      <c r="O119" s="63"/>
      <c r="P119" s="63"/>
      <c r="Q119"/>
      <c r="R119"/>
      <c r="S119"/>
      <c r="T119" s="25"/>
    </row>
    <row r="120" spans="2:20" s="52" customFormat="1" ht="12.75">
      <c r="B120"/>
      <c r="C120"/>
      <c r="D120" s="200"/>
      <c r="E120" s="25"/>
      <c r="F120"/>
      <c r="G120" s="194"/>
      <c r="H120"/>
      <c r="I120"/>
      <c r="J120"/>
      <c r="K120"/>
      <c r="L120" s="92"/>
      <c r="M120"/>
      <c r="N120"/>
      <c r="O120" s="63"/>
      <c r="P120" s="63"/>
      <c r="Q120"/>
      <c r="R120"/>
      <c r="S120"/>
      <c r="T120" s="25"/>
    </row>
    <row r="121" spans="2:20" s="52" customFormat="1" ht="12.75">
      <c r="B121"/>
      <c r="C121"/>
      <c r="D121" s="200"/>
      <c r="E121" s="25"/>
      <c r="F121"/>
      <c r="G121" s="194"/>
      <c r="H121"/>
      <c r="I121"/>
      <c r="J121"/>
      <c r="K121"/>
      <c r="L121" s="92"/>
      <c r="M121"/>
      <c r="N121"/>
      <c r="O121" s="63"/>
      <c r="P121" s="63"/>
      <c r="Q121"/>
      <c r="R121"/>
      <c r="S121"/>
      <c r="T121" s="25"/>
    </row>
    <row r="122" spans="2:20" s="52" customFormat="1" ht="12.75">
      <c r="B122"/>
      <c r="C122"/>
      <c r="D122" s="200"/>
      <c r="E122" s="25"/>
      <c r="F122"/>
      <c r="G122" s="194"/>
      <c r="H122"/>
      <c r="I122"/>
      <c r="J122"/>
      <c r="K122"/>
      <c r="L122" s="92"/>
      <c r="M122"/>
      <c r="N122"/>
      <c r="O122" s="63"/>
      <c r="P122" s="63"/>
      <c r="Q122"/>
      <c r="R122"/>
      <c r="S122"/>
      <c r="T122" s="25"/>
    </row>
    <row r="123" spans="2:20" s="52" customFormat="1" ht="12.75">
      <c r="B123"/>
      <c r="C123"/>
      <c r="D123" s="200"/>
      <c r="E123" s="25"/>
      <c r="F123"/>
      <c r="G123" s="194"/>
      <c r="H123"/>
      <c r="I123"/>
      <c r="J123"/>
      <c r="K123"/>
      <c r="L123" s="92"/>
      <c r="M123"/>
      <c r="N123"/>
      <c r="O123" s="63"/>
      <c r="P123" s="63"/>
      <c r="Q123"/>
      <c r="R123"/>
      <c r="S123"/>
      <c r="T123" s="25"/>
    </row>
    <row r="124" spans="2:20" s="52" customFormat="1" ht="12.75">
      <c r="B124"/>
      <c r="C124"/>
      <c r="D124" s="200"/>
      <c r="E124" s="25"/>
      <c r="F124"/>
      <c r="G124" s="194"/>
      <c r="H124"/>
      <c r="I124"/>
      <c r="J124"/>
      <c r="K124"/>
      <c r="L124" s="92"/>
      <c r="M124"/>
      <c r="N124"/>
      <c r="O124" s="63"/>
      <c r="P124" s="63"/>
      <c r="Q124"/>
      <c r="R124"/>
      <c r="S124"/>
      <c r="T124" s="25"/>
    </row>
    <row r="125" spans="2:20" s="52" customFormat="1" ht="12.75">
      <c r="B125"/>
      <c r="C125"/>
      <c r="D125" s="200"/>
      <c r="E125" s="25"/>
      <c r="F125"/>
      <c r="G125" s="194"/>
      <c r="H125"/>
      <c r="I125"/>
      <c r="J125"/>
      <c r="K125"/>
      <c r="L125" s="92"/>
      <c r="M125"/>
      <c r="N125"/>
      <c r="O125" s="63"/>
      <c r="P125" s="63"/>
      <c r="Q125"/>
      <c r="R125"/>
      <c r="S125"/>
      <c r="T125" s="25"/>
    </row>
    <row r="126" spans="2:20" s="52" customFormat="1" ht="12.75">
      <c r="B126"/>
      <c r="C126"/>
      <c r="D126" s="200"/>
      <c r="E126" s="25"/>
      <c r="F126"/>
      <c r="G126" s="194"/>
      <c r="H126"/>
      <c r="I126"/>
      <c r="J126"/>
      <c r="K126"/>
      <c r="L126" s="92"/>
      <c r="M126"/>
      <c r="N126"/>
      <c r="O126" s="63"/>
      <c r="P126" s="63"/>
      <c r="Q126"/>
      <c r="R126"/>
      <c r="S126"/>
      <c r="T126" s="25"/>
    </row>
    <row r="127" spans="2:20" s="52" customFormat="1" ht="12.75">
      <c r="B127"/>
      <c r="C127"/>
      <c r="D127" s="200"/>
      <c r="E127" s="25"/>
      <c r="F127"/>
      <c r="G127" s="194"/>
      <c r="H127"/>
      <c r="I127"/>
      <c r="J127"/>
      <c r="K127"/>
      <c r="L127" s="92"/>
      <c r="M127"/>
      <c r="N127"/>
      <c r="O127" s="63"/>
      <c r="P127" s="63"/>
      <c r="Q127"/>
      <c r="R127"/>
      <c r="S127"/>
      <c r="T127" s="25"/>
    </row>
    <row r="128" spans="2:20" s="52" customFormat="1" ht="12.75">
      <c r="B128"/>
      <c r="C128"/>
      <c r="D128" s="200"/>
      <c r="E128" s="25"/>
      <c r="F128"/>
      <c r="G128" s="194"/>
      <c r="H128"/>
      <c r="I128"/>
      <c r="J128"/>
      <c r="K128"/>
      <c r="L128" s="92"/>
      <c r="M128"/>
      <c r="N128"/>
      <c r="O128" s="63"/>
      <c r="P128" s="63"/>
      <c r="Q128"/>
      <c r="R128"/>
      <c r="S128"/>
      <c r="T128" s="25"/>
    </row>
    <row r="129" spans="2:20" s="52" customFormat="1" ht="12.75">
      <c r="B129"/>
      <c r="C129"/>
      <c r="D129" s="200"/>
      <c r="E129" s="25"/>
      <c r="F129"/>
      <c r="G129" s="194"/>
      <c r="H129"/>
      <c r="I129"/>
      <c r="J129"/>
      <c r="K129"/>
      <c r="L129" s="92"/>
      <c r="M129"/>
      <c r="N129"/>
      <c r="O129" s="63"/>
      <c r="P129" s="63"/>
      <c r="Q129"/>
      <c r="R129"/>
      <c r="S129"/>
      <c r="T129" s="25"/>
    </row>
    <row r="130" spans="2:20" s="52" customFormat="1" ht="12.75">
      <c r="B130"/>
      <c r="C130"/>
      <c r="D130" s="200"/>
      <c r="E130" s="25"/>
      <c r="F130"/>
      <c r="G130" s="194"/>
      <c r="H130"/>
      <c r="I130"/>
      <c r="J130"/>
      <c r="K130"/>
      <c r="L130" s="92"/>
      <c r="M130"/>
      <c r="N130"/>
      <c r="O130" s="63"/>
      <c r="P130" s="63"/>
      <c r="Q130"/>
      <c r="R130"/>
      <c r="S130"/>
      <c r="T130" s="25"/>
    </row>
    <row r="131" spans="2:20" s="52" customFormat="1" ht="12.75">
      <c r="B131"/>
      <c r="C131"/>
      <c r="D131" s="200"/>
      <c r="E131" s="25"/>
      <c r="F131"/>
      <c r="G131" s="194"/>
      <c r="H131"/>
      <c r="I131"/>
      <c r="J131"/>
      <c r="K131"/>
      <c r="L131" s="92"/>
      <c r="M131"/>
      <c r="N131"/>
      <c r="O131" s="63"/>
      <c r="P131" s="63"/>
      <c r="Q131"/>
      <c r="R131"/>
      <c r="S131"/>
      <c r="T131" s="25"/>
    </row>
    <row r="132" spans="2:20" s="52" customFormat="1" ht="12.75">
      <c r="B132"/>
      <c r="C132"/>
      <c r="D132" s="200"/>
      <c r="E132" s="25"/>
      <c r="F132"/>
      <c r="G132" s="194"/>
      <c r="H132"/>
      <c r="I132"/>
      <c r="J132"/>
      <c r="K132"/>
      <c r="L132" s="92"/>
      <c r="M132"/>
      <c r="N132"/>
      <c r="O132" s="63"/>
      <c r="P132" s="63"/>
      <c r="Q132"/>
      <c r="R132"/>
      <c r="S132"/>
      <c r="T132" s="25"/>
    </row>
    <row r="133" spans="2:20" s="52" customFormat="1" ht="12.75">
      <c r="B133"/>
      <c r="C133"/>
      <c r="D133" s="200"/>
      <c r="E133" s="25"/>
      <c r="F133"/>
      <c r="G133" s="194"/>
      <c r="H133"/>
      <c r="I133"/>
      <c r="J133"/>
      <c r="K133"/>
      <c r="L133" s="92"/>
      <c r="M133"/>
      <c r="N133"/>
      <c r="O133" s="63"/>
      <c r="P133" s="63"/>
      <c r="Q133"/>
      <c r="R133"/>
      <c r="S133"/>
      <c r="T133" s="25"/>
    </row>
    <row r="134" spans="2:20" s="52" customFormat="1" ht="12.75">
      <c r="B134"/>
      <c r="C134"/>
      <c r="D134" s="200"/>
      <c r="E134" s="25"/>
      <c r="F134"/>
      <c r="G134" s="194"/>
      <c r="H134"/>
      <c r="I134"/>
      <c r="J134"/>
      <c r="K134"/>
      <c r="L134" s="92"/>
      <c r="M134"/>
      <c r="N134"/>
      <c r="O134" s="63"/>
      <c r="P134" s="63"/>
      <c r="Q134"/>
      <c r="R134"/>
      <c r="S134"/>
      <c r="T134" s="25"/>
    </row>
    <row r="135" spans="2:20" s="52" customFormat="1" ht="12.75">
      <c r="B135"/>
      <c r="C135"/>
      <c r="D135" s="200"/>
      <c r="E135" s="25"/>
      <c r="F135"/>
      <c r="G135" s="194"/>
      <c r="H135"/>
      <c r="I135"/>
      <c r="J135"/>
      <c r="K135"/>
      <c r="L135" s="92"/>
      <c r="M135"/>
      <c r="N135"/>
      <c r="O135" s="63"/>
      <c r="P135" s="63"/>
      <c r="Q135"/>
      <c r="R135"/>
      <c r="S135"/>
      <c r="T135" s="25"/>
    </row>
    <row r="136" spans="2:20" s="52" customFormat="1" ht="12.75">
      <c r="B136"/>
      <c r="C136"/>
      <c r="D136" s="200"/>
      <c r="E136" s="25"/>
      <c r="F136"/>
      <c r="G136" s="194"/>
      <c r="H136"/>
      <c r="I136"/>
      <c r="J136"/>
      <c r="K136"/>
      <c r="L136" s="92"/>
      <c r="M136"/>
      <c r="N136"/>
      <c r="O136" s="63"/>
      <c r="P136" s="63"/>
      <c r="Q136"/>
      <c r="R136"/>
      <c r="S136"/>
      <c r="T136" s="25"/>
    </row>
    <row r="137" spans="2:20" s="52" customFormat="1" ht="12.75">
      <c r="B137"/>
      <c r="C137"/>
      <c r="D137" s="200"/>
      <c r="E137" s="25"/>
      <c r="F137"/>
      <c r="G137" s="194"/>
      <c r="H137"/>
      <c r="I137"/>
      <c r="J137"/>
      <c r="K137"/>
      <c r="L137" s="92"/>
      <c r="M137"/>
      <c r="N137"/>
      <c r="O137" s="63"/>
      <c r="P137" s="63"/>
      <c r="Q137"/>
      <c r="R137"/>
      <c r="S137"/>
      <c r="T137" s="25"/>
    </row>
    <row r="138" spans="2:20" s="52" customFormat="1" ht="12.75">
      <c r="B138"/>
      <c r="C138"/>
      <c r="D138" s="200"/>
      <c r="E138" s="25"/>
      <c r="F138"/>
      <c r="G138" s="194"/>
      <c r="H138"/>
      <c r="I138"/>
      <c r="J138"/>
      <c r="K138"/>
      <c r="L138" s="92"/>
      <c r="M138"/>
      <c r="N138"/>
      <c r="O138" s="63"/>
      <c r="P138" s="63"/>
      <c r="Q138"/>
      <c r="R138"/>
      <c r="S138"/>
      <c r="T138" s="25"/>
    </row>
    <row r="139" spans="2:20" s="52" customFormat="1" ht="12.75">
      <c r="B139"/>
      <c r="C139"/>
      <c r="D139" s="200"/>
      <c r="E139" s="25"/>
      <c r="F139"/>
      <c r="G139" s="194"/>
      <c r="H139"/>
      <c r="I139"/>
      <c r="J139"/>
      <c r="K139"/>
      <c r="L139" s="92"/>
      <c r="M139"/>
      <c r="N139"/>
      <c r="O139" s="63"/>
      <c r="P139" s="63"/>
      <c r="Q139"/>
      <c r="R139"/>
      <c r="S139"/>
      <c r="T139" s="25"/>
    </row>
    <row r="140" spans="2:20" s="52" customFormat="1" ht="12.75">
      <c r="B140"/>
      <c r="C140"/>
      <c r="D140" s="200"/>
      <c r="E140" s="25"/>
      <c r="F140"/>
      <c r="G140" s="194"/>
      <c r="H140"/>
      <c r="I140"/>
      <c r="J140"/>
      <c r="K140"/>
      <c r="L140" s="92"/>
      <c r="M140"/>
      <c r="N140"/>
      <c r="O140" s="63"/>
      <c r="P140" s="63"/>
      <c r="Q140"/>
      <c r="R140"/>
      <c r="S140"/>
      <c r="T140" s="25"/>
    </row>
    <row r="141" spans="2:20" s="52" customFormat="1" ht="12.75">
      <c r="B141"/>
      <c r="C141"/>
      <c r="D141" s="200"/>
      <c r="E141" s="25"/>
      <c r="F141"/>
      <c r="G141" s="194"/>
      <c r="H141"/>
      <c r="I141"/>
      <c r="J141"/>
      <c r="K141"/>
      <c r="L141" s="92"/>
      <c r="M141"/>
      <c r="N141"/>
      <c r="O141" s="63"/>
      <c r="P141" s="63"/>
      <c r="Q141"/>
      <c r="R141"/>
      <c r="S141"/>
      <c r="T141" s="25"/>
    </row>
    <row r="142" spans="2:20" s="52" customFormat="1" ht="12.75">
      <c r="B142"/>
      <c r="C142"/>
      <c r="D142" s="200"/>
      <c r="E142" s="25"/>
      <c r="F142"/>
      <c r="G142" s="194"/>
      <c r="H142"/>
      <c r="I142"/>
      <c r="J142"/>
      <c r="K142"/>
      <c r="L142" s="92"/>
      <c r="M142"/>
      <c r="N142"/>
      <c r="O142" s="63"/>
      <c r="P142" s="63"/>
      <c r="Q142"/>
      <c r="R142"/>
      <c r="S142"/>
      <c r="T142" s="25"/>
    </row>
    <row r="143" spans="2:20" s="52" customFormat="1" ht="12.75">
      <c r="B143"/>
      <c r="C143"/>
      <c r="D143" s="200"/>
      <c r="E143" s="25"/>
      <c r="F143"/>
      <c r="G143" s="194"/>
      <c r="H143"/>
      <c r="I143"/>
      <c r="J143"/>
      <c r="K143"/>
      <c r="L143" s="92"/>
      <c r="M143"/>
      <c r="N143"/>
      <c r="O143" s="63"/>
      <c r="P143" s="63"/>
      <c r="Q143"/>
      <c r="R143"/>
      <c r="S143"/>
      <c r="T143" s="25"/>
    </row>
    <row r="144" spans="2:20" s="52" customFormat="1" ht="12.75">
      <c r="B144"/>
      <c r="C144"/>
      <c r="D144" s="200"/>
      <c r="E144" s="25"/>
      <c r="F144"/>
      <c r="G144" s="194"/>
      <c r="H144"/>
      <c r="I144"/>
      <c r="J144"/>
      <c r="K144"/>
      <c r="L144" s="92"/>
      <c r="M144"/>
      <c r="N144"/>
      <c r="O144" s="63"/>
      <c r="P144" s="63"/>
      <c r="Q144"/>
      <c r="R144"/>
      <c r="S144"/>
      <c r="T144" s="25"/>
    </row>
    <row r="145" spans="2:20" s="52" customFormat="1" ht="12.75">
      <c r="B145"/>
      <c r="C145"/>
      <c r="D145" s="200"/>
      <c r="E145" s="25"/>
      <c r="F145"/>
      <c r="G145" s="194"/>
      <c r="H145"/>
      <c r="I145"/>
      <c r="J145"/>
      <c r="K145"/>
      <c r="L145" s="92"/>
      <c r="M145"/>
      <c r="N145"/>
      <c r="O145" s="63"/>
      <c r="P145" s="63"/>
      <c r="Q145"/>
      <c r="R145"/>
      <c r="S145"/>
      <c r="T145" s="25"/>
    </row>
    <row r="146" spans="2:20" s="52" customFormat="1" ht="12.75">
      <c r="B146"/>
      <c r="C146"/>
      <c r="D146" s="200"/>
      <c r="E146" s="25"/>
      <c r="F146"/>
      <c r="G146" s="194"/>
      <c r="H146"/>
      <c r="I146"/>
      <c r="J146"/>
      <c r="K146"/>
      <c r="L146" s="92"/>
      <c r="M146"/>
      <c r="N146"/>
      <c r="O146" s="63"/>
      <c r="P146" s="63"/>
      <c r="Q146"/>
      <c r="R146"/>
      <c r="S146"/>
      <c r="T146" s="25"/>
    </row>
    <row r="147" spans="2:20" s="52" customFormat="1" ht="12.75">
      <c r="B147"/>
      <c r="C147"/>
      <c r="D147" s="200"/>
      <c r="E147" s="25"/>
      <c r="F147"/>
      <c r="G147" s="194"/>
      <c r="H147"/>
      <c r="I147"/>
      <c r="J147"/>
      <c r="K147"/>
      <c r="L147" s="92"/>
      <c r="M147"/>
      <c r="N147"/>
      <c r="O147" s="63"/>
      <c r="P147" s="63"/>
      <c r="Q147"/>
      <c r="R147"/>
      <c r="S147"/>
      <c r="T147" s="25"/>
    </row>
    <row r="148" spans="2:20" s="52" customFormat="1" ht="12.75">
      <c r="B148"/>
      <c r="C148"/>
      <c r="D148" s="200"/>
      <c r="E148" s="25"/>
      <c r="F148"/>
      <c r="G148" s="194"/>
      <c r="H148"/>
      <c r="I148"/>
      <c r="J148"/>
      <c r="K148"/>
      <c r="L148" s="92"/>
      <c r="M148"/>
      <c r="N148"/>
      <c r="O148" s="63"/>
      <c r="P148" s="63"/>
      <c r="Q148"/>
      <c r="R148"/>
      <c r="S148"/>
      <c r="T148" s="25"/>
    </row>
    <row r="149" spans="2:20" s="52" customFormat="1" ht="12.75">
      <c r="B149"/>
      <c r="C149"/>
      <c r="D149" s="200"/>
      <c r="E149" s="25"/>
      <c r="F149"/>
      <c r="G149" s="194"/>
      <c r="H149"/>
      <c r="I149"/>
      <c r="J149"/>
      <c r="K149"/>
      <c r="L149" s="92"/>
      <c r="M149"/>
      <c r="N149"/>
      <c r="O149" s="63"/>
      <c r="P149" s="63"/>
      <c r="Q149"/>
      <c r="R149"/>
      <c r="S149"/>
      <c r="T149" s="25"/>
    </row>
    <row r="150" spans="2:20" s="52" customFormat="1" ht="12.75">
      <c r="B150"/>
      <c r="C150"/>
      <c r="D150" s="200"/>
      <c r="E150" s="25"/>
      <c r="F150"/>
      <c r="G150" s="194"/>
      <c r="H150"/>
      <c r="I150"/>
      <c r="J150"/>
      <c r="K150"/>
      <c r="L150" s="92"/>
      <c r="M150"/>
      <c r="N150"/>
      <c r="O150" s="63"/>
      <c r="P150" s="63"/>
      <c r="Q150"/>
      <c r="R150"/>
      <c r="S150"/>
      <c r="T150" s="25"/>
    </row>
    <row r="151" spans="2:20" s="52" customFormat="1" ht="12.75">
      <c r="B151"/>
      <c r="C151"/>
      <c r="D151" s="200"/>
      <c r="E151" s="25"/>
      <c r="F151"/>
      <c r="G151" s="194"/>
      <c r="H151"/>
      <c r="I151"/>
      <c r="J151"/>
      <c r="K151"/>
      <c r="L151" s="92"/>
      <c r="M151"/>
      <c r="N151"/>
      <c r="O151" s="63"/>
      <c r="P151" s="63"/>
      <c r="Q151"/>
      <c r="R151"/>
      <c r="S151"/>
      <c r="T151" s="25"/>
    </row>
    <row r="152" spans="2:20" s="52" customFormat="1" ht="12.75">
      <c r="B152"/>
      <c r="C152"/>
      <c r="D152" s="200"/>
      <c r="E152" s="25"/>
      <c r="F152"/>
      <c r="G152" s="194"/>
      <c r="H152"/>
      <c r="I152"/>
      <c r="J152"/>
      <c r="K152"/>
      <c r="L152" s="92"/>
      <c r="M152"/>
      <c r="N152"/>
      <c r="O152" s="63"/>
      <c r="P152" s="63"/>
      <c r="Q152"/>
      <c r="R152"/>
      <c r="S152"/>
      <c r="T152" s="25"/>
    </row>
    <row r="153" spans="2:20" s="52" customFormat="1" ht="12.75">
      <c r="B153"/>
      <c r="C153"/>
      <c r="D153" s="200"/>
      <c r="E153" s="25"/>
      <c r="F153"/>
      <c r="G153" s="194"/>
      <c r="H153"/>
      <c r="I153"/>
      <c r="J153"/>
      <c r="K153"/>
      <c r="L153" s="92"/>
      <c r="M153"/>
      <c r="N153"/>
      <c r="O153" s="63"/>
      <c r="P153" s="63"/>
      <c r="Q153"/>
      <c r="R153"/>
      <c r="S153"/>
      <c r="T153" s="25"/>
    </row>
    <row r="154" spans="2:20" s="52" customFormat="1" ht="12.75">
      <c r="B154"/>
      <c r="C154"/>
      <c r="D154" s="200"/>
      <c r="E154" s="25"/>
      <c r="F154"/>
      <c r="G154" s="194"/>
      <c r="H154"/>
      <c r="I154"/>
      <c r="J154"/>
      <c r="K154"/>
      <c r="L154" s="92"/>
      <c r="M154"/>
      <c r="N154"/>
      <c r="O154" s="63"/>
      <c r="P154" s="63"/>
      <c r="Q154"/>
      <c r="R154"/>
      <c r="S154"/>
      <c r="T154" s="25"/>
    </row>
    <row r="155" spans="2:20" s="52" customFormat="1" ht="12.75">
      <c r="B155"/>
      <c r="C155"/>
      <c r="D155" s="200"/>
      <c r="E155" s="25"/>
      <c r="F155"/>
      <c r="G155" s="194"/>
      <c r="H155"/>
      <c r="I155"/>
      <c r="J155"/>
      <c r="K155"/>
      <c r="L155" s="92"/>
      <c r="M155"/>
      <c r="N155"/>
      <c r="O155" s="63"/>
      <c r="P155" s="63"/>
      <c r="Q155"/>
      <c r="R155"/>
      <c r="S155"/>
      <c r="T155" s="25"/>
    </row>
    <row r="156" spans="2:20" s="52" customFormat="1" ht="12.75">
      <c r="B156"/>
      <c r="C156"/>
      <c r="D156" s="200"/>
      <c r="E156" s="25"/>
      <c r="F156"/>
      <c r="G156" s="194"/>
      <c r="H156"/>
      <c r="I156"/>
      <c r="J156"/>
      <c r="K156"/>
      <c r="L156" s="92"/>
      <c r="M156"/>
      <c r="N156"/>
      <c r="O156" s="63"/>
      <c r="P156" s="63"/>
      <c r="Q156"/>
      <c r="R156"/>
      <c r="S156"/>
      <c r="T156" s="25"/>
    </row>
    <row r="157" spans="2:20" s="52" customFormat="1" ht="12.75">
      <c r="B157"/>
      <c r="C157"/>
      <c r="D157" s="200"/>
      <c r="E157" s="25"/>
      <c r="F157"/>
      <c r="G157" s="194"/>
      <c r="H157"/>
      <c r="I157"/>
      <c r="J157"/>
      <c r="K157"/>
      <c r="L157" s="92"/>
      <c r="M157"/>
      <c r="N157"/>
      <c r="O157" s="63"/>
      <c r="P157" s="63"/>
      <c r="Q157"/>
      <c r="R157"/>
      <c r="S157"/>
      <c r="T157" s="25"/>
    </row>
    <row r="158" spans="2:20" s="52" customFormat="1" ht="12.75">
      <c r="B158"/>
      <c r="C158"/>
      <c r="D158" s="200"/>
      <c r="E158" s="25"/>
      <c r="F158"/>
      <c r="G158" s="194"/>
      <c r="H158"/>
      <c r="I158"/>
      <c r="J158"/>
      <c r="K158"/>
      <c r="L158" s="92"/>
      <c r="M158"/>
      <c r="N158"/>
      <c r="O158" s="63"/>
      <c r="P158" s="63"/>
      <c r="Q158"/>
      <c r="R158"/>
      <c r="S158"/>
      <c r="T158" s="25"/>
    </row>
    <row r="159" spans="2:20" s="52" customFormat="1" ht="12.75">
      <c r="B159"/>
      <c r="C159"/>
      <c r="D159" s="200"/>
      <c r="E159" s="25"/>
      <c r="F159"/>
      <c r="G159" s="194"/>
      <c r="H159"/>
      <c r="I159"/>
      <c r="J159"/>
      <c r="K159"/>
      <c r="L159" s="92"/>
      <c r="M159"/>
      <c r="N159"/>
      <c r="O159" s="63"/>
      <c r="P159" s="63"/>
      <c r="Q159"/>
      <c r="R159"/>
      <c r="S159"/>
      <c r="T159" s="25"/>
    </row>
    <row r="160" spans="2:20" s="52" customFormat="1" ht="12.75">
      <c r="B160"/>
      <c r="C160"/>
      <c r="D160" s="200"/>
      <c r="E160" s="25"/>
      <c r="F160"/>
      <c r="G160" s="194"/>
      <c r="H160"/>
      <c r="I160"/>
      <c r="J160"/>
      <c r="K160"/>
      <c r="L160" s="92"/>
      <c r="M160"/>
      <c r="N160"/>
      <c r="O160" s="63"/>
      <c r="P160" s="63"/>
      <c r="Q160"/>
      <c r="R160"/>
      <c r="S160"/>
      <c r="T160" s="25"/>
    </row>
    <row r="161" spans="2:20" s="52" customFormat="1" ht="12.75">
      <c r="B161"/>
      <c r="C161"/>
      <c r="D161" s="200"/>
      <c r="E161" s="25"/>
      <c r="F161"/>
      <c r="G161" s="194"/>
      <c r="H161"/>
      <c r="I161"/>
      <c r="J161"/>
      <c r="K161"/>
      <c r="L161" s="92"/>
      <c r="M161"/>
      <c r="N161"/>
      <c r="O161" s="63"/>
      <c r="P161" s="63"/>
      <c r="Q161"/>
      <c r="R161"/>
      <c r="S161"/>
      <c r="T161" s="25"/>
    </row>
    <row r="162" spans="2:20" s="52" customFormat="1" ht="12.75">
      <c r="B162"/>
      <c r="C162"/>
      <c r="D162" s="200"/>
      <c r="E162" s="25"/>
      <c r="F162"/>
      <c r="G162" s="194"/>
      <c r="H162"/>
      <c r="I162"/>
      <c r="J162"/>
      <c r="K162"/>
      <c r="L162" s="92"/>
      <c r="M162"/>
      <c r="N162"/>
      <c r="O162" s="63"/>
      <c r="P162" s="63"/>
      <c r="Q162"/>
      <c r="R162"/>
      <c r="S162"/>
      <c r="T162" s="25"/>
    </row>
    <row r="163" spans="2:20" s="52" customFormat="1" ht="12.75">
      <c r="B163"/>
      <c r="C163"/>
      <c r="D163" s="200"/>
      <c r="E163" s="25"/>
      <c r="F163"/>
      <c r="G163" s="194"/>
      <c r="H163"/>
      <c r="I163"/>
      <c r="J163"/>
      <c r="K163"/>
      <c r="L163" s="92"/>
      <c r="M163"/>
      <c r="N163"/>
      <c r="O163" s="63"/>
      <c r="P163" s="63"/>
      <c r="Q163"/>
      <c r="R163"/>
      <c r="S163"/>
      <c r="T163" s="25"/>
    </row>
    <row r="164" spans="2:20" s="52" customFormat="1" ht="12.75">
      <c r="B164"/>
      <c r="C164"/>
      <c r="D164" s="200"/>
      <c r="E164" s="25"/>
      <c r="F164"/>
      <c r="G164" s="194"/>
      <c r="H164"/>
      <c r="I164"/>
      <c r="J164"/>
      <c r="K164"/>
      <c r="L164" s="92"/>
      <c r="M164"/>
      <c r="N164"/>
      <c r="O164" s="63"/>
      <c r="P164" s="63"/>
      <c r="Q164"/>
      <c r="R164"/>
      <c r="S164"/>
      <c r="T164" s="25"/>
    </row>
    <row r="165" spans="2:20" s="52" customFormat="1" ht="12.75">
      <c r="B165"/>
      <c r="C165"/>
      <c r="D165" s="200"/>
      <c r="E165" s="25"/>
      <c r="F165"/>
      <c r="G165" s="194"/>
      <c r="H165"/>
      <c r="I165"/>
      <c r="J165"/>
      <c r="K165"/>
      <c r="L165" s="92"/>
      <c r="M165"/>
      <c r="N165"/>
      <c r="O165" s="63"/>
      <c r="P165" s="63"/>
      <c r="Q165"/>
      <c r="R165"/>
      <c r="S165"/>
      <c r="T165" s="25"/>
    </row>
    <row r="166" spans="2:20" s="52" customFormat="1" ht="12.75">
      <c r="B166"/>
      <c r="C166"/>
      <c r="D166" s="200"/>
      <c r="E166" s="25"/>
      <c r="F166"/>
      <c r="G166" s="194"/>
      <c r="H166"/>
      <c r="I166"/>
      <c r="J166"/>
      <c r="K166"/>
      <c r="L166" s="92"/>
      <c r="M166"/>
      <c r="N166"/>
      <c r="O166" s="63"/>
      <c r="P166" s="63"/>
      <c r="Q166"/>
      <c r="R166"/>
      <c r="S166"/>
      <c r="T166" s="25"/>
    </row>
    <row r="167" spans="2:20" s="52" customFormat="1" ht="12.75">
      <c r="B167"/>
      <c r="C167"/>
      <c r="D167" s="200"/>
      <c r="E167" s="25"/>
      <c r="F167"/>
      <c r="G167" s="194"/>
      <c r="H167"/>
      <c r="I167"/>
      <c r="J167"/>
      <c r="K167"/>
      <c r="L167" s="92"/>
      <c r="M167"/>
      <c r="N167"/>
      <c r="O167" s="63"/>
      <c r="P167" s="63"/>
      <c r="Q167"/>
      <c r="R167"/>
      <c r="S167"/>
      <c r="T167" s="25"/>
    </row>
    <row r="168" spans="2:20" s="52" customFormat="1" ht="12.75">
      <c r="B168"/>
      <c r="C168"/>
      <c r="D168" s="200"/>
      <c r="E168" s="25"/>
      <c r="F168"/>
      <c r="G168" s="194"/>
      <c r="H168"/>
      <c r="I168"/>
      <c r="J168"/>
      <c r="K168"/>
      <c r="L168" s="92"/>
      <c r="M168"/>
      <c r="N168"/>
      <c r="O168" s="63"/>
      <c r="P168" s="63"/>
      <c r="Q168"/>
      <c r="R168"/>
      <c r="S168"/>
      <c r="T168" s="25"/>
    </row>
    <row r="169" spans="2:20" s="52" customFormat="1" ht="12.75">
      <c r="B169"/>
      <c r="C169"/>
      <c r="D169" s="200"/>
      <c r="E169" s="25"/>
      <c r="F169"/>
      <c r="G169" s="194"/>
      <c r="H169"/>
      <c r="I169"/>
      <c r="J169"/>
      <c r="K169"/>
      <c r="L169" s="92"/>
      <c r="M169"/>
      <c r="N169"/>
      <c r="O169" s="63"/>
      <c r="P169" s="63"/>
      <c r="Q169"/>
      <c r="R169"/>
      <c r="S169"/>
      <c r="T169" s="25"/>
    </row>
    <row r="170" spans="2:20" s="52" customFormat="1" ht="12.75">
      <c r="B170"/>
      <c r="C170"/>
      <c r="D170" s="200"/>
      <c r="E170" s="25"/>
      <c r="F170"/>
      <c r="G170" s="194"/>
      <c r="H170"/>
      <c r="I170"/>
      <c r="J170"/>
      <c r="K170"/>
      <c r="L170" s="92"/>
      <c r="M170"/>
      <c r="N170"/>
      <c r="O170" s="63"/>
      <c r="P170" s="63"/>
      <c r="Q170"/>
      <c r="R170"/>
      <c r="S170"/>
      <c r="T170" s="25"/>
    </row>
    <row r="171" spans="2:20" s="52" customFormat="1" ht="12.75">
      <c r="B171"/>
      <c r="C171"/>
      <c r="D171" s="200"/>
      <c r="E171" s="25"/>
      <c r="F171"/>
      <c r="G171" s="194"/>
      <c r="H171"/>
      <c r="I171"/>
      <c r="J171"/>
      <c r="K171"/>
      <c r="L171" s="92"/>
      <c r="M171"/>
      <c r="N171"/>
      <c r="O171" s="63"/>
      <c r="P171" s="63"/>
      <c r="Q171"/>
      <c r="R171"/>
      <c r="S171"/>
      <c r="T171" s="25"/>
    </row>
    <row r="172" spans="2:20" s="52" customFormat="1" ht="12.75">
      <c r="B172"/>
      <c r="C172"/>
      <c r="D172" s="200"/>
      <c r="E172" s="25"/>
      <c r="F172"/>
      <c r="G172" s="194"/>
      <c r="H172"/>
      <c r="I172"/>
      <c r="J172"/>
      <c r="K172"/>
      <c r="L172" s="92"/>
      <c r="M172"/>
      <c r="N172"/>
      <c r="O172" s="63"/>
      <c r="P172" s="63"/>
      <c r="Q172"/>
      <c r="R172"/>
      <c r="S172"/>
      <c r="T172" s="25"/>
    </row>
    <row r="173" spans="2:20" s="52" customFormat="1" ht="12.75">
      <c r="B173"/>
      <c r="C173"/>
      <c r="D173" s="200"/>
      <c r="E173" s="25"/>
      <c r="F173"/>
      <c r="G173" s="194"/>
      <c r="H173"/>
      <c r="I173"/>
      <c r="J173"/>
      <c r="K173"/>
      <c r="L173" s="92"/>
      <c r="M173"/>
      <c r="N173"/>
      <c r="O173" s="63"/>
      <c r="P173" s="63"/>
      <c r="Q173"/>
      <c r="R173"/>
      <c r="S173"/>
      <c r="T173" s="25"/>
    </row>
    <row r="174" spans="2:20" s="52" customFormat="1" ht="12.75">
      <c r="B174"/>
      <c r="C174"/>
      <c r="D174" s="200"/>
      <c r="E174" s="25"/>
      <c r="F174"/>
      <c r="G174" s="194"/>
      <c r="H174"/>
      <c r="I174"/>
      <c r="J174"/>
      <c r="K174"/>
      <c r="L174" s="92"/>
      <c r="M174"/>
      <c r="N174"/>
      <c r="O174" s="63"/>
      <c r="P174" s="63"/>
      <c r="Q174"/>
      <c r="R174"/>
      <c r="S174"/>
      <c r="T174" s="25"/>
    </row>
    <row r="175" spans="2:20" s="52" customFormat="1" ht="12.75">
      <c r="B175"/>
      <c r="C175"/>
      <c r="D175" s="200"/>
      <c r="E175" s="25"/>
      <c r="F175"/>
      <c r="G175" s="194"/>
      <c r="H175"/>
      <c r="I175"/>
      <c r="J175"/>
      <c r="K175"/>
      <c r="L175" s="92"/>
      <c r="M175"/>
      <c r="N175"/>
      <c r="O175" s="63"/>
      <c r="P175" s="63"/>
      <c r="Q175"/>
      <c r="R175"/>
      <c r="S175"/>
      <c r="T175" s="25"/>
    </row>
    <row r="176" spans="2:20" s="52" customFormat="1" ht="12.75">
      <c r="B176"/>
      <c r="C176"/>
      <c r="D176" s="200"/>
      <c r="E176" s="25"/>
      <c r="F176"/>
      <c r="G176" s="194"/>
      <c r="H176"/>
      <c r="I176"/>
      <c r="J176"/>
      <c r="K176"/>
      <c r="L176" s="92"/>
      <c r="M176"/>
      <c r="N176"/>
      <c r="O176" s="63"/>
      <c r="P176" s="63"/>
      <c r="Q176"/>
      <c r="R176"/>
      <c r="S176"/>
      <c r="T176" s="25"/>
    </row>
    <row r="177" spans="2:20" s="52" customFormat="1" ht="12.75">
      <c r="B177"/>
      <c r="C177"/>
      <c r="D177" s="200"/>
      <c r="E177" s="25"/>
      <c r="F177"/>
      <c r="G177" s="194"/>
      <c r="H177"/>
      <c r="I177"/>
      <c r="J177"/>
      <c r="K177"/>
      <c r="L177" s="92"/>
      <c r="M177"/>
      <c r="N177"/>
      <c r="O177" s="63"/>
      <c r="P177" s="63"/>
      <c r="Q177"/>
      <c r="R177"/>
      <c r="S177"/>
      <c r="T177" s="25"/>
    </row>
    <row r="178" spans="2:20" s="52" customFormat="1" ht="12.75">
      <c r="B178"/>
      <c r="C178"/>
      <c r="D178" s="200"/>
      <c r="E178" s="25"/>
      <c r="F178"/>
      <c r="G178" s="194"/>
      <c r="H178"/>
      <c r="I178"/>
      <c r="J178"/>
      <c r="K178"/>
      <c r="L178" s="92"/>
      <c r="M178"/>
      <c r="N178"/>
      <c r="O178" s="63"/>
      <c r="P178" s="63"/>
      <c r="Q178"/>
      <c r="R178"/>
      <c r="S178"/>
      <c r="T178" s="25"/>
    </row>
    <row r="179" spans="2:20" s="52" customFormat="1" ht="12.75">
      <c r="B179"/>
      <c r="C179"/>
      <c r="D179" s="200"/>
      <c r="E179" s="25"/>
      <c r="F179"/>
      <c r="G179" s="194"/>
      <c r="H179"/>
      <c r="I179"/>
      <c r="J179"/>
      <c r="K179"/>
      <c r="L179" s="92"/>
      <c r="M179"/>
      <c r="N179"/>
      <c r="O179" s="63"/>
      <c r="P179" s="63"/>
      <c r="Q179"/>
      <c r="R179"/>
      <c r="S179"/>
      <c r="T179" s="25"/>
    </row>
    <row r="180" spans="2:20" s="52" customFormat="1" ht="12.75">
      <c r="B180"/>
      <c r="C180"/>
      <c r="D180" s="200"/>
      <c r="E180" s="25"/>
      <c r="F180"/>
      <c r="G180" s="194"/>
      <c r="H180"/>
      <c r="I180"/>
      <c r="J180"/>
      <c r="K180"/>
      <c r="L180" s="92"/>
      <c r="M180"/>
      <c r="N180"/>
      <c r="O180" s="63"/>
      <c r="P180" s="63"/>
      <c r="Q180"/>
      <c r="R180"/>
      <c r="S180"/>
      <c r="T180" s="25"/>
    </row>
    <row r="181" spans="2:20" s="52" customFormat="1" ht="12.75">
      <c r="B181"/>
      <c r="C181"/>
      <c r="D181" s="200"/>
      <c r="E181" s="25"/>
      <c r="F181"/>
      <c r="G181" s="194"/>
      <c r="H181"/>
      <c r="I181"/>
      <c r="J181"/>
      <c r="K181"/>
      <c r="L181" s="92"/>
      <c r="M181"/>
      <c r="N181"/>
      <c r="O181" s="63"/>
      <c r="P181" s="63"/>
      <c r="Q181"/>
      <c r="R181"/>
      <c r="S181"/>
      <c r="T181" s="25"/>
    </row>
    <row r="182" spans="2:20" s="52" customFormat="1" ht="12.75">
      <c r="B182"/>
      <c r="C182"/>
      <c r="D182" s="200"/>
      <c r="E182" s="25"/>
      <c r="F182"/>
      <c r="G182" s="194"/>
      <c r="H182"/>
      <c r="I182"/>
      <c r="J182"/>
      <c r="K182"/>
      <c r="L182" s="92"/>
      <c r="M182"/>
      <c r="N182"/>
      <c r="O182" s="63"/>
      <c r="P182" s="63"/>
      <c r="Q182"/>
      <c r="R182"/>
      <c r="S182"/>
      <c r="T182" s="25"/>
    </row>
    <row r="183" spans="2:20" s="52" customFormat="1" ht="12.75">
      <c r="B183"/>
      <c r="C183"/>
      <c r="D183" s="200"/>
      <c r="E183" s="25"/>
      <c r="F183"/>
      <c r="G183" s="194"/>
      <c r="H183"/>
      <c r="I183"/>
      <c r="J183"/>
      <c r="K183"/>
      <c r="L183" s="92"/>
      <c r="M183"/>
      <c r="N183"/>
      <c r="O183" s="63"/>
      <c r="P183" s="63"/>
      <c r="Q183"/>
      <c r="R183"/>
      <c r="S183"/>
      <c r="T183" s="25"/>
    </row>
    <row r="184" spans="2:20" s="52" customFormat="1" ht="12.75">
      <c r="B184"/>
      <c r="C184"/>
      <c r="D184" s="200"/>
      <c r="E184" s="25"/>
      <c r="F184"/>
      <c r="G184" s="194"/>
      <c r="H184"/>
      <c r="I184"/>
      <c r="J184"/>
      <c r="K184"/>
      <c r="L184" s="92"/>
      <c r="M184"/>
      <c r="N184"/>
      <c r="O184" s="63"/>
      <c r="P184" s="63"/>
      <c r="Q184"/>
      <c r="R184"/>
      <c r="S184"/>
      <c r="T184" s="25"/>
    </row>
    <row r="185" spans="2:20" s="52" customFormat="1" ht="12.75">
      <c r="B185"/>
      <c r="C185"/>
      <c r="D185" s="200"/>
      <c r="E185" s="25"/>
      <c r="F185"/>
      <c r="G185" s="194"/>
      <c r="H185"/>
      <c r="I185"/>
      <c r="J185"/>
      <c r="K185"/>
      <c r="L185" s="92"/>
      <c r="M185"/>
      <c r="N185"/>
      <c r="O185" s="63"/>
      <c r="P185" s="63"/>
      <c r="Q185"/>
      <c r="R185"/>
      <c r="S185"/>
      <c r="T185" s="25"/>
    </row>
    <row r="186" spans="2:20" s="52" customFormat="1" ht="12.75">
      <c r="B186"/>
      <c r="C186"/>
      <c r="D186" s="200"/>
      <c r="E186" s="25"/>
      <c r="F186"/>
      <c r="G186" s="194"/>
      <c r="H186"/>
      <c r="I186"/>
      <c r="J186"/>
      <c r="K186"/>
      <c r="L186" s="92"/>
      <c r="M186"/>
      <c r="N186"/>
      <c r="O186" s="63"/>
      <c r="P186" s="63"/>
      <c r="Q186"/>
      <c r="R186"/>
      <c r="S186"/>
      <c r="T186" s="25"/>
    </row>
    <row r="187" spans="2:20" s="52" customFormat="1" ht="12.75">
      <c r="B187"/>
      <c r="C187"/>
      <c r="D187" s="200"/>
      <c r="E187" s="25"/>
      <c r="F187"/>
      <c r="G187" s="194"/>
      <c r="H187"/>
      <c r="I187"/>
      <c r="J187"/>
      <c r="K187"/>
      <c r="L187" s="92"/>
      <c r="M187"/>
      <c r="N187"/>
      <c r="O187" s="63"/>
      <c r="P187" s="63"/>
      <c r="Q187"/>
      <c r="R187"/>
      <c r="S187"/>
      <c r="T187" s="25"/>
    </row>
    <row r="188" spans="2:20" s="52" customFormat="1" ht="12.75">
      <c r="B188"/>
      <c r="C188"/>
      <c r="D188" s="200"/>
      <c r="E188" s="25"/>
      <c r="F188"/>
      <c r="G188" s="194"/>
      <c r="H188"/>
      <c r="I188"/>
      <c r="J188"/>
      <c r="K188"/>
      <c r="L188" s="92"/>
      <c r="M188"/>
      <c r="N188"/>
      <c r="O188" s="63"/>
      <c r="P188" s="63"/>
      <c r="Q188"/>
      <c r="R188"/>
      <c r="S188"/>
      <c r="T188" s="25"/>
    </row>
    <row r="189" spans="2:20" s="52" customFormat="1" ht="12.75">
      <c r="B189"/>
      <c r="C189"/>
      <c r="D189" s="200"/>
      <c r="E189" s="25"/>
      <c r="F189"/>
      <c r="G189" s="194"/>
      <c r="H189"/>
      <c r="I189"/>
      <c r="J189"/>
      <c r="K189"/>
      <c r="L189" s="92"/>
      <c r="M189"/>
      <c r="N189"/>
      <c r="O189" s="63"/>
      <c r="P189" s="63"/>
      <c r="Q189"/>
      <c r="R189"/>
      <c r="S189"/>
      <c r="T189" s="25"/>
    </row>
    <row r="190" spans="2:20" s="52" customFormat="1" ht="12.75">
      <c r="B190"/>
      <c r="C190"/>
      <c r="D190" s="200"/>
      <c r="E190" s="25"/>
      <c r="F190"/>
      <c r="G190" s="194"/>
      <c r="H190"/>
      <c r="I190"/>
      <c r="J190"/>
      <c r="K190"/>
      <c r="L190" s="92"/>
      <c r="M190"/>
      <c r="N190"/>
      <c r="O190" s="63"/>
      <c r="P190" s="63"/>
      <c r="Q190"/>
      <c r="R190"/>
      <c r="S190"/>
      <c r="T190" s="25"/>
    </row>
    <row r="191" spans="2:20" s="52" customFormat="1" ht="12.75">
      <c r="B191"/>
      <c r="C191"/>
      <c r="D191" s="200"/>
      <c r="E191" s="25"/>
      <c r="F191"/>
      <c r="G191" s="194"/>
      <c r="H191"/>
      <c r="I191"/>
      <c r="J191"/>
      <c r="K191"/>
      <c r="L191" s="92"/>
      <c r="M191"/>
      <c r="N191"/>
      <c r="O191" s="63"/>
      <c r="P191" s="63"/>
      <c r="Q191"/>
      <c r="R191"/>
      <c r="S191"/>
      <c r="T191" s="25"/>
    </row>
    <row r="192" spans="2:20" s="52" customFormat="1" ht="12.75">
      <c r="B192"/>
      <c r="C192"/>
      <c r="D192" s="200"/>
      <c r="E192" s="25"/>
      <c r="F192"/>
      <c r="G192" s="194"/>
      <c r="H192"/>
      <c r="I192"/>
      <c r="J192"/>
      <c r="K192"/>
      <c r="L192" s="92"/>
      <c r="M192"/>
      <c r="N192"/>
      <c r="O192" s="63"/>
      <c r="P192" s="63"/>
      <c r="Q192"/>
      <c r="R192"/>
      <c r="S192"/>
      <c r="T192" s="25"/>
    </row>
    <row r="193" spans="2:20" s="52" customFormat="1" ht="12.75">
      <c r="B193"/>
      <c r="C193"/>
      <c r="D193" s="200"/>
      <c r="E193" s="25"/>
      <c r="F193"/>
      <c r="G193" s="194"/>
      <c r="H193"/>
      <c r="I193"/>
      <c r="J193"/>
      <c r="K193"/>
      <c r="L193" s="92"/>
      <c r="M193"/>
      <c r="N193"/>
      <c r="O193" s="63"/>
      <c r="P193" s="63"/>
      <c r="Q193"/>
      <c r="R193"/>
      <c r="S193"/>
      <c r="T193" s="25"/>
    </row>
    <row r="194" spans="2:20" s="52" customFormat="1" ht="12.75" customHeight="1">
      <c r="B194"/>
      <c r="C194"/>
      <c r="D194" s="200"/>
      <c r="E194" s="25"/>
      <c r="F194"/>
      <c r="G194" s="194"/>
      <c r="H194"/>
      <c r="I194"/>
      <c r="J194"/>
      <c r="K194"/>
      <c r="L194" s="92"/>
      <c r="M194"/>
      <c r="N194"/>
      <c r="O194" s="63"/>
      <c r="P194" s="63"/>
      <c r="Q194"/>
      <c r="R194"/>
      <c r="S194"/>
      <c r="T194" s="25"/>
    </row>
    <row r="195" spans="2:20" s="52" customFormat="1" ht="12.75" customHeight="1">
      <c r="B195"/>
      <c r="C195"/>
      <c r="D195" s="200"/>
      <c r="E195" s="25"/>
      <c r="F195"/>
      <c r="G195" s="194"/>
      <c r="H195"/>
      <c r="I195"/>
      <c r="J195"/>
      <c r="K195"/>
      <c r="L195" s="92"/>
      <c r="M195"/>
      <c r="N195"/>
      <c r="O195" s="63"/>
      <c r="P195" s="63"/>
      <c r="Q195"/>
      <c r="R195"/>
      <c r="S195"/>
      <c r="T195" s="25"/>
    </row>
    <row r="196" spans="2:20" s="52" customFormat="1" ht="12.75" customHeight="1">
      <c r="B196"/>
      <c r="C196"/>
      <c r="D196" s="200"/>
      <c r="E196" s="25"/>
      <c r="F196"/>
      <c r="G196" s="194"/>
      <c r="H196"/>
      <c r="I196"/>
      <c r="J196"/>
      <c r="K196"/>
      <c r="L196" s="92"/>
      <c r="M196"/>
      <c r="N196"/>
      <c r="O196" s="63"/>
      <c r="P196" s="63"/>
      <c r="Q196"/>
      <c r="R196"/>
      <c r="S196"/>
      <c r="T196" s="25"/>
    </row>
    <row r="197" spans="2:20" s="52" customFormat="1" ht="12.75" customHeight="1">
      <c r="B197"/>
      <c r="C197"/>
      <c r="D197" s="200"/>
      <c r="E197" s="25"/>
      <c r="F197"/>
      <c r="G197" s="194"/>
      <c r="H197"/>
      <c r="I197"/>
      <c r="J197"/>
      <c r="K197"/>
      <c r="L197" s="92"/>
      <c r="M197"/>
      <c r="N197"/>
      <c r="O197" s="63"/>
      <c r="P197" s="63"/>
      <c r="Q197"/>
      <c r="R197"/>
      <c r="S197"/>
      <c r="T197" s="25"/>
    </row>
    <row r="198" spans="2:20" s="52" customFormat="1" ht="12.75" customHeight="1">
      <c r="B198"/>
      <c r="C198"/>
      <c r="D198" s="200"/>
      <c r="E198" s="25"/>
      <c r="F198"/>
      <c r="G198" s="194"/>
      <c r="H198"/>
      <c r="I198"/>
      <c r="J198"/>
      <c r="K198"/>
      <c r="L198" s="92"/>
      <c r="M198"/>
      <c r="N198"/>
      <c r="O198" s="63"/>
      <c r="P198" s="63"/>
      <c r="Q198"/>
      <c r="R198"/>
      <c r="S198"/>
      <c r="T198" s="25"/>
    </row>
    <row r="199" spans="2:20" s="52" customFormat="1" ht="12.75" customHeight="1">
      <c r="B199"/>
      <c r="C199"/>
      <c r="D199" s="200"/>
      <c r="E199" s="25"/>
      <c r="F199"/>
      <c r="G199" s="194"/>
      <c r="H199"/>
      <c r="I199"/>
      <c r="J199"/>
      <c r="K199"/>
      <c r="L199" s="92"/>
      <c r="M199"/>
      <c r="N199"/>
      <c r="O199" s="63"/>
      <c r="P199" s="63"/>
      <c r="Q199"/>
      <c r="R199"/>
      <c r="S199"/>
      <c r="T199" s="25"/>
    </row>
    <row r="200" spans="2:20" s="52" customFormat="1" ht="12.75" customHeight="1">
      <c r="B200"/>
      <c r="C200"/>
      <c r="D200" s="200"/>
      <c r="E200" s="25"/>
      <c r="F200"/>
      <c r="G200" s="194"/>
      <c r="H200"/>
      <c r="I200"/>
      <c r="J200"/>
      <c r="K200"/>
      <c r="L200" s="92"/>
      <c r="M200"/>
      <c r="N200"/>
      <c r="O200" s="63"/>
      <c r="P200" s="63"/>
      <c r="Q200"/>
      <c r="R200"/>
      <c r="S200"/>
      <c r="T200" s="25"/>
    </row>
    <row r="201" spans="2:20" s="52" customFormat="1" ht="12.75" customHeight="1">
      <c r="B201"/>
      <c r="C201"/>
      <c r="D201" s="200"/>
      <c r="E201" s="25"/>
      <c r="F201"/>
      <c r="G201" s="194"/>
      <c r="H201"/>
      <c r="I201"/>
      <c r="J201"/>
      <c r="K201"/>
      <c r="L201" s="92"/>
      <c r="M201"/>
      <c r="N201"/>
      <c r="O201" s="63"/>
      <c r="P201" s="63"/>
      <c r="Q201"/>
      <c r="R201"/>
      <c r="S201"/>
      <c r="T201" s="25"/>
    </row>
    <row r="202" spans="2:20" s="52" customFormat="1" ht="12.75" customHeight="1">
      <c r="B202"/>
      <c r="C202"/>
      <c r="D202" s="200"/>
      <c r="E202" s="25"/>
      <c r="F202"/>
      <c r="G202" s="194"/>
      <c r="H202"/>
      <c r="I202"/>
      <c r="J202"/>
      <c r="K202"/>
      <c r="L202" s="92"/>
      <c r="M202"/>
      <c r="N202"/>
      <c r="O202" s="63"/>
      <c r="P202" s="63"/>
      <c r="Q202"/>
      <c r="R202"/>
      <c r="S202"/>
      <c r="T202" s="25"/>
    </row>
    <row r="203" spans="2:20" s="52" customFormat="1" ht="12.75" customHeight="1">
      <c r="B203"/>
      <c r="C203"/>
      <c r="D203" s="200"/>
      <c r="E203" s="25"/>
      <c r="F203"/>
      <c r="G203" s="194"/>
      <c r="H203"/>
      <c r="I203"/>
      <c r="J203"/>
      <c r="K203"/>
      <c r="L203" s="92"/>
      <c r="M203"/>
      <c r="N203"/>
      <c r="O203" s="63"/>
      <c r="P203" s="63"/>
      <c r="Q203"/>
      <c r="R203"/>
      <c r="S203"/>
      <c r="T203" s="25"/>
    </row>
    <row r="204" spans="2:20" s="52" customFormat="1" ht="12.75" customHeight="1">
      <c r="B204"/>
      <c r="C204"/>
      <c r="D204" s="200"/>
      <c r="E204" s="25"/>
      <c r="F204"/>
      <c r="G204" s="194"/>
      <c r="H204"/>
      <c r="I204"/>
      <c r="J204"/>
      <c r="K204"/>
      <c r="L204" s="92"/>
      <c r="M204"/>
      <c r="N204"/>
      <c r="O204" s="63"/>
      <c r="P204" s="63"/>
      <c r="Q204"/>
      <c r="R204"/>
      <c r="S204"/>
      <c r="T204" s="25"/>
    </row>
    <row r="205" spans="2:20" s="52" customFormat="1" ht="12.75" customHeight="1">
      <c r="B205"/>
      <c r="C205"/>
      <c r="D205" s="200"/>
      <c r="E205" s="25"/>
      <c r="F205"/>
      <c r="G205" s="194"/>
      <c r="H205"/>
      <c r="I205"/>
      <c r="J205"/>
      <c r="K205"/>
      <c r="L205" s="92"/>
      <c r="M205"/>
      <c r="N205"/>
      <c r="O205" s="63"/>
      <c r="P205" s="63"/>
      <c r="Q205"/>
      <c r="R205"/>
      <c r="S205"/>
      <c r="T205" s="25"/>
    </row>
    <row r="206" spans="2:20" s="52" customFormat="1" ht="12.75" customHeight="1">
      <c r="B206"/>
      <c r="C206"/>
      <c r="D206" s="200"/>
      <c r="E206" s="25"/>
      <c r="F206"/>
      <c r="G206" s="194"/>
      <c r="H206"/>
      <c r="I206"/>
      <c r="J206"/>
      <c r="K206"/>
      <c r="L206" s="92"/>
      <c r="M206"/>
      <c r="N206"/>
      <c r="O206" s="63"/>
      <c r="P206" s="63"/>
      <c r="Q206"/>
      <c r="R206"/>
      <c r="S206"/>
      <c r="T206" s="25"/>
    </row>
    <row r="207" spans="2:20" s="52" customFormat="1" ht="12.75" customHeight="1">
      <c r="B207"/>
      <c r="C207"/>
      <c r="D207" s="200"/>
      <c r="E207" s="25"/>
      <c r="F207"/>
      <c r="G207" s="194"/>
      <c r="H207"/>
      <c r="I207"/>
      <c r="J207"/>
      <c r="K207"/>
      <c r="L207" s="92"/>
      <c r="M207"/>
      <c r="N207"/>
      <c r="O207" s="63"/>
      <c r="P207" s="63"/>
      <c r="Q207"/>
      <c r="R207"/>
      <c r="S207"/>
      <c r="T207" s="25"/>
    </row>
    <row r="208" spans="2:20" s="52" customFormat="1" ht="12.75" customHeight="1">
      <c r="B208"/>
      <c r="C208"/>
      <c r="D208" s="200"/>
      <c r="E208" s="25"/>
      <c r="F208"/>
      <c r="G208" s="194"/>
      <c r="H208"/>
      <c r="I208"/>
      <c r="J208"/>
      <c r="K208"/>
      <c r="L208" s="92"/>
      <c r="M208"/>
      <c r="N208"/>
      <c r="O208" s="63"/>
      <c r="P208" s="63"/>
      <c r="Q208"/>
      <c r="R208"/>
      <c r="S208"/>
      <c r="T208" s="25"/>
    </row>
    <row r="209" spans="2:20" s="52" customFormat="1" ht="12.75" customHeight="1">
      <c r="B209"/>
      <c r="C209"/>
      <c r="D209" s="200"/>
      <c r="E209" s="25"/>
      <c r="F209"/>
      <c r="G209" s="194"/>
      <c r="H209"/>
      <c r="I209"/>
      <c r="J209"/>
      <c r="K209"/>
      <c r="L209" s="92"/>
      <c r="M209"/>
      <c r="N209"/>
      <c r="O209" s="63"/>
      <c r="P209" s="63"/>
      <c r="Q209"/>
      <c r="R209"/>
      <c r="S209"/>
      <c r="T209" s="25"/>
    </row>
    <row r="210" spans="2:20" s="52" customFormat="1" ht="12.75" customHeight="1">
      <c r="B210"/>
      <c r="C210"/>
      <c r="D210" s="200"/>
      <c r="E210" s="25"/>
      <c r="F210"/>
      <c r="G210" s="194"/>
      <c r="H210"/>
      <c r="I210"/>
      <c r="J210"/>
      <c r="K210"/>
      <c r="L210" s="92"/>
      <c r="M210"/>
      <c r="N210"/>
      <c r="O210" s="63"/>
      <c r="P210" s="63"/>
      <c r="Q210"/>
      <c r="R210"/>
      <c r="S210"/>
      <c r="T210" s="25"/>
    </row>
    <row r="211" spans="2:20" s="52" customFormat="1" ht="12.75" customHeight="1">
      <c r="B211"/>
      <c r="C211"/>
      <c r="D211" s="200"/>
      <c r="E211" s="25"/>
      <c r="F211"/>
      <c r="G211" s="194"/>
      <c r="H211"/>
      <c r="I211"/>
      <c r="J211"/>
      <c r="K211"/>
      <c r="L211" s="92"/>
      <c r="M211"/>
      <c r="N211"/>
      <c r="O211" s="63"/>
      <c r="P211" s="63"/>
      <c r="Q211"/>
      <c r="R211"/>
      <c r="S211"/>
      <c r="T211" s="25"/>
    </row>
    <row r="212" spans="2:20" s="52" customFormat="1" ht="12.75" customHeight="1">
      <c r="B212"/>
      <c r="C212"/>
      <c r="D212" s="200"/>
      <c r="E212" s="25"/>
      <c r="F212"/>
      <c r="G212" s="194"/>
      <c r="H212"/>
      <c r="I212"/>
      <c r="J212"/>
      <c r="K212"/>
      <c r="L212" s="92"/>
      <c r="M212"/>
      <c r="N212"/>
      <c r="O212" s="63"/>
      <c r="P212" s="63"/>
      <c r="Q212"/>
      <c r="R212"/>
      <c r="S212"/>
      <c r="T212" s="25"/>
    </row>
    <row r="213" spans="2:20" s="52" customFormat="1" ht="12.75" customHeight="1">
      <c r="B213"/>
      <c r="C213"/>
      <c r="D213" s="200"/>
      <c r="E213" s="25"/>
      <c r="F213"/>
      <c r="G213" s="194"/>
      <c r="H213"/>
      <c r="I213"/>
      <c r="J213"/>
      <c r="K213"/>
      <c r="L213" s="92"/>
      <c r="M213"/>
      <c r="N213"/>
      <c r="O213" s="63"/>
      <c r="P213" s="63"/>
      <c r="Q213"/>
      <c r="R213"/>
      <c r="S213"/>
      <c r="T213" s="25"/>
    </row>
    <row r="214" spans="2:20" s="52" customFormat="1" ht="12.75" customHeight="1">
      <c r="B214"/>
      <c r="C214"/>
      <c r="D214" s="200"/>
      <c r="E214" s="25"/>
      <c r="F214"/>
      <c r="G214" s="194"/>
      <c r="H214"/>
      <c r="I214"/>
      <c r="J214"/>
      <c r="K214"/>
      <c r="L214" s="92"/>
      <c r="M214"/>
      <c r="N214"/>
      <c r="O214" s="63"/>
      <c r="P214" s="63"/>
      <c r="Q214"/>
      <c r="R214"/>
      <c r="S214"/>
      <c r="T214" s="25"/>
    </row>
    <row r="215" spans="2:20" s="52" customFormat="1" ht="12.75" customHeight="1">
      <c r="B215"/>
      <c r="C215"/>
      <c r="D215" s="200"/>
      <c r="E215" s="25"/>
      <c r="F215"/>
      <c r="G215" s="194"/>
      <c r="H215"/>
      <c r="I215"/>
      <c r="J215"/>
      <c r="K215"/>
      <c r="L215" s="92"/>
      <c r="M215"/>
      <c r="N215"/>
      <c r="O215" s="63"/>
      <c r="P215" s="63"/>
      <c r="Q215"/>
      <c r="R215"/>
      <c r="S215"/>
      <c r="T215" s="25"/>
    </row>
    <row r="216" spans="2:20" s="52" customFormat="1" ht="12.75" customHeight="1">
      <c r="B216"/>
      <c r="C216"/>
      <c r="D216" s="200"/>
      <c r="E216" s="25"/>
      <c r="F216"/>
      <c r="G216" s="194"/>
      <c r="H216"/>
      <c r="I216"/>
      <c r="J216"/>
      <c r="K216"/>
      <c r="L216" s="92"/>
      <c r="M216"/>
      <c r="N216"/>
      <c r="O216" s="63"/>
      <c r="P216" s="63"/>
      <c r="Q216"/>
      <c r="R216"/>
      <c r="S216"/>
      <c r="T216" s="25"/>
    </row>
    <row r="217" spans="2:20" s="52" customFormat="1" ht="12.75" customHeight="1">
      <c r="B217"/>
      <c r="C217"/>
      <c r="D217" s="200"/>
      <c r="E217" s="25"/>
      <c r="F217"/>
      <c r="G217" s="194"/>
      <c r="H217"/>
      <c r="I217"/>
      <c r="J217"/>
      <c r="K217"/>
      <c r="L217" s="92"/>
      <c r="M217"/>
      <c r="N217"/>
      <c r="O217" s="63"/>
      <c r="P217" s="63"/>
      <c r="Q217"/>
      <c r="R217"/>
      <c r="S217"/>
      <c r="T217" s="25"/>
    </row>
    <row r="218" spans="2:20" s="52" customFormat="1" ht="12.75" customHeight="1">
      <c r="B218"/>
      <c r="C218"/>
      <c r="D218" s="200"/>
      <c r="E218" s="25"/>
      <c r="F218"/>
      <c r="G218" s="194"/>
      <c r="H218"/>
      <c r="I218"/>
      <c r="J218"/>
      <c r="K218"/>
      <c r="L218" s="92"/>
      <c r="M218"/>
      <c r="N218"/>
      <c r="O218" s="63"/>
      <c r="P218" s="63"/>
      <c r="Q218"/>
      <c r="R218"/>
      <c r="S218"/>
      <c r="T218" s="25"/>
    </row>
    <row r="219" spans="2:20" s="52" customFormat="1" ht="12.75" customHeight="1">
      <c r="B219"/>
      <c r="C219"/>
      <c r="D219" s="200"/>
      <c r="E219" s="25"/>
      <c r="F219"/>
      <c r="G219" s="194"/>
      <c r="H219"/>
      <c r="I219"/>
      <c r="J219"/>
      <c r="K219"/>
      <c r="L219" s="92"/>
      <c r="M219"/>
      <c r="N219"/>
      <c r="O219" s="63"/>
      <c r="P219" s="63"/>
      <c r="Q219"/>
      <c r="R219"/>
      <c r="S219"/>
      <c r="T219" s="25"/>
    </row>
    <row r="220" spans="2:20" s="52" customFormat="1" ht="12.75" customHeight="1">
      <c r="B220"/>
      <c r="C220"/>
      <c r="D220" s="200"/>
      <c r="E220" s="25"/>
      <c r="F220"/>
      <c r="G220" s="194"/>
      <c r="H220"/>
      <c r="I220"/>
      <c r="J220"/>
      <c r="K220"/>
      <c r="L220" s="92"/>
      <c r="M220"/>
      <c r="N220"/>
      <c r="O220" s="63"/>
      <c r="P220" s="63"/>
      <c r="Q220"/>
      <c r="R220"/>
      <c r="S220"/>
      <c r="T220" s="25"/>
    </row>
    <row r="221" spans="2:20" s="52" customFormat="1" ht="12.75" customHeight="1">
      <c r="B221"/>
      <c r="C221"/>
      <c r="D221" s="200"/>
      <c r="E221" s="25"/>
      <c r="F221"/>
      <c r="G221" s="194"/>
      <c r="H221"/>
      <c r="I221"/>
      <c r="J221"/>
      <c r="K221"/>
      <c r="L221" s="92"/>
      <c r="M221"/>
      <c r="N221"/>
      <c r="O221" s="63"/>
      <c r="P221" s="63"/>
      <c r="Q221"/>
      <c r="R221"/>
      <c r="S221"/>
      <c r="T221" s="25"/>
    </row>
    <row r="222" spans="2:20" s="52" customFormat="1" ht="12.75" customHeight="1">
      <c r="B222"/>
      <c r="C222"/>
      <c r="D222" s="200"/>
      <c r="E222" s="25"/>
      <c r="F222"/>
      <c r="G222" s="194"/>
      <c r="H222"/>
      <c r="I222"/>
      <c r="J222"/>
      <c r="K222"/>
      <c r="L222" s="92"/>
      <c r="M222"/>
      <c r="N222"/>
      <c r="O222" s="63"/>
      <c r="P222" s="63"/>
      <c r="Q222"/>
      <c r="R222"/>
      <c r="S222"/>
      <c r="T222" s="25"/>
    </row>
    <row r="223" spans="2:20" s="52" customFormat="1" ht="12.75" customHeight="1">
      <c r="B223"/>
      <c r="C223"/>
      <c r="D223" s="200"/>
      <c r="E223" s="25"/>
      <c r="F223"/>
      <c r="G223" s="194"/>
      <c r="H223"/>
      <c r="I223"/>
      <c r="J223"/>
      <c r="K223"/>
      <c r="L223" s="92"/>
      <c r="M223"/>
      <c r="N223"/>
      <c r="O223" s="63"/>
      <c r="P223" s="63"/>
      <c r="Q223"/>
      <c r="R223"/>
      <c r="S223"/>
      <c r="T223" s="25"/>
    </row>
    <row r="224" spans="2:20" s="52" customFormat="1" ht="12.75" customHeight="1">
      <c r="B224"/>
      <c r="C224"/>
      <c r="D224" s="200"/>
      <c r="E224" s="25"/>
      <c r="F224"/>
      <c r="G224" s="194"/>
      <c r="H224"/>
      <c r="I224"/>
      <c r="J224"/>
      <c r="K224"/>
      <c r="L224" s="92"/>
      <c r="M224"/>
      <c r="N224"/>
      <c r="O224" s="63"/>
      <c r="P224" s="63"/>
      <c r="Q224"/>
      <c r="R224"/>
      <c r="S224"/>
      <c r="T224" s="25"/>
    </row>
    <row r="225" spans="2:20" s="52" customFormat="1" ht="12.75" customHeight="1">
      <c r="B225"/>
      <c r="C225"/>
      <c r="D225" s="200"/>
      <c r="E225" s="25"/>
      <c r="F225"/>
      <c r="G225" s="194"/>
      <c r="H225"/>
      <c r="I225"/>
      <c r="J225"/>
      <c r="K225"/>
      <c r="L225" s="92"/>
      <c r="M225"/>
      <c r="N225"/>
      <c r="O225" s="63"/>
      <c r="P225" s="63"/>
      <c r="Q225"/>
      <c r="R225"/>
      <c r="S225"/>
      <c r="T225" s="25"/>
    </row>
    <row r="226" spans="2:20" s="52" customFormat="1" ht="12.75" customHeight="1">
      <c r="B226"/>
      <c r="C226"/>
      <c r="D226" s="200"/>
      <c r="E226" s="25"/>
      <c r="F226"/>
      <c r="G226" s="194"/>
      <c r="H226"/>
      <c r="I226"/>
      <c r="J226"/>
      <c r="K226"/>
      <c r="L226" s="92"/>
      <c r="M226"/>
      <c r="N226"/>
      <c r="O226" s="63"/>
      <c r="P226" s="63"/>
      <c r="Q226"/>
      <c r="R226"/>
      <c r="S226"/>
      <c r="T226" s="25"/>
    </row>
    <row r="227" spans="2:20" s="52" customFormat="1" ht="12.75" customHeight="1">
      <c r="B227"/>
      <c r="C227"/>
      <c r="D227" s="200"/>
      <c r="E227" s="25"/>
      <c r="F227"/>
      <c r="G227" s="194"/>
      <c r="H227"/>
      <c r="I227"/>
      <c r="J227"/>
      <c r="K227"/>
      <c r="L227" s="92"/>
      <c r="M227"/>
      <c r="N227"/>
      <c r="O227" s="63"/>
      <c r="P227" s="63"/>
      <c r="Q227"/>
      <c r="R227"/>
      <c r="S227"/>
      <c r="T227" s="25"/>
    </row>
    <row r="228" spans="2:20" s="52" customFormat="1" ht="12.75" customHeight="1">
      <c r="B228"/>
      <c r="C228"/>
      <c r="D228" s="200"/>
      <c r="E228" s="25"/>
      <c r="F228"/>
      <c r="G228" s="194"/>
      <c r="H228"/>
      <c r="I228"/>
      <c r="J228"/>
      <c r="K228"/>
      <c r="L228" s="92"/>
      <c r="M228"/>
      <c r="N228"/>
      <c r="O228" s="63"/>
      <c r="P228" s="63"/>
      <c r="Q228"/>
      <c r="R228"/>
      <c r="S228"/>
      <c r="T228" s="25"/>
    </row>
    <row r="229" spans="2:20" s="52" customFormat="1" ht="12.75" customHeight="1">
      <c r="B229"/>
      <c r="C229"/>
      <c r="D229" s="200"/>
      <c r="E229" s="25"/>
      <c r="F229"/>
      <c r="G229" s="194"/>
      <c r="H229"/>
      <c r="I229"/>
      <c r="J229"/>
      <c r="K229"/>
      <c r="L229" s="92"/>
      <c r="M229"/>
      <c r="N229"/>
      <c r="O229" s="63"/>
      <c r="P229" s="63"/>
      <c r="Q229"/>
      <c r="R229"/>
      <c r="S229"/>
      <c r="T229" s="25"/>
    </row>
    <row r="230" spans="2:20" s="52" customFormat="1" ht="12.75" customHeight="1">
      <c r="B230"/>
      <c r="C230"/>
      <c r="D230" s="200"/>
      <c r="E230" s="25"/>
      <c r="F230"/>
      <c r="G230" s="194"/>
      <c r="H230"/>
      <c r="I230"/>
      <c r="J230"/>
      <c r="K230"/>
      <c r="L230" s="92"/>
      <c r="M230"/>
      <c r="N230"/>
      <c r="O230" s="63"/>
      <c r="P230" s="63"/>
      <c r="Q230"/>
      <c r="R230"/>
      <c r="S230"/>
      <c r="T230" s="25"/>
    </row>
    <row r="231" spans="2:20" s="52" customFormat="1" ht="12.75" customHeight="1">
      <c r="B231"/>
      <c r="C231"/>
      <c r="D231" s="200"/>
      <c r="E231" s="25"/>
      <c r="F231"/>
      <c r="G231" s="194"/>
      <c r="H231"/>
      <c r="I231"/>
      <c r="J231"/>
      <c r="K231"/>
      <c r="L231" s="92"/>
      <c r="M231"/>
      <c r="N231"/>
      <c r="O231" s="63"/>
      <c r="P231" s="63"/>
      <c r="Q231"/>
      <c r="R231"/>
      <c r="S231"/>
      <c r="T231" s="25"/>
    </row>
    <row r="232" spans="2:20" s="52" customFormat="1" ht="12.75" customHeight="1">
      <c r="B232"/>
      <c r="C232"/>
      <c r="D232" s="200"/>
      <c r="E232" s="25"/>
      <c r="F232"/>
      <c r="G232" s="194"/>
      <c r="H232"/>
      <c r="I232"/>
      <c r="J232"/>
      <c r="K232"/>
      <c r="L232" s="92"/>
      <c r="M232"/>
      <c r="N232"/>
      <c r="O232" s="63"/>
      <c r="P232" s="63"/>
      <c r="Q232"/>
      <c r="R232"/>
      <c r="S232"/>
      <c r="T232" s="25"/>
    </row>
    <row r="233" spans="2:20" s="52" customFormat="1" ht="12.75" customHeight="1">
      <c r="B233"/>
      <c r="C233"/>
      <c r="D233" s="200"/>
      <c r="E233" s="25"/>
      <c r="F233"/>
      <c r="G233" s="194"/>
      <c r="H233"/>
      <c r="I233"/>
      <c r="J233"/>
      <c r="K233"/>
      <c r="L233" s="92"/>
      <c r="M233"/>
      <c r="N233"/>
      <c r="O233" s="63"/>
      <c r="P233" s="63"/>
      <c r="Q233"/>
      <c r="R233"/>
      <c r="S233"/>
      <c r="T233" s="25"/>
    </row>
    <row r="234" spans="2:20" s="52" customFormat="1" ht="12.75" customHeight="1">
      <c r="B234"/>
      <c r="C234"/>
      <c r="D234" s="200"/>
      <c r="E234" s="25"/>
      <c r="F234"/>
      <c r="G234" s="194"/>
      <c r="H234"/>
      <c r="I234"/>
      <c r="J234"/>
      <c r="K234"/>
      <c r="L234" s="92"/>
      <c r="M234"/>
      <c r="N234"/>
      <c r="O234" s="63"/>
      <c r="P234" s="63"/>
      <c r="Q234"/>
      <c r="R234"/>
      <c r="S234"/>
      <c r="T234" s="25"/>
    </row>
    <row r="235" spans="2:20" s="52" customFormat="1" ht="12.75" customHeight="1">
      <c r="B235"/>
      <c r="C235"/>
      <c r="D235" s="200"/>
      <c r="E235" s="25"/>
      <c r="F235"/>
      <c r="G235" s="194"/>
      <c r="H235"/>
      <c r="I235"/>
      <c r="J235"/>
      <c r="K235"/>
      <c r="L235" s="92"/>
      <c r="M235"/>
      <c r="N235"/>
      <c r="O235" s="63"/>
      <c r="P235" s="63"/>
      <c r="Q235"/>
      <c r="R235"/>
      <c r="S235"/>
      <c r="T235" s="25"/>
    </row>
    <row r="236" spans="2:20" s="52" customFormat="1" ht="12.75" customHeight="1">
      <c r="B236"/>
      <c r="C236"/>
      <c r="D236" s="200"/>
      <c r="E236" s="25"/>
      <c r="F236"/>
      <c r="G236" s="194"/>
      <c r="H236"/>
      <c r="I236"/>
      <c r="J236"/>
      <c r="K236"/>
      <c r="L236" s="92"/>
      <c r="M236"/>
      <c r="N236"/>
      <c r="O236" s="63"/>
      <c r="P236" s="63"/>
      <c r="Q236"/>
      <c r="R236"/>
      <c r="S236"/>
      <c r="T236" s="25"/>
    </row>
    <row r="237" spans="2:20" s="52" customFormat="1" ht="12.75" customHeight="1">
      <c r="B237"/>
      <c r="C237"/>
      <c r="D237" s="200"/>
      <c r="E237" s="25"/>
      <c r="F237"/>
      <c r="G237" s="194"/>
      <c r="H237"/>
      <c r="I237"/>
      <c r="J237"/>
      <c r="K237"/>
      <c r="L237" s="92"/>
      <c r="M237"/>
      <c r="N237"/>
      <c r="O237" s="63"/>
      <c r="P237" s="63"/>
      <c r="Q237"/>
      <c r="R237"/>
      <c r="S237"/>
      <c r="T237" s="25"/>
    </row>
    <row r="238" spans="2:20" s="52" customFormat="1" ht="12.75" customHeight="1">
      <c r="B238"/>
      <c r="C238"/>
      <c r="D238" s="200"/>
      <c r="E238" s="25"/>
      <c r="F238"/>
      <c r="G238" s="194"/>
      <c r="H238"/>
      <c r="I238"/>
      <c r="J238"/>
      <c r="K238"/>
      <c r="L238" s="92"/>
      <c r="M238"/>
      <c r="N238"/>
      <c r="O238" s="63"/>
      <c r="P238" s="63"/>
      <c r="Q238"/>
      <c r="R238"/>
      <c r="S238"/>
      <c r="T238" s="25"/>
    </row>
    <row r="239" spans="2:20" s="52" customFormat="1" ht="12.75" customHeight="1">
      <c r="B239"/>
      <c r="C239"/>
      <c r="D239" s="200"/>
      <c r="E239" s="25"/>
      <c r="F239"/>
      <c r="G239" s="194"/>
      <c r="H239"/>
      <c r="I239"/>
      <c r="J239"/>
      <c r="K239"/>
      <c r="L239" s="92"/>
      <c r="M239"/>
      <c r="N239"/>
      <c r="O239" s="63"/>
      <c r="P239" s="63"/>
      <c r="Q239"/>
      <c r="R239"/>
      <c r="S239"/>
      <c r="T239" s="25"/>
    </row>
    <row r="240" spans="2:20" s="52" customFormat="1" ht="12.75" customHeight="1">
      <c r="B240"/>
      <c r="C240"/>
      <c r="D240" s="200"/>
      <c r="E240" s="25"/>
      <c r="F240"/>
      <c r="G240" s="194"/>
      <c r="H240"/>
      <c r="I240"/>
      <c r="J240"/>
      <c r="K240"/>
      <c r="L240" s="92"/>
      <c r="M240"/>
      <c r="N240"/>
      <c r="O240" s="63"/>
      <c r="P240" s="63"/>
      <c r="Q240"/>
      <c r="R240"/>
      <c r="S240"/>
      <c r="T240" s="25"/>
    </row>
    <row r="241" spans="2:20" s="52" customFormat="1" ht="12.75" customHeight="1">
      <c r="B241"/>
      <c r="C241"/>
      <c r="D241" s="200"/>
      <c r="E241" s="25"/>
      <c r="F241"/>
      <c r="G241" s="194"/>
      <c r="H241"/>
      <c r="I241"/>
      <c r="J241"/>
      <c r="K241"/>
      <c r="L241" s="92"/>
      <c r="M241"/>
      <c r="N241"/>
      <c r="O241" s="63"/>
      <c r="P241" s="63"/>
      <c r="Q241"/>
      <c r="R241"/>
      <c r="S241"/>
      <c r="T241" s="25"/>
    </row>
    <row r="242" spans="2:20" s="52" customFormat="1" ht="12.75" customHeight="1">
      <c r="B242"/>
      <c r="C242"/>
      <c r="D242" s="200"/>
      <c r="E242" s="25"/>
      <c r="F242"/>
      <c r="G242" s="194"/>
      <c r="H242"/>
      <c r="I242"/>
      <c r="J242"/>
      <c r="K242"/>
      <c r="L242" s="92"/>
      <c r="M242"/>
      <c r="N242"/>
      <c r="O242" s="63"/>
      <c r="P242" s="63"/>
      <c r="Q242"/>
      <c r="R242"/>
      <c r="S242"/>
      <c r="T242" s="25"/>
    </row>
    <row r="243" spans="2:20" s="52" customFormat="1" ht="12.75" customHeight="1">
      <c r="B243"/>
      <c r="C243"/>
      <c r="D243" s="200"/>
      <c r="E243" s="25"/>
      <c r="F243"/>
      <c r="G243" s="194"/>
      <c r="H243"/>
      <c r="I243"/>
      <c r="J243"/>
      <c r="K243"/>
      <c r="L243" s="92"/>
      <c r="M243"/>
      <c r="N243"/>
      <c r="O243" s="63"/>
      <c r="P243" s="63"/>
      <c r="Q243"/>
      <c r="R243"/>
      <c r="S243"/>
      <c r="T243" s="25"/>
    </row>
    <row r="244" spans="2:20" s="52" customFormat="1" ht="12.75" customHeight="1">
      <c r="B244"/>
      <c r="C244"/>
      <c r="D244" s="200"/>
      <c r="E244" s="25"/>
      <c r="F244"/>
      <c r="G244" s="194"/>
      <c r="H244"/>
      <c r="I244"/>
      <c r="J244"/>
      <c r="K244"/>
      <c r="L244" s="92"/>
      <c r="M244"/>
      <c r="N244"/>
      <c r="O244" s="63"/>
      <c r="P244" s="63"/>
      <c r="Q244"/>
      <c r="R244"/>
      <c r="S244"/>
      <c r="T244" s="25"/>
    </row>
    <row r="245" spans="2:20" s="52" customFormat="1" ht="12.75" customHeight="1">
      <c r="B245"/>
      <c r="C245"/>
      <c r="D245" s="200"/>
      <c r="E245" s="25"/>
      <c r="F245"/>
      <c r="G245" s="194"/>
      <c r="H245"/>
      <c r="I245"/>
      <c r="J245"/>
      <c r="K245"/>
      <c r="L245" s="92"/>
      <c r="M245"/>
      <c r="N245"/>
      <c r="O245" s="63"/>
      <c r="P245" s="63"/>
      <c r="Q245"/>
      <c r="R245"/>
      <c r="S245"/>
      <c r="T245" s="25"/>
    </row>
    <row r="246" spans="2:20" s="52" customFormat="1" ht="12.75" customHeight="1">
      <c r="B246"/>
      <c r="C246"/>
      <c r="D246" s="200"/>
      <c r="E246" s="25"/>
      <c r="F246"/>
      <c r="G246" s="194"/>
      <c r="H246"/>
      <c r="I246"/>
      <c r="J246"/>
      <c r="K246"/>
      <c r="L246" s="92"/>
      <c r="M246"/>
      <c r="N246"/>
      <c r="O246" s="63"/>
      <c r="P246" s="63"/>
      <c r="Q246"/>
      <c r="R246"/>
      <c r="S246"/>
      <c r="T246" s="25"/>
    </row>
    <row r="247" spans="2:20" s="52" customFormat="1" ht="12.75" customHeight="1">
      <c r="B247"/>
      <c r="C247"/>
      <c r="D247" s="200"/>
      <c r="E247" s="25"/>
      <c r="F247"/>
      <c r="G247" s="194"/>
      <c r="H247"/>
      <c r="I247"/>
      <c r="J247"/>
      <c r="K247"/>
      <c r="L247" s="92"/>
      <c r="M247"/>
      <c r="N247"/>
      <c r="O247" s="63"/>
      <c r="P247" s="63"/>
      <c r="Q247"/>
      <c r="R247"/>
      <c r="S247"/>
      <c r="T247" s="25"/>
    </row>
    <row r="248" spans="2:20" s="52" customFormat="1" ht="12.75" customHeight="1">
      <c r="B248"/>
      <c r="C248"/>
      <c r="D248" s="200"/>
      <c r="E248" s="25"/>
      <c r="F248"/>
      <c r="G248" s="194"/>
      <c r="H248"/>
      <c r="I248"/>
      <c r="J248"/>
      <c r="K248"/>
      <c r="L248" s="92"/>
      <c r="M248"/>
      <c r="N248"/>
      <c r="O248" s="63"/>
      <c r="P248" s="63"/>
      <c r="Q248"/>
      <c r="R248"/>
      <c r="S248"/>
      <c r="T248" s="25"/>
    </row>
    <row r="249" spans="2:20" s="52" customFormat="1" ht="12.75" customHeight="1">
      <c r="B249"/>
      <c r="C249"/>
      <c r="D249" s="200"/>
      <c r="E249" s="25"/>
      <c r="F249"/>
      <c r="G249" s="194"/>
      <c r="H249"/>
      <c r="I249"/>
      <c r="J249"/>
      <c r="K249"/>
      <c r="L249" s="92"/>
      <c r="M249"/>
      <c r="N249"/>
      <c r="O249" s="63"/>
      <c r="P249" s="63"/>
      <c r="Q249"/>
      <c r="R249"/>
      <c r="S249"/>
      <c r="T249" s="25"/>
    </row>
    <row r="250" spans="2:20" s="52" customFormat="1" ht="12.75" customHeight="1">
      <c r="B250"/>
      <c r="C250"/>
      <c r="D250" s="200"/>
      <c r="E250" s="25"/>
      <c r="F250"/>
      <c r="G250" s="194"/>
      <c r="H250"/>
      <c r="I250"/>
      <c r="J250"/>
      <c r="K250"/>
      <c r="L250" s="92"/>
      <c r="M250"/>
      <c r="N250"/>
      <c r="O250" s="63"/>
      <c r="P250" s="63"/>
      <c r="Q250"/>
      <c r="R250"/>
      <c r="S250"/>
      <c r="T250" s="25"/>
    </row>
    <row r="251" spans="2:20" s="52" customFormat="1" ht="12.75" customHeight="1">
      <c r="B251"/>
      <c r="C251"/>
      <c r="D251" s="200"/>
      <c r="E251" s="25"/>
      <c r="F251"/>
      <c r="G251" s="194"/>
      <c r="H251"/>
      <c r="I251"/>
      <c r="J251"/>
      <c r="K251"/>
      <c r="L251" s="92"/>
      <c r="M251"/>
      <c r="N251"/>
      <c r="O251" s="63"/>
      <c r="P251" s="63"/>
      <c r="Q251"/>
      <c r="R251"/>
      <c r="S251"/>
      <c r="T251" s="25"/>
    </row>
    <row r="252" spans="2:20" s="52" customFormat="1" ht="12.75" customHeight="1">
      <c r="B252"/>
      <c r="C252"/>
      <c r="D252" s="200"/>
      <c r="E252" s="25"/>
      <c r="F252"/>
      <c r="G252" s="194"/>
      <c r="H252"/>
      <c r="I252"/>
      <c r="J252"/>
      <c r="K252"/>
      <c r="L252" s="92"/>
      <c r="M252"/>
      <c r="N252"/>
      <c r="O252" s="63"/>
      <c r="P252" s="63"/>
      <c r="Q252"/>
      <c r="R252"/>
      <c r="S252"/>
      <c r="T252" s="25"/>
    </row>
    <row r="253" spans="2:20" s="52" customFormat="1" ht="12.75" customHeight="1">
      <c r="B253"/>
      <c r="C253"/>
      <c r="D253" s="200"/>
      <c r="E253" s="25"/>
      <c r="F253"/>
      <c r="G253" s="194"/>
      <c r="H253"/>
      <c r="I253"/>
      <c r="J253"/>
      <c r="K253"/>
      <c r="L253" s="92"/>
      <c r="M253"/>
      <c r="N253"/>
      <c r="O253" s="63"/>
      <c r="P253" s="63"/>
      <c r="Q253"/>
      <c r="R253"/>
      <c r="S253"/>
      <c r="T253" s="25"/>
    </row>
    <row r="254" spans="2:20" s="52" customFormat="1" ht="12.75" customHeight="1">
      <c r="B254"/>
      <c r="C254"/>
      <c r="D254" s="200"/>
      <c r="E254" s="25"/>
      <c r="F254"/>
      <c r="G254" s="194"/>
      <c r="H254"/>
      <c r="I254"/>
      <c r="J254"/>
      <c r="K254"/>
      <c r="L254" s="92"/>
      <c r="M254"/>
      <c r="N254"/>
      <c r="O254" s="63"/>
      <c r="P254" s="63"/>
      <c r="Q254"/>
      <c r="R254"/>
      <c r="S254"/>
      <c r="T254" s="25"/>
    </row>
    <row r="255" spans="2:20" s="52" customFormat="1" ht="12.75" customHeight="1">
      <c r="B255"/>
      <c r="C255"/>
      <c r="D255" s="200"/>
      <c r="E255" s="25"/>
      <c r="F255"/>
      <c r="G255" s="194"/>
      <c r="H255"/>
      <c r="I255"/>
      <c r="J255"/>
      <c r="K255"/>
      <c r="L255" s="92"/>
      <c r="M255"/>
      <c r="N255"/>
      <c r="O255" s="63"/>
      <c r="P255" s="63"/>
      <c r="Q255"/>
      <c r="R255"/>
      <c r="S255"/>
      <c r="T255" s="25"/>
    </row>
    <row r="256" spans="2:20" s="52" customFormat="1" ht="12.75" customHeight="1">
      <c r="B256"/>
      <c r="C256"/>
      <c r="D256" s="200"/>
      <c r="E256" s="25"/>
      <c r="F256"/>
      <c r="G256" s="194"/>
      <c r="H256"/>
      <c r="I256"/>
      <c r="J256"/>
      <c r="K256"/>
      <c r="L256" s="92"/>
      <c r="M256"/>
      <c r="N256"/>
      <c r="O256" s="63"/>
      <c r="P256" s="63"/>
      <c r="Q256"/>
      <c r="R256"/>
      <c r="S256"/>
      <c r="T256" s="25"/>
    </row>
    <row r="257" spans="2:20" s="52" customFormat="1" ht="12.75" customHeight="1">
      <c r="B257"/>
      <c r="C257"/>
      <c r="D257" s="200"/>
      <c r="E257" s="25"/>
      <c r="F257"/>
      <c r="G257" s="194"/>
      <c r="H257"/>
      <c r="I257"/>
      <c r="J257"/>
      <c r="K257"/>
      <c r="L257" s="92"/>
      <c r="M257"/>
      <c r="N257"/>
      <c r="O257" s="63"/>
      <c r="P257" s="63"/>
      <c r="Q257"/>
      <c r="R257"/>
      <c r="S257"/>
      <c r="T257" s="25"/>
    </row>
    <row r="258" spans="2:20" s="52" customFormat="1" ht="12.75" customHeight="1">
      <c r="B258"/>
      <c r="C258"/>
      <c r="D258" s="200"/>
      <c r="E258" s="25"/>
      <c r="F258"/>
      <c r="G258" s="194"/>
      <c r="H258"/>
      <c r="I258"/>
      <c r="J258"/>
      <c r="K258"/>
      <c r="L258" s="92"/>
      <c r="M258"/>
      <c r="N258"/>
      <c r="O258" s="63"/>
      <c r="P258" s="63"/>
      <c r="Q258"/>
      <c r="R258"/>
      <c r="S258"/>
      <c r="T258" s="25"/>
    </row>
    <row r="259" spans="2:20" s="52" customFormat="1" ht="12.75" customHeight="1">
      <c r="B259"/>
      <c r="C259"/>
      <c r="D259" s="200"/>
      <c r="E259" s="25"/>
      <c r="F259"/>
      <c r="G259" s="194"/>
      <c r="H259"/>
      <c r="I259"/>
      <c r="J259"/>
      <c r="K259"/>
      <c r="L259" s="92"/>
      <c r="M259"/>
      <c r="N259"/>
      <c r="O259" s="63"/>
      <c r="P259" s="63"/>
      <c r="Q259"/>
      <c r="R259"/>
      <c r="S259"/>
      <c r="T259" s="25"/>
    </row>
    <row r="260" spans="2:20" s="52" customFormat="1" ht="12.75" customHeight="1">
      <c r="B260"/>
      <c r="C260"/>
      <c r="D260" s="200"/>
      <c r="E260" s="25"/>
      <c r="F260"/>
      <c r="G260" s="194"/>
      <c r="H260"/>
      <c r="I260"/>
      <c r="J260"/>
      <c r="K260"/>
      <c r="L260" s="92"/>
      <c r="M260"/>
      <c r="N260"/>
      <c r="O260" s="63"/>
      <c r="P260" s="63"/>
      <c r="Q260"/>
      <c r="R260"/>
      <c r="S260"/>
      <c r="T260" s="25"/>
    </row>
    <row r="261" spans="2:20" s="52" customFormat="1" ht="12.75" customHeight="1">
      <c r="B261"/>
      <c r="C261"/>
      <c r="D261" s="200"/>
      <c r="E261" s="25"/>
      <c r="F261"/>
      <c r="G261" s="194"/>
      <c r="H261"/>
      <c r="I261"/>
      <c r="J261"/>
      <c r="K261"/>
      <c r="L261" s="92"/>
      <c r="M261"/>
      <c r="N261"/>
      <c r="O261" s="63"/>
      <c r="P261" s="63"/>
      <c r="Q261"/>
      <c r="R261"/>
      <c r="S261"/>
      <c r="T261" s="25"/>
    </row>
    <row r="262" spans="2:20" s="52" customFormat="1" ht="12.75" customHeight="1">
      <c r="B262"/>
      <c r="C262"/>
      <c r="D262" s="200"/>
      <c r="E262" s="25"/>
      <c r="F262"/>
      <c r="G262" s="194"/>
      <c r="H262"/>
      <c r="I262"/>
      <c r="J262"/>
      <c r="K262"/>
      <c r="L262" s="92"/>
      <c r="M262"/>
      <c r="N262"/>
      <c r="O262" s="63"/>
      <c r="P262" s="63"/>
      <c r="Q262"/>
      <c r="R262"/>
      <c r="S262"/>
      <c r="T262" s="25"/>
    </row>
    <row r="263" spans="2:20" s="52" customFormat="1" ht="12.75" customHeight="1">
      <c r="B263"/>
      <c r="C263"/>
      <c r="D263" s="200"/>
      <c r="E263" s="25"/>
      <c r="F263"/>
      <c r="G263" s="194"/>
      <c r="H263"/>
      <c r="I263"/>
      <c r="J263"/>
      <c r="K263"/>
      <c r="L263" s="92"/>
      <c r="M263"/>
      <c r="N263"/>
      <c r="O263" s="63"/>
      <c r="P263" s="63"/>
      <c r="Q263"/>
      <c r="R263"/>
      <c r="S263"/>
      <c r="T263" s="25"/>
    </row>
    <row r="264" spans="2:20" s="52" customFormat="1" ht="12.75" customHeight="1">
      <c r="B264"/>
      <c r="C264"/>
      <c r="D264" s="200"/>
      <c r="E264" s="25"/>
      <c r="F264"/>
      <c r="G264" s="194"/>
      <c r="H264"/>
      <c r="I264"/>
      <c r="J264"/>
      <c r="K264"/>
      <c r="L264" s="92"/>
      <c r="M264"/>
      <c r="N264"/>
      <c r="O264" s="63"/>
      <c r="P264" s="63"/>
      <c r="Q264"/>
      <c r="R264"/>
      <c r="S264"/>
      <c r="T264" s="25"/>
    </row>
    <row r="265" spans="2:20" s="52" customFormat="1" ht="12.75" customHeight="1">
      <c r="B265"/>
      <c r="C265"/>
      <c r="D265" s="200"/>
      <c r="E265" s="25"/>
      <c r="F265"/>
      <c r="G265" s="194"/>
      <c r="H265"/>
      <c r="I265"/>
      <c r="J265"/>
      <c r="K265"/>
      <c r="L265" s="92"/>
      <c r="M265"/>
      <c r="N265"/>
      <c r="O265" s="63"/>
      <c r="P265" s="63"/>
      <c r="Q265"/>
      <c r="R265"/>
      <c r="S265"/>
      <c r="T265" s="25"/>
    </row>
    <row r="266" spans="2:20" s="52" customFormat="1" ht="12.75" customHeight="1">
      <c r="B266"/>
      <c r="C266"/>
      <c r="D266" s="200"/>
      <c r="E266" s="25"/>
      <c r="F266"/>
      <c r="G266" s="194"/>
      <c r="H266"/>
      <c r="I266"/>
      <c r="J266"/>
      <c r="K266"/>
      <c r="L266" s="92"/>
      <c r="M266"/>
      <c r="N266"/>
      <c r="O266" s="63"/>
      <c r="P266" s="63"/>
      <c r="Q266"/>
      <c r="R266"/>
      <c r="S266"/>
      <c r="T266" s="25"/>
    </row>
    <row r="267" spans="2:20" s="52" customFormat="1" ht="12.75" customHeight="1">
      <c r="B267"/>
      <c r="C267"/>
      <c r="D267" s="200"/>
      <c r="E267" s="25"/>
      <c r="F267"/>
      <c r="G267" s="194"/>
      <c r="H267"/>
      <c r="I267"/>
      <c r="J267"/>
      <c r="K267"/>
      <c r="L267" s="92"/>
      <c r="M267"/>
      <c r="N267"/>
      <c r="O267" s="63"/>
      <c r="P267" s="63"/>
      <c r="Q267"/>
      <c r="R267"/>
      <c r="S267"/>
      <c r="T267" s="25"/>
    </row>
    <row r="268" spans="2:20" s="52" customFormat="1" ht="12.75" customHeight="1">
      <c r="B268"/>
      <c r="C268"/>
      <c r="D268" s="200"/>
      <c r="E268" s="25"/>
      <c r="F268"/>
      <c r="G268" s="194"/>
      <c r="H268"/>
      <c r="I268"/>
      <c r="J268"/>
      <c r="K268"/>
      <c r="L268" s="92"/>
      <c r="M268"/>
      <c r="N268"/>
      <c r="O268" s="63"/>
      <c r="P268" s="63"/>
      <c r="Q268"/>
      <c r="R268"/>
      <c r="S268"/>
      <c r="T268" s="25"/>
    </row>
    <row r="269" spans="2:20" s="52" customFormat="1" ht="12.75" customHeight="1">
      <c r="B269"/>
      <c r="C269"/>
      <c r="D269" s="200"/>
      <c r="E269" s="25"/>
      <c r="F269"/>
      <c r="G269" s="194"/>
      <c r="H269"/>
      <c r="I269"/>
      <c r="J269"/>
      <c r="K269"/>
      <c r="L269" s="92"/>
      <c r="M269"/>
      <c r="N269"/>
      <c r="O269" s="63"/>
      <c r="P269" s="63"/>
      <c r="Q269"/>
      <c r="R269"/>
      <c r="S269"/>
      <c r="T269" s="25"/>
    </row>
    <row r="270" spans="2:20" s="52" customFormat="1" ht="12.75" customHeight="1">
      <c r="B270"/>
      <c r="C270"/>
      <c r="D270" s="200"/>
      <c r="E270" s="25"/>
      <c r="F270"/>
      <c r="G270" s="194"/>
      <c r="H270"/>
      <c r="I270"/>
      <c r="J270"/>
      <c r="K270"/>
      <c r="L270" s="92"/>
      <c r="M270"/>
      <c r="N270"/>
      <c r="O270" s="63"/>
      <c r="P270" s="63"/>
      <c r="Q270"/>
      <c r="R270"/>
      <c r="S270"/>
      <c r="T270" s="25"/>
    </row>
    <row r="271" spans="2:20" s="52" customFormat="1" ht="12.75" customHeight="1">
      <c r="B271"/>
      <c r="C271"/>
      <c r="D271" s="200"/>
      <c r="E271" s="25"/>
      <c r="F271"/>
      <c r="G271" s="194"/>
      <c r="H271"/>
      <c r="I271"/>
      <c r="J271"/>
      <c r="K271"/>
      <c r="L271" s="92"/>
      <c r="M271"/>
      <c r="N271"/>
      <c r="O271" s="63"/>
      <c r="P271" s="63"/>
      <c r="Q271"/>
      <c r="R271"/>
      <c r="S271"/>
      <c r="T271" s="25"/>
    </row>
    <row r="272" spans="2:20" s="52" customFormat="1" ht="12.75" customHeight="1">
      <c r="B272"/>
      <c r="C272"/>
      <c r="D272" s="200"/>
      <c r="E272" s="25"/>
      <c r="F272"/>
      <c r="G272" s="194"/>
      <c r="H272"/>
      <c r="I272"/>
      <c r="J272"/>
      <c r="K272"/>
      <c r="L272" s="92"/>
      <c r="M272"/>
      <c r="N272"/>
      <c r="O272" s="63"/>
      <c r="P272" s="63"/>
      <c r="Q272"/>
      <c r="R272"/>
      <c r="S272"/>
      <c r="T272" s="25"/>
    </row>
    <row r="273" spans="2:20" s="52" customFormat="1" ht="12.75" customHeight="1">
      <c r="B273"/>
      <c r="C273"/>
      <c r="D273" s="200"/>
      <c r="E273" s="25"/>
      <c r="F273"/>
      <c r="G273" s="194"/>
      <c r="H273"/>
      <c r="I273"/>
      <c r="J273"/>
      <c r="K273"/>
      <c r="L273" s="92"/>
      <c r="M273"/>
      <c r="N273"/>
      <c r="O273" s="63"/>
      <c r="P273" s="63"/>
      <c r="Q273"/>
      <c r="R273"/>
      <c r="S273"/>
      <c r="T273" s="25"/>
    </row>
    <row r="274" spans="2:20" s="52" customFormat="1" ht="12.75" customHeight="1">
      <c r="B274"/>
      <c r="C274"/>
      <c r="D274" s="200"/>
      <c r="E274" s="25"/>
      <c r="F274"/>
      <c r="G274" s="194"/>
      <c r="H274"/>
      <c r="I274"/>
      <c r="J274"/>
      <c r="K274"/>
      <c r="L274" s="92"/>
      <c r="M274"/>
      <c r="N274"/>
      <c r="O274" s="63"/>
      <c r="P274" s="63"/>
      <c r="Q274"/>
      <c r="R274"/>
      <c r="S274"/>
      <c r="T274" s="25"/>
    </row>
    <row r="275" spans="2:20" s="52" customFormat="1" ht="12.75" customHeight="1">
      <c r="B275"/>
      <c r="C275"/>
      <c r="D275" s="200"/>
      <c r="E275" s="25"/>
      <c r="F275"/>
      <c r="G275" s="194"/>
      <c r="H275"/>
      <c r="I275"/>
      <c r="J275"/>
      <c r="K275"/>
      <c r="L275" s="92"/>
      <c r="M275"/>
      <c r="N275"/>
      <c r="O275" s="63"/>
      <c r="P275" s="63"/>
      <c r="Q275"/>
      <c r="R275"/>
      <c r="S275"/>
      <c r="T275" s="25"/>
    </row>
    <row r="276" spans="2:20" s="52" customFormat="1" ht="12.75" customHeight="1">
      <c r="B276"/>
      <c r="C276"/>
      <c r="D276" s="200"/>
      <c r="E276" s="25"/>
      <c r="F276"/>
      <c r="G276" s="194"/>
      <c r="H276"/>
      <c r="I276"/>
      <c r="J276"/>
      <c r="K276"/>
      <c r="L276" s="92"/>
      <c r="M276"/>
      <c r="N276"/>
      <c r="O276" s="63"/>
      <c r="P276" s="63"/>
      <c r="Q276"/>
      <c r="R276"/>
      <c r="S276"/>
      <c r="T276" s="25"/>
    </row>
    <row r="277" spans="2:20" s="52" customFormat="1" ht="12.75" customHeight="1">
      <c r="B277"/>
      <c r="C277"/>
      <c r="D277" s="200"/>
      <c r="E277" s="25"/>
      <c r="F277"/>
      <c r="G277" s="194"/>
      <c r="H277"/>
      <c r="I277"/>
      <c r="J277"/>
      <c r="K277"/>
      <c r="L277" s="92"/>
      <c r="M277"/>
      <c r="N277"/>
      <c r="O277" s="63"/>
      <c r="P277" s="63"/>
      <c r="Q277"/>
      <c r="R277"/>
      <c r="S277"/>
      <c r="T277" s="25"/>
    </row>
    <row r="278" spans="2:20" s="52" customFormat="1" ht="12.75" customHeight="1">
      <c r="B278"/>
      <c r="C278"/>
      <c r="D278" s="200"/>
      <c r="E278" s="25"/>
      <c r="F278"/>
      <c r="G278" s="194"/>
      <c r="H278"/>
      <c r="I278"/>
      <c r="J278"/>
      <c r="K278"/>
      <c r="L278" s="92"/>
      <c r="M278"/>
      <c r="N278"/>
      <c r="O278" s="63"/>
      <c r="P278" s="63"/>
      <c r="Q278"/>
      <c r="R278"/>
      <c r="S278"/>
      <c r="T278" s="25"/>
    </row>
    <row r="279" spans="2:20" s="52" customFormat="1" ht="12.75" customHeight="1">
      <c r="B279"/>
      <c r="C279"/>
      <c r="D279" s="200"/>
      <c r="E279" s="25"/>
      <c r="F279"/>
      <c r="G279" s="194"/>
      <c r="H279"/>
      <c r="I279"/>
      <c r="J279"/>
      <c r="K279"/>
      <c r="L279" s="92"/>
      <c r="M279"/>
      <c r="N279"/>
      <c r="O279" s="63"/>
      <c r="P279" s="63"/>
      <c r="Q279"/>
      <c r="R279"/>
      <c r="S279"/>
      <c r="T279" s="25"/>
    </row>
    <row r="280" spans="2:20" s="52" customFormat="1" ht="12.75" customHeight="1">
      <c r="B280"/>
      <c r="C280"/>
      <c r="D280" s="200"/>
      <c r="E280" s="25"/>
      <c r="F280"/>
      <c r="G280" s="194"/>
      <c r="H280"/>
      <c r="I280"/>
      <c r="J280"/>
      <c r="K280"/>
      <c r="L280" s="92"/>
      <c r="M280"/>
      <c r="N280"/>
      <c r="O280" s="63"/>
      <c r="P280" s="63"/>
      <c r="Q280"/>
      <c r="R280"/>
      <c r="S280"/>
      <c r="T280" s="25"/>
    </row>
    <row r="281" spans="2:20" s="52" customFormat="1" ht="12.75" customHeight="1">
      <c r="B281"/>
      <c r="C281"/>
      <c r="D281" s="200"/>
      <c r="E281" s="25"/>
      <c r="F281"/>
      <c r="G281" s="194"/>
      <c r="H281"/>
      <c r="I281"/>
      <c r="J281"/>
      <c r="K281"/>
      <c r="L281" s="92"/>
      <c r="M281"/>
      <c r="N281"/>
      <c r="O281" s="63"/>
      <c r="P281" s="63"/>
      <c r="Q281"/>
      <c r="R281"/>
      <c r="S281"/>
      <c r="T281" s="25"/>
    </row>
    <row r="282" spans="2:20" s="52" customFormat="1" ht="12.75" customHeight="1">
      <c r="B282"/>
      <c r="C282"/>
      <c r="D282" s="200"/>
      <c r="E282" s="25"/>
      <c r="F282"/>
      <c r="G282" s="194"/>
      <c r="H282"/>
      <c r="I282"/>
      <c r="J282"/>
      <c r="K282"/>
      <c r="L282" s="92"/>
      <c r="M282"/>
      <c r="N282"/>
      <c r="O282" s="63"/>
      <c r="P282" s="63"/>
      <c r="Q282"/>
      <c r="R282"/>
      <c r="S282"/>
      <c r="T282" s="25"/>
    </row>
    <row r="283" spans="2:20" s="52" customFormat="1" ht="12.75">
      <c r="B283"/>
      <c r="C283"/>
      <c r="D283" s="200"/>
      <c r="E283" s="25"/>
      <c r="F283"/>
      <c r="G283" s="194"/>
      <c r="H283"/>
      <c r="I283"/>
      <c r="J283"/>
      <c r="K283"/>
      <c r="L283" s="92"/>
      <c r="M283"/>
      <c r="N283"/>
      <c r="O283" s="63"/>
      <c r="P283" s="63"/>
      <c r="Q283"/>
      <c r="R283"/>
      <c r="S283"/>
      <c r="T283" s="25"/>
    </row>
    <row r="284" spans="2:20" s="52" customFormat="1" ht="12.75">
      <c r="B284"/>
      <c r="C284"/>
      <c r="D284" s="200"/>
      <c r="E284" s="25"/>
      <c r="F284"/>
      <c r="G284" s="194"/>
      <c r="H284"/>
      <c r="I284"/>
      <c r="J284"/>
      <c r="K284"/>
      <c r="L284" s="92"/>
      <c r="M284"/>
      <c r="N284"/>
      <c r="O284" s="63"/>
      <c r="P284" s="63"/>
      <c r="Q284"/>
      <c r="R284"/>
      <c r="S284"/>
      <c r="T284" s="25"/>
    </row>
    <row r="285" spans="2:20" s="52" customFormat="1" ht="12.75">
      <c r="B285"/>
      <c r="C285"/>
      <c r="D285" s="200"/>
      <c r="E285" s="25"/>
      <c r="F285"/>
      <c r="G285" s="194"/>
      <c r="H285"/>
      <c r="I285"/>
      <c r="J285"/>
      <c r="K285"/>
      <c r="L285" s="92"/>
      <c r="M285"/>
      <c r="N285"/>
      <c r="O285" s="63"/>
      <c r="P285" s="63"/>
      <c r="Q285"/>
      <c r="R285"/>
      <c r="S285"/>
      <c r="T285" s="25"/>
    </row>
    <row r="286" spans="2:20" s="52" customFormat="1" ht="12.75">
      <c r="B286"/>
      <c r="C286"/>
      <c r="D286" s="200"/>
      <c r="E286" s="25"/>
      <c r="F286"/>
      <c r="G286" s="194"/>
      <c r="H286"/>
      <c r="I286"/>
      <c r="J286"/>
      <c r="K286"/>
      <c r="L286" s="92"/>
      <c r="M286"/>
      <c r="N286"/>
      <c r="O286" s="63"/>
      <c r="P286" s="63"/>
      <c r="Q286"/>
      <c r="R286"/>
      <c r="S286"/>
      <c r="T286" s="25"/>
    </row>
    <row r="287" spans="2:20" s="52" customFormat="1" ht="12.75">
      <c r="B287"/>
      <c r="C287"/>
      <c r="D287" s="200"/>
      <c r="E287" s="25"/>
      <c r="F287"/>
      <c r="G287" s="194"/>
      <c r="H287"/>
      <c r="I287"/>
      <c r="J287"/>
      <c r="K287"/>
      <c r="L287" s="92"/>
      <c r="M287"/>
      <c r="N287"/>
      <c r="O287" s="63"/>
      <c r="P287" s="63"/>
      <c r="Q287"/>
      <c r="R287"/>
      <c r="S287"/>
      <c r="T287" s="25"/>
    </row>
    <row r="288" spans="2:20" s="52" customFormat="1" ht="12.75">
      <c r="B288"/>
      <c r="C288"/>
      <c r="D288" s="200"/>
      <c r="E288" s="25"/>
      <c r="F288"/>
      <c r="G288" s="194"/>
      <c r="H288"/>
      <c r="I288"/>
      <c r="J288"/>
      <c r="K288"/>
      <c r="L288" s="92"/>
      <c r="M288"/>
      <c r="N288"/>
      <c r="O288" s="63"/>
      <c r="P288" s="63"/>
      <c r="Q288"/>
      <c r="R288"/>
      <c r="S288"/>
      <c r="T288" s="25"/>
    </row>
    <row r="289" spans="2:20" s="52" customFormat="1" ht="12.75">
      <c r="B289"/>
      <c r="C289"/>
      <c r="D289" s="200"/>
      <c r="E289" s="25"/>
      <c r="F289"/>
      <c r="G289" s="194"/>
      <c r="H289"/>
      <c r="I289"/>
      <c r="J289"/>
      <c r="K289"/>
      <c r="L289" s="92"/>
      <c r="M289"/>
      <c r="N289"/>
      <c r="O289" s="63"/>
      <c r="P289" s="63"/>
      <c r="Q289"/>
      <c r="R289"/>
      <c r="S289"/>
      <c r="T289" s="25"/>
    </row>
    <row r="290" spans="2:20" s="52" customFormat="1" ht="12.75">
      <c r="B290"/>
      <c r="C290"/>
      <c r="D290" s="200"/>
      <c r="E290" s="25"/>
      <c r="F290"/>
      <c r="G290" s="194"/>
      <c r="H290"/>
      <c r="I290"/>
      <c r="J290"/>
      <c r="K290"/>
      <c r="L290" s="92"/>
      <c r="M290"/>
      <c r="N290"/>
      <c r="O290" s="63"/>
      <c r="P290" s="63"/>
      <c r="Q290"/>
      <c r="R290"/>
      <c r="S290"/>
      <c r="T290" s="25"/>
    </row>
    <row r="291" spans="2:20" s="52" customFormat="1" ht="12.75">
      <c r="B291"/>
      <c r="C291"/>
      <c r="D291" s="200"/>
      <c r="E291" s="25"/>
      <c r="F291"/>
      <c r="G291" s="194"/>
      <c r="H291"/>
      <c r="I291"/>
      <c r="J291"/>
      <c r="K291"/>
      <c r="L291" s="92"/>
      <c r="M291"/>
      <c r="N291"/>
      <c r="O291" s="63"/>
      <c r="P291" s="63"/>
      <c r="Q291"/>
      <c r="R291"/>
      <c r="S291"/>
      <c r="T291" s="25"/>
    </row>
    <row r="292" spans="2:20" s="52" customFormat="1" ht="12.75">
      <c r="B292"/>
      <c r="C292"/>
      <c r="D292" s="200"/>
      <c r="E292" s="25"/>
      <c r="F292"/>
      <c r="G292" s="194"/>
      <c r="H292"/>
      <c r="I292"/>
      <c r="J292"/>
      <c r="K292"/>
      <c r="L292" s="92"/>
      <c r="M292"/>
      <c r="N292"/>
      <c r="O292" s="63"/>
      <c r="P292" s="63"/>
      <c r="Q292"/>
      <c r="R292"/>
      <c r="S292"/>
      <c r="T292" s="25"/>
    </row>
    <row r="293" spans="2:20" s="52" customFormat="1" ht="12.75">
      <c r="B293"/>
      <c r="C293"/>
      <c r="D293" s="200"/>
      <c r="E293" s="25"/>
      <c r="F293"/>
      <c r="G293" s="194"/>
      <c r="H293"/>
      <c r="I293"/>
      <c r="J293"/>
      <c r="K293"/>
      <c r="L293" s="92"/>
      <c r="M293"/>
      <c r="N293"/>
      <c r="O293" s="63"/>
      <c r="P293" s="63"/>
      <c r="Q293"/>
      <c r="R293"/>
      <c r="S293"/>
      <c r="T293" s="25"/>
    </row>
    <row r="294" spans="2:20" s="52" customFormat="1" ht="12.75">
      <c r="B294"/>
      <c r="C294"/>
      <c r="D294" s="200"/>
      <c r="E294" s="25"/>
      <c r="F294"/>
      <c r="G294" s="194"/>
      <c r="H294"/>
      <c r="I294"/>
      <c r="J294"/>
      <c r="K294"/>
      <c r="L294" s="92"/>
      <c r="M294"/>
      <c r="N294"/>
      <c r="O294" s="63"/>
      <c r="P294" s="63"/>
      <c r="Q294"/>
      <c r="R294"/>
      <c r="S294"/>
      <c r="T294" s="25"/>
    </row>
    <row r="295" spans="2:20" s="52" customFormat="1" ht="12.75">
      <c r="B295"/>
      <c r="C295"/>
      <c r="D295" s="200"/>
      <c r="E295" s="25"/>
      <c r="F295"/>
      <c r="G295" s="194"/>
      <c r="H295"/>
      <c r="I295"/>
      <c r="J295"/>
      <c r="K295"/>
      <c r="L295" s="92"/>
      <c r="M295"/>
      <c r="N295"/>
      <c r="O295" s="63"/>
      <c r="P295" s="63"/>
      <c r="Q295"/>
      <c r="R295"/>
      <c r="S295"/>
      <c r="T295" s="25"/>
    </row>
    <row r="296" spans="2:20" s="52" customFormat="1" ht="12.75">
      <c r="B296"/>
      <c r="C296"/>
      <c r="D296" s="200"/>
      <c r="E296" s="25"/>
      <c r="F296"/>
      <c r="G296" s="194"/>
      <c r="H296"/>
      <c r="I296"/>
      <c r="J296"/>
      <c r="K296"/>
      <c r="L296" s="92"/>
      <c r="M296"/>
      <c r="N296"/>
      <c r="O296" s="63"/>
      <c r="P296" s="63"/>
      <c r="Q296"/>
      <c r="R296"/>
      <c r="S296"/>
      <c r="T296" s="25"/>
    </row>
    <row r="297" spans="2:20" s="52" customFormat="1" ht="12.75">
      <c r="B297"/>
      <c r="C297"/>
      <c r="D297" s="200"/>
      <c r="E297" s="25"/>
      <c r="F297"/>
      <c r="G297" s="194"/>
      <c r="H297"/>
      <c r="I297"/>
      <c r="J297"/>
      <c r="K297"/>
      <c r="L297" s="92"/>
      <c r="M297"/>
      <c r="N297"/>
      <c r="O297" s="63"/>
      <c r="P297" s="63"/>
      <c r="Q297"/>
      <c r="R297"/>
      <c r="S297"/>
      <c r="T297" s="25"/>
    </row>
    <row r="298" spans="2:20" s="52" customFormat="1" ht="12.75">
      <c r="B298"/>
      <c r="C298"/>
      <c r="D298" s="200"/>
      <c r="E298" s="25"/>
      <c r="F298"/>
      <c r="G298" s="194"/>
      <c r="H298"/>
      <c r="I298"/>
      <c r="J298"/>
      <c r="K298"/>
      <c r="L298" s="92"/>
      <c r="M298"/>
      <c r="N298"/>
      <c r="O298" s="63"/>
      <c r="P298" s="63"/>
      <c r="Q298"/>
      <c r="R298"/>
      <c r="S298"/>
      <c r="T298" s="25"/>
    </row>
    <row r="299" spans="2:20" s="52" customFormat="1" ht="12.75">
      <c r="B299"/>
      <c r="C299"/>
      <c r="D299" s="200"/>
      <c r="E299" s="25"/>
      <c r="F299"/>
      <c r="G299" s="194"/>
      <c r="H299"/>
      <c r="I299"/>
      <c r="J299"/>
      <c r="K299"/>
      <c r="L299" s="92"/>
      <c r="M299"/>
      <c r="N299"/>
      <c r="O299" s="63"/>
      <c r="P299" s="63"/>
      <c r="Q299"/>
      <c r="R299"/>
      <c r="S299"/>
      <c r="T299" s="25"/>
    </row>
    <row r="300" spans="2:20" s="52" customFormat="1" ht="12.75">
      <c r="B300"/>
      <c r="C300"/>
      <c r="D300" s="200"/>
      <c r="E300" s="25"/>
      <c r="F300"/>
      <c r="G300" s="194"/>
      <c r="H300"/>
      <c r="I300"/>
      <c r="J300"/>
      <c r="K300"/>
      <c r="L300" s="92"/>
      <c r="M300"/>
      <c r="N300"/>
      <c r="O300" s="63"/>
      <c r="P300" s="63"/>
      <c r="Q300"/>
      <c r="R300"/>
      <c r="S300"/>
      <c r="T300" s="25"/>
    </row>
    <row r="301" spans="2:20" s="52" customFormat="1" ht="12.75">
      <c r="B301"/>
      <c r="C301"/>
      <c r="D301" s="200"/>
      <c r="E301" s="25"/>
      <c r="F301"/>
      <c r="G301" s="194"/>
      <c r="H301"/>
      <c r="I301"/>
      <c r="J301"/>
      <c r="K301"/>
      <c r="L301" s="92"/>
      <c r="M301"/>
      <c r="N301"/>
      <c r="O301" s="63"/>
      <c r="P301" s="63"/>
      <c r="Q301"/>
      <c r="R301"/>
      <c r="S301"/>
      <c r="T301" s="25"/>
    </row>
    <row r="302" spans="2:20" s="52" customFormat="1" ht="12.75">
      <c r="B302"/>
      <c r="C302"/>
      <c r="D302" s="200"/>
      <c r="E302" s="25"/>
      <c r="F302"/>
      <c r="G302" s="194"/>
      <c r="H302"/>
      <c r="I302"/>
      <c r="J302"/>
      <c r="K302"/>
      <c r="L302" s="92"/>
      <c r="M302"/>
      <c r="N302"/>
      <c r="O302" s="63"/>
      <c r="P302" s="63"/>
      <c r="Q302"/>
      <c r="R302"/>
      <c r="S302"/>
      <c r="T302" s="25"/>
    </row>
    <row r="303" spans="2:20" s="52" customFormat="1" ht="12.75">
      <c r="B303"/>
      <c r="C303"/>
      <c r="D303" s="200"/>
      <c r="E303" s="25"/>
      <c r="F303"/>
      <c r="G303" s="194"/>
      <c r="H303"/>
      <c r="I303"/>
      <c r="J303"/>
      <c r="K303"/>
      <c r="L303" s="92"/>
      <c r="M303"/>
      <c r="N303"/>
      <c r="O303" s="63"/>
      <c r="P303" s="63"/>
      <c r="Q303"/>
      <c r="R303"/>
      <c r="S303"/>
      <c r="T303" s="25"/>
    </row>
    <row r="304" spans="2:20" s="52" customFormat="1" ht="12.75">
      <c r="B304"/>
      <c r="C304"/>
      <c r="D304" s="200"/>
      <c r="E304" s="25"/>
      <c r="F304"/>
      <c r="G304" s="194"/>
      <c r="H304"/>
      <c r="I304"/>
      <c r="J304"/>
      <c r="K304"/>
      <c r="L304" s="92"/>
      <c r="M304"/>
      <c r="N304"/>
      <c r="O304" s="63"/>
      <c r="P304" s="63"/>
      <c r="Q304"/>
      <c r="R304"/>
      <c r="S304"/>
      <c r="T304" s="25"/>
    </row>
    <row r="305" spans="2:20" s="52" customFormat="1" ht="12.75">
      <c r="B305"/>
      <c r="C305"/>
      <c r="D305" s="200"/>
      <c r="E305" s="25"/>
      <c r="F305"/>
      <c r="G305" s="194"/>
      <c r="H305"/>
      <c r="I305"/>
      <c r="J305"/>
      <c r="K305"/>
      <c r="L305" s="92"/>
      <c r="M305"/>
      <c r="N305"/>
      <c r="O305" s="63"/>
      <c r="P305" s="63"/>
      <c r="Q305"/>
      <c r="R305"/>
      <c r="S305"/>
      <c r="T305" s="25"/>
    </row>
    <row r="306" spans="2:20" s="52" customFormat="1" ht="12.75">
      <c r="B306"/>
      <c r="C306"/>
      <c r="D306" s="200"/>
      <c r="E306" s="25"/>
      <c r="F306"/>
      <c r="G306" s="194"/>
      <c r="H306"/>
      <c r="I306"/>
      <c r="J306"/>
      <c r="K306"/>
      <c r="L306" s="92"/>
      <c r="M306"/>
      <c r="N306"/>
      <c r="O306" s="63"/>
      <c r="P306" s="63"/>
      <c r="Q306"/>
      <c r="R306"/>
      <c r="S306"/>
      <c r="T306" s="25"/>
    </row>
    <row r="307" spans="2:20" s="52" customFormat="1" ht="12.75">
      <c r="B307"/>
      <c r="C307"/>
      <c r="D307" s="200"/>
      <c r="E307" s="25"/>
      <c r="F307"/>
      <c r="G307" s="194"/>
      <c r="H307"/>
      <c r="I307"/>
      <c r="J307"/>
      <c r="K307"/>
      <c r="L307" s="92"/>
      <c r="M307"/>
      <c r="N307"/>
      <c r="O307" s="63"/>
      <c r="P307" s="63"/>
      <c r="Q307"/>
      <c r="R307"/>
      <c r="S307"/>
      <c r="T307" s="25"/>
    </row>
    <row r="308" spans="2:20" s="52" customFormat="1" ht="12.75">
      <c r="B308"/>
      <c r="C308"/>
      <c r="D308" s="200"/>
      <c r="E308" s="25"/>
      <c r="F308"/>
      <c r="G308" s="194"/>
      <c r="H308"/>
      <c r="I308"/>
      <c r="J308"/>
      <c r="K308"/>
      <c r="L308" s="92"/>
      <c r="M308"/>
      <c r="N308"/>
      <c r="O308" s="63"/>
      <c r="P308" s="63"/>
      <c r="Q308"/>
      <c r="R308"/>
      <c r="S308"/>
      <c r="T308" s="25"/>
    </row>
    <row r="309" spans="2:20" s="52" customFormat="1" ht="12.75">
      <c r="B309"/>
      <c r="C309"/>
      <c r="D309" s="200"/>
      <c r="E309" s="25"/>
      <c r="F309"/>
      <c r="G309" s="194"/>
      <c r="H309"/>
      <c r="I309"/>
      <c r="J309"/>
      <c r="K309"/>
      <c r="L309" s="92"/>
      <c r="M309"/>
      <c r="N309"/>
      <c r="O309" s="63"/>
      <c r="P309" s="63"/>
      <c r="Q309"/>
      <c r="R309"/>
      <c r="S309"/>
      <c r="T309" s="25"/>
    </row>
    <row r="310" spans="2:20" s="52" customFormat="1" ht="12.75">
      <c r="B310"/>
      <c r="C310"/>
      <c r="D310" s="200"/>
      <c r="E310" s="25"/>
      <c r="F310"/>
      <c r="G310" s="194"/>
      <c r="H310"/>
      <c r="I310"/>
      <c r="J310"/>
      <c r="K310"/>
      <c r="L310" s="92"/>
      <c r="M310"/>
      <c r="N310"/>
      <c r="O310" s="63"/>
      <c r="P310" s="63"/>
      <c r="Q310"/>
      <c r="R310"/>
      <c r="S310"/>
      <c r="T310" s="25"/>
    </row>
    <row r="311" spans="2:20" s="52" customFormat="1" ht="12.75">
      <c r="B311"/>
      <c r="C311"/>
      <c r="D311" s="200"/>
      <c r="E311" s="25"/>
      <c r="F311"/>
      <c r="G311" s="194"/>
      <c r="H311"/>
      <c r="I311"/>
      <c r="J311"/>
      <c r="K311"/>
      <c r="L311" s="92"/>
      <c r="M311"/>
      <c r="N311"/>
      <c r="O311" s="63"/>
      <c r="P311" s="63"/>
      <c r="Q311"/>
      <c r="R311"/>
      <c r="S311"/>
      <c r="T311" s="25"/>
    </row>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sheetData>
  <sheetProtection/>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63" t="s">
        <v>222</v>
      </c>
      <c r="D5" s="562"/>
      <c r="E5" s="562"/>
      <c r="F5" s="562"/>
      <c r="G5" s="562"/>
      <c r="H5" s="562"/>
      <c r="I5" s="564"/>
      <c r="J5" s="60"/>
      <c r="K5" s="563" t="s">
        <v>223</v>
      </c>
      <c r="L5" s="562"/>
      <c r="M5" s="562"/>
      <c r="N5" s="562"/>
      <c r="O5" s="562"/>
      <c r="P5" s="564"/>
      <c r="Q5" s="60"/>
    </row>
    <row r="6" spans="2:17" ht="119.25" thickBot="1">
      <c r="B6" s="57">
        <v>2009</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1:20" ht="60">
      <c r="A5" s="329"/>
      <c r="B5" s="303" t="s">
        <v>120</v>
      </c>
      <c r="C5" s="253">
        <v>40154</v>
      </c>
      <c r="D5" s="249">
        <v>40155</v>
      </c>
      <c r="E5" s="324" t="s">
        <v>950</v>
      </c>
      <c r="F5" s="303" t="s">
        <v>117</v>
      </c>
      <c r="G5" s="303" t="s">
        <v>117</v>
      </c>
      <c r="H5" s="303" t="s">
        <v>117</v>
      </c>
      <c r="I5" s="303" t="s">
        <v>117</v>
      </c>
      <c r="J5" s="303" t="s">
        <v>959</v>
      </c>
      <c r="K5" s="213" t="s">
        <v>200</v>
      </c>
      <c r="L5" s="325" t="s">
        <v>958</v>
      </c>
      <c r="M5" s="325" t="s">
        <v>951</v>
      </c>
      <c r="N5" s="303" t="s">
        <v>254</v>
      </c>
      <c r="O5" s="214"/>
      <c r="P5" s="303" t="s">
        <v>308</v>
      </c>
      <c r="Q5" s="325" t="s">
        <v>952</v>
      </c>
      <c r="R5" s="323"/>
      <c r="S5" s="323"/>
      <c r="T5" s="312" t="s">
        <v>255</v>
      </c>
    </row>
    <row r="6" spans="1:21" s="213" customFormat="1" ht="105">
      <c r="A6" s="329"/>
      <c r="B6" s="303" t="s">
        <v>120</v>
      </c>
      <c r="C6" s="253">
        <v>40155</v>
      </c>
      <c r="D6" s="249">
        <v>40155</v>
      </c>
      <c r="E6" s="324" t="s">
        <v>949</v>
      </c>
      <c r="F6" s="303" t="s">
        <v>117</v>
      </c>
      <c r="G6" s="303" t="s">
        <v>117</v>
      </c>
      <c r="H6" s="303" t="s">
        <v>117</v>
      </c>
      <c r="I6" s="303" t="s">
        <v>117</v>
      </c>
      <c r="J6" s="12" t="s">
        <v>956</v>
      </c>
      <c r="K6" s="303" t="s">
        <v>200</v>
      </c>
      <c r="L6" s="325" t="s">
        <v>953</v>
      </c>
      <c r="M6" s="325"/>
      <c r="N6" s="303" t="s">
        <v>274</v>
      </c>
      <c r="P6" s="303" t="s">
        <v>308</v>
      </c>
      <c r="Q6" s="325" t="s">
        <v>954</v>
      </c>
      <c r="S6" s="325" t="s">
        <v>955</v>
      </c>
      <c r="T6" s="312" t="s">
        <v>255</v>
      </c>
      <c r="U6" s="328"/>
    </row>
    <row r="7" spans="1:21" s="213" customFormat="1" ht="51">
      <c r="A7" s="329"/>
      <c r="B7" s="303" t="s">
        <v>120</v>
      </c>
      <c r="C7" s="253">
        <v>40157</v>
      </c>
      <c r="D7" s="249">
        <v>40157</v>
      </c>
      <c r="E7" s="324" t="s">
        <v>944</v>
      </c>
      <c r="F7" s="303" t="s">
        <v>947</v>
      </c>
      <c r="G7" s="322" t="s">
        <v>946</v>
      </c>
      <c r="H7" s="213">
        <v>311</v>
      </c>
      <c r="I7" s="303" t="s">
        <v>948</v>
      </c>
      <c r="J7" s="303" t="s">
        <v>117</v>
      </c>
      <c r="K7" s="303" t="s">
        <v>162</v>
      </c>
      <c r="L7" s="300" t="s">
        <v>945</v>
      </c>
      <c r="M7" s="12" t="s">
        <v>961</v>
      </c>
      <c r="N7" s="303" t="s">
        <v>254</v>
      </c>
      <c r="P7" s="303" t="s">
        <v>308</v>
      </c>
      <c r="Q7" s="12" t="s">
        <v>962</v>
      </c>
      <c r="S7" s="12" t="s">
        <v>960</v>
      </c>
      <c r="T7" s="312" t="s">
        <v>255</v>
      </c>
      <c r="U7" s="328"/>
    </row>
    <row r="8" spans="1:21" s="213" customFormat="1" ht="45">
      <c r="A8" s="329"/>
      <c r="B8" s="213" t="s">
        <v>120</v>
      </c>
      <c r="C8" s="303" t="s">
        <v>117</v>
      </c>
      <c r="D8" s="249">
        <v>40162</v>
      </c>
      <c r="E8" s="324" t="s">
        <v>937</v>
      </c>
      <c r="F8" s="303" t="s">
        <v>117</v>
      </c>
      <c r="G8" s="303" t="s">
        <v>117</v>
      </c>
      <c r="H8" s="303" t="s">
        <v>117</v>
      </c>
      <c r="I8" s="303" t="s">
        <v>117</v>
      </c>
      <c r="J8" s="213" t="s">
        <v>957</v>
      </c>
      <c r="K8" s="303" t="s">
        <v>201</v>
      </c>
      <c r="L8" s="325" t="s">
        <v>938</v>
      </c>
      <c r="M8" s="325" t="s">
        <v>939</v>
      </c>
      <c r="N8" s="303" t="s">
        <v>254</v>
      </c>
      <c r="P8" s="303" t="s">
        <v>308</v>
      </c>
      <c r="T8" s="312" t="s">
        <v>255</v>
      </c>
      <c r="U8" s="328"/>
    </row>
    <row r="9" spans="1:21" s="213" customFormat="1" ht="30">
      <c r="A9" s="329"/>
      <c r="B9" s="303" t="s">
        <v>120</v>
      </c>
      <c r="C9" s="253">
        <v>40149</v>
      </c>
      <c r="D9" s="326" t="s">
        <v>117</v>
      </c>
      <c r="E9" s="303" t="s">
        <v>117</v>
      </c>
      <c r="F9" s="303" t="s">
        <v>940</v>
      </c>
      <c r="G9" s="322" t="s">
        <v>941</v>
      </c>
      <c r="H9" s="213">
        <v>0</v>
      </c>
      <c r="I9" s="303" t="s">
        <v>783</v>
      </c>
      <c r="J9" s="303" t="s">
        <v>117</v>
      </c>
      <c r="K9" s="303" t="s">
        <v>162</v>
      </c>
      <c r="L9" s="303" t="s">
        <v>943</v>
      </c>
      <c r="M9" s="303" t="s">
        <v>926</v>
      </c>
      <c r="N9" s="303" t="s">
        <v>254</v>
      </c>
      <c r="P9" s="303" t="s">
        <v>308</v>
      </c>
      <c r="Q9" s="327" t="s">
        <v>942</v>
      </c>
      <c r="T9" s="312" t="s">
        <v>255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364</v>
      </c>
      <c r="C11" s="253">
        <v>40118</v>
      </c>
      <c r="D11" s="249">
        <v>40129</v>
      </c>
      <c r="E11" s="35" t="s">
        <v>933</v>
      </c>
      <c r="F11" s="303" t="s">
        <v>117</v>
      </c>
      <c r="G11" s="322" t="s">
        <v>117</v>
      </c>
      <c r="H11" s="303" t="s">
        <v>117</v>
      </c>
      <c r="I11" s="303" t="s">
        <v>117</v>
      </c>
      <c r="J11" s="303" t="s">
        <v>697</v>
      </c>
      <c r="K11" s="303" t="s">
        <v>202</v>
      </c>
      <c r="L11" s="301" t="s">
        <v>934</v>
      </c>
      <c r="M11" s="213"/>
      <c r="N11" s="303" t="s">
        <v>254</v>
      </c>
      <c r="O11" s="213"/>
      <c r="P11" s="303" t="s">
        <v>308</v>
      </c>
      <c r="Q11" s="301" t="s">
        <v>935</v>
      </c>
      <c r="R11" s="213"/>
      <c r="S11" s="12" t="s">
        <v>936</v>
      </c>
      <c r="T11" s="312" t="s">
        <v>255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256</v>
      </c>
      <c r="C13" s="307">
        <v>40098</v>
      </c>
      <c r="D13" s="308">
        <v>40098</v>
      </c>
      <c r="E13" s="309" t="s">
        <v>924</v>
      </c>
      <c r="F13" s="310">
        <v>0.4895833333333333</v>
      </c>
      <c r="G13" s="310">
        <v>0.5361111111111111</v>
      </c>
      <c r="H13" s="48">
        <v>67</v>
      </c>
      <c r="I13" s="311" t="s">
        <v>783</v>
      </c>
      <c r="J13" s="303" t="s">
        <v>117</v>
      </c>
      <c r="K13" s="311" t="s">
        <v>162</v>
      </c>
      <c r="L13" s="301" t="s">
        <v>925</v>
      </c>
      <c r="M13" s="311" t="s">
        <v>926</v>
      </c>
      <c r="N13" s="311" t="s">
        <v>254</v>
      </c>
      <c r="O13" s="48"/>
      <c r="P13" s="311" t="s">
        <v>308</v>
      </c>
      <c r="Q13" s="311" t="s">
        <v>927</v>
      </c>
      <c r="R13" s="307">
        <v>40098</v>
      </c>
      <c r="S13" s="48"/>
      <c r="T13" s="312" t="s">
        <v>255</v>
      </c>
    </row>
    <row r="14" spans="2:20" ht="218.25" customHeight="1">
      <c r="B14" s="314" t="s">
        <v>256</v>
      </c>
      <c r="C14" s="315">
        <v>40088</v>
      </c>
      <c r="D14" s="316">
        <v>40088</v>
      </c>
      <c r="E14" s="317" t="s">
        <v>928</v>
      </c>
      <c r="F14" s="318" t="s">
        <v>117</v>
      </c>
      <c r="G14" s="318" t="s">
        <v>117</v>
      </c>
      <c r="H14" s="319" t="s">
        <v>117</v>
      </c>
      <c r="I14" s="319" t="s">
        <v>117</v>
      </c>
      <c r="J14" s="320" t="s">
        <v>929</v>
      </c>
      <c r="K14" s="319" t="s">
        <v>202</v>
      </c>
      <c r="L14" s="313" t="s">
        <v>931</v>
      </c>
      <c r="M14" s="313" t="s">
        <v>932</v>
      </c>
      <c r="N14" s="319" t="s">
        <v>254</v>
      </c>
      <c r="O14" s="314"/>
      <c r="P14" s="319" t="s">
        <v>308</v>
      </c>
      <c r="Q14" s="313" t="s">
        <v>930</v>
      </c>
      <c r="R14" s="315">
        <v>40088</v>
      </c>
      <c r="S14" s="314"/>
      <c r="T14" s="321" t="s">
        <v>255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763</v>
      </c>
      <c r="C16" s="253">
        <v>40085</v>
      </c>
      <c r="D16" s="304">
        <v>40085</v>
      </c>
      <c r="E16" s="305" t="s">
        <v>917</v>
      </c>
      <c r="F16" s="303" t="s">
        <v>918</v>
      </c>
      <c r="G16" s="303" t="s">
        <v>919</v>
      </c>
      <c r="H16" s="213">
        <v>35</v>
      </c>
      <c r="I16" s="303" t="s">
        <v>198</v>
      </c>
      <c r="J16" s="306" t="s">
        <v>117</v>
      </c>
      <c r="K16" s="303" t="s">
        <v>162</v>
      </c>
      <c r="L16" s="12" t="s">
        <v>923</v>
      </c>
      <c r="M16" s="164" t="s">
        <v>920</v>
      </c>
      <c r="N16" s="259" t="s">
        <v>254</v>
      </c>
      <c r="P16" s="259" t="s">
        <v>308</v>
      </c>
      <c r="Q16" s="164" t="s">
        <v>921</v>
      </c>
      <c r="R16" s="253">
        <v>40085</v>
      </c>
      <c r="S16" s="164" t="s">
        <v>922</v>
      </c>
      <c r="T16" s="278" t="s">
        <v>255</v>
      </c>
    </row>
    <row r="17" spans="1:20" s="213" customFormat="1" ht="105">
      <c r="A17" s="258"/>
      <c r="B17" s="259" t="s">
        <v>763</v>
      </c>
      <c r="C17" s="253">
        <v>40067</v>
      </c>
      <c r="D17" s="249">
        <v>40069</v>
      </c>
      <c r="E17" s="302" t="s">
        <v>916</v>
      </c>
      <c r="F17" s="259" t="s">
        <v>432</v>
      </c>
      <c r="G17" s="286" t="s">
        <v>910</v>
      </c>
      <c r="H17" s="213">
        <v>382</v>
      </c>
      <c r="I17" s="303" t="s">
        <v>783</v>
      </c>
      <c r="J17" s="259" t="s">
        <v>117</v>
      </c>
      <c r="K17" s="259" t="s">
        <v>162</v>
      </c>
      <c r="L17" s="280" t="s">
        <v>909</v>
      </c>
      <c r="M17" s="301" t="s">
        <v>911</v>
      </c>
      <c r="N17" s="259" t="s">
        <v>254</v>
      </c>
      <c r="P17" s="259" t="s">
        <v>308</v>
      </c>
      <c r="Q17" s="295" t="s">
        <v>912</v>
      </c>
      <c r="R17" s="253">
        <v>40074</v>
      </c>
      <c r="S17" s="295" t="s">
        <v>914</v>
      </c>
      <c r="T17" s="278" t="s">
        <v>255</v>
      </c>
    </row>
    <row r="18" spans="1:20" s="213" customFormat="1" ht="75">
      <c r="A18" s="258"/>
      <c r="B18" s="259" t="s">
        <v>763</v>
      </c>
      <c r="C18" s="253">
        <v>40058</v>
      </c>
      <c r="D18" s="249">
        <v>40058</v>
      </c>
      <c r="E18" s="302" t="s">
        <v>915</v>
      </c>
      <c r="F18" s="259" t="s">
        <v>905</v>
      </c>
      <c r="G18" s="286" t="s">
        <v>906</v>
      </c>
      <c r="H18" s="213">
        <v>69</v>
      </c>
      <c r="I18" s="303" t="s">
        <v>198</v>
      </c>
      <c r="J18" s="259" t="s">
        <v>117</v>
      </c>
      <c r="K18" s="259" t="s">
        <v>162</v>
      </c>
      <c r="L18" s="295" t="s">
        <v>907</v>
      </c>
      <c r="M18" s="295" t="s">
        <v>908</v>
      </c>
      <c r="N18" s="259" t="s">
        <v>254</v>
      </c>
      <c r="P18" s="259" t="s">
        <v>308</v>
      </c>
      <c r="Q18" s="295" t="s">
        <v>913</v>
      </c>
      <c r="R18" s="253">
        <v>40058</v>
      </c>
      <c r="T18" s="278" t="s">
        <v>255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894</v>
      </c>
      <c r="F20" s="259" t="s">
        <v>888</v>
      </c>
      <c r="G20" s="286" t="s">
        <v>889</v>
      </c>
      <c r="H20" s="213">
        <v>435</v>
      </c>
      <c r="I20" s="259" t="s">
        <v>198</v>
      </c>
      <c r="J20" s="259" t="s">
        <v>117</v>
      </c>
      <c r="K20" s="259" t="s">
        <v>162</v>
      </c>
      <c r="L20" s="295" t="s">
        <v>892</v>
      </c>
      <c r="M20" s="295" t="s">
        <v>898</v>
      </c>
      <c r="N20" s="213" t="s">
        <v>254</v>
      </c>
      <c r="O20" s="213"/>
      <c r="P20" s="213" t="s">
        <v>308</v>
      </c>
      <c r="Q20" s="295" t="s">
        <v>899</v>
      </c>
      <c r="R20" s="213" t="s">
        <v>117</v>
      </c>
      <c r="S20" s="213"/>
      <c r="T20" s="278" t="s">
        <v>255</v>
      </c>
    </row>
    <row r="21" spans="1:20" s="25" customFormat="1" ht="87.75" customHeight="1">
      <c r="A21" s="258"/>
      <c r="B21" s="259" t="s">
        <v>70</v>
      </c>
      <c r="C21" s="253">
        <v>40034</v>
      </c>
      <c r="D21" s="249">
        <v>40034</v>
      </c>
      <c r="E21" s="213" t="s">
        <v>893</v>
      </c>
      <c r="F21" s="259" t="s">
        <v>890</v>
      </c>
      <c r="G21" s="286" t="s">
        <v>891</v>
      </c>
      <c r="H21" s="213">
        <v>271</v>
      </c>
      <c r="I21" s="300" t="s">
        <v>901</v>
      </c>
      <c r="J21" s="259" t="s">
        <v>117</v>
      </c>
      <c r="K21" s="259" t="s">
        <v>162</v>
      </c>
      <c r="L21" s="298" t="s">
        <v>897</v>
      </c>
      <c r="M21" s="171" t="s">
        <v>896</v>
      </c>
      <c r="N21" s="213" t="s">
        <v>254</v>
      </c>
      <c r="O21" s="213"/>
      <c r="P21" s="213" t="s">
        <v>308</v>
      </c>
      <c r="Q21" s="295" t="s">
        <v>900</v>
      </c>
      <c r="R21" s="253" t="s">
        <v>117</v>
      </c>
      <c r="S21" s="11"/>
      <c r="T21" s="278" t="s">
        <v>255</v>
      </c>
    </row>
    <row r="22" spans="1:20" s="25" customFormat="1" ht="63.75">
      <c r="A22" s="258"/>
      <c r="B22" s="213" t="s">
        <v>70</v>
      </c>
      <c r="C22" s="253">
        <v>40027</v>
      </c>
      <c r="D22" s="249">
        <v>40027</v>
      </c>
      <c r="E22" s="213" t="s">
        <v>886</v>
      </c>
      <c r="F22" s="259" t="s">
        <v>902</v>
      </c>
      <c r="G22" s="286" t="s">
        <v>903</v>
      </c>
      <c r="H22" s="213">
        <v>72</v>
      </c>
      <c r="I22" s="299" t="s">
        <v>901</v>
      </c>
      <c r="J22" s="213" t="s">
        <v>117</v>
      </c>
      <c r="K22" s="213" t="s">
        <v>162</v>
      </c>
      <c r="L22" s="296" t="s">
        <v>895</v>
      </c>
      <c r="M22" s="171" t="s">
        <v>887</v>
      </c>
      <c r="N22" s="259" t="s">
        <v>254</v>
      </c>
      <c r="O22" s="213"/>
      <c r="P22" s="259" t="s">
        <v>308</v>
      </c>
      <c r="Q22" s="259"/>
      <c r="R22" s="253" t="s">
        <v>117</v>
      </c>
      <c r="S22" s="11"/>
      <c r="T22" s="278" t="s">
        <v>255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430</v>
      </c>
      <c r="C24" s="253">
        <v>40007</v>
      </c>
      <c r="D24" s="249">
        <v>40007</v>
      </c>
      <c r="E24" s="213" t="s">
        <v>431</v>
      </c>
      <c r="F24" s="213" t="s">
        <v>432</v>
      </c>
      <c r="G24" s="286" t="s">
        <v>882</v>
      </c>
      <c r="H24" s="213">
        <v>20</v>
      </c>
      <c r="I24" s="213" t="s">
        <v>783</v>
      </c>
      <c r="J24" s="213" t="s">
        <v>117</v>
      </c>
      <c r="K24" s="213" t="s">
        <v>162</v>
      </c>
      <c r="L24" s="262" t="s">
        <v>885</v>
      </c>
      <c r="M24" s="95" t="s">
        <v>884</v>
      </c>
      <c r="N24" s="213" t="s">
        <v>254</v>
      </c>
      <c r="O24" s="213"/>
      <c r="P24" s="213" t="s">
        <v>308</v>
      </c>
      <c r="Q24" s="259" t="s">
        <v>881</v>
      </c>
      <c r="R24" s="253">
        <v>40007</v>
      </c>
      <c r="S24" s="11" t="s">
        <v>883</v>
      </c>
      <c r="T24" s="278" t="s">
        <v>255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512</v>
      </c>
      <c r="C26" s="253">
        <v>39988</v>
      </c>
      <c r="D26" s="249">
        <v>39988</v>
      </c>
      <c r="E26" s="259" t="s">
        <v>104</v>
      </c>
      <c r="F26" s="213" t="s">
        <v>105</v>
      </c>
      <c r="G26" s="250" t="s">
        <v>106</v>
      </c>
      <c r="H26" s="213">
        <v>43</v>
      </c>
      <c r="I26" s="213" t="s">
        <v>783</v>
      </c>
      <c r="J26" s="213" t="s">
        <v>117</v>
      </c>
      <c r="K26" s="213" t="s">
        <v>162</v>
      </c>
      <c r="L26" s="262" t="s">
        <v>433</v>
      </c>
      <c r="M26" s="255" t="s">
        <v>277</v>
      </c>
      <c r="N26" s="213" t="s">
        <v>254</v>
      </c>
      <c r="O26" s="213"/>
      <c r="P26" s="213" t="s">
        <v>308</v>
      </c>
      <c r="Q26" s="279" t="s">
        <v>278</v>
      </c>
      <c r="R26" s="253">
        <v>39988</v>
      </c>
      <c r="S26" s="213"/>
      <c r="T26" s="278" t="s">
        <v>255</v>
      </c>
    </row>
    <row r="27" spans="1:20" s="25" customFormat="1" ht="45">
      <c r="A27" s="258"/>
      <c r="B27" s="213" t="s">
        <v>512</v>
      </c>
      <c r="C27" s="213" t="s">
        <v>515</v>
      </c>
      <c r="D27" s="249">
        <v>39982</v>
      </c>
      <c r="E27" s="276" t="s">
        <v>514</v>
      </c>
      <c r="F27" s="213" t="s">
        <v>117</v>
      </c>
      <c r="G27" s="250" t="s">
        <v>117</v>
      </c>
      <c r="H27" s="213" t="s">
        <v>117</v>
      </c>
      <c r="I27" s="213" t="s">
        <v>117</v>
      </c>
      <c r="J27" s="277" t="s">
        <v>516</v>
      </c>
      <c r="K27" s="213" t="s">
        <v>201</v>
      </c>
      <c r="L27" s="280" t="s">
        <v>513</v>
      </c>
      <c r="M27" s="213"/>
      <c r="N27" s="259" t="s">
        <v>274</v>
      </c>
      <c r="O27" s="213"/>
      <c r="P27" s="213" t="s">
        <v>308</v>
      </c>
      <c r="Q27" s="251" t="s">
        <v>107</v>
      </c>
      <c r="R27" s="213"/>
      <c r="S27" s="213"/>
      <c r="T27" s="278" t="s">
        <v>255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367</v>
      </c>
      <c r="F29" s="213" t="s">
        <v>117</v>
      </c>
      <c r="G29" s="250" t="s">
        <v>117</v>
      </c>
      <c r="H29" s="213" t="s">
        <v>117</v>
      </c>
      <c r="I29" s="213" t="s">
        <v>117</v>
      </c>
      <c r="J29" s="251" t="s">
        <v>368</v>
      </c>
      <c r="K29" s="213" t="s">
        <v>201</v>
      </c>
      <c r="L29" s="263" t="s">
        <v>369</v>
      </c>
      <c r="M29" s="255" t="s">
        <v>834</v>
      </c>
      <c r="N29" s="213" t="s">
        <v>274</v>
      </c>
      <c r="P29" s="213" t="s">
        <v>371</v>
      </c>
      <c r="Q29" s="254" t="s">
        <v>370</v>
      </c>
      <c r="R29" s="253">
        <v>39966</v>
      </c>
      <c r="T29" s="283" t="s">
        <v>255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554</v>
      </c>
      <c r="C31" s="245">
        <v>39915</v>
      </c>
      <c r="D31" s="246">
        <v>39920</v>
      </c>
      <c r="E31" s="259" t="s">
        <v>555</v>
      </c>
      <c r="F31" s="209" t="s">
        <v>117</v>
      </c>
      <c r="G31" s="247" t="s">
        <v>117</v>
      </c>
      <c r="H31" s="209" t="s">
        <v>117</v>
      </c>
      <c r="I31" s="11" t="s">
        <v>783</v>
      </c>
      <c r="J31" s="11" t="s">
        <v>556</v>
      </c>
      <c r="K31" s="209" t="s">
        <v>201</v>
      </c>
      <c r="L31" s="266" t="s">
        <v>553</v>
      </c>
      <c r="M31" s="210" t="s">
        <v>557</v>
      </c>
      <c r="N31" s="209"/>
      <c r="O31" s="209"/>
      <c r="P31" s="209" t="s">
        <v>308</v>
      </c>
      <c r="Q31" s="209" t="s">
        <v>558</v>
      </c>
      <c r="R31" s="245">
        <v>39920</v>
      </c>
      <c r="S31" s="209"/>
      <c r="T31" s="283" t="s">
        <v>255</v>
      </c>
    </row>
    <row r="32" spans="1:20" s="217" customFormat="1" ht="65.25" customHeight="1">
      <c r="A32" s="216"/>
      <c r="B32" s="228" t="s">
        <v>554</v>
      </c>
      <c r="C32" s="235">
        <v>39912</v>
      </c>
      <c r="D32" s="235">
        <v>39912</v>
      </c>
      <c r="E32" s="260" t="s">
        <v>388</v>
      </c>
      <c r="F32" s="228" t="s">
        <v>389</v>
      </c>
      <c r="G32" s="228" t="s">
        <v>390</v>
      </c>
      <c r="H32" s="228">
        <v>45</v>
      </c>
      <c r="I32" s="228" t="s">
        <v>783</v>
      </c>
      <c r="J32" s="227" t="s">
        <v>498</v>
      </c>
      <c r="K32" s="237" t="s">
        <v>162</v>
      </c>
      <c r="L32" s="267" t="s">
        <v>391</v>
      </c>
      <c r="M32" s="244" t="s">
        <v>180</v>
      </c>
      <c r="N32" s="228" t="s">
        <v>254</v>
      </c>
      <c r="O32" s="228"/>
      <c r="P32" s="228" t="s">
        <v>308</v>
      </c>
      <c r="Q32" s="228" t="s">
        <v>380</v>
      </c>
      <c r="R32" s="238">
        <v>39912</v>
      </c>
      <c r="S32" s="228"/>
      <c r="T32" s="284" t="s">
        <v>255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689</v>
      </c>
      <c r="C34" s="235">
        <v>39894</v>
      </c>
      <c r="D34" s="235">
        <v>39895</v>
      </c>
      <c r="E34" s="228" t="s">
        <v>182</v>
      </c>
      <c r="F34" s="228" t="s">
        <v>184</v>
      </c>
      <c r="G34" s="228" t="s">
        <v>183</v>
      </c>
      <c r="H34" s="228">
        <v>50</v>
      </c>
      <c r="I34" s="228" t="s">
        <v>783</v>
      </c>
      <c r="J34" s="11" t="s">
        <v>498</v>
      </c>
      <c r="K34" s="237" t="s">
        <v>162</v>
      </c>
      <c r="L34" s="268" t="s">
        <v>181</v>
      </c>
      <c r="M34" s="244" t="s">
        <v>180</v>
      </c>
      <c r="N34" s="228" t="s">
        <v>254</v>
      </c>
      <c r="O34" s="228"/>
      <c r="P34" s="228" t="s">
        <v>308</v>
      </c>
      <c r="Q34" s="228" t="s">
        <v>380</v>
      </c>
      <c r="R34" s="238">
        <v>39894</v>
      </c>
      <c r="S34" s="228" t="s">
        <v>185</v>
      </c>
      <c r="T34" s="285" t="s">
        <v>255</v>
      </c>
    </row>
    <row r="35" spans="1:20" s="217" customFormat="1" ht="65.25" customHeight="1">
      <c r="A35" s="216"/>
      <c r="B35" s="228" t="s">
        <v>689</v>
      </c>
      <c r="C35" s="235">
        <v>39881</v>
      </c>
      <c r="D35" s="236" t="s">
        <v>693</v>
      </c>
      <c r="E35" s="228" t="s">
        <v>693</v>
      </c>
      <c r="F35" s="228" t="s">
        <v>691</v>
      </c>
      <c r="G35" s="228" t="s">
        <v>692</v>
      </c>
      <c r="H35" s="228">
        <v>36</v>
      </c>
      <c r="I35" s="228" t="s">
        <v>783</v>
      </c>
      <c r="J35" s="11" t="s">
        <v>498</v>
      </c>
      <c r="K35" s="237" t="s">
        <v>162</v>
      </c>
      <c r="L35" s="269" t="s">
        <v>690</v>
      </c>
      <c r="M35" s="244" t="s">
        <v>180</v>
      </c>
      <c r="N35" s="228" t="s">
        <v>254</v>
      </c>
      <c r="O35" s="228"/>
      <c r="P35" s="228" t="s">
        <v>308</v>
      </c>
      <c r="Q35" s="228" t="s">
        <v>380</v>
      </c>
      <c r="R35" s="238">
        <v>39881</v>
      </c>
      <c r="S35" s="228"/>
      <c r="T35" s="285" t="s">
        <v>255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402</v>
      </c>
      <c r="C37" s="223">
        <v>39861</v>
      </c>
      <c r="D37" s="224">
        <v>39862</v>
      </c>
      <c r="E37" s="223" t="s">
        <v>803</v>
      </c>
      <c r="F37" s="225">
        <v>39849.635416666664</v>
      </c>
      <c r="G37" s="225">
        <v>39849.65972222222</v>
      </c>
      <c r="H37" s="226" t="s">
        <v>117</v>
      </c>
      <c r="I37" s="227" t="s">
        <v>783</v>
      </c>
      <c r="J37" s="227" t="s">
        <v>802</v>
      </c>
      <c r="K37" s="228" t="s">
        <v>202</v>
      </c>
      <c r="L37" s="270" t="s">
        <v>804</v>
      </c>
      <c r="M37" s="229" t="s">
        <v>805</v>
      </c>
      <c r="N37" s="227" t="s">
        <v>274</v>
      </c>
      <c r="O37" s="228"/>
      <c r="P37" s="227" t="s">
        <v>308</v>
      </c>
      <c r="Q37" s="227" t="s">
        <v>381</v>
      </c>
      <c r="R37" s="223">
        <v>39849</v>
      </c>
      <c r="S37" s="229"/>
      <c r="T37" s="285" t="s">
        <v>255</v>
      </c>
    </row>
    <row r="38" spans="1:20" s="4" customFormat="1" ht="63.75">
      <c r="A38" s="54"/>
      <c r="B38" s="222" t="s">
        <v>402</v>
      </c>
      <c r="C38" s="223">
        <v>39856</v>
      </c>
      <c r="D38" s="224">
        <v>39856</v>
      </c>
      <c r="E38" s="243" t="s">
        <v>694</v>
      </c>
      <c r="F38" s="225" t="s">
        <v>117</v>
      </c>
      <c r="G38" s="225" t="s">
        <v>117</v>
      </c>
      <c r="H38" s="226" t="s">
        <v>117</v>
      </c>
      <c r="I38" s="227" t="s">
        <v>783</v>
      </c>
      <c r="J38" s="227" t="s">
        <v>697</v>
      </c>
      <c r="K38" s="228" t="s">
        <v>696</v>
      </c>
      <c r="L38" s="271" t="s">
        <v>695</v>
      </c>
      <c r="M38" s="229"/>
      <c r="N38" s="227"/>
      <c r="O38" s="228"/>
      <c r="P38" s="227" t="s">
        <v>308</v>
      </c>
      <c r="Q38" s="227"/>
      <c r="R38" s="223"/>
      <c r="S38" s="229"/>
      <c r="T38" s="285" t="s">
        <v>255</v>
      </c>
    </row>
    <row r="39" spans="1:20" s="172" customFormat="1" ht="63.75">
      <c r="A39" s="54"/>
      <c r="B39" s="213" t="s">
        <v>402</v>
      </c>
      <c r="C39" s="10">
        <v>39849</v>
      </c>
      <c r="D39" s="197" t="s">
        <v>279</v>
      </c>
      <c r="E39" s="10" t="s">
        <v>275</v>
      </c>
      <c r="F39" s="170">
        <v>39849.635416666664</v>
      </c>
      <c r="G39" s="170">
        <v>39849.65972222222</v>
      </c>
      <c r="H39" s="211">
        <f>G39-F39</f>
        <v>0.024305555554747116</v>
      </c>
      <c r="I39" s="11" t="s">
        <v>783</v>
      </c>
      <c r="J39" s="11" t="s">
        <v>498</v>
      </c>
      <c r="K39" s="95" t="s">
        <v>162</v>
      </c>
      <c r="L39" s="272" t="s">
        <v>276</v>
      </c>
      <c r="M39" s="8" t="s">
        <v>280</v>
      </c>
      <c r="N39" s="11" t="s">
        <v>254</v>
      </c>
      <c r="O39" s="95"/>
      <c r="P39" s="11" t="s">
        <v>308</v>
      </c>
      <c r="Q39" s="11" t="s">
        <v>281</v>
      </c>
      <c r="R39" s="10">
        <v>39849</v>
      </c>
      <c r="S39" s="8"/>
      <c r="T39" s="285" t="s">
        <v>255</v>
      </c>
    </row>
    <row r="40" spans="1:20" s="217" customFormat="1" ht="65.25" customHeight="1">
      <c r="A40" s="216"/>
      <c r="B40" s="95" t="s">
        <v>402</v>
      </c>
      <c r="C40" s="230">
        <v>39846</v>
      </c>
      <c r="D40" s="166">
        <v>39846</v>
      </c>
      <c r="E40" s="95" t="s">
        <v>149</v>
      </c>
      <c r="F40" s="95" t="s">
        <v>150</v>
      </c>
      <c r="G40" s="95" t="s">
        <v>151</v>
      </c>
      <c r="H40" s="95">
        <v>100</v>
      </c>
      <c r="I40" s="95" t="s">
        <v>568</v>
      </c>
      <c r="J40" s="95" t="s">
        <v>498</v>
      </c>
      <c r="K40" s="232" t="s">
        <v>162</v>
      </c>
      <c r="L40" s="273" t="s">
        <v>152</v>
      </c>
      <c r="M40" s="231" t="s">
        <v>154</v>
      </c>
      <c r="N40" s="95" t="s">
        <v>254</v>
      </c>
      <c r="O40" s="95"/>
      <c r="P40" s="95" t="s">
        <v>308</v>
      </c>
      <c r="Q40" s="95" t="s">
        <v>153</v>
      </c>
      <c r="R40" s="233">
        <v>39846</v>
      </c>
      <c r="S40" s="95"/>
      <c r="T40" s="285" t="s">
        <v>255</v>
      </c>
    </row>
    <row r="41" spans="1:20" ht="76.5">
      <c r="A41" s="52" t="s">
        <v>801</v>
      </c>
      <c r="B41" s="213" t="s">
        <v>402</v>
      </c>
      <c r="C41" s="10">
        <v>39845</v>
      </c>
      <c r="D41" s="10">
        <v>39846</v>
      </c>
      <c r="E41" s="249" t="s">
        <v>407</v>
      </c>
      <c r="F41" s="10">
        <v>39846</v>
      </c>
      <c r="G41" s="215">
        <v>0.004756944444444445</v>
      </c>
      <c r="H41" s="234" t="s">
        <v>117</v>
      </c>
      <c r="I41" s="11" t="s">
        <v>783</v>
      </c>
      <c r="J41" s="212" t="s">
        <v>406</v>
      </c>
      <c r="K41" s="95" t="s">
        <v>200</v>
      </c>
      <c r="L41" s="254" t="s">
        <v>403</v>
      </c>
      <c r="M41" s="212" t="s">
        <v>404</v>
      </c>
      <c r="N41" s="213" t="s">
        <v>274</v>
      </c>
      <c r="O41" s="214"/>
      <c r="P41" s="11" t="s">
        <v>308</v>
      </c>
      <c r="Q41" s="25" t="s">
        <v>405</v>
      </c>
      <c r="R41" s="10">
        <v>39845</v>
      </c>
      <c r="T41" s="285" t="s">
        <v>255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747</v>
      </c>
      <c r="C43" s="10">
        <v>39840</v>
      </c>
      <c r="D43" s="197">
        <v>39841</v>
      </c>
      <c r="E43" s="209" t="s">
        <v>395</v>
      </c>
      <c r="F43" s="209" t="s">
        <v>396</v>
      </c>
      <c r="G43" s="209" t="s">
        <v>397</v>
      </c>
      <c r="H43" s="209">
        <v>30</v>
      </c>
      <c r="I43" s="11" t="s">
        <v>783</v>
      </c>
      <c r="J43" s="11" t="s">
        <v>498</v>
      </c>
      <c r="K43" s="95" t="s">
        <v>162</v>
      </c>
      <c r="L43" s="267" t="s">
        <v>398</v>
      </c>
      <c r="M43" s="210" t="s">
        <v>399</v>
      </c>
      <c r="N43" s="11" t="s">
        <v>254</v>
      </c>
      <c r="O43" s="95"/>
      <c r="P43" s="11" t="s">
        <v>308</v>
      </c>
      <c r="Q43" s="209" t="s">
        <v>400</v>
      </c>
      <c r="R43" s="10">
        <v>39840</v>
      </c>
      <c r="S43" s="8"/>
      <c r="T43" s="285" t="s">
        <v>255</v>
      </c>
    </row>
    <row r="44" spans="1:20" s="172" customFormat="1" ht="51">
      <c r="A44" s="54"/>
      <c r="B44" s="22" t="s">
        <v>747</v>
      </c>
      <c r="C44" s="10">
        <v>39812</v>
      </c>
      <c r="D44" s="197">
        <v>39829</v>
      </c>
      <c r="E44" s="10" t="s">
        <v>672</v>
      </c>
      <c r="F44" s="205">
        <v>39812</v>
      </c>
      <c r="G44" s="10">
        <v>39833</v>
      </c>
      <c r="H44" s="11" t="s">
        <v>117</v>
      </c>
      <c r="I44" s="11" t="s">
        <v>783</v>
      </c>
      <c r="J44" s="11" t="s">
        <v>606</v>
      </c>
      <c r="K44" s="95" t="s">
        <v>201</v>
      </c>
      <c r="L44" s="272" t="s">
        <v>673</v>
      </c>
      <c r="M44" s="8" t="s">
        <v>674</v>
      </c>
      <c r="N44" s="11" t="s">
        <v>274</v>
      </c>
      <c r="O44" s="95"/>
      <c r="P44" s="11" t="s">
        <v>308</v>
      </c>
      <c r="Q44" s="11" t="s">
        <v>401</v>
      </c>
      <c r="R44" s="10">
        <v>39833</v>
      </c>
      <c r="S44" s="8"/>
      <c r="T44" s="285" t="s">
        <v>255</v>
      </c>
    </row>
    <row r="45" spans="1:20" s="172" customFormat="1" ht="51">
      <c r="A45" s="54"/>
      <c r="B45" s="22" t="s">
        <v>747</v>
      </c>
      <c r="C45" s="10">
        <v>39827</v>
      </c>
      <c r="D45" s="10">
        <v>39827</v>
      </c>
      <c r="E45" s="10" t="s">
        <v>721</v>
      </c>
      <c r="F45" s="10">
        <v>39827.427083333336</v>
      </c>
      <c r="G45" s="10">
        <v>39827.479166666664</v>
      </c>
      <c r="H45" s="11" t="s">
        <v>722</v>
      </c>
      <c r="I45" s="11" t="s">
        <v>497</v>
      </c>
      <c r="J45" s="11" t="s">
        <v>498</v>
      </c>
      <c r="K45" s="95" t="s">
        <v>162</v>
      </c>
      <c r="L45" s="272" t="s">
        <v>719</v>
      </c>
      <c r="M45" s="8" t="s">
        <v>720</v>
      </c>
      <c r="N45" s="11" t="s">
        <v>254</v>
      </c>
      <c r="O45" s="95"/>
      <c r="P45" s="11" t="s">
        <v>308</v>
      </c>
      <c r="Q45" s="11" t="s">
        <v>723</v>
      </c>
      <c r="R45" s="10">
        <v>39827</v>
      </c>
      <c r="S45" s="8"/>
      <c r="T45" s="285" t="s">
        <v>255</v>
      </c>
    </row>
    <row r="46" spans="1:20" s="172" customFormat="1" ht="51">
      <c r="A46" s="54"/>
      <c r="B46" s="172" t="s">
        <v>747</v>
      </c>
      <c r="C46" s="10">
        <v>39825</v>
      </c>
      <c r="D46" s="10">
        <v>39827</v>
      </c>
      <c r="E46" s="172" t="s">
        <v>724</v>
      </c>
      <c r="F46" s="10">
        <v>39825</v>
      </c>
      <c r="G46" s="10">
        <v>39827</v>
      </c>
      <c r="H46" s="172" t="s">
        <v>117</v>
      </c>
      <c r="I46" s="11" t="s">
        <v>783</v>
      </c>
      <c r="J46" s="11" t="s">
        <v>710</v>
      </c>
      <c r="K46" s="95" t="s">
        <v>201</v>
      </c>
      <c r="L46" s="272" t="s">
        <v>717</v>
      </c>
      <c r="M46" s="201" t="s">
        <v>86</v>
      </c>
      <c r="N46" s="11" t="s">
        <v>254</v>
      </c>
      <c r="O46" s="95"/>
      <c r="P46" s="11" t="s">
        <v>308</v>
      </c>
      <c r="Q46" s="11" t="s">
        <v>87</v>
      </c>
      <c r="R46" s="10">
        <v>39827</v>
      </c>
      <c r="S46" s="8"/>
      <c r="T46" s="285" t="s">
        <v>255</v>
      </c>
    </row>
    <row r="47" spans="1:20" s="172" customFormat="1" ht="51">
      <c r="A47" s="54"/>
      <c r="B47" s="22" t="s">
        <v>747</v>
      </c>
      <c r="C47" s="10">
        <v>39778</v>
      </c>
      <c r="D47" s="10">
        <v>39820</v>
      </c>
      <c r="E47" s="10" t="s">
        <v>725</v>
      </c>
      <c r="F47" s="10">
        <v>39778</v>
      </c>
      <c r="G47" s="10">
        <v>39821</v>
      </c>
      <c r="H47" s="11" t="s">
        <v>117</v>
      </c>
      <c r="I47" s="11" t="s">
        <v>783</v>
      </c>
      <c r="J47" s="11" t="s">
        <v>259</v>
      </c>
      <c r="K47" s="95" t="s">
        <v>201</v>
      </c>
      <c r="L47" s="275" t="s">
        <v>465</v>
      </c>
      <c r="M47" s="8" t="s">
        <v>718</v>
      </c>
      <c r="N47" s="11" t="s">
        <v>274</v>
      </c>
      <c r="O47" s="95"/>
      <c r="P47" s="11" t="s">
        <v>308</v>
      </c>
      <c r="Q47" s="11" t="s">
        <v>880</v>
      </c>
      <c r="R47" s="10">
        <v>39821</v>
      </c>
      <c r="S47" s="8"/>
      <c r="T47" s="285" t="s">
        <v>255</v>
      </c>
    </row>
    <row r="48" spans="1:20" s="172" customFormat="1" ht="51">
      <c r="A48" s="54"/>
      <c r="B48" s="22" t="s">
        <v>747</v>
      </c>
      <c r="C48" s="10">
        <v>39818</v>
      </c>
      <c r="D48" s="10">
        <v>39819</v>
      </c>
      <c r="E48" s="10" t="s">
        <v>748</v>
      </c>
      <c r="F48" s="10">
        <v>39818</v>
      </c>
      <c r="G48" s="10">
        <v>39820</v>
      </c>
      <c r="H48" s="11" t="s">
        <v>117</v>
      </c>
      <c r="I48" s="11" t="s">
        <v>783</v>
      </c>
      <c r="J48" s="11" t="s">
        <v>259</v>
      </c>
      <c r="K48" s="95" t="s">
        <v>201</v>
      </c>
      <c r="L48" s="272" t="s">
        <v>749</v>
      </c>
      <c r="M48" s="8" t="s">
        <v>718</v>
      </c>
      <c r="N48" s="11" t="s">
        <v>254</v>
      </c>
      <c r="O48" s="95"/>
      <c r="P48" s="11" t="s">
        <v>308</v>
      </c>
      <c r="Q48" s="11" t="s">
        <v>880</v>
      </c>
      <c r="R48" s="10">
        <v>39820</v>
      </c>
      <c r="S48" s="8"/>
      <c r="T48" s="285" t="s">
        <v>255</v>
      </c>
    </row>
    <row r="49" spans="1:20" s="172" customFormat="1" ht="51">
      <c r="A49" s="54"/>
      <c r="B49" s="22" t="s">
        <v>747</v>
      </c>
      <c r="C49" s="10">
        <v>39815</v>
      </c>
      <c r="D49" s="10">
        <v>39818</v>
      </c>
      <c r="E49" s="172" t="s">
        <v>488</v>
      </c>
      <c r="F49" s="10">
        <v>39815</v>
      </c>
      <c r="G49" s="189">
        <v>39819.583333333336</v>
      </c>
      <c r="H49" s="11" t="s">
        <v>117</v>
      </c>
      <c r="I49" s="11" t="s">
        <v>783</v>
      </c>
      <c r="J49" s="11" t="s">
        <v>259</v>
      </c>
      <c r="K49" s="95" t="s">
        <v>201</v>
      </c>
      <c r="L49" s="275" t="s">
        <v>489</v>
      </c>
      <c r="M49" s="8" t="s">
        <v>718</v>
      </c>
      <c r="N49" s="11" t="s">
        <v>254</v>
      </c>
      <c r="O49" s="95"/>
      <c r="P49" s="11" t="s">
        <v>308</v>
      </c>
      <c r="Q49" s="11" t="s">
        <v>880</v>
      </c>
      <c r="R49" s="10">
        <v>39819</v>
      </c>
      <c r="S49" s="8"/>
      <c r="T49" s="285" t="s">
        <v>255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467</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206">
        <v>2188</v>
      </c>
      <c r="E4" s="207">
        <f>SUM(C4-D4)</f>
        <v>42452</v>
      </c>
      <c r="F4" s="208">
        <v>30</v>
      </c>
      <c r="G4" s="100">
        <f aca="true" t="shared" si="0" ref="G4:G11">(E4-F4)/E4</f>
        <v>0.9992933195138038</v>
      </c>
    </row>
    <row r="5" spans="1:7" ht="23.25" customHeight="1" thickBot="1">
      <c r="A5" s="15" t="s">
        <v>127</v>
      </c>
      <c r="B5" s="15" t="s">
        <v>216</v>
      </c>
      <c r="C5" s="16">
        <v>40320</v>
      </c>
      <c r="D5" s="16">
        <v>3655</v>
      </c>
      <c r="E5" s="16">
        <f aca="true" t="shared" si="1" ref="E5:E15">SUM(C5-D5)</f>
        <v>36665</v>
      </c>
      <c r="F5" s="98">
        <v>135</v>
      </c>
      <c r="G5" s="100">
        <f t="shared" si="0"/>
        <v>0.9963180144552025</v>
      </c>
    </row>
    <row r="6" spans="1:7" ht="23.25" customHeight="1" thickBot="1">
      <c r="A6" s="15" t="s">
        <v>128</v>
      </c>
      <c r="B6" s="15" t="s">
        <v>216</v>
      </c>
      <c r="C6" s="16">
        <f>31*24*60</f>
        <v>44640</v>
      </c>
      <c r="D6" s="16">
        <f>568+630</f>
        <v>1198</v>
      </c>
      <c r="E6" s="16">
        <f t="shared" si="1"/>
        <v>43442</v>
      </c>
      <c r="F6" s="98">
        <v>36</v>
      </c>
      <c r="G6" s="100">
        <f t="shared" si="0"/>
        <v>0.9991713088715989</v>
      </c>
    </row>
    <row r="7" spans="1:7" ht="23.25" customHeight="1" thickBot="1">
      <c r="A7" s="15" t="s">
        <v>129</v>
      </c>
      <c r="B7" s="15" t="s">
        <v>216</v>
      </c>
      <c r="C7" s="16">
        <f>30*24*60</f>
        <v>43200</v>
      </c>
      <c r="D7" s="16">
        <v>3060</v>
      </c>
      <c r="E7" s="16">
        <f t="shared" si="1"/>
        <v>40140</v>
      </c>
      <c r="F7" s="98">
        <v>0</v>
      </c>
      <c r="G7" s="100">
        <f t="shared" si="0"/>
        <v>1</v>
      </c>
    </row>
    <row r="8" spans="1:7" ht="23.25" customHeight="1" thickBot="1">
      <c r="A8" s="15" t="s">
        <v>130</v>
      </c>
      <c r="B8" s="15" t="s">
        <v>216</v>
      </c>
      <c r="C8" s="16">
        <f>31*24*60</f>
        <v>44640</v>
      </c>
      <c r="D8" s="16">
        <v>3007</v>
      </c>
      <c r="E8" s="16">
        <f t="shared" si="1"/>
        <v>41633</v>
      </c>
      <c r="F8" s="98">
        <v>0</v>
      </c>
      <c r="G8" s="100">
        <f t="shared" si="0"/>
        <v>1</v>
      </c>
    </row>
    <row r="9" spans="1:7" ht="23.25" customHeight="1" thickBot="1">
      <c r="A9" s="15" t="s">
        <v>131</v>
      </c>
      <c r="B9" s="15" t="s">
        <v>216</v>
      </c>
      <c r="C9" s="16">
        <f>30*24*60</f>
        <v>43200</v>
      </c>
      <c r="D9" s="16">
        <v>3787</v>
      </c>
      <c r="E9" s="16">
        <f t="shared" si="1"/>
        <v>39413</v>
      </c>
      <c r="F9" s="15">
        <v>0</v>
      </c>
      <c r="G9" s="100">
        <f t="shared" si="0"/>
        <v>1</v>
      </c>
    </row>
    <row r="10" spans="1:7" ht="23.25" customHeight="1" thickBot="1">
      <c r="A10" s="15" t="s">
        <v>132</v>
      </c>
      <c r="B10" s="15" t="s">
        <v>216</v>
      </c>
      <c r="C10" s="16">
        <v>44640</v>
      </c>
      <c r="D10" s="16">
        <v>896</v>
      </c>
      <c r="E10" s="16">
        <f t="shared" si="1"/>
        <v>43744</v>
      </c>
      <c r="F10" s="15">
        <v>20</v>
      </c>
      <c r="G10" s="100">
        <f t="shared" si="0"/>
        <v>0.9995427944403804</v>
      </c>
    </row>
    <row r="11" spans="1:7" ht="21.75" customHeight="1" thickBot="1">
      <c r="A11" s="15" t="s">
        <v>133</v>
      </c>
      <c r="B11" s="15" t="s">
        <v>216</v>
      </c>
      <c r="C11" s="16">
        <v>44640</v>
      </c>
      <c r="D11" s="16">
        <v>1892</v>
      </c>
      <c r="E11" s="16">
        <f t="shared" si="1"/>
        <v>42748</v>
      </c>
      <c r="F11" s="15">
        <v>778</v>
      </c>
      <c r="G11" s="100">
        <f t="shared" si="0"/>
        <v>0.9818003181435389</v>
      </c>
    </row>
    <row r="12" spans="1:7" ht="23.25" customHeight="1" thickBot="1">
      <c r="A12" s="15" t="s">
        <v>134</v>
      </c>
      <c r="B12" s="15" t="s">
        <v>216</v>
      </c>
      <c r="C12" s="16">
        <f>30*24*60</f>
        <v>43200</v>
      </c>
      <c r="D12" s="16">
        <v>2932</v>
      </c>
      <c r="E12" s="16">
        <f>SUM(C12-D12)</f>
        <v>40268</v>
      </c>
      <c r="F12" s="98">
        <v>104</v>
      </c>
      <c r="G12" s="100">
        <f>(E12-F12)/E12</f>
        <v>0.9974173040627794</v>
      </c>
    </row>
    <row r="13" spans="1:7" ht="23.25" customHeight="1" thickBot="1">
      <c r="A13" s="17" t="s">
        <v>135</v>
      </c>
      <c r="B13" s="15" t="s">
        <v>216</v>
      </c>
      <c r="C13" s="16">
        <v>44640</v>
      </c>
      <c r="D13" s="16">
        <v>1504</v>
      </c>
      <c r="E13" s="183">
        <f t="shared" si="1"/>
        <v>43136</v>
      </c>
      <c r="F13" s="18">
        <v>0</v>
      </c>
      <c r="G13" s="100">
        <f>(E13-F13)/E13</f>
        <v>1</v>
      </c>
    </row>
    <row r="14" spans="1:7" ht="23.25" customHeight="1" thickBot="1">
      <c r="A14" s="17" t="s">
        <v>140</v>
      </c>
      <c r="B14" s="15" t="s">
        <v>216</v>
      </c>
      <c r="C14" s="16">
        <f>30*24*60</f>
        <v>43200</v>
      </c>
      <c r="D14" s="16">
        <v>1555</v>
      </c>
      <c r="E14" s="16">
        <f t="shared" si="1"/>
        <v>41645</v>
      </c>
      <c r="F14" s="18">
        <v>0</v>
      </c>
      <c r="G14" s="100">
        <f>(E14-F14)/E14</f>
        <v>1</v>
      </c>
    </row>
    <row r="15" spans="1:7" ht="23.25" customHeight="1" thickBot="1">
      <c r="A15" s="17" t="s">
        <v>141</v>
      </c>
      <c r="B15" s="15" t="s">
        <v>216</v>
      </c>
      <c r="C15" s="18">
        <v>44640</v>
      </c>
      <c r="D15" s="16">
        <v>855</v>
      </c>
      <c r="E15" s="183">
        <f t="shared" si="1"/>
        <v>43785</v>
      </c>
      <c r="F15" s="204">
        <v>311</v>
      </c>
      <c r="G15" s="100">
        <f>(E15-F15)/E15</f>
        <v>0.9928971108827224</v>
      </c>
    </row>
    <row r="16" spans="1:7" ht="23.25" customHeight="1">
      <c r="A16" s="522" t="s">
        <v>215</v>
      </c>
      <c r="B16" s="522" t="s">
        <v>216</v>
      </c>
      <c r="C16" s="524">
        <f>SUM(C4:C15)</f>
        <v>525600</v>
      </c>
      <c r="D16" s="524">
        <f>SUM(D4:D15)</f>
        <v>26529</v>
      </c>
      <c r="E16" s="524">
        <f>SUM(E4:E15)</f>
        <v>499071</v>
      </c>
      <c r="F16" s="524">
        <f>SUM(F4:F15)</f>
        <v>1414</v>
      </c>
      <c r="G16" s="526">
        <f>(E16-F16)/E16</f>
        <v>0.9971667357951073</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2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904</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206">
        <f>31*24*60</f>
        <v>44640</v>
      </c>
      <c r="D4" s="206">
        <v>2188</v>
      </c>
      <c r="E4" s="207">
        <f>SUM(C4-D4)</f>
        <v>42452</v>
      </c>
      <c r="F4" s="208">
        <v>30</v>
      </c>
      <c r="G4" s="100">
        <f aca="true" t="shared" si="0" ref="G4:G15">(E4-F4)/E4</f>
        <v>0.9992933195138038</v>
      </c>
    </row>
    <row r="5" spans="1:7" ht="23.25" customHeight="1" thickBot="1">
      <c r="A5" s="15" t="s">
        <v>127</v>
      </c>
      <c r="B5" s="15" t="s">
        <v>197</v>
      </c>
      <c r="C5" s="16">
        <v>40320</v>
      </c>
      <c r="D5" s="16">
        <v>3655</v>
      </c>
      <c r="E5" s="16">
        <f>SUM(C5-D5)</f>
        <v>36665</v>
      </c>
      <c r="F5" s="98">
        <v>135</v>
      </c>
      <c r="G5" s="100">
        <f t="shared" si="0"/>
        <v>0.9963180144552025</v>
      </c>
    </row>
    <row r="6" spans="1:7" ht="23.25" customHeight="1" thickBot="1">
      <c r="A6" s="15" t="s">
        <v>128</v>
      </c>
      <c r="B6" s="15" t="s">
        <v>197</v>
      </c>
      <c r="C6" s="206">
        <f>31*24*60</f>
        <v>44640</v>
      </c>
      <c r="D6" s="16">
        <f>568+630</f>
        <v>1198</v>
      </c>
      <c r="E6" s="16">
        <f aca="true" t="shared" si="1" ref="E6:E15">SUM(C6-D6)</f>
        <v>43442</v>
      </c>
      <c r="F6" s="98">
        <v>86</v>
      </c>
      <c r="G6" s="100">
        <f t="shared" si="0"/>
        <v>0.9980203489710419</v>
      </c>
    </row>
    <row r="7" spans="1:7" ht="23.25" customHeight="1" thickBot="1">
      <c r="A7" s="15" t="s">
        <v>129</v>
      </c>
      <c r="B7" s="15" t="s">
        <v>197</v>
      </c>
      <c r="C7" s="206">
        <f>30*24*60</f>
        <v>43200</v>
      </c>
      <c r="D7" s="16">
        <v>3060</v>
      </c>
      <c r="E7" s="16">
        <f t="shared" si="1"/>
        <v>40140</v>
      </c>
      <c r="F7" s="98">
        <v>45</v>
      </c>
      <c r="G7" s="100">
        <f t="shared" si="0"/>
        <v>0.9988789237668162</v>
      </c>
    </row>
    <row r="8" spans="1:7" ht="23.25" customHeight="1" thickBot="1">
      <c r="A8" s="15" t="s">
        <v>130</v>
      </c>
      <c r="B8" s="15" t="s">
        <v>197</v>
      </c>
      <c r="C8" s="16">
        <f>31*24*60</f>
        <v>44640</v>
      </c>
      <c r="D8" s="16">
        <v>3007</v>
      </c>
      <c r="E8" s="16">
        <f t="shared" si="1"/>
        <v>41633</v>
      </c>
      <c r="F8" s="98">
        <v>0</v>
      </c>
      <c r="G8" s="100">
        <f t="shared" si="0"/>
        <v>1</v>
      </c>
    </row>
    <row r="9" spans="1:7" ht="23.25" customHeight="1" thickBot="1">
      <c r="A9" s="15" t="s">
        <v>131</v>
      </c>
      <c r="B9" s="15" t="s">
        <v>197</v>
      </c>
      <c r="C9" s="16">
        <f>30*24*60</f>
        <v>43200</v>
      </c>
      <c r="D9" s="16">
        <v>3787</v>
      </c>
      <c r="E9" s="16">
        <f t="shared" si="1"/>
        <v>39413</v>
      </c>
      <c r="F9" s="15">
        <v>43</v>
      </c>
      <c r="G9" s="100">
        <f t="shared" si="0"/>
        <v>0.9989089894197346</v>
      </c>
    </row>
    <row r="10" spans="1:7" ht="23.25" customHeight="1" thickBot="1">
      <c r="A10" s="15" t="s">
        <v>132</v>
      </c>
      <c r="B10" s="15" t="s">
        <v>197</v>
      </c>
      <c r="C10" s="16">
        <v>44640</v>
      </c>
      <c r="D10" s="16">
        <v>896</v>
      </c>
      <c r="E10" s="16">
        <f t="shared" si="1"/>
        <v>43744</v>
      </c>
      <c r="F10" s="15">
        <v>20</v>
      </c>
      <c r="G10" s="100">
        <f t="shared" si="0"/>
        <v>0.9995427944403804</v>
      </c>
    </row>
    <row r="11" spans="1:7" ht="23.25" customHeight="1" thickBot="1">
      <c r="A11" s="15" t="s">
        <v>133</v>
      </c>
      <c r="B11" s="15" t="s">
        <v>197</v>
      </c>
      <c r="C11" s="16">
        <v>44640</v>
      </c>
      <c r="D11" s="16">
        <v>1892</v>
      </c>
      <c r="E11" s="16">
        <f t="shared" si="1"/>
        <v>42748</v>
      </c>
      <c r="F11" s="15">
        <v>343</v>
      </c>
      <c r="G11" s="100">
        <f t="shared" si="0"/>
        <v>0.9919762328062132</v>
      </c>
    </row>
    <row r="12" spans="1:7" ht="23.25" customHeight="1" thickBot="1">
      <c r="A12" s="15" t="s">
        <v>134</v>
      </c>
      <c r="B12" s="15" t="s">
        <v>197</v>
      </c>
      <c r="C12" s="16">
        <f>30*24*60</f>
        <v>43200</v>
      </c>
      <c r="D12" s="16">
        <v>2932</v>
      </c>
      <c r="E12" s="16">
        <f t="shared" si="1"/>
        <v>40268</v>
      </c>
      <c r="F12" s="98">
        <v>382</v>
      </c>
      <c r="G12" s="100">
        <f t="shared" si="0"/>
        <v>0.9905135591536705</v>
      </c>
    </row>
    <row r="13" spans="1:7" ht="23.25" customHeight="1" thickBot="1">
      <c r="A13" s="17" t="s">
        <v>135</v>
      </c>
      <c r="B13" s="15" t="s">
        <v>197</v>
      </c>
      <c r="C13" s="16">
        <v>44640</v>
      </c>
      <c r="D13" s="16">
        <v>1504</v>
      </c>
      <c r="E13" s="183">
        <f t="shared" si="1"/>
        <v>43136</v>
      </c>
      <c r="F13" s="18">
        <v>67</v>
      </c>
      <c r="G13" s="100">
        <f t="shared" si="0"/>
        <v>0.9984467729970327</v>
      </c>
    </row>
    <row r="14" spans="1:7" ht="23.25" customHeight="1" thickBot="1">
      <c r="A14" s="17" t="s">
        <v>140</v>
      </c>
      <c r="B14" s="15" t="s">
        <v>197</v>
      </c>
      <c r="C14" s="16">
        <f>30*24*60</f>
        <v>43200</v>
      </c>
      <c r="D14" s="16">
        <v>1555</v>
      </c>
      <c r="E14" s="183">
        <f t="shared" si="1"/>
        <v>41645</v>
      </c>
      <c r="F14" s="18">
        <v>0</v>
      </c>
      <c r="G14" s="100">
        <f t="shared" si="0"/>
        <v>1</v>
      </c>
    </row>
    <row r="15" spans="1:7" ht="23.25" customHeight="1" thickBot="1">
      <c r="A15" s="17" t="s">
        <v>141</v>
      </c>
      <c r="B15" s="15" t="s">
        <v>197</v>
      </c>
      <c r="C15" s="18">
        <v>44640</v>
      </c>
      <c r="D15" s="16">
        <v>855</v>
      </c>
      <c r="E15" s="183">
        <f t="shared" si="1"/>
        <v>43785</v>
      </c>
      <c r="F15" s="204">
        <v>311</v>
      </c>
      <c r="G15" s="100">
        <f t="shared" si="0"/>
        <v>0.9928971108827224</v>
      </c>
    </row>
    <row r="16" spans="1:7" ht="23.25" customHeight="1">
      <c r="A16" s="522" t="s">
        <v>215</v>
      </c>
      <c r="B16" s="522" t="s">
        <v>197</v>
      </c>
      <c r="C16" s="524">
        <f>SUM(C4:C15)</f>
        <v>525600</v>
      </c>
      <c r="D16" s="524">
        <f>SUM(D4:D15)</f>
        <v>26529</v>
      </c>
      <c r="E16" s="524">
        <f>SUM(E4:E15)</f>
        <v>499071</v>
      </c>
      <c r="F16" s="524">
        <f>SUM(F4:F15)</f>
        <v>1462</v>
      </c>
      <c r="G16" s="526">
        <f>(E16-F16)/E16</f>
        <v>0.9970705570950826</v>
      </c>
    </row>
    <row r="17" spans="1:7" ht="23.25" customHeight="1" thickBot="1">
      <c r="A17" s="523"/>
      <c r="B17" s="523"/>
      <c r="C17" s="525"/>
      <c r="D17" s="525"/>
      <c r="E17" s="525"/>
      <c r="F17" s="525"/>
      <c r="G17" s="52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219</v>
      </c>
    </row>
    <row r="2" spans="2:7" ht="23.25">
      <c r="B2" s="6" t="s">
        <v>221</v>
      </c>
      <c r="D2" s="28"/>
      <c r="G2" s="28"/>
    </row>
    <row r="3" spans="2:7" ht="19.5" thickBot="1">
      <c r="B3" s="93" t="s">
        <v>228</v>
      </c>
      <c r="D3" s="29"/>
      <c r="F3" s="25"/>
      <c r="G3" s="34"/>
    </row>
    <row r="4" spans="2:7" ht="19.5" thickBot="1">
      <c r="B4" s="93"/>
      <c r="D4" s="34"/>
      <c r="F4" s="25"/>
      <c r="G4" s="29"/>
    </row>
    <row r="5" spans="2:7" ht="24" thickBot="1">
      <c r="B5" s="561" t="s">
        <v>221</v>
      </c>
      <c r="C5" s="562"/>
      <c r="D5" s="562"/>
      <c r="E5" s="562"/>
      <c r="F5" s="562"/>
      <c r="G5" s="53"/>
    </row>
    <row r="6" spans="2:7" ht="14.25" customHeight="1">
      <c r="B6" s="105" t="s">
        <v>232</v>
      </c>
      <c r="C6" s="27"/>
      <c r="D6" s="53"/>
      <c r="E6" s="27"/>
      <c r="F6" s="27"/>
      <c r="G6" s="53"/>
    </row>
    <row r="7" spans="2:7" ht="12.75">
      <c r="B7" s="30"/>
      <c r="C7" s="27"/>
      <c r="D7" s="53"/>
      <c r="E7" s="31"/>
      <c r="F7" s="27"/>
      <c r="G7" s="53"/>
    </row>
    <row r="8" spans="1:7" ht="23.25">
      <c r="A8" s="46"/>
      <c r="B8" s="45" t="s">
        <v>222</v>
      </c>
      <c r="C8" s="27"/>
      <c r="D8" s="53"/>
      <c r="E8" s="45" t="s">
        <v>223</v>
      </c>
      <c r="F8" s="27"/>
      <c r="G8" s="53"/>
    </row>
    <row r="9" spans="2:7" ht="25.5">
      <c r="B9" s="32" t="s">
        <v>112</v>
      </c>
      <c r="C9" s="26" t="s">
        <v>194</v>
      </c>
      <c r="D9" s="53"/>
      <c r="E9" s="23" t="s">
        <v>187</v>
      </c>
      <c r="F9" s="26" t="s">
        <v>194</v>
      </c>
      <c r="G9" s="53"/>
    </row>
    <row r="10" spans="2:7" ht="12.75">
      <c r="B10" s="50"/>
      <c r="C10" s="48"/>
      <c r="D10" s="53"/>
      <c r="E10" s="47"/>
      <c r="F10" s="48"/>
      <c r="G10" s="53"/>
    </row>
    <row r="11" spans="2:7" ht="12.75">
      <c r="B11" s="33" t="s">
        <v>220</v>
      </c>
      <c r="C11" s="49">
        <f>'2008 Ext Rpt Monthly Summary'!C31</f>
        <v>6</v>
      </c>
      <c r="D11" s="53"/>
      <c r="E11" s="24" t="s">
        <v>200</v>
      </c>
      <c r="F11" s="49">
        <f>'2008 Ext Rpt Monthly Summary'!K31</f>
        <v>12</v>
      </c>
      <c r="G11" s="53"/>
    </row>
    <row r="12" spans="2:7" ht="12.75">
      <c r="B12" s="33"/>
      <c r="C12" s="64"/>
      <c r="D12" s="53"/>
      <c r="E12" s="24"/>
      <c r="F12" s="49"/>
      <c r="G12" s="53"/>
    </row>
    <row r="13" spans="2:7" ht="12.75">
      <c r="B13" s="33" t="s">
        <v>193</v>
      </c>
      <c r="C13" s="64">
        <f>'2008 Ext Rpt Monthly Summary'!D31</f>
        <v>5</v>
      </c>
      <c r="D13" s="53"/>
      <c r="E13" s="24" t="s">
        <v>201</v>
      </c>
      <c r="F13" s="49">
        <f>'2008 Ext Rpt Monthly Summary'!L31</f>
        <v>9</v>
      </c>
      <c r="G13" s="53"/>
    </row>
    <row r="14" spans="2:7" ht="12.75">
      <c r="B14" s="33"/>
      <c r="C14" s="64"/>
      <c r="D14" s="53"/>
      <c r="E14" s="24"/>
      <c r="F14" s="49"/>
      <c r="G14" s="53"/>
    </row>
    <row r="15" spans="2:7" ht="12.75">
      <c r="B15" s="33" t="s">
        <v>212</v>
      </c>
      <c r="C15" s="64">
        <f>'2008 Ext Rpt Monthly Summary'!E31</f>
        <v>4</v>
      </c>
      <c r="D15" s="53"/>
      <c r="E15" s="24" t="s">
        <v>202</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162</v>
      </c>
      <c r="F17" s="49">
        <f>'2008 Ext Rpt Monthly Summary'!N31</f>
        <v>5</v>
      </c>
      <c r="G17" s="53"/>
    </row>
    <row r="18" spans="2:7" ht="12.75">
      <c r="B18" s="33"/>
      <c r="D18" s="53"/>
      <c r="E18" s="24"/>
      <c r="F18" s="49"/>
      <c r="G18" s="53"/>
    </row>
    <row r="19" spans="2:7" ht="12.75">
      <c r="B19" s="33" t="s">
        <v>233</v>
      </c>
      <c r="C19" s="64">
        <f>'2008 Ext Rpt Monthly Summary'!G31</f>
        <v>10</v>
      </c>
      <c r="D19" s="53"/>
      <c r="E19" s="24" t="s">
        <v>144</v>
      </c>
      <c r="F19" s="49">
        <v>3</v>
      </c>
      <c r="G19" s="53"/>
    </row>
    <row r="20" spans="2:7" ht="12.75">
      <c r="B20" s="33"/>
      <c r="D20" s="53"/>
      <c r="E20" s="24"/>
      <c r="F20" s="49"/>
      <c r="G20" s="53"/>
    </row>
    <row r="21" spans="2:7" ht="12.75">
      <c r="B21" s="33" t="s">
        <v>144</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2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219</v>
      </c>
    </row>
    <row r="2" ht="23.25">
      <c r="B2" s="6" t="s">
        <v>221</v>
      </c>
    </row>
    <row r="3" ht="18.75">
      <c r="B3" s="93" t="s">
        <v>227</v>
      </c>
    </row>
    <row r="4" ht="13.5" thickBot="1"/>
    <row r="5" spans="3:17" ht="18.75" thickBot="1">
      <c r="C5" s="563" t="s">
        <v>222</v>
      </c>
      <c r="D5" s="562"/>
      <c r="E5" s="562"/>
      <c r="F5" s="562"/>
      <c r="G5" s="562"/>
      <c r="H5" s="562"/>
      <c r="I5" s="564"/>
      <c r="J5" s="60"/>
      <c r="K5" s="563" t="s">
        <v>223</v>
      </c>
      <c r="L5" s="562"/>
      <c r="M5" s="562"/>
      <c r="N5" s="562"/>
      <c r="O5" s="562"/>
      <c r="P5" s="564"/>
      <c r="Q5" s="60"/>
    </row>
    <row r="6" spans="2:17" ht="119.25" thickBot="1">
      <c r="B6" s="57">
        <v>2008</v>
      </c>
      <c r="C6" s="58" t="s">
        <v>220</v>
      </c>
      <c r="D6" s="58" t="s">
        <v>193</v>
      </c>
      <c r="E6" s="58" t="s">
        <v>192</v>
      </c>
      <c r="F6" s="58" t="s">
        <v>142</v>
      </c>
      <c r="G6" s="58" t="s">
        <v>234</v>
      </c>
      <c r="H6" s="58" t="s">
        <v>144</v>
      </c>
      <c r="I6" s="58"/>
      <c r="J6" s="60"/>
      <c r="K6" s="58" t="s">
        <v>200</v>
      </c>
      <c r="L6" s="58" t="s">
        <v>201</v>
      </c>
      <c r="M6" s="58" t="s">
        <v>202</v>
      </c>
      <c r="N6" s="58" t="s">
        <v>162</v>
      </c>
      <c r="O6" s="58" t="s">
        <v>144</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302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219</v>
      </c>
      <c r="C1" s="6"/>
      <c r="D1" s="195"/>
      <c r="G1" s="187"/>
      <c r="I1" s="7"/>
      <c r="J1" s="7"/>
      <c r="K1" s="4"/>
      <c r="L1" s="7"/>
      <c r="M1" s="7"/>
      <c r="N1" s="7"/>
      <c r="O1" s="61"/>
      <c r="P1" s="61"/>
      <c r="R1" s="9"/>
    </row>
    <row r="2" spans="1:18" s="3" customFormat="1" ht="23.25">
      <c r="A2" s="55"/>
      <c r="B2" s="6" t="s">
        <v>226</v>
      </c>
      <c r="C2" s="6"/>
      <c r="D2" s="195"/>
      <c r="G2" s="187"/>
      <c r="I2" s="7"/>
      <c r="J2" s="7"/>
      <c r="K2" s="117"/>
      <c r="L2" s="7"/>
      <c r="M2" s="7"/>
      <c r="N2" s="7"/>
      <c r="O2" s="61"/>
      <c r="P2" s="61"/>
      <c r="R2" s="9"/>
    </row>
    <row r="3" spans="1:18" s="3" customFormat="1" ht="18.75">
      <c r="A3" s="55"/>
      <c r="B3" s="93" t="s">
        <v>225</v>
      </c>
      <c r="C3" s="5"/>
      <c r="D3" s="195"/>
      <c r="G3" s="187"/>
      <c r="I3" s="7"/>
      <c r="J3" s="7"/>
      <c r="K3" s="4"/>
      <c r="L3" s="7"/>
      <c r="M3" s="7"/>
      <c r="N3" s="7"/>
      <c r="O3" s="61"/>
      <c r="P3" s="61"/>
      <c r="Q3" s="4"/>
      <c r="R3" s="9"/>
    </row>
    <row r="4" spans="1:20" s="4" customFormat="1" ht="51">
      <c r="A4" s="54"/>
      <c r="B4" s="1" t="s">
        <v>136</v>
      </c>
      <c r="C4" s="1" t="s">
        <v>110</v>
      </c>
      <c r="D4" s="196" t="s">
        <v>303</v>
      </c>
      <c r="E4" s="1" t="s">
        <v>145</v>
      </c>
      <c r="F4" s="1" t="s">
        <v>113</v>
      </c>
      <c r="G4" s="188" t="s">
        <v>114</v>
      </c>
      <c r="H4" s="1" t="s">
        <v>116</v>
      </c>
      <c r="I4" s="2" t="s">
        <v>186</v>
      </c>
      <c r="J4" s="2" t="s">
        <v>237</v>
      </c>
      <c r="K4" s="1" t="s">
        <v>309</v>
      </c>
      <c r="L4" s="1" t="s">
        <v>111</v>
      </c>
      <c r="M4" s="1" t="s">
        <v>112</v>
      </c>
      <c r="N4" s="1" t="s">
        <v>224</v>
      </c>
      <c r="O4" s="1" t="s">
        <v>306</v>
      </c>
      <c r="P4" s="1" t="s">
        <v>307</v>
      </c>
      <c r="Q4" s="1" t="s">
        <v>115</v>
      </c>
      <c r="R4" s="1" t="s">
        <v>118</v>
      </c>
      <c r="S4" s="1" t="s">
        <v>109</v>
      </c>
      <c r="T4" s="1" t="s">
        <v>146</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496</v>
      </c>
      <c r="F6" s="170" t="s">
        <v>117</v>
      </c>
      <c r="G6" s="189">
        <v>39811.48263888889</v>
      </c>
      <c r="H6" s="11" t="s">
        <v>117</v>
      </c>
      <c r="I6" s="11" t="s">
        <v>497</v>
      </c>
      <c r="J6" s="11" t="s">
        <v>498</v>
      </c>
      <c r="K6" s="95" t="s">
        <v>162</v>
      </c>
      <c r="L6" s="167" t="s">
        <v>495</v>
      </c>
      <c r="M6" s="8" t="s">
        <v>494</v>
      </c>
      <c r="N6" s="11" t="s">
        <v>254</v>
      </c>
      <c r="O6" s="95"/>
      <c r="P6" s="11" t="s">
        <v>308</v>
      </c>
      <c r="Q6" s="11" t="s">
        <v>500</v>
      </c>
      <c r="R6" s="10">
        <v>39811</v>
      </c>
      <c r="S6" s="8" t="s">
        <v>176</v>
      </c>
      <c r="T6" s="20" t="s">
        <v>255</v>
      </c>
    </row>
    <row r="7" spans="1:20" s="172" customFormat="1" ht="114.75">
      <c r="A7" s="54"/>
      <c r="B7" s="22" t="s">
        <v>120</v>
      </c>
      <c r="C7" s="10">
        <v>39797</v>
      </c>
      <c r="D7" s="203">
        <v>39797</v>
      </c>
      <c r="E7" s="10" t="s">
        <v>499</v>
      </c>
      <c r="F7" s="10" t="s">
        <v>117</v>
      </c>
      <c r="G7" s="190">
        <v>39797</v>
      </c>
      <c r="H7" s="10" t="s">
        <v>117</v>
      </c>
      <c r="I7" s="11" t="s">
        <v>783</v>
      </c>
      <c r="J7" s="11" t="s">
        <v>121</v>
      </c>
      <c r="K7" s="95" t="s">
        <v>77</v>
      </c>
      <c r="L7" s="167" t="s">
        <v>743</v>
      </c>
      <c r="M7" s="185" t="s">
        <v>744</v>
      </c>
      <c r="N7" s="11" t="s">
        <v>254</v>
      </c>
      <c r="O7" s="201"/>
      <c r="P7" s="11" t="s">
        <v>308</v>
      </c>
      <c r="Q7" s="11" t="s">
        <v>684</v>
      </c>
      <c r="R7" s="10">
        <v>39807</v>
      </c>
      <c r="S7" s="8"/>
      <c r="T7" s="20" t="s">
        <v>255</v>
      </c>
    </row>
    <row r="8" spans="1:20" s="172" customFormat="1" ht="25.5">
      <c r="A8" s="54"/>
      <c r="B8" s="22" t="s">
        <v>120</v>
      </c>
      <c r="C8" s="10">
        <v>39787</v>
      </c>
      <c r="D8" s="202">
        <v>39787</v>
      </c>
      <c r="E8" s="10" t="s">
        <v>490</v>
      </c>
      <c r="F8" s="119">
        <v>40152</v>
      </c>
      <c r="G8" s="186">
        <v>39787.229166666664</v>
      </c>
      <c r="H8" s="11" t="s">
        <v>117</v>
      </c>
      <c r="I8" s="11" t="s">
        <v>783</v>
      </c>
      <c r="J8" s="11" t="s">
        <v>493</v>
      </c>
      <c r="K8" s="95" t="s">
        <v>200</v>
      </c>
      <c r="L8" s="8" t="s">
        <v>491</v>
      </c>
      <c r="M8" s="8" t="s">
        <v>492</v>
      </c>
      <c r="N8" s="11" t="s">
        <v>274</v>
      </c>
      <c r="O8" s="95"/>
      <c r="P8" s="11" t="s">
        <v>308</v>
      </c>
      <c r="Q8" s="11" t="s">
        <v>501</v>
      </c>
      <c r="R8" s="10">
        <v>39787</v>
      </c>
      <c r="S8" s="8"/>
      <c r="T8" s="20" t="s">
        <v>255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444</v>
      </c>
      <c r="F10" s="11" t="s">
        <v>445</v>
      </c>
      <c r="G10" s="186" t="s">
        <v>446</v>
      </c>
      <c r="H10" s="11">
        <v>146</v>
      </c>
      <c r="I10" s="11" t="s">
        <v>568</v>
      </c>
      <c r="J10" s="11" t="s">
        <v>568</v>
      </c>
      <c r="K10" s="95" t="s">
        <v>162</v>
      </c>
      <c r="L10" s="8" t="s">
        <v>447</v>
      </c>
      <c r="M10" s="8" t="s">
        <v>448</v>
      </c>
      <c r="N10" s="11" t="s">
        <v>563</v>
      </c>
      <c r="O10" s="95"/>
      <c r="P10" s="11" t="s">
        <v>308</v>
      </c>
      <c r="Q10" s="11" t="s">
        <v>449</v>
      </c>
      <c r="R10" s="10">
        <v>39777</v>
      </c>
      <c r="S10" s="8" t="s">
        <v>450</v>
      </c>
      <c r="T10" s="20" t="s">
        <v>255</v>
      </c>
    </row>
    <row r="11" spans="1:20" s="172" customFormat="1" ht="63.75">
      <c r="A11" s="54"/>
      <c r="B11" s="22" t="s">
        <v>364</v>
      </c>
      <c r="C11" s="10">
        <v>39758</v>
      </c>
      <c r="D11" s="197">
        <v>39759</v>
      </c>
      <c r="E11" s="10" t="s">
        <v>366</v>
      </c>
      <c r="F11" s="10" t="s">
        <v>117</v>
      </c>
      <c r="G11" s="190">
        <v>39759</v>
      </c>
      <c r="H11" s="10" t="s">
        <v>117</v>
      </c>
      <c r="I11" s="11" t="s">
        <v>783</v>
      </c>
      <c r="J11" s="11" t="s">
        <v>372</v>
      </c>
      <c r="K11" s="95" t="s">
        <v>200</v>
      </c>
      <c r="L11" s="167" t="s">
        <v>373</v>
      </c>
      <c r="M11" s="95" t="s">
        <v>365</v>
      </c>
      <c r="N11" s="11" t="s">
        <v>563</v>
      </c>
      <c r="O11" s="201"/>
      <c r="P11" s="11" t="s">
        <v>308</v>
      </c>
      <c r="Q11" s="11" t="s">
        <v>684</v>
      </c>
      <c r="R11" s="10"/>
      <c r="S11" s="8"/>
      <c r="T11" s="20" t="s">
        <v>255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256</v>
      </c>
      <c r="C13" s="10">
        <v>39731</v>
      </c>
      <c r="D13" s="197">
        <v>39734</v>
      </c>
      <c r="E13" s="10" t="s">
        <v>258</v>
      </c>
      <c r="F13" s="10" t="s">
        <v>117</v>
      </c>
      <c r="G13" s="190">
        <v>39735</v>
      </c>
      <c r="H13" s="10" t="s">
        <v>117</v>
      </c>
      <c r="I13" s="11" t="s">
        <v>783</v>
      </c>
      <c r="J13" s="11" t="s">
        <v>259</v>
      </c>
      <c r="K13" s="95" t="s">
        <v>72</v>
      </c>
      <c r="L13" s="167" t="s">
        <v>267</v>
      </c>
      <c r="M13" s="95" t="s">
        <v>265</v>
      </c>
      <c r="N13" s="11" t="s">
        <v>261</v>
      </c>
      <c r="O13" s="95"/>
      <c r="P13" s="11" t="s">
        <v>308</v>
      </c>
      <c r="Q13" s="95" t="s">
        <v>268</v>
      </c>
      <c r="R13" s="10"/>
      <c r="S13" s="8"/>
      <c r="T13" s="20" t="s">
        <v>255</v>
      </c>
    </row>
    <row r="14" spans="1:20" s="172" customFormat="1" ht="38.25">
      <c r="A14" s="54"/>
      <c r="B14" s="22" t="s">
        <v>256</v>
      </c>
      <c r="C14" s="10">
        <v>39729</v>
      </c>
      <c r="D14" s="197">
        <v>39730</v>
      </c>
      <c r="E14" s="10" t="s">
        <v>257</v>
      </c>
      <c r="F14" s="10" t="s">
        <v>117</v>
      </c>
      <c r="G14" s="190">
        <v>39731</v>
      </c>
      <c r="H14" s="10" t="s">
        <v>117</v>
      </c>
      <c r="I14" s="11" t="s">
        <v>783</v>
      </c>
      <c r="J14" s="11" t="s">
        <v>260</v>
      </c>
      <c r="K14" s="95" t="s">
        <v>77</v>
      </c>
      <c r="L14" s="167" t="s">
        <v>266</v>
      </c>
      <c r="M14" s="95" t="s">
        <v>265</v>
      </c>
      <c r="N14" s="11" t="s">
        <v>563</v>
      </c>
      <c r="O14" s="95"/>
      <c r="P14" s="11" t="s">
        <v>308</v>
      </c>
      <c r="Q14" s="95" t="s">
        <v>268</v>
      </c>
      <c r="R14" s="10"/>
      <c r="S14" s="8"/>
      <c r="T14" s="20" t="s">
        <v>255</v>
      </c>
    </row>
    <row r="15" spans="1:20" s="172" customFormat="1" ht="51">
      <c r="A15" s="54"/>
      <c r="B15" s="22" t="s">
        <v>256</v>
      </c>
      <c r="C15" s="10">
        <v>39723</v>
      </c>
      <c r="D15" s="197">
        <v>39724</v>
      </c>
      <c r="E15" s="10" t="s">
        <v>262</v>
      </c>
      <c r="F15" s="10" t="s">
        <v>117</v>
      </c>
      <c r="G15" s="190">
        <v>39724</v>
      </c>
      <c r="H15" s="10" t="s">
        <v>117</v>
      </c>
      <c r="I15" s="11" t="s">
        <v>783</v>
      </c>
      <c r="J15" s="11" t="s">
        <v>263</v>
      </c>
      <c r="K15" s="95" t="s">
        <v>548</v>
      </c>
      <c r="L15" s="167" t="s">
        <v>264</v>
      </c>
      <c r="M15" s="95" t="s">
        <v>265</v>
      </c>
      <c r="N15" s="11" t="s">
        <v>563</v>
      </c>
      <c r="P15" s="11" t="s">
        <v>308</v>
      </c>
      <c r="Q15" s="11" t="s">
        <v>268</v>
      </c>
      <c r="R15" s="10"/>
      <c r="S15" s="8"/>
      <c r="T15" s="20" t="s">
        <v>255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763</v>
      </c>
      <c r="C17" s="10">
        <v>39694</v>
      </c>
      <c r="D17" s="197">
        <v>39694</v>
      </c>
      <c r="E17" s="10" t="s">
        <v>565</v>
      </c>
      <c r="F17" s="170" t="s">
        <v>566</v>
      </c>
      <c r="G17" s="189" t="s">
        <v>567</v>
      </c>
      <c r="H17" s="11">
        <v>33</v>
      </c>
      <c r="I17" s="11" t="s">
        <v>568</v>
      </c>
      <c r="J17" s="11" t="s">
        <v>568</v>
      </c>
      <c r="K17" s="95" t="s">
        <v>162</v>
      </c>
      <c r="L17" s="167" t="s">
        <v>571</v>
      </c>
      <c r="M17" s="95" t="s">
        <v>569</v>
      </c>
      <c r="N17" s="11" t="s">
        <v>563</v>
      </c>
      <c r="P17" s="95" t="s">
        <v>570</v>
      </c>
      <c r="Q17" s="11" t="s">
        <v>572</v>
      </c>
      <c r="R17" s="10">
        <v>39694</v>
      </c>
      <c r="S17" s="8"/>
      <c r="T17" s="20" t="s">
        <v>255</v>
      </c>
    </row>
    <row r="18" spans="1:20" s="172" customFormat="1" ht="25.5">
      <c r="A18" s="54"/>
      <c r="B18" s="22" t="s">
        <v>763</v>
      </c>
      <c r="C18" s="10">
        <v>39712</v>
      </c>
      <c r="D18" s="197">
        <v>39713</v>
      </c>
      <c r="E18" s="94" t="s">
        <v>559</v>
      </c>
      <c r="F18" s="10">
        <v>39712</v>
      </c>
      <c r="G18" s="190">
        <v>39718</v>
      </c>
      <c r="H18" s="170" t="s">
        <v>117</v>
      </c>
      <c r="I18" s="11" t="s">
        <v>783</v>
      </c>
      <c r="J18" s="11" t="s">
        <v>560</v>
      </c>
      <c r="K18" s="95" t="s">
        <v>200</v>
      </c>
      <c r="L18" s="167" t="s">
        <v>561</v>
      </c>
      <c r="M18" s="8" t="s">
        <v>562</v>
      </c>
      <c r="N18" s="11" t="s">
        <v>563</v>
      </c>
      <c r="O18" s="95"/>
      <c r="P18" s="11" t="s">
        <v>308</v>
      </c>
      <c r="Q18" s="95" t="s">
        <v>564</v>
      </c>
      <c r="R18" s="10">
        <v>39718</v>
      </c>
      <c r="S18" s="8"/>
      <c r="T18" s="20" t="s">
        <v>255</v>
      </c>
    </row>
    <row r="19" spans="1:20" s="172" customFormat="1" ht="63.75">
      <c r="A19" s="54"/>
      <c r="B19" s="22" t="s">
        <v>763</v>
      </c>
      <c r="C19" s="10">
        <v>39699</v>
      </c>
      <c r="D19" s="197">
        <v>39699</v>
      </c>
      <c r="E19" s="94" t="s">
        <v>552</v>
      </c>
      <c r="F19" s="10">
        <v>39699</v>
      </c>
      <c r="G19" s="190">
        <v>39707</v>
      </c>
      <c r="H19" s="170" t="s">
        <v>117</v>
      </c>
      <c r="I19" s="11" t="s">
        <v>783</v>
      </c>
      <c r="J19" s="11" t="s">
        <v>46</v>
      </c>
      <c r="K19" s="95" t="s">
        <v>548</v>
      </c>
      <c r="L19" s="167" t="s">
        <v>550</v>
      </c>
      <c r="M19" s="8" t="s">
        <v>551</v>
      </c>
      <c r="N19" s="11" t="s">
        <v>274</v>
      </c>
      <c r="O19" s="95"/>
      <c r="P19" s="11" t="s">
        <v>308</v>
      </c>
      <c r="Q19" s="95" t="s">
        <v>549</v>
      </c>
      <c r="R19" s="10">
        <v>39707</v>
      </c>
      <c r="S19" s="8"/>
      <c r="T19" s="20" t="s">
        <v>255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783</v>
      </c>
      <c r="J21" s="11" t="s">
        <v>82</v>
      </c>
      <c r="K21" s="95" t="s">
        <v>200</v>
      </c>
      <c r="L21" s="167" t="s">
        <v>83</v>
      </c>
      <c r="M21" s="8" t="s">
        <v>84</v>
      </c>
      <c r="N21" s="11" t="s">
        <v>274</v>
      </c>
      <c r="O21" s="95"/>
      <c r="P21" s="11" t="s">
        <v>308</v>
      </c>
      <c r="Q21" s="11" t="s">
        <v>85</v>
      </c>
      <c r="R21" s="10">
        <v>39688</v>
      </c>
      <c r="S21" s="8"/>
      <c r="T21" s="20" t="s">
        <v>255</v>
      </c>
    </row>
    <row r="22" spans="1:20" s="172" customFormat="1" ht="63.75">
      <c r="A22" s="54"/>
      <c r="B22" s="22" t="s">
        <v>70</v>
      </c>
      <c r="C22" s="10">
        <v>39673</v>
      </c>
      <c r="D22" s="197">
        <v>39677</v>
      </c>
      <c r="E22" s="94" t="s">
        <v>117</v>
      </c>
      <c r="F22" s="170" t="s">
        <v>117</v>
      </c>
      <c r="G22" s="189" t="s">
        <v>117</v>
      </c>
      <c r="H22" s="170" t="s">
        <v>117</v>
      </c>
      <c r="I22" s="11" t="s">
        <v>783</v>
      </c>
      <c r="J22" s="11" t="s">
        <v>90</v>
      </c>
      <c r="K22" s="95" t="s">
        <v>162</v>
      </c>
      <c r="L22" s="167" t="s">
        <v>88</v>
      </c>
      <c r="M22" s="8" t="s">
        <v>89</v>
      </c>
      <c r="N22" s="11" t="s">
        <v>254</v>
      </c>
      <c r="O22" s="95"/>
      <c r="P22" s="11" t="s">
        <v>308</v>
      </c>
      <c r="Q22" s="95" t="s">
        <v>92</v>
      </c>
      <c r="R22" s="10">
        <v>39677</v>
      </c>
      <c r="S22" s="8" t="s">
        <v>91</v>
      </c>
      <c r="T22" s="20" t="s">
        <v>255</v>
      </c>
    </row>
    <row r="23" spans="1:20" s="172" customFormat="1" ht="38.25">
      <c r="A23" s="54"/>
      <c r="B23" s="22" t="s">
        <v>70</v>
      </c>
      <c r="C23" s="10">
        <v>39668</v>
      </c>
      <c r="D23" s="197">
        <v>39669</v>
      </c>
      <c r="E23" s="94" t="s">
        <v>78</v>
      </c>
      <c r="F23" s="170" t="s">
        <v>117</v>
      </c>
      <c r="G23" s="189">
        <v>39681</v>
      </c>
      <c r="H23" s="170" t="s">
        <v>117</v>
      </c>
      <c r="I23" s="11" t="s">
        <v>783</v>
      </c>
      <c r="J23" s="11" t="s">
        <v>782</v>
      </c>
      <c r="K23" s="95" t="s">
        <v>77</v>
      </c>
      <c r="L23" s="167" t="s">
        <v>75</v>
      </c>
      <c r="M23" s="8" t="s">
        <v>76</v>
      </c>
      <c r="N23" s="11" t="s">
        <v>274</v>
      </c>
      <c r="O23" s="95"/>
      <c r="P23" s="11" t="s">
        <v>308</v>
      </c>
      <c r="Q23" s="95" t="s">
        <v>79</v>
      </c>
      <c r="R23" s="10">
        <v>39669</v>
      </c>
      <c r="S23" s="8"/>
      <c r="T23" s="20" t="s">
        <v>255</v>
      </c>
    </row>
    <row r="24" spans="1:20" s="172" customFormat="1" ht="76.5">
      <c r="A24" s="54"/>
      <c r="B24" s="22" t="s">
        <v>70</v>
      </c>
      <c r="C24" s="10">
        <v>39665</v>
      </c>
      <c r="D24" s="197">
        <v>39666</v>
      </c>
      <c r="E24" s="94" t="s">
        <v>71</v>
      </c>
      <c r="F24" s="170" t="s">
        <v>117</v>
      </c>
      <c r="G24" s="189" t="s">
        <v>117</v>
      </c>
      <c r="H24" s="170" t="s">
        <v>117</v>
      </c>
      <c r="I24" s="11" t="s">
        <v>783</v>
      </c>
      <c r="J24" s="11" t="s">
        <v>305</v>
      </c>
      <c r="K24" s="95" t="s">
        <v>72</v>
      </c>
      <c r="L24" s="167" t="s">
        <v>73</v>
      </c>
      <c r="M24" s="8" t="s">
        <v>74</v>
      </c>
      <c r="N24" s="11" t="s">
        <v>274</v>
      </c>
      <c r="O24" s="95"/>
      <c r="P24" s="11" t="s">
        <v>308</v>
      </c>
      <c r="Q24" s="95" t="s">
        <v>79</v>
      </c>
      <c r="R24" s="10">
        <v>39666</v>
      </c>
      <c r="S24" s="8"/>
      <c r="T24" s="20" t="s">
        <v>255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783</v>
      </c>
      <c r="J26" s="11" t="s">
        <v>631</v>
      </c>
      <c r="K26" s="95" t="s">
        <v>162</v>
      </c>
      <c r="L26" s="167" t="s">
        <v>65</v>
      </c>
      <c r="M26" s="8" t="s">
        <v>64</v>
      </c>
      <c r="N26" s="11" t="s">
        <v>254</v>
      </c>
      <c r="O26" s="95" t="s">
        <v>251</v>
      </c>
      <c r="P26" s="11" t="s">
        <v>308</v>
      </c>
      <c r="Q26" s="11" t="s">
        <v>63</v>
      </c>
      <c r="R26" s="10">
        <v>39651</v>
      </c>
      <c r="S26" s="8"/>
      <c r="T26" s="20" t="s">
        <v>255</v>
      </c>
    </row>
    <row r="27" spans="1:20" s="172" customFormat="1" ht="38.25">
      <c r="A27" s="54"/>
      <c r="B27" s="22" t="s">
        <v>132</v>
      </c>
      <c r="C27" s="10">
        <v>39650</v>
      </c>
      <c r="D27" s="197">
        <v>39651</v>
      </c>
      <c r="E27" s="94" t="s">
        <v>56</v>
      </c>
      <c r="F27" s="170" t="s">
        <v>57</v>
      </c>
      <c r="G27" s="189" t="s">
        <v>58</v>
      </c>
      <c r="H27" s="11">
        <v>126</v>
      </c>
      <c r="I27" s="11" t="s">
        <v>783</v>
      </c>
      <c r="J27" s="11" t="s">
        <v>631</v>
      </c>
      <c r="K27" s="95" t="s">
        <v>162</v>
      </c>
      <c r="L27" s="167" t="s">
        <v>65</v>
      </c>
      <c r="M27" s="8" t="s">
        <v>64</v>
      </c>
      <c r="N27" s="11" t="s">
        <v>254</v>
      </c>
      <c r="O27" s="95" t="s">
        <v>251</v>
      </c>
      <c r="P27" s="11" t="s">
        <v>308</v>
      </c>
      <c r="Q27" s="11" t="s">
        <v>63</v>
      </c>
      <c r="R27" s="10">
        <v>39650</v>
      </c>
      <c r="S27" s="8"/>
      <c r="T27" s="20" t="s">
        <v>255</v>
      </c>
    </row>
    <row r="28" spans="1:20" s="172" customFormat="1" ht="38.25">
      <c r="A28" s="54"/>
      <c r="B28" s="22" t="s">
        <v>132</v>
      </c>
      <c r="C28" s="10">
        <v>39647</v>
      </c>
      <c r="D28" s="197">
        <v>39647</v>
      </c>
      <c r="E28" s="94" t="s">
        <v>52</v>
      </c>
      <c r="F28" s="170" t="s">
        <v>117</v>
      </c>
      <c r="G28" s="189" t="s">
        <v>117</v>
      </c>
      <c r="H28" s="11" t="s">
        <v>117</v>
      </c>
      <c r="I28" s="11" t="s">
        <v>117</v>
      </c>
      <c r="J28" s="11" t="s">
        <v>443</v>
      </c>
      <c r="K28" s="95" t="s">
        <v>200</v>
      </c>
      <c r="L28" s="167" t="s">
        <v>55</v>
      </c>
      <c r="M28" s="8" t="s">
        <v>50</v>
      </c>
      <c r="N28" s="11" t="s">
        <v>274</v>
      </c>
      <c r="O28" s="95"/>
      <c r="P28" s="11" t="s">
        <v>308</v>
      </c>
      <c r="Q28" s="11" t="s">
        <v>51</v>
      </c>
      <c r="R28" s="10">
        <v>39647</v>
      </c>
      <c r="S28" s="8"/>
      <c r="T28" s="20" t="s">
        <v>255</v>
      </c>
    </row>
    <row r="29" spans="1:20" s="172" customFormat="1" ht="25.5">
      <c r="A29" s="54"/>
      <c r="B29" s="22" t="s">
        <v>132</v>
      </c>
      <c r="C29" s="10">
        <v>39643</v>
      </c>
      <c r="D29" s="197">
        <v>39643</v>
      </c>
      <c r="E29" s="94" t="s">
        <v>45</v>
      </c>
      <c r="F29" s="170" t="s">
        <v>117</v>
      </c>
      <c r="G29" s="189" t="s">
        <v>117</v>
      </c>
      <c r="H29" s="11" t="s">
        <v>117</v>
      </c>
      <c r="I29" s="11" t="s">
        <v>117</v>
      </c>
      <c r="J29" s="11" t="s">
        <v>46</v>
      </c>
      <c r="K29" s="95" t="s">
        <v>200</v>
      </c>
      <c r="L29" s="167" t="s">
        <v>47</v>
      </c>
      <c r="M29" s="8" t="s">
        <v>48</v>
      </c>
      <c r="N29" s="11" t="s">
        <v>254</v>
      </c>
      <c r="O29" s="95"/>
      <c r="P29" s="11" t="s">
        <v>308</v>
      </c>
      <c r="Q29" s="11" t="s">
        <v>49</v>
      </c>
      <c r="R29" s="10">
        <v>39643</v>
      </c>
      <c r="S29" s="8"/>
      <c r="T29" s="20" t="s">
        <v>255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783</v>
      </c>
      <c r="J31" s="11" t="s">
        <v>631</v>
      </c>
      <c r="K31" s="95" t="s">
        <v>162</v>
      </c>
      <c r="L31" s="167" t="s">
        <v>874</v>
      </c>
      <c r="M31" s="8" t="s">
        <v>350</v>
      </c>
      <c r="N31" s="11" t="s">
        <v>254</v>
      </c>
      <c r="O31" s="95" t="s">
        <v>872</v>
      </c>
      <c r="P31" s="11" t="s">
        <v>308</v>
      </c>
      <c r="Q31" s="11" t="s">
        <v>633</v>
      </c>
      <c r="R31" s="10">
        <v>39621</v>
      </c>
      <c r="S31" s="8"/>
      <c r="T31" s="20" t="s">
        <v>255</v>
      </c>
    </row>
    <row r="32" spans="2:20" s="13" customFormat="1" ht="25.5">
      <c r="B32" s="22" t="s">
        <v>131</v>
      </c>
      <c r="C32" s="10">
        <v>39626</v>
      </c>
      <c r="D32" s="197">
        <v>39624</v>
      </c>
      <c r="E32" s="10" t="s">
        <v>869</v>
      </c>
      <c r="F32" s="169" t="s">
        <v>117</v>
      </c>
      <c r="G32" s="190" t="s">
        <v>117</v>
      </c>
      <c r="H32" s="11" t="s">
        <v>117</v>
      </c>
      <c r="I32" s="11" t="s">
        <v>117</v>
      </c>
      <c r="J32" s="11" t="s">
        <v>394</v>
      </c>
      <c r="K32" s="95" t="s">
        <v>200</v>
      </c>
      <c r="L32" s="171" t="s">
        <v>870</v>
      </c>
      <c r="M32" s="171" t="s">
        <v>249</v>
      </c>
      <c r="N32" s="95" t="s">
        <v>274</v>
      </c>
      <c r="O32" s="95" t="s">
        <v>871</v>
      </c>
      <c r="P32" s="11" t="s">
        <v>308</v>
      </c>
      <c r="Q32" s="95" t="s">
        <v>873</v>
      </c>
      <c r="R32" s="166">
        <v>39626</v>
      </c>
      <c r="S32" s="95"/>
      <c r="T32" s="20" t="s">
        <v>255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635</v>
      </c>
      <c r="F34" s="168" t="s">
        <v>767</v>
      </c>
      <c r="G34" s="189" t="s">
        <v>768</v>
      </c>
      <c r="H34" s="11">
        <v>76</v>
      </c>
      <c r="I34" s="11" t="s">
        <v>247</v>
      </c>
      <c r="J34" s="11" t="s">
        <v>631</v>
      </c>
      <c r="K34" s="95" t="s">
        <v>162</v>
      </c>
      <c r="L34" s="167" t="s">
        <v>632</v>
      </c>
      <c r="M34" s="8" t="s">
        <v>250</v>
      </c>
      <c r="N34" s="11" t="s">
        <v>254</v>
      </c>
      <c r="O34" s="95" t="s">
        <v>251</v>
      </c>
      <c r="P34" s="11" t="s">
        <v>308</v>
      </c>
      <c r="Q34" s="11" t="s">
        <v>633</v>
      </c>
      <c r="R34" s="10">
        <v>39568</v>
      </c>
      <c r="S34" s="8"/>
      <c r="T34" s="20" t="s">
        <v>255</v>
      </c>
    </row>
    <row r="35" spans="2:20" s="13" customFormat="1" ht="25.5">
      <c r="B35" s="22" t="s">
        <v>130</v>
      </c>
      <c r="C35" s="10">
        <v>39575</v>
      </c>
      <c r="D35" s="197">
        <v>39575</v>
      </c>
      <c r="E35" s="10" t="s">
        <v>630</v>
      </c>
      <c r="F35" s="169" t="s">
        <v>59</v>
      </c>
      <c r="G35" s="191" t="s">
        <v>60</v>
      </c>
      <c r="H35" s="11">
        <v>20</v>
      </c>
      <c r="I35" s="11" t="s">
        <v>248</v>
      </c>
      <c r="J35" s="11" t="s">
        <v>631</v>
      </c>
      <c r="K35" s="95" t="s">
        <v>162</v>
      </c>
      <c r="L35" s="171" t="s">
        <v>636</v>
      </c>
      <c r="M35" s="171" t="s">
        <v>249</v>
      </c>
      <c r="N35" s="95" t="s">
        <v>254</v>
      </c>
      <c r="O35" s="95" t="s">
        <v>251</v>
      </c>
      <c r="P35" s="11" t="s">
        <v>308</v>
      </c>
      <c r="Q35" s="95" t="s">
        <v>252</v>
      </c>
      <c r="R35" s="166">
        <v>39575</v>
      </c>
      <c r="S35" s="95"/>
      <c r="T35" s="20" t="s">
        <v>255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246</v>
      </c>
      <c r="D37" s="198">
        <v>39561</v>
      </c>
      <c r="E37" s="94" t="s">
        <v>239</v>
      </c>
      <c r="F37" s="114" t="s">
        <v>117</v>
      </c>
      <c r="G37" s="191" t="s">
        <v>117</v>
      </c>
      <c r="H37" s="11" t="s">
        <v>117</v>
      </c>
      <c r="I37" s="11" t="s">
        <v>117</v>
      </c>
      <c r="J37" s="11" t="s">
        <v>245</v>
      </c>
      <c r="K37" s="95" t="s">
        <v>311</v>
      </c>
      <c r="L37" s="8" t="s">
        <v>240</v>
      </c>
      <c r="M37" s="8" t="s">
        <v>241</v>
      </c>
      <c r="N37" s="11" t="s">
        <v>274</v>
      </c>
      <c r="O37" s="164" t="s">
        <v>242</v>
      </c>
      <c r="P37" s="11" t="s">
        <v>308</v>
      </c>
      <c r="Q37" s="8" t="s">
        <v>243</v>
      </c>
      <c r="R37" s="165" t="s">
        <v>244</v>
      </c>
      <c r="S37" s="8"/>
      <c r="T37" s="20" t="s">
        <v>255</v>
      </c>
    </row>
    <row r="38" spans="1:22" s="13" customFormat="1" ht="67.5" customHeight="1">
      <c r="A38" s="56"/>
      <c r="B38" s="95" t="s">
        <v>129</v>
      </c>
      <c r="C38" s="166">
        <v>39568</v>
      </c>
      <c r="D38" s="198">
        <v>39568</v>
      </c>
      <c r="E38" s="95" t="s">
        <v>766</v>
      </c>
      <c r="F38" s="95" t="s">
        <v>767</v>
      </c>
      <c r="G38" s="191" t="s">
        <v>768</v>
      </c>
      <c r="H38" s="95">
        <v>76</v>
      </c>
      <c r="I38" s="95" t="s">
        <v>787</v>
      </c>
      <c r="J38" s="11" t="s">
        <v>782</v>
      </c>
      <c r="K38" s="95" t="s">
        <v>162</v>
      </c>
      <c r="L38" s="11" t="s">
        <v>785</v>
      </c>
      <c r="M38" s="95" t="s">
        <v>784</v>
      </c>
      <c r="N38" s="95" t="s">
        <v>254</v>
      </c>
      <c r="O38" s="95" t="s">
        <v>780</v>
      </c>
      <c r="P38" s="11" t="s">
        <v>308</v>
      </c>
      <c r="Q38" s="95" t="s">
        <v>769</v>
      </c>
      <c r="R38" s="166">
        <v>39568</v>
      </c>
      <c r="S38" s="95" t="s">
        <v>769</v>
      </c>
      <c r="T38" s="20" t="s">
        <v>255</v>
      </c>
      <c r="U38" s="20" t="s">
        <v>26</v>
      </c>
      <c r="V38" s="13" t="s">
        <v>770</v>
      </c>
    </row>
    <row r="39" spans="1:22" s="13" customFormat="1" ht="48.75" customHeight="1">
      <c r="A39" s="56"/>
      <c r="B39" s="95" t="s">
        <v>129</v>
      </c>
      <c r="C39" s="166">
        <v>39552</v>
      </c>
      <c r="D39" s="198">
        <v>39552</v>
      </c>
      <c r="E39" s="95" t="s">
        <v>771</v>
      </c>
      <c r="F39" s="95" t="s">
        <v>772</v>
      </c>
      <c r="G39" s="191" t="s">
        <v>773</v>
      </c>
      <c r="H39" s="95">
        <v>72</v>
      </c>
      <c r="I39" s="95" t="s">
        <v>783</v>
      </c>
      <c r="J39" s="11" t="s">
        <v>782</v>
      </c>
      <c r="K39" s="95" t="s">
        <v>162</v>
      </c>
      <c r="L39" s="11" t="s">
        <v>62</v>
      </c>
      <c r="M39" s="95" t="s">
        <v>786</v>
      </c>
      <c r="N39" s="95" t="s">
        <v>254</v>
      </c>
      <c r="O39" s="95" t="s">
        <v>780</v>
      </c>
      <c r="P39" s="11" t="s">
        <v>308</v>
      </c>
      <c r="Q39" s="95" t="s">
        <v>774</v>
      </c>
      <c r="R39" s="166">
        <v>39552</v>
      </c>
      <c r="S39" s="95" t="s">
        <v>774</v>
      </c>
      <c r="T39" s="20" t="s">
        <v>255</v>
      </c>
      <c r="U39" s="20" t="s">
        <v>26</v>
      </c>
      <c r="V39" s="13" t="s">
        <v>770</v>
      </c>
    </row>
    <row r="40" spans="1:22" s="13" customFormat="1" ht="54.75" customHeight="1">
      <c r="A40" s="56"/>
      <c r="B40" s="95" t="s">
        <v>129</v>
      </c>
      <c r="C40" s="166">
        <v>39546</v>
      </c>
      <c r="D40" s="198" t="s">
        <v>117</v>
      </c>
      <c r="E40" s="95" t="s">
        <v>117</v>
      </c>
      <c r="F40" s="95" t="s">
        <v>775</v>
      </c>
      <c r="G40" s="191" t="s">
        <v>776</v>
      </c>
      <c r="H40" s="95">
        <v>28</v>
      </c>
      <c r="I40" s="95" t="s">
        <v>783</v>
      </c>
      <c r="J40" s="11" t="s">
        <v>782</v>
      </c>
      <c r="K40" s="95" t="s">
        <v>162</v>
      </c>
      <c r="L40" s="11" t="s">
        <v>62</v>
      </c>
      <c r="M40" s="95" t="s">
        <v>634</v>
      </c>
      <c r="N40" s="95" t="s">
        <v>254</v>
      </c>
      <c r="O40" s="95" t="s">
        <v>780</v>
      </c>
      <c r="P40" s="11" t="s">
        <v>308</v>
      </c>
      <c r="Q40" s="95" t="s">
        <v>777</v>
      </c>
      <c r="R40" s="166">
        <v>39546</v>
      </c>
      <c r="S40" s="95" t="s">
        <v>777</v>
      </c>
      <c r="T40" s="21" t="s">
        <v>781</v>
      </c>
      <c r="U40" s="21" t="s">
        <v>778</v>
      </c>
      <c r="V40" s="13" t="s">
        <v>779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868</v>
      </c>
      <c r="D42" s="199">
        <v>39519</v>
      </c>
      <c r="E42" s="176" t="s">
        <v>54</v>
      </c>
      <c r="F42" s="177">
        <v>39517</v>
      </c>
      <c r="G42" s="192">
        <v>39528</v>
      </c>
      <c r="H42" s="178" t="s">
        <v>117</v>
      </c>
      <c r="I42" s="178" t="s">
        <v>117</v>
      </c>
      <c r="J42" s="178" t="s">
        <v>238</v>
      </c>
      <c r="K42" s="178" t="s">
        <v>201</v>
      </c>
      <c r="L42" s="179" t="s">
        <v>68</v>
      </c>
      <c r="M42" s="179" t="s">
        <v>253</v>
      </c>
      <c r="N42" s="178" t="s">
        <v>254</v>
      </c>
      <c r="O42" s="180"/>
      <c r="P42" s="180" t="s">
        <v>308</v>
      </c>
      <c r="Q42" s="178" t="s">
        <v>269</v>
      </c>
      <c r="R42" s="175" t="s">
        <v>117</v>
      </c>
      <c r="S42" s="179"/>
      <c r="T42" s="20" t="s">
        <v>255</v>
      </c>
    </row>
    <row r="43" spans="1:20" s="13" customFormat="1" ht="38.25">
      <c r="A43" s="56"/>
      <c r="B43" s="95" t="s">
        <v>128</v>
      </c>
      <c r="C43" s="114">
        <v>39520</v>
      </c>
      <c r="D43" s="198">
        <v>39521</v>
      </c>
      <c r="E43" s="95" t="s">
        <v>270</v>
      </c>
      <c r="F43" s="95" t="s">
        <v>117</v>
      </c>
      <c r="G43" s="191" t="s">
        <v>117</v>
      </c>
      <c r="H43" s="95" t="s">
        <v>117</v>
      </c>
      <c r="I43" s="95" t="s">
        <v>117</v>
      </c>
      <c r="J43" s="95" t="s">
        <v>271</v>
      </c>
      <c r="K43" s="11" t="s">
        <v>200</v>
      </c>
      <c r="L43" s="8" t="s">
        <v>272</v>
      </c>
      <c r="M43" s="8" t="s">
        <v>273</v>
      </c>
      <c r="N43" s="95" t="s">
        <v>254</v>
      </c>
      <c r="O43" s="95"/>
      <c r="P43" s="95" t="s">
        <v>308</v>
      </c>
      <c r="Q43" s="95" t="s">
        <v>282</v>
      </c>
      <c r="R43" s="114">
        <v>39529</v>
      </c>
      <c r="S43" s="95"/>
      <c r="T43" s="20" t="s">
        <v>255</v>
      </c>
    </row>
    <row r="44" spans="1:20" s="4" customFormat="1" ht="38.25">
      <c r="A44" s="54"/>
      <c r="B44" s="95" t="s">
        <v>128</v>
      </c>
      <c r="C44" s="95" t="s">
        <v>283</v>
      </c>
      <c r="D44" s="198">
        <v>39524</v>
      </c>
      <c r="E44" s="95" t="s">
        <v>310</v>
      </c>
      <c r="F44" s="95" t="s">
        <v>117</v>
      </c>
      <c r="G44" s="191" t="s">
        <v>117</v>
      </c>
      <c r="H44" s="95" t="s">
        <v>117</v>
      </c>
      <c r="I44" s="95" t="s">
        <v>117</v>
      </c>
      <c r="J44" s="95" t="s">
        <v>304</v>
      </c>
      <c r="K44" s="95" t="s">
        <v>200</v>
      </c>
      <c r="L44" s="8" t="s">
        <v>284</v>
      </c>
      <c r="M44" s="8" t="s">
        <v>292</v>
      </c>
      <c r="N44" s="95" t="s">
        <v>274</v>
      </c>
      <c r="O44" s="95"/>
      <c r="P44" s="95" t="s">
        <v>308</v>
      </c>
      <c r="Q44" s="95" t="s">
        <v>285</v>
      </c>
      <c r="R44" s="95" t="s">
        <v>286</v>
      </c>
      <c r="S44" s="95"/>
      <c r="T44" s="20" t="s">
        <v>255</v>
      </c>
    </row>
    <row r="45" spans="1:20" s="13" customFormat="1" ht="25.5">
      <c r="A45" s="56"/>
      <c r="B45" s="103" t="s">
        <v>128</v>
      </c>
      <c r="C45" s="114"/>
      <c r="D45" s="198">
        <v>39528</v>
      </c>
      <c r="E45" s="104" t="s">
        <v>287</v>
      </c>
      <c r="F45" s="11" t="s">
        <v>117</v>
      </c>
      <c r="G45" s="193" t="s">
        <v>117</v>
      </c>
      <c r="H45" s="103" t="s">
        <v>117</v>
      </c>
      <c r="I45" s="11" t="s">
        <v>117</v>
      </c>
      <c r="J45" s="11" t="s">
        <v>288</v>
      </c>
      <c r="K45" s="95" t="s">
        <v>201</v>
      </c>
      <c r="L45" s="62" t="s">
        <v>289</v>
      </c>
      <c r="M45" s="8" t="s">
        <v>290</v>
      </c>
      <c r="N45" s="11" t="s">
        <v>254</v>
      </c>
      <c r="O45" s="8"/>
      <c r="P45" s="95" t="s">
        <v>308</v>
      </c>
      <c r="Q45" s="11" t="s">
        <v>291</v>
      </c>
      <c r="R45" s="95" t="s">
        <v>315</v>
      </c>
      <c r="S45" s="11"/>
      <c r="T45" s="20" t="s">
        <v>255</v>
      </c>
    </row>
    <row r="46" spans="1:20" s="13" customFormat="1" ht="25.5">
      <c r="A46" s="56"/>
      <c r="B46" s="22" t="s">
        <v>128</v>
      </c>
      <c r="C46" s="114">
        <v>39533</v>
      </c>
      <c r="D46" s="198">
        <v>39533</v>
      </c>
      <c r="E46" s="11" t="s">
        <v>293</v>
      </c>
      <c r="F46" s="11" t="s">
        <v>117</v>
      </c>
      <c r="G46" s="191" t="s">
        <v>117</v>
      </c>
      <c r="H46" s="11" t="s">
        <v>117</v>
      </c>
      <c r="I46" s="11" t="s">
        <v>117</v>
      </c>
      <c r="J46" s="11" t="s">
        <v>305</v>
      </c>
      <c r="K46" s="95" t="s">
        <v>201</v>
      </c>
      <c r="L46" s="62" t="s">
        <v>294</v>
      </c>
      <c r="M46" s="8" t="s">
        <v>295</v>
      </c>
      <c r="N46" s="11" t="s">
        <v>254</v>
      </c>
      <c r="O46" s="12"/>
      <c r="P46" s="95" t="s">
        <v>312</v>
      </c>
      <c r="Q46" s="11" t="s">
        <v>296</v>
      </c>
      <c r="R46" s="118">
        <v>39533</v>
      </c>
      <c r="S46" s="8"/>
      <c r="T46" s="20" t="s">
        <v>255</v>
      </c>
    </row>
    <row r="47" spans="1:20" s="13" customFormat="1" ht="42.75" customHeight="1">
      <c r="A47" s="56"/>
      <c r="B47" s="95" t="s">
        <v>128</v>
      </c>
      <c r="C47" s="114" t="s">
        <v>297</v>
      </c>
      <c r="D47" s="198">
        <v>39538</v>
      </c>
      <c r="E47" s="95" t="s">
        <v>298</v>
      </c>
      <c r="F47" s="95" t="s">
        <v>117</v>
      </c>
      <c r="G47" s="191" t="s">
        <v>117</v>
      </c>
      <c r="H47" s="95" t="s">
        <v>117</v>
      </c>
      <c r="I47" s="95" t="s">
        <v>117</v>
      </c>
      <c r="J47" s="95" t="s">
        <v>299</v>
      </c>
      <c r="K47" s="95" t="s">
        <v>311</v>
      </c>
      <c r="L47" s="62" t="s">
        <v>314</v>
      </c>
      <c r="M47" s="8" t="s">
        <v>313</v>
      </c>
      <c r="N47" s="12" t="s">
        <v>274</v>
      </c>
      <c r="O47" s="12"/>
      <c r="P47" s="95" t="s">
        <v>308</v>
      </c>
      <c r="Q47" s="11" t="s">
        <v>316</v>
      </c>
      <c r="R47" s="119">
        <v>39540</v>
      </c>
      <c r="S47" s="8"/>
      <c r="T47" s="20" t="s">
        <v>255</v>
      </c>
    </row>
    <row r="48" spans="1:20" s="13" customFormat="1" ht="25.5">
      <c r="A48" s="56"/>
      <c r="B48" s="22" t="s">
        <v>128</v>
      </c>
      <c r="C48" s="114">
        <v>39535</v>
      </c>
      <c r="D48" s="198">
        <v>39547</v>
      </c>
      <c r="E48" s="94" t="s">
        <v>300</v>
      </c>
      <c r="F48" s="11" t="s">
        <v>117</v>
      </c>
      <c r="G48" s="191" t="s">
        <v>117</v>
      </c>
      <c r="H48" s="11" t="s">
        <v>117</v>
      </c>
      <c r="I48" s="11" t="s">
        <v>117</v>
      </c>
      <c r="J48" s="11" t="s">
        <v>288</v>
      </c>
      <c r="K48" s="95" t="s">
        <v>201</v>
      </c>
      <c r="L48" s="62" t="s">
        <v>69</v>
      </c>
      <c r="M48" s="8" t="s">
        <v>301</v>
      </c>
      <c r="N48" s="11" t="s">
        <v>254</v>
      </c>
      <c r="O48" s="12"/>
      <c r="P48" s="95" t="s">
        <v>312</v>
      </c>
      <c r="Q48" s="11" t="s">
        <v>316</v>
      </c>
      <c r="R48" s="119">
        <v>39537</v>
      </c>
      <c r="S48" s="8" t="s">
        <v>317</v>
      </c>
      <c r="T48" s="20" t="s">
        <v>255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2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195</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318</v>
      </c>
      <c r="B4" s="15" t="s">
        <v>216</v>
      </c>
      <c r="C4" s="16"/>
      <c r="D4" s="16"/>
      <c r="E4" s="16"/>
      <c r="F4" s="97"/>
      <c r="G4" s="100"/>
    </row>
    <row r="5" spans="1:7" ht="23.25" customHeight="1" thickBot="1">
      <c r="A5" s="15" t="s">
        <v>127</v>
      </c>
      <c r="B5" s="15" t="s">
        <v>216</v>
      </c>
      <c r="C5" s="16"/>
      <c r="D5" s="16"/>
      <c r="E5" s="16"/>
      <c r="F5" s="98"/>
      <c r="G5" s="100"/>
    </row>
    <row r="6" spans="1:7" ht="23.25" customHeight="1" thickBot="1">
      <c r="A6" s="15" t="s">
        <v>128</v>
      </c>
      <c r="B6" s="15" t="s">
        <v>216</v>
      </c>
      <c r="C6" s="16"/>
      <c r="D6" s="16"/>
      <c r="E6" s="16"/>
      <c r="F6" s="98"/>
      <c r="G6" s="101"/>
    </row>
    <row r="7" spans="1:7" ht="23.25" customHeight="1" thickBot="1">
      <c r="A7" s="15" t="s">
        <v>129</v>
      </c>
      <c r="B7" s="15" t="s">
        <v>216</v>
      </c>
      <c r="C7" s="16">
        <v>43200</v>
      </c>
      <c r="D7" s="16">
        <v>720</v>
      </c>
      <c r="E7" s="16">
        <f>SUM(C7-D7)</f>
        <v>42480</v>
      </c>
      <c r="F7" s="98">
        <v>76</v>
      </c>
      <c r="G7" s="100">
        <f aca="true" t="shared" si="0" ref="G7:G12">(E7-F7)/E7</f>
        <v>0.9982109227871939</v>
      </c>
    </row>
    <row r="8" spans="1:7" ht="23.25" customHeight="1" thickBot="1">
      <c r="A8" s="15" t="s">
        <v>130</v>
      </c>
      <c r="B8" s="15" t="s">
        <v>216</v>
      </c>
      <c r="C8" s="16">
        <v>44640</v>
      </c>
      <c r="D8" s="16">
        <v>2880</v>
      </c>
      <c r="E8" s="16">
        <f>SUM(C8-D8)</f>
        <v>41760</v>
      </c>
      <c r="F8" s="98">
        <v>96</v>
      </c>
      <c r="G8" s="100">
        <f t="shared" si="0"/>
        <v>0.9977011494252873</v>
      </c>
    </row>
    <row r="9" spans="1:7" ht="23.25" customHeight="1" thickBot="1">
      <c r="A9" s="15" t="s">
        <v>131</v>
      </c>
      <c r="B9" s="15" t="s">
        <v>216</v>
      </c>
      <c r="C9" s="16">
        <v>43200</v>
      </c>
      <c r="D9" s="16">
        <v>1872</v>
      </c>
      <c r="E9" s="16">
        <f aca="true" t="shared" si="1" ref="E9:E15">SUM(C9-D9)</f>
        <v>41328</v>
      </c>
      <c r="F9" s="15">
        <v>0</v>
      </c>
      <c r="G9" s="101">
        <f t="shared" si="0"/>
        <v>1</v>
      </c>
    </row>
    <row r="10" spans="1:7" ht="23.25" customHeight="1" thickBot="1">
      <c r="A10" s="15" t="s">
        <v>132</v>
      </c>
      <c r="B10" s="15" t="s">
        <v>216</v>
      </c>
      <c r="C10" s="16">
        <v>44640</v>
      </c>
      <c r="D10" s="16">
        <v>1173</v>
      </c>
      <c r="E10" s="16">
        <f t="shared" si="1"/>
        <v>43467</v>
      </c>
      <c r="F10" s="15">
        <v>0</v>
      </c>
      <c r="G10" s="101">
        <f t="shared" si="0"/>
        <v>1</v>
      </c>
    </row>
    <row r="11" spans="1:7" ht="23.25" customHeight="1" thickBot="1">
      <c r="A11" s="15" t="s">
        <v>133</v>
      </c>
      <c r="B11" s="15" t="s">
        <v>216</v>
      </c>
      <c r="C11" s="16">
        <v>44640</v>
      </c>
      <c r="D11" s="16">
        <v>3145</v>
      </c>
      <c r="E11" s="16">
        <f t="shared" si="1"/>
        <v>41495</v>
      </c>
      <c r="F11" s="15">
        <v>0</v>
      </c>
      <c r="G11" s="101">
        <f t="shared" si="0"/>
        <v>1</v>
      </c>
    </row>
    <row r="12" spans="1:7" ht="23.25" customHeight="1" thickBot="1">
      <c r="A12" s="15" t="s">
        <v>134</v>
      </c>
      <c r="B12" s="15" t="s">
        <v>216</v>
      </c>
      <c r="C12" s="16">
        <v>43200</v>
      </c>
      <c r="D12" s="16">
        <v>1320</v>
      </c>
      <c r="E12" s="16">
        <f t="shared" si="1"/>
        <v>41880</v>
      </c>
      <c r="F12" s="16">
        <v>0</v>
      </c>
      <c r="G12" s="101">
        <f t="shared" si="0"/>
        <v>1</v>
      </c>
    </row>
    <row r="13" spans="1:7" ht="23.25" customHeight="1" thickBot="1">
      <c r="A13" s="17" t="s">
        <v>135</v>
      </c>
      <c r="B13" s="15" t="s">
        <v>216</v>
      </c>
      <c r="C13" s="16">
        <v>44640</v>
      </c>
      <c r="D13" s="16">
        <v>1198</v>
      </c>
      <c r="E13" s="183">
        <f t="shared" si="1"/>
        <v>43442</v>
      </c>
      <c r="F13" s="18">
        <v>0</v>
      </c>
      <c r="G13" s="101">
        <f>(E13-F13)/E13</f>
        <v>1</v>
      </c>
    </row>
    <row r="14" spans="1:7" ht="23.25" customHeight="1" thickBot="1">
      <c r="A14" s="17" t="s">
        <v>140</v>
      </c>
      <c r="B14" s="15" t="s">
        <v>216</v>
      </c>
      <c r="C14" s="16">
        <v>43200</v>
      </c>
      <c r="D14" s="16">
        <v>1665</v>
      </c>
      <c r="E14" s="16">
        <f t="shared" si="1"/>
        <v>41535</v>
      </c>
      <c r="F14" s="18">
        <v>146</v>
      </c>
      <c r="G14" s="101">
        <f>(E14-F14)/E14</f>
        <v>0.9964848922595402</v>
      </c>
    </row>
    <row r="15" spans="1:7" ht="23.25" customHeight="1" thickBot="1">
      <c r="A15" s="17" t="s">
        <v>141</v>
      </c>
      <c r="B15" s="15" t="s">
        <v>216</v>
      </c>
      <c r="C15" s="18">
        <v>44640</v>
      </c>
      <c r="D15" s="16">
        <v>2560</v>
      </c>
      <c r="E15" s="183">
        <f t="shared" si="1"/>
        <v>42080</v>
      </c>
      <c r="F15" s="204">
        <v>0</v>
      </c>
      <c r="G15" s="101">
        <f>(E15-F15)/E15</f>
        <v>1</v>
      </c>
    </row>
    <row r="16" spans="1:7" ht="23.25" customHeight="1">
      <c r="A16" s="522" t="s">
        <v>215</v>
      </c>
      <c r="B16" s="522" t="s">
        <v>216</v>
      </c>
      <c r="C16" s="524">
        <f>SUM(C4:C15)</f>
        <v>396000</v>
      </c>
      <c r="D16" s="524">
        <f>SUM(D4:D15)</f>
        <v>16533</v>
      </c>
      <c r="E16" s="524">
        <f>SUM(E4:E15)</f>
        <v>379467</v>
      </c>
      <c r="F16" s="524">
        <f>SUM(F4:F15)</f>
        <v>318</v>
      </c>
      <c r="G16" s="526">
        <f>(E16-F16)/E16</f>
        <v>0.9991619824648784</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213</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197</v>
      </c>
      <c r="C4" s="16"/>
      <c r="D4" s="16"/>
      <c r="E4" s="16"/>
      <c r="F4" s="97"/>
      <c r="G4" s="100"/>
    </row>
    <row r="5" spans="1:7" ht="23.25" customHeight="1" thickBot="1">
      <c r="A5" s="15" t="s">
        <v>127</v>
      </c>
      <c r="B5" s="15" t="s">
        <v>197</v>
      </c>
      <c r="C5" s="16"/>
      <c r="D5" s="16"/>
      <c r="E5" s="16"/>
      <c r="F5" s="98"/>
      <c r="G5" s="100"/>
    </row>
    <row r="6" spans="1:7" ht="23.25" customHeight="1" thickBot="1">
      <c r="A6" s="15" t="s">
        <v>128</v>
      </c>
      <c r="B6" s="15" t="s">
        <v>197</v>
      </c>
      <c r="C6" s="16"/>
      <c r="D6" s="16"/>
      <c r="E6" s="16"/>
      <c r="F6" s="98"/>
      <c r="G6" s="100"/>
    </row>
    <row r="7" spans="1:7" ht="23.25" customHeight="1" thickBot="1">
      <c r="A7" s="15" t="s">
        <v>129</v>
      </c>
      <c r="B7" s="15" t="s">
        <v>197</v>
      </c>
      <c r="C7" s="16">
        <v>43200</v>
      </c>
      <c r="D7" s="16">
        <v>720</v>
      </c>
      <c r="E7" s="16">
        <f>SUM(C7-D7)</f>
        <v>42480</v>
      </c>
      <c r="F7" s="98">
        <v>176</v>
      </c>
      <c r="G7" s="100">
        <f aca="true" t="shared" si="0" ref="G7:G13">(E7-F7)/E7</f>
        <v>0.9958568738229755</v>
      </c>
    </row>
    <row r="8" spans="1:7" ht="23.25" customHeight="1" thickBot="1">
      <c r="A8" s="15" t="s">
        <v>130</v>
      </c>
      <c r="B8" s="15" t="s">
        <v>197</v>
      </c>
      <c r="C8" s="16">
        <v>44640</v>
      </c>
      <c r="D8" s="16">
        <v>2880</v>
      </c>
      <c r="E8" s="16">
        <f>SUM(C8-D8)</f>
        <v>41760</v>
      </c>
      <c r="F8" s="98">
        <v>96</v>
      </c>
      <c r="G8" s="100">
        <f t="shared" si="0"/>
        <v>0.9977011494252873</v>
      </c>
    </row>
    <row r="9" spans="1:7" ht="23.25" customHeight="1" thickBot="1">
      <c r="A9" s="15" t="s">
        <v>131</v>
      </c>
      <c r="B9" s="15" t="s">
        <v>197</v>
      </c>
      <c r="C9" s="16">
        <v>43200</v>
      </c>
      <c r="D9" s="16">
        <v>1872</v>
      </c>
      <c r="E9" s="16">
        <f aca="true" t="shared" si="1" ref="E9:E15">SUM(C9-D9)</f>
        <v>41328</v>
      </c>
      <c r="F9" s="15">
        <v>65</v>
      </c>
      <c r="G9" s="100">
        <f t="shared" si="0"/>
        <v>0.9984272164150213</v>
      </c>
    </row>
    <row r="10" spans="1:7" ht="23.25" customHeight="1" thickBot="1">
      <c r="A10" s="15" t="s">
        <v>132</v>
      </c>
      <c r="B10" s="15" t="s">
        <v>197</v>
      </c>
      <c r="C10" s="16">
        <v>44640</v>
      </c>
      <c r="D10" s="16">
        <v>1173</v>
      </c>
      <c r="E10" s="16">
        <f t="shared" si="1"/>
        <v>43467</v>
      </c>
      <c r="F10" s="15">
        <v>216</v>
      </c>
      <c r="G10" s="100">
        <f t="shared" si="0"/>
        <v>0.9950307129546553</v>
      </c>
    </row>
    <row r="11" spans="1:7" ht="23.25" customHeight="1" thickBot="1">
      <c r="A11" s="15" t="s">
        <v>133</v>
      </c>
      <c r="B11" s="15" t="s">
        <v>197</v>
      </c>
      <c r="C11" s="16">
        <v>44640</v>
      </c>
      <c r="D11" s="16">
        <v>3145</v>
      </c>
      <c r="E11" s="16">
        <f t="shared" si="1"/>
        <v>41495</v>
      </c>
      <c r="F11" s="15">
        <v>0</v>
      </c>
      <c r="G11" s="100">
        <f t="shared" si="0"/>
        <v>1</v>
      </c>
    </row>
    <row r="12" spans="1:7" ht="23.25" customHeight="1" thickBot="1">
      <c r="A12" s="15" t="s">
        <v>134</v>
      </c>
      <c r="B12" s="15" t="s">
        <v>197</v>
      </c>
      <c r="C12" s="16">
        <v>43200</v>
      </c>
      <c r="D12" s="16">
        <v>1320</v>
      </c>
      <c r="E12" s="16">
        <f t="shared" si="1"/>
        <v>41880</v>
      </c>
      <c r="F12" s="16">
        <v>33</v>
      </c>
      <c r="G12" s="100">
        <f t="shared" si="0"/>
        <v>0.9992120343839541</v>
      </c>
    </row>
    <row r="13" spans="1:7" ht="23.25" customHeight="1" thickBot="1">
      <c r="A13" s="17" t="s">
        <v>135</v>
      </c>
      <c r="B13" s="15" t="s">
        <v>197</v>
      </c>
      <c r="C13" s="16">
        <v>44640</v>
      </c>
      <c r="D13" s="16">
        <v>1198</v>
      </c>
      <c r="E13" s="183">
        <f t="shared" si="1"/>
        <v>43442</v>
      </c>
      <c r="F13" s="18">
        <v>0</v>
      </c>
      <c r="G13" s="100">
        <f t="shared" si="0"/>
        <v>1</v>
      </c>
    </row>
    <row r="14" spans="1:7" ht="23.25" customHeight="1" thickBot="1">
      <c r="A14" s="17" t="s">
        <v>140</v>
      </c>
      <c r="B14" s="15" t="s">
        <v>197</v>
      </c>
      <c r="C14" s="16">
        <v>43200</v>
      </c>
      <c r="D14" s="16">
        <v>1665</v>
      </c>
      <c r="E14" s="16">
        <f t="shared" si="1"/>
        <v>41535</v>
      </c>
      <c r="F14" s="18">
        <v>146</v>
      </c>
      <c r="G14" s="101">
        <f>(E14-F14)/E14</f>
        <v>0.9964848922595402</v>
      </c>
    </row>
    <row r="15" spans="1:7" ht="23.25" customHeight="1" thickBot="1">
      <c r="A15" s="17" t="s">
        <v>141</v>
      </c>
      <c r="B15" s="15" t="s">
        <v>197</v>
      </c>
      <c r="C15" s="18">
        <v>44640</v>
      </c>
      <c r="D15" s="16">
        <v>2560</v>
      </c>
      <c r="E15" s="183">
        <f t="shared" si="1"/>
        <v>42080</v>
      </c>
      <c r="F15" s="204">
        <v>0</v>
      </c>
      <c r="G15" s="101">
        <f>(E15-F15)/E15</f>
        <v>1</v>
      </c>
    </row>
    <row r="16" spans="1:7" ht="23.25" customHeight="1">
      <c r="A16" s="522" t="s">
        <v>215</v>
      </c>
      <c r="B16" s="522" t="s">
        <v>197</v>
      </c>
      <c r="C16" s="524">
        <f>SUM(C4:C15)</f>
        <v>396000</v>
      </c>
      <c r="D16" s="524">
        <f>SUM(D4:D15)</f>
        <v>16533</v>
      </c>
      <c r="E16" s="524">
        <f>SUM(E4:E15)</f>
        <v>379467</v>
      </c>
      <c r="F16" s="524">
        <f>SUM(F4:F15)</f>
        <v>732</v>
      </c>
      <c r="G16" s="565">
        <f>(E16-F16)/E16</f>
        <v>0.9980709785040597</v>
      </c>
    </row>
    <row r="17" spans="1:7" ht="23.25" customHeight="1" thickBot="1">
      <c r="A17" s="523"/>
      <c r="B17" s="523"/>
      <c r="C17" s="525"/>
      <c r="D17" s="525"/>
      <c r="E17" s="525"/>
      <c r="F17" s="525"/>
      <c r="G17" s="56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67" t="s">
        <v>319</v>
      </c>
      <c r="B1" s="568"/>
      <c r="C1" s="568"/>
      <c r="D1" s="568"/>
    </row>
    <row r="2" spans="1:4" ht="12.75">
      <c r="A2" s="568"/>
      <c r="B2" s="568"/>
      <c r="C2" s="568"/>
      <c r="D2" s="568"/>
    </row>
    <row r="3" spans="1:4" ht="12.75">
      <c r="A3" s="568"/>
      <c r="B3" s="568"/>
      <c r="C3" s="568"/>
      <c r="D3" s="568"/>
    </row>
    <row r="4" spans="1:4" ht="12.75">
      <c r="A4" s="569" t="s">
        <v>440</v>
      </c>
      <c r="B4" s="569"/>
      <c r="C4" s="570"/>
      <c r="D4" s="570"/>
    </row>
    <row r="5" spans="1:18" ht="39" thickBot="1">
      <c r="A5" s="121" t="s">
        <v>320</v>
      </c>
      <c r="B5" s="121" t="s">
        <v>321</v>
      </c>
      <c r="C5" s="121" t="s">
        <v>322</v>
      </c>
      <c r="D5" s="121" t="s">
        <v>323</v>
      </c>
      <c r="E5" s="121" t="s">
        <v>324</v>
      </c>
      <c r="F5" s="121" t="s">
        <v>325</v>
      </c>
      <c r="G5" s="121" t="s">
        <v>326</v>
      </c>
      <c r="H5" s="121" t="s">
        <v>327</v>
      </c>
      <c r="I5" s="121" t="s">
        <v>328</v>
      </c>
      <c r="J5" s="121" t="s">
        <v>814</v>
      </c>
      <c r="K5" s="121" t="s">
        <v>329</v>
      </c>
      <c r="L5" s="121" t="s">
        <v>330</v>
      </c>
      <c r="M5" s="121" t="s">
        <v>331</v>
      </c>
      <c r="N5" s="121" t="s">
        <v>332</v>
      </c>
      <c r="O5" s="121" t="s">
        <v>333</v>
      </c>
      <c r="P5" s="121" t="s">
        <v>334</v>
      </c>
      <c r="Q5" s="121" t="s">
        <v>335</v>
      </c>
      <c r="R5" s="121" t="s">
        <v>336</v>
      </c>
    </row>
    <row r="6" spans="1:18" ht="48">
      <c r="A6" s="122">
        <v>1</v>
      </c>
      <c r="B6" s="123" t="s">
        <v>337</v>
      </c>
      <c r="C6" s="124" t="s">
        <v>338</v>
      </c>
      <c r="D6" s="122">
        <v>2</v>
      </c>
      <c r="E6" s="124" t="s">
        <v>339</v>
      </c>
      <c r="F6" s="124" t="s">
        <v>340</v>
      </c>
      <c r="G6" s="124" t="s">
        <v>341</v>
      </c>
      <c r="H6" s="124" t="s">
        <v>342</v>
      </c>
      <c r="I6" s="124" t="s">
        <v>340</v>
      </c>
      <c r="J6" s="125" t="s">
        <v>815</v>
      </c>
      <c r="K6" s="124" t="s">
        <v>343</v>
      </c>
      <c r="L6" s="124" t="s">
        <v>344</v>
      </c>
      <c r="M6" s="132" t="s">
        <v>441</v>
      </c>
      <c r="N6" s="124" t="s">
        <v>816</v>
      </c>
      <c r="O6" s="124" t="s">
        <v>345</v>
      </c>
      <c r="P6" s="124" t="s">
        <v>346</v>
      </c>
      <c r="Q6" s="124" t="s">
        <v>347</v>
      </c>
      <c r="R6" s="124" t="s">
        <v>348</v>
      </c>
    </row>
    <row r="7" spans="1:18" s="131" customFormat="1" ht="204">
      <c r="A7" s="127">
        <v>2</v>
      </c>
      <c r="B7" s="128" t="s">
        <v>349</v>
      </c>
      <c r="C7" s="129" t="s">
        <v>351</v>
      </c>
      <c r="D7" s="130">
        <v>1</v>
      </c>
      <c r="E7" s="124" t="s">
        <v>339</v>
      </c>
      <c r="F7" s="124" t="s">
        <v>352</v>
      </c>
      <c r="G7" s="129" t="s">
        <v>341</v>
      </c>
      <c r="H7" s="129" t="s">
        <v>353</v>
      </c>
      <c r="I7" s="129" t="s">
        <v>340</v>
      </c>
      <c r="J7" s="129" t="s">
        <v>354</v>
      </c>
      <c r="K7" s="129" t="s">
        <v>355</v>
      </c>
      <c r="L7" s="129" t="s">
        <v>356</v>
      </c>
      <c r="M7" s="129" t="s">
        <v>357</v>
      </c>
      <c r="N7" s="129" t="s">
        <v>358</v>
      </c>
      <c r="O7" s="129" t="s">
        <v>358</v>
      </c>
      <c r="P7" s="129" t="s">
        <v>359</v>
      </c>
      <c r="Q7" s="124" t="s">
        <v>347</v>
      </c>
      <c r="R7" s="129" t="s">
        <v>360</v>
      </c>
    </row>
    <row r="8" spans="1:18" ht="84">
      <c r="A8" s="127">
        <v>3</v>
      </c>
      <c r="B8" s="128" t="s">
        <v>361</v>
      </c>
      <c r="C8" s="129" t="s">
        <v>362</v>
      </c>
      <c r="D8" s="130">
        <v>1</v>
      </c>
      <c r="E8" s="124" t="s">
        <v>339</v>
      </c>
      <c r="F8" s="124" t="s">
        <v>363</v>
      </c>
      <c r="G8" s="129" t="s">
        <v>341</v>
      </c>
      <c r="H8" s="129" t="s">
        <v>353</v>
      </c>
      <c r="I8" s="129" t="s">
        <v>340</v>
      </c>
      <c r="J8" s="129" t="s">
        <v>354</v>
      </c>
      <c r="K8" s="129" t="s">
        <v>374</v>
      </c>
      <c r="L8" s="129" t="s">
        <v>356</v>
      </c>
      <c r="M8" s="132" t="s">
        <v>375</v>
      </c>
      <c r="N8" s="129" t="s">
        <v>376</v>
      </c>
      <c r="O8" s="129" t="s">
        <v>377</v>
      </c>
      <c r="P8" s="129" t="s">
        <v>378</v>
      </c>
      <c r="Q8" s="124" t="s">
        <v>347</v>
      </c>
      <c r="R8" s="129" t="s">
        <v>348</v>
      </c>
    </row>
    <row r="9" spans="1:18" ht="48">
      <c r="A9" s="127">
        <v>4</v>
      </c>
      <c r="B9" s="128" t="s">
        <v>379</v>
      </c>
      <c r="C9" s="129" t="s">
        <v>382</v>
      </c>
      <c r="D9" s="130">
        <v>1</v>
      </c>
      <c r="E9" s="129" t="s">
        <v>383</v>
      </c>
      <c r="F9" s="124" t="s">
        <v>384</v>
      </c>
      <c r="G9" s="129" t="s">
        <v>385</v>
      </c>
      <c r="H9" s="129" t="s">
        <v>386</v>
      </c>
      <c r="I9" s="129" t="s">
        <v>340</v>
      </c>
      <c r="J9" s="125" t="s">
        <v>817</v>
      </c>
      <c r="K9" s="129" t="s">
        <v>387</v>
      </c>
      <c r="L9" s="129" t="s">
        <v>356</v>
      </c>
      <c r="M9" s="129" t="s">
        <v>392</v>
      </c>
      <c r="N9" s="129" t="s">
        <v>358</v>
      </c>
      <c r="O9" s="129" t="s">
        <v>358</v>
      </c>
      <c r="P9" s="129" t="s">
        <v>393</v>
      </c>
      <c r="Q9" s="124" t="s">
        <v>347</v>
      </c>
      <c r="R9" s="129"/>
    </row>
    <row r="10" spans="1:18" ht="72">
      <c r="A10" s="127">
        <v>5</v>
      </c>
      <c r="B10" s="128" t="s">
        <v>394</v>
      </c>
      <c r="C10" s="129" t="s">
        <v>408</v>
      </c>
      <c r="D10" s="130">
        <v>1</v>
      </c>
      <c r="E10" s="129" t="s">
        <v>383</v>
      </c>
      <c r="F10" s="129" t="s">
        <v>384</v>
      </c>
      <c r="G10" s="129" t="s">
        <v>385</v>
      </c>
      <c r="H10" s="129" t="s">
        <v>386</v>
      </c>
      <c r="I10" s="129" t="s">
        <v>340</v>
      </c>
      <c r="J10" s="133" t="s">
        <v>818</v>
      </c>
      <c r="K10" s="129" t="s">
        <v>409</v>
      </c>
      <c r="L10" s="129" t="s">
        <v>356</v>
      </c>
      <c r="M10" s="129" t="s">
        <v>410</v>
      </c>
      <c r="N10" s="129" t="s">
        <v>358</v>
      </c>
      <c r="O10" s="129" t="s">
        <v>358</v>
      </c>
      <c r="P10" s="129" t="s">
        <v>411</v>
      </c>
      <c r="Q10" s="124" t="s">
        <v>347</v>
      </c>
      <c r="R10" s="129" t="s">
        <v>412</v>
      </c>
    </row>
    <row r="11" spans="1:18" ht="72">
      <c r="A11" s="130">
        <v>6</v>
      </c>
      <c r="B11" s="128" t="s">
        <v>413</v>
      </c>
      <c r="C11" s="129" t="s">
        <v>414</v>
      </c>
      <c r="D11" s="130">
        <v>3</v>
      </c>
      <c r="E11" s="129" t="s">
        <v>383</v>
      </c>
      <c r="F11" s="124" t="s">
        <v>340</v>
      </c>
      <c r="G11" s="129" t="s">
        <v>415</v>
      </c>
      <c r="H11" s="129" t="s">
        <v>386</v>
      </c>
      <c r="I11" s="129" t="s">
        <v>416</v>
      </c>
      <c r="J11" s="133" t="s">
        <v>819</v>
      </c>
      <c r="K11" s="129" t="s">
        <v>417</v>
      </c>
      <c r="L11" s="129" t="s">
        <v>418</v>
      </c>
      <c r="M11" s="132" t="s">
        <v>419</v>
      </c>
      <c r="N11" s="129" t="s">
        <v>820</v>
      </c>
      <c r="O11" s="129" t="s">
        <v>420</v>
      </c>
      <c r="P11" s="129" t="s">
        <v>421</v>
      </c>
      <c r="Q11" s="124" t="s">
        <v>422</v>
      </c>
      <c r="R11" s="129"/>
    </row>
    <row r="12" spans="1:18" ht="60">
      <c r="A12" s="127">
        <v>7</v>
      </c>
      <c r="B12" s="128" t="s">
        <v>423</v>
      </c>
      <c r="C12" s="129" t="s">
        <v>424</v>
      </c>
      <c r="D12" s="130">
        <v>1</v>
      </c>
      <c r="E12" s="129" t="s">
        <v>383</v>
      </c>
      <c r="F12" s="124" t="s">
        <v>340</v>
      </c>
      <c r="G12" s="129" t="s">
        <v>415</v>
      </c>
      <c r="H12" s="129" t="s">
        <v>386</v>
      </c>
      <c r="I12" s="129" t="s">
        <v>425</v>
      </c>
      <c r="J12" s="133" t="s">
        <v>821</v>
      </c>
      <c r="K12" s="129" t="s">
        <v>426</v>
      </c>
      <c r="L12" s="129" t="s">
        <v>356</v>
      </c>
      <c r="M12" s="132" t="s">
        <v>427</v>
      </c>
      <c r="N12" s="129" t="s">
        <v>820</v>
      </c>
      <c r="O12" s="129" t="s">
        <v>420</v>
      </c>
      <c r="P12" s="129" t="s">
        <v>428</v>
      </c>
      <c r="Q12" s="124" t="s">
        <v>347</v>
      </c>
      <c r="R12" s="129"/>
    </row>
    <row r="13" spans="1:18" ht="60">
      <c r="A13" s="127">
        <v>8</v>
      </c>
      <c r="B13" s="128" t="s">
        <v>429</v>
      </c>
      <c r="C13" s="129" t="s">
        <v>434</v>
      </c>
      <c r="D13" s="130">
        <v>1</v>
      </c>
      <c r="E13" s="129" t="s">
        <v>383</v>
      </c>
      <c r="F13" s="124" t="s">
        <v>340</v>
      </c>
      <c r="G13" s="129" t="s">
        <v>415</v>
      </c>
      <c r="H13" s="129" t="s">
        <v>435</v>
      </c>
      <c r="I13" s="129" t="s">
        <v>436</v>
      </c>
      <c r="J13" s="133" t="s">
        <v>822</v>
      </c>
      <c r="K13" s="129" t="s">
        <v>437</v>
      </c>
      <c r="L13" s="129" t="s">
        <v>356</v>
      </c>
      <c r="M13" s="132" t="s">
        <v>438</v>
      </c>
      <c r="N13" s="129" t="s">
        <v>820</v>
      </c>
      <c r="O13" s="129" t="s">
        <v>420</v>
      </c>
      <c r="P13" s="129" t="s">
        <v>439</v>
      </c>
      <c r="Q13" s="124" t="s">
        <v>347</v>
      </c>
      <c r="R13" s="129" t="s">
        <v>412</v>
      </c>
    </row>
    <row r="14" spans="1:18" ht="72">
      <c r="A14" s="127">
        <v>9</v>
      </c>
      <c r="B14" s="128" t="s">
        <v>443</v>
      </c>
      <c r="C14" s="129" t="s">
        <v>451</v>
      </c>
      <c r="D14" s="130">
        <v>1</v>
      </c>
      <c r="E14" s="124" t="s">
        <v>339</v>
      </c>
      <c r="F14" s="124" t="s">
        <v>452</v>
      </c>
      <c r="G14" s="129" t="s">
        <v>453</v>
      </c>
      <c r="H14" s="129" t="s">
        <v>386</v>
      </c>
      <c r="I14" s="129" t="s">
        <v>340</v>
      </c>
      <c r="J14" s="133" t="s">
        <v>823</v>
      </c>
      <c r="K14" s="129" t="s">
        <v>454</v>
      </c>
      <c r="L14" s="129" t="s">
        <v>356</v>
      </c>
      <c r="M14" s="129" t="s">
        <v>455</v>
      </c>
      <c r="N14" s="129" t="s">
        <v>358</v>
      </c>
      <c r="O14" s="129" t="s">
        <v>358</v>
      </c>
      <c r="P14" s="129" t="s">
        <v>456</v>
      </c>
      <c r="Q14" s="124" t="s">
        <v>347</v>
      </c>
      <c r="R14" s="129"/>
    </row>
    <row r="15" spans="1:18" ht="48">
      <c r="A15" s="127">
        <v>10</v>
      </c>
      <c r="B15" s="128" t="s">
        <v>457</v>
      </c>
      <c r="C15" s="129" t="s">
        <v>458</v>
      </c>
      <c r="D15" s="130">
        <v>1</v>
      </c>
      <c r="E15" s="129" t="s">
        <v>383</v>
      </c>
      <c r="F15" s="124" t="s">
        <v>340</v>
      </c>
      <c r="G15" s="129" t="s">
        <v>415</v>
      </c>
      <c r="H15" s="129" t="s">
        <v>435</v>
      </c>
      <c r="I15" s="129" t="s">
        <v>459</v>
      </c>
      <c r="J15" s="133" t="s">
        <v>824</v>
      </c>
      <c r="K15" s="129" t="s">
        <v>460</v>
      </c>
      <c r="L15" s="129" t="s">
        <v>356</v>
      </c>
      <c r="M15" s="132" t="s">
        <v>461</v>
      </c>
      <c r="N15" s="129" t="s">
        <v>820</v>
      </c>
      <c r="O15" s="129" t="s">
        <v>420</v>
      </c>
      <c r="P15" s="129" t="s">
        <v>439</v>
      </c>
      <c r="Q15" s="129" t="s">
        <v>422</v>
      </c>
      <c r="R15" s="129" t="s">
        <v>412</v>
      </c>
    </row>
    <row r="16" spans="1:18" ht="48">
      <c r="A16" s="130">
        <v>11</v>
      </c>
      <c r="B16" s="128" t="s">
        <v>462</v>
      </c>
      <c r="C16" s="129" t="s">
        <v>463</v>
      </c>
      <c r="D16" s="130">
        <v>3</v>
      </c>
      <c r="E16" s="129" t="s">
        <v>383</v>
      </c>
      <c r="F16" s="129" t="s">
        <v>384</v>
      </c>
      <c r="G16" s="129" t="s">
        <v>385</v>
      </c>
      <c r="H16" s="129" t="s">
        <v>386</v>
      </c>
      <c r="I16" s="129" t="s">
        <v>340</v>
      </c>
      <c r="J16" s="133" t="s">
        <v>825</v>
      </c>
      <c r="K16" s="129" t="s">
        <v>464</v>
      </c>
      <c r="L16" s="129" t="s">
        <v>356</v>
      </c>
      <c r="M16" s="132" t="s">
        <v>468</v>
      </c>
      <c r="N16" s="129" t="s">
        <v>358</v>
      </c>
      <c r="O16" s="129" t="s">
        <v>358</v>
      </c>
      <c r="P16" s="134"/>
      <c r="Q16" s="124" t="s">
        <v>347</v>
      </c>
      <c r="R16" s="129"/>
    </row>
    <row r="17" spans="1:18" ht="48">
      <c r="A17" s="127">
        <v>12</v>
      </c>
      <c r="B17" s="128" t="s">
        <v>469</v>
      </c>
      <c r="C17" s="129" t="s">
        <v>470</v>
      </c>
      <c r="D17" s="130">
        <v>1</v>
      </c>
      <c r="E17" s="129" t="s">
        <v>383</v>
      </c>
      <c r="F17" s="124" t="s">
        <v>340</v>
      </c>
      <c r="G17" s="129" t="s">
        <v>471</v>
      </c>
      <c r="H17" s="129" t="s">
        <v>386</v>
      </c>
      <c r="I17" s="129" t="s">
        <v>472</v>
      </c>
      <c r="J17" s="133" t="s">
        <v>826</v>
      </c>
      <c r="K17" s="129" t="s">
        <v>473</v>
      </c>
      <c r="L17" s="129" t="s">
        <v>356</v>
      </c>
      <c r="M17" s="132" t="s">
        <v>468</v>
      </c>
      <c r="N17" s="129" t="s">
        <v>820</v>
      </c>
      <c r="O17" s="129" t="s">
        <v>420</v>
      </c>
      <c r="P17" s="129" t="s">
        <v>474</v>
      </c>
      <c r="Q17" s="124" t="s">
        <v>347</v>
      </c>
      <c r="R17" s="129"/>
    </row>
    <row r="18" spans="1:18" ht="84">
      <c r="A18" s="130">
        <v>13</v>
      </c>
      <c r="B18" s="128" t="s">
        <v>475</v>
      </c>
      <c r="C18" s="129" t="s">
        <v>476</v>
      </c>
      <c r="D18" s="130">
        <v>2</v>
      </c>
      <c r="E18" s="124" t="s">
        <v>339</v>
      </c>
      <c r="F18" s="124" t="s">
        <v>340</v>
      </c>
      <c r="G18" s="129" t="s">
        <v>385</v>
      </c>
      <c r="H18" s="129" t="s">
        <v>353</v>
      </c>
      <c r="I18" s="129" t="s">
        <v>340</v>
      </c>
      <c r="J18" s="133" t="s">
        <v>827</v>
      </c>
      <c r="K18" s="129" t="s">
        <v>477</v>
      </c>
      <c r="L18" s="129" t="s">
        <v>356</v>
      </c>
      <c r="M18" s="132" t="s">
        <v>478</v>
      </c>
      <c r="N18" s="129" t="s">
        <v>358</v>
      </c>
      <c r="O18" s="129" t="s">
        <v>358</v>
      </c>
      <c r="P18" s="129" t="s">
        <v>479</v>
      </c>
      <c r="Q18" s="124" t="s">
        <v>347</v>
      </c>
      <c r="R18" s="129"/>
    </row>
    <row r="19" spans="1:18" ht="60">
      <c r="A19" s="130">
        <v>14</v>
      </c>
      <c r="B19" s="128" t="s">
        <v>480</v>
      </c>
      <c r="C19" s="129" t="s">
        <v>481</v>
      </c>
      <c r="D19" s="130">
        <v>3</v>
      </c>
      <c r="E19" s="129" t="s">
        <v>383</v>
      </c>
      <c r="F19" s="124" t="s">
        <v>340</v>
      </c>
      <c r="G19" s="129" t="s">
        <v>415</v>
      </c>
      <c r="H19" s="129" t="s">
        <v>386</v>
      </c>
      <c r="I19" s="129" t="s">
        <v>482</v>
      </c>
      <c r="J19" s="133" t="s">
        <v>828</v>
      </c>
      <c r="K19" s="129" t="s">
        <v>483</v>
      </c>
      <c r="L19" s="129" t="s">
        <v>356</v>
      </c>
      <c r="M19" s="129" t="s">
        <v>484</v>
      </c>
      <c r="N19" s="129" t="s">
        <v>820</v>
      </c>
      <c r="O19" s="129" t="s">
        <v>420</v>
      </c>
      <c r="P19" s="129" t="s">
        <v>421</v>
      </c>
      <c r="Q19" s="124" t="s">
        <v>347</v>
      </c>
      <c r="R19" s="129"/>
    </row>
    <row r="20" spans="1:18" ht="84">
      <c r="A20" s="127">
        <v>15</v>
      </c>
      <c r="B20" s="128" t="s">
        <v>485</v>
      </c>
      <c r="C20" s="129" t="s">
        <v>486</v>
      </c>
      <c r="D20" s="130">
        <v>1</v>
      </c>
      <c r="E20" s="124" t="s">
        <v>339</v>
      </c>
      <c r="F20" s="124" t="s">
        <v>487</v>
      </c>
      <c r="G20" s="129" t="s">
        <v>341</v>
      </c>
      <c r="H20" s="129" t="s">
        <v>353</v>
      </c>
      <c r="I20" s="129" t="s">
        <v>502</v>
      </c>
      <c r="J20" s="133" t="s">
        <v>829</v>
      </c>
      <c r="K20" s="129" t="s">
        <v>503</v>
      </c>
      <c r="L20" s="129" t="s">
        <v>504</v>
      </c>
      <c r="M20" s="129" t="s">
        <v>505</v>
      </c>
      <c r="N20" s="129" t="s">
        <v>358</v>
      </c>
      <c r="O20" s="129" t="s">
        <v>420</v>
      </c>
      <c r="P20" s="129" t="s">
        <v>506</v>
      </c>
      <c r="Q20" s="124" t="s">
        <v>347</v>
      </c>
      <c r="R20" s="129"/>
    </row>
    <row r="21" spans="1:18" ht="60">
      <c r="A21" s="127">
        <v>16</v>
      </c>
      <c r="B21" s="128" t="s">
        <v>507</v>
      </c>
      <c r="C21" s="129" t="s">
        <v>508</v>
      </c>
      <c r="D21" s="130">
        <v>1</v>
      </c>
      <c r="E21" s="129" t="s">
        <v>383</v>
      </c>
      <c r="F21" s="124" t="s">
        <v>340</v>
      </c>
      <c r="G21" s="129" t="s">
        <v>415</v>
      </c>
      <c r="H21" s="129" t="s">
        <v>386</v>
      </c>
      <c r="I21" s="129" t="s">
        <v>509</v>
      </c>
      <c r="J21" s="133" t="s">
        <v>830</v>
      </c>
      <c r="K21" s="129" t="s">
        <v>510</v>
      </c>
      <c r="L21" s="129" t="s">
        <v>356</v>
      </c>
      <c r="M21" s="132" t="s">
        <v>468</v>
      </c>
      <c r="N21" s="129" t="s">
        <v>820</v>
      </c>
      <c r="O21" s="129" t="s">
        <v>420</v>
      </c>
      <c r="P21" s="129" t="s">
        <v>456</v>
      </c>
      <c r="Q21" s="124" t="s">
        <v>347</v>
      </c>
      <c r="R21" s="129"/>
    </row>
    <row r="22" spans="1:18" ht="48">
      <c r="A22" s="127">
        <v>17</v>
      </c>
      <c r="B22" s="128" t="s">
        <v>511</v>
      </c>
      <c r="C22" s="129" t="s">
        <v>517</v>
      </c>
      <c r="D22" s="130">
        <v>1</v>
      </c>
      <c r="E22" s="129" t="s">
        <v>383</v>
      </c>
      <c r="F22" s="124" t="s">
        <v>384</v>
      </c>
      <c r="G22" s="129" t="s">
        <v>385</v>
      </c>
      <c r="H22" s="129" t="s">
        <v>386</v>
      </c>
      <c r="I22" s="129" t="s">
        <v>340</v>
      </c>
      <c r="J22" s="133" t="s">
        <v>830</v>
      </c>
      <c r="K22" s="129" t="s">
        <v>518</v>
      </c>
      <c r="L22" s="129" t="s">
        <v>356</v>
      </c>
      <c r="M22" s="129" t="s">
        <v>519</v>
      </c>
      <c r="N22" s="129" t="s">
        <v>358</v>
      </c>
      <c r="O22" s="129" t="s">
        <v>358</v>
      </c>
      <c r="P22" s="129" t="s">
        <v>393</v>
      </c>
      <c r="Q22" s="124" t="s">
        <v>347</v>
      </c>
      <c r="R22" s="129"/>
    </row>
    <row r="23" spans="1:18" ht="60">
      <c r="A23" s="127">
        <v>18</v>
      </c>
      <c r="B23" s="128" t="s">
        <v>520</v>
      </c>
      <c r="C23" s="129" t="s">
        <v>521</v>
      </c>
      <c r="D23" s="130">
        <v>1</v>
      </c>
      <c r="E23" s="124" t="s">
        <v>339</v>
      </c>
      <c r="F23" s="124" t="s">
        <v>452</v>
      </c>
      <c r="G23" s="129" t="s">
        <v>453</v>
      </c>
      <c r="H23" s="129" t="s">
        <v>386</v>
      </c>
      <c r="I23" s="129" t="s">
        <v>340</v>
      </c>
      <c r="J23" s="133" t="s">
        <v>831</v>
      </c>
      <c r="K23" s="129" t="s">
        <v>522</v>
      </c>
      <c r="L23" s="129" t="s">
        <v>356</v>
      </c>
      <c r="M23" s="129" t="s">
        <v>523</v>
      </c>
      <c r="N23" s="129" t="s">
        <v>524</v>
      </c>
      <c r="O23" s="129" t="s">
        <v>524</v>
      </c>
      <c r="P23" s="129" t="s">
        <v>525</v>
      </c>
      <c r="Q23" s="124" t="s">
        <v>347</v>
      </c>
      <c r="R23" s="129"/>
    </row>
    <row r="24" spans="1:18" ht="48">
      <c r="A24" s="127">
        <v>19</v>
      </c>
      <c r="B24" s="128" t="s">
        <v>526</v>
      </c>
      <c r="C24" s="129" t="s">
        <v>527</v>
      </c>
      <c r="D24" s="130">
        <v>1</v>
      </c>
      <c r="E24" s="129" t="s">
        <v>528</v>
      </c>
      <c r="F24" s="129" t="s">
        <v>384</v>
      </c>
      <c r="G24" s="129" t="s">
        <v>385</v>
      </c>
      <c r="H24" s="129" t="s">
        <v>386</v>
      </c>
      <c r="I24" s="129" t="s">
        <v>340</v>
      </c>
      <c r="J24" s="133" t="s">
        <v>832</v>
      </c>
      <c r="K24" s="129" t="s">
        <v>529</v>
      </c>
      <c r="L24" s="129" t="s">
        <v>356</v>
      </c>
      <c r="M24" s="129" t="s">
        <v>530</v>
      </c>
      <c r="N24" s="129" t="s">
        <v>358</v>
      </c>
      <c r="O24" s="129" t="s">
        <v>358</v>
      </c>
      <c r="P24" s="129" t="s">
        <v>531</v>
      </c>
      <c r="Q24" s="124" t="s">
        <v>347</v>
      </c>
      <c r="R24" s="129"/>
    </row>
    <row r="25" spans="1:18" ht="72">
      <c r="A25" s="127">
        <v>20</v>
      </c>
      <c r="B25" s="128" t="s">
        <v>532</v>
      </c>
      <c r="C25" s="129" t="s">
        <v>533</v>
      </c>
      <c r="D25" s="130">
        <v>1</v>
      </c>
      <c r="E25" s="129" t="s">
        <v>383</v>
      </c>
      <c r="F25" s="129" t="s">
        <v>534</v>
      </c>
      <c r="G25" s="129" t="s">
        <v>385</v>
      </c>
      <c r="H25" s="129" t="s">
        <v>535</v>
      </c>
      <c r="I25" s="129" t="s">
        <v>536</v>
      </c>
      <c r="J25" s="133" t="s">
        <v>833</v>
      </c>
      <c r="K25" s="129" t="s">
        <v>537</v>
      </c>
      <c r="L25" s="129" t="s">
        <v>504</v>
      </c>
      <c r="M25" s="129" t="s">
        <v>538</v>
      </c>
      <c r="N25" s="129" t="s">
        <v>358</v>
      </c>
      <c r="O25" s="129" t="s">
        <v>420</v>
      </c>
      <c r="P25" s="129" t="s">
        <v>539</v>
      </c>
      <c r="Q25" s="129" t="s">
        <v>422</v>
      </c>
      <c r="R25" s="129"/>
    </row>
    <row r="26" spans="1:18" ht="60">
      <c r="A26" s="130">
        <v>21</v>
      </c>
      <c r="B26" s="128" t="s">
        <v>540</v>
      </c>
      <c r="C26" s="129" t="s">
        <v>541</v>
      </c>
      <c r="D26" s="130">
        <v>3</v>
      </c>
      <c r="E26" s="129" t="s">
        <v>383</v>
      </c>
      <c r="F26" s="124" t="s">
        <v>340</v>
      </c>
      <c r="G26" s="129" t="s">
        <v>542</v>
      </c>
      <c r="H26" s="129" t="s">
        <v>386</v>
      </c>
      <c r="I26" s="129" t="s">
        <v>543</v>
      </c>
      <c r="J26" s="133" t="s">
        <v>835</v>
      </c>
      <c r="K26" s="129" t="s">
        <v>544</v>
      </c>
      <c r="L26" s="129" t="s">
        <v>418</v>
      </c>
      <c r="M26" s="132" t="s">
        <v>545</v>
      </c>
      <c r="N26" s="129" t="s">
        <v>546</v>
      </c>
      <c r="O26" s="129" t="s">
        <v>546</v>
      </c>
      <c r="P26" s="129" t="s">
        <v>547</v>
      </c>
      <c r="Q26" s="124" t="s">
        <v>347</v>
      </c>
      <c r="R26" s="129"/>
    </row>
    <row r="27" spans="1:18" ht="72">
      <c r="A27" s="130">
        <v>22</v>
      </c>
      <c r="B27" s="128" t="s">
        <v>573</v>
      </c>
      <c r="C27" s="129" t="s">
        <v>574</v>
      </c>
      <c r="D27" s="130">
        <v>3</v>
      </c>
      <c r="E27" s="129" t="s">
        <v>528</v>
      </c>
      <c r="F27" s="124" t="s">
        <v>340</v>
      </c>
      <c r="G27" s="129" t="s">
        <v>385</v>
      </c>
      <c r="H27" s="129" t="s">
        <v>386</v>
      </c>
      <c r="I27" s="129" t="s">
        <v>340</v>
      </c>
      <c r="J27" s="133" t="s">
        <v>836</v>
      </c>
      <c r="K27" s="129" t="s">
        <v>575</v>
      </c>
      <c r="L27" s="129" t="s">
        <v>504</v>
      </c>
      <c r="M27" s="129" t="s">
        <v>576</v>
      </c>
      <c r="N27" s="129" t="s">
        <v>358</v>
      </c>
      <c r="O27" s="129" t="s">
        <v>358</v>
      </c>
      <c r="P27" s="129" t="s">
        <v>577</v>
      </c>
      <c r="Q27" s="124" t="s">
        <v>347</v>
      </c>
      <c r="R27" s="129"/>
    </row>
    <row r="28" spans="1:18" ht="60">
      <c r="A28" s="130">
        <v>23</v>
      </c>
      <c r="B28" s="128" t="s">
        <v>578</v>
      </c>
      <c r="C28" s="129" t="s">
        <v>579</v>
      </c>
      <c r="D28" s="130">
        <v>3</v>
      </c>
      <c r="E28" s="124" t="s">
        <v>339</v>
      </c>
      <c r="F28" s="124" t="s">
        <v>340</v>
      </c>
      <c r="G28" s="129" t="s">
        <v>453</v>
      </c>
      <c r="H28" s="129" t="s">
        <v>353</v>
      </c>
      <c r="I28" s="129" t="s">
        <v>340</v>
      </c>
      <c r="J28" s="133" t="s">
        <v>837</v>
      </c>
      <c r="K28" s="129" t="s">
        <v>580</v>
      </c>
      <c r="L28" s="129" t="s">
        <v>418</v>
      </c>
      <c r="M28" s="129" t="s">
        <v>581</v>
      </c>
      <c r="N28" s="129" t="s">
        <v>358</v>
      </c>
      <c r="O28" s="129" t="s">
        <v>358</v>
      </c>
      <c r="P28" s="129" t="s">
        <v>582</v>
      </c>
      <c r="Q28" s="124" t="s">
        <v>347</v>
      </c>
      <c r="R28" s="129"/>
    </row>
    <row r="29" spans="1:18" ht="72">
      <c r="A29" s="130">
        <v>24</v>
      </c>
      <c r="B29" s="128" t="s">
        <v>583</v>
      </c>
      <c r="C29" s="129" t="s">
        <v>584</v>
      </c>
      <c r="D29" s="130">
        <v>3</v>
      </c>
      <c r="E29" s="129" t="s">
        <v>383</v>
      </c>
      <c r="F29" s="124" t="s">
        <v>340</v>
      </c>
      <c r="G29" s="129" t="s">
        <v>415</v>
      </c>
      <c r="H29" s="129" t="s">
        <v>386</v>
      </c>
      <c r="I29" s="129" t="s">
        <v>585</v>
      </c>
      <c r="J29" s="133" t="s">
        <v>838</v>
      </c>
      <c r="K29" s="129" t="s">
        <v>586</v>
      </c>
      <c r="L29" s="129" t="s">
        <v>356</v>
      </c>
      <c r="M29" s="132" t="s">
        <v>484</v>
      </c>
      <c r="N29" s="129" t="s">
        <v>587</v>
      </c>
      <c r="O29" s="129" t="s">
        <v>420</v>
      </c>
      <c r="P29" s="129" t="s">
        <v>588</v>
      </c>
      <c r="Q29" s="124" t="s">
        <v>347</v>
      </c>
      <c r="R29" s="129"/>
    </row>
    <row r="30" spans="1:18" ht="72">
      <c r="A30" s="130">
        <v>25</v>
      </c>
      <c r="B30" s="128" t="s">
        <v>589</v>
      </c>
      <c r="C30" s="129" t="s">
        <v>590</v>
      </c>
      <c r="D30" s="130">
        <v>3</v>
      </c>
      <c r="E30" s="129" t="s">
        <v>383</v>
      </c>
      <c r="F30" s="124" t="s">
        <v>340</v>
      </c>
      <c r="G30" s="129" t="s">
        <v>415</v>
      </c>
      <c r="H30" s="129" t="s">
        <v>386</v>
      </c>
      <c r="I30" s="129" t="s">
        <v>591</v>
      </c>
      <c r="J30" s="133" t="s">
        <v>839</v>
      </c>
      <c r="K30" s="129" t="s">
        <v>592</v>
      </c>
      <c r="L30" s="129" t="s">
        <v>356</v>
      </c>
      <c r="M30" s="132" t="s">
        <v>484</v>
      </c>
      <c r="N30" s="129" t="s">
        <v>587</v>
      </c>
      <c r="O30" s="129" t="s">
        <v>420</v>
      </c>
      <c r="P30" s="129" t="s">
        <v>593</v>
      </c>
      <c r="Q30" s="124" t="s">
        <v>347</v>
      </c>
      <c r="R30" s="129"/>
    </row>
    <row r="31" spans="1:18" ht="72">
      <c r="A31" s="130">
        <v>26</v>
      </c>
      <c r="B31" s="128" t="s">
        <v>594</v>
      </c>
      <c r="C31" s="129" t="s">
        <v>595</v>
      </c>
      <c r="D31" s="130">
        <v>3</v>
      </c>
      <c r="E31" s="129" t="s">
        <v>383</v>
      </c>
      <c r="F31" s="124" t="s">
        <v>340</v>
      </c>
      <c r="G31" s="129" t="s">
        <v>415</v>
      </c>
      <c r="H31" s="129" t="s">
        <v>386</v>
      </c>
      <c r="I31" s="129" t="s">
        <v>596</v>
      </c>
      <c r="J31" s="133" t="s">
        <v>840</v>
      </c>
      <c r="K31" s="129" t="s">
        <v>597</v>
      </c>
      <c r="L31" s="129" t="s">
        <v>356</v>
      </c>
      <c r="M31" s="132" t="s">
        <v>484</v>
      </c>
      <c r="N31" s="129" t="s">
        <v>587</v>
      </c>
      <c r="O31" s="129" t="s">
        <v>420</v>
      </c>
      <c r="P31" s="129" t="s">
        <v>593</v>
      </c>
      <c r="Q31" s="124" t="s">
        <v>347</v>
      </c>
      <c r="R31" s="129"/>
    </row>
    <row r="32" spans="1:18" ht="60">
      <c r="A32" s="130">
        <v>27</v>
      </c>
      <c r="B32" s="128" t="s">
        <v>598</v>
      </c>
      <c r="C32" s="129" t="s">
        <v>599</v>
      </c>
      <c r="D32" s="130">
        <v>2</v>
      </c>
      <c r="E32" s="129" t="s">
        <v>528</v>
      </c>
      <c r="F32" s="124" t="s">
        <v>340</v>
      </c>
      <c r="G32" s="129" t="s">
        <v>385</v>
      </c>
      <c r="H32" s="129" t="s">
        <v>386</v>
      </c>
      <c r="I32" s="129" t="s">
        <v>340</v>
      </c>
      <c r="J32" s="133" t="s">
        <v>841</v>
      </c>
      <c r="K32" s="129" t="s">
        <v>600</v>
      </c>
      <c r="L32" s="129" t="s">
        <v>356</v>
      </c>
      <c r="M32" s="132" t="s">
        <v>601</v>
      </c>
      <c r="N32" s="129" t="s">
        <v>358</v>
      </c>
      <c r="O32" s="129" t="s">
        <v>358</v>
      </c>
      <c r="P32" s="129" t="s">
        <v>602</v>
      </c>
      <c r="Q32" s="124" t="s">
        <v>347</v>
      </c>
      <c r="R32" s="129"/>
    </row>
    <row r="33" spans="1:18" ht="72">
      <c r="A33" s="130">
        <v>28</v>
      </c>
      <c r="B33" s="128" t="s">
        <v>603</v>
      </c>
      <c r="C33" s="129" t="s">
        <v>604</v>
      </c>
      <c r="D33" s="130">
        <v>2</v>
      </c>
      <c r="E33" s="129" t="s">
        <v>528</v>
      </c>
      <c r="F33" s="124" t="s">
        <v>340</v>
      </c>
      <c r="G33" s="129" t="s">
        <v>385</v>
      </c>
      <c r="H33" s="129" t="s">
        <v>386</v>
      </c>
      <c r="I33" s="129" t="s">
        <v>340</v>
      </c>
      <c r="J33" s="133" t="s">
        <v>842</v>
      </c>
      <c r="K33" s="129" t="s">
        <v>605</v>
      </c>
      <c r="L33" s="129" t="s">
        <v>356</v>
      </c>
      <c r="M33" s="132" t="s">
        <v>601</v>
      </c>
      <c r="N33" s="129" t="s">
        <v>358</v>
      </c>
      <c r="O33" s="129" t="s">
        <v>358</v>
      </c>
      <c r="P33" s="129" t="s">
        <v>602</v>
      </c>
      <c r="Q33" s="124" t="s">
        <v>347</v>
      </c>
      <c r="R33" s="129"/>
    </row>
    <row r="34" spans="1:18" ht="60">
      <c r="A34" s="127">
        <v>29</v>
      </c>
      <c r="B34" s="128" t="s">
        <v>299</v>
      </c>
      <c r="C34" s="129" t="s">
        <v>607</v>
      </c>
      <c r="D34" s="130">
        <v>1</v>
      </c>
      <c r="E34" s="129" t="s">
        <v>528</v>
      </c>
      <c r="F34" s="129" t="s">
        <v>608</v>
      </c>
      <c r="G34" s="129" t="s">
        <v>385</v>
      </c>
      <c r="H34" s="129" t="s">
        <v>609</v>
      </c>
      <c r="I34" s="129" t="s">
        <v>610</v>
      </c>
      <c r="J34" s="133" t="s">
        <v>843</v>
      </c>
      <c r="K34" s="129" t="s">
        <v>611</v>
      </c>
      <c r="L34" s="129" t="s">
        <v>356</v>
      </c>
      <c r="M34" s="129" t="s">
        <v>612</v>
      </c>
      <c r="N34" s="129" t="s">
        <v>358</v>
      </c>
      <c r="O34" s="129" t="s">
        <v>420</v>
      </c>
      <c r="P34" s="129" t="s">
        <v>539</v>
      </c>
      <c r="Q34" s="129" t="s">
        <v>422</v>
      </c>
      <c r="R34" s="129" t="s">
        <v>613</v>
      </c>
    </row>
    <row r="35" spans="1:18" ht="48">
      <c r="A35" s="130">
        <v>30</v>
      </c>
      <c r="B35" s="128" t="s">
        <v>614</v>
      </c>
      <c r="C35" s="129" t="s">
        <v>615</v>
      </c>
      <c r="D35" s="130">
        <v>3</v>
      </c>
      <c r="E35" s="124" t="s">
        <v>339</v>
      </c>
      <c r="F35" s="124" t="s">
        <v>340</v>
      </c>
      <c r="G35" s="129" t="s">
        <v>453</v>
      </c>
      <c r="H35" s="129" t="s">
        <v>342</v>
      </c>
      <c r="I35" s="129" t="s">
        <v>340</v>
      </c>
      <c r="J35" s="129" t="s">
        <v>616</v>
      </c>
      <c r="K35" s="129" t="s">
        <v>340</v>
      </c>
      <c r="L35" s="129" t="s">
        <v>617</v>
      </c>
      <c r="M35" s="132" t="s">
        <v>618</v>
      </c>
      <c r="N35" s="129" t="s">
        <v>619</v>
      </c>
      <c r="O35" s="129" t="s">
        <v>619</v>
      </c>
      <c r="P35" s="129" t="s">
        <v>620</v>
      </c>
      <c r="Q35" s="124" t="s">
        <v>347</v>
      </c>
      <c r="R35" s="129"/>
    </row>
    <row r="36" spans="1:18" ht="36">
      <c r="A36" s="130">
        <v>31</v>
      </c>
      <c r="B36" s="128" t="s">
        <v>621</v>
      </c>
      <c r="C36" s="129" t="s">
        <v>622</v>
      </c>
      <c r="D36" s="130">
        <v>2</v>
      </c>
      <c r="E36" s="124" t="s">
        <v>339</v>
      </c>
      <c r="F36" s="124" t="s">
        <v>340</v>
      </c>
      <c r="G36" s="129" t="s">
        <v>341</v>
      </c>
      <c r="H36" s="129" t="s">
        <v>353</v>
      </c>
      <c r="I36" s="129" t="s">
        <v>340</v>
      </c>
      <c r="J36" s="133" t="s">
        <v>844</v>
      </c>
      <c r="K36" s="129" t="s">
        <v>623</v>
      </c>
      <c r="L36" s="129" t="s">
        <v>356</v>
      </c>
      <c r="M36" s="132" t="s">
        <v>375</v>
      </c>
      <c r="N36" s="129" t="s">
        <v>624</v>
      </c>
      <c r="O36" s="129" t="s">
        <v>345</v>
      </c>
      <c r="P36" s="129" t="s">
        <v>625</v>
      </c>
      <c r="Q36" s="124" t="s">
        <v>347</v>
      </c>
      <c r="R36" s="129" t="s">
        <v>348</v>
      </c>
    </row>
    <row r="37" spans="1:18" ht="72">
      <c r="A37" s="130">
        <v>32</v>
      </c>
      <c r="B37" s="128" t="s">
        <v>626</v>
      </c>
      <c r="C37" s="129" t="s">
        <v>627</v>
      </c>
      <c r="D37" s="130">
        <v>2</v>
      </c>
      <c r="E37" s="129" t="s">
        <v>383</v>
      </c>
      <c r="F37" s="124" t="s">
        <v>340</v>
      </c>
      <c r="G37" s="129" t="s">
        <v>628</v>
      </c>
      <c r="H37" s="129" t="s">
        <v>386</v>
      </c>
      <c r="I37" s="129" t="s">
        <v>629</v>
      </c>
      <c r="J37" s="133" t="s">
        <v>845</v>
      </c>
      <c r="K37" s="129" t="s">
        <v>637</v>
      </c>
      <c r="L37" s="129" t="s">
        <v>356</v>
      </c>
      <c r="M37" s="132" t="s">
        <v>638</v>
      </c>
      <c r="N37" s="129" t="s">
        <v>587</v>
      </c>
      <c r="O37" s="129" t="s">
        <v>420</v>
      </c>
      <c r="P37" s="129" t="s">
        <v>639</v>
      </c>
      <c r="Q37" s="124" t="s">
        <v>347</v>
      </c>
      <c r="R37" s="129" t="s">
        <v>613</v>
      </c>
    </row>
    <row r="38" spans="1:18" ht="60">
      <c r="A38" s="127">
        <v>33</v>
      </c>
      <c r="B38" s="128" t="s">
        <v>640</v>
      </c>
      <c r="C38" s="129" t="s">
        <v>641</v>
      </c>
      <c r="D38" s="130">
        <v>1</v>
      </c>
      <c r="E38" s="129" t="s">
        <v>383</v>
      </c>
      <c r="F38" s="129" t="s">
        <v>642</v>
      </c>
      <c r="G38" s="129" t="s">
        <v>471</v>
      </c>
      <c r="H38" s="129" t="s">
        <v>386</v>
      </c>
      <c r="I38" s="129" t="s">
        <v>643</v>
      </c>
      <c r="J38" s="133" t="s">
        <v>846</v>
      </c>
      <c r="K38" s="129" t="s">
        <v>644</v>
      </c>
      <c r="L38" s="129" t="s">
        <v>356</v>
      </c>
      <c r="M38" s="129" t="s">
        <v>645</v>
      </c>
      <c r="N38" s="129" t="s">
        <v>358</v>
      </c>
      <c r="O38" s="129" t="s">
        <v>420</v>
      </c>
      <c r="P38" s="129" t="s">
        <v>646</v>
      </c>
      <c r="Q38" s="124" t="s">
        <v>347</v>
      </c>
      <c r="R38" s="129"/>
    </row>
    <row r="39" spans="1:18" ht="72">
      <c r="A39" s="127">
        <v>34</v>
      </c>
      <c r="B39" s="128" t="s">
        <v>647</v>
      </c>
      <c r="C39" s="129" t="s">
        <v>648</v>
      </c>
      <c r="D39" s="130">
        <v>1</v>
      </c>
      <c r="E39" s="124" t="s">
        <v>339</v>
      </c>
      <c r="F39" s="124" t="s">
        <v>649</v>
      </c>
      <c r="G39" s="129" t="s">
        <v>341</v>
      </c>
      <c r="H39" s="129" t="s">
        <v>342</v>
      </c>
      <c r="I39" s="129" t="s">
        <v>340</v>
      </c>
      <c r="J39" s="133" t="s">
        <v>847</v>
      </c>
      <c r="K39" s="129" t="s">
        <v>650</v>
      </c>
      <c r="L39" s="129" t="s">
        <v>356</v>
      </c>
      <c r="M39" s="132" t="s">
        <v>375</v>
      </c>
      <c r="N39" s="129" t="s">
        <v>624</v>
      </c>
      <c r="O39" s="129" t="s">
        <v>345</v>
      </c>
      <c r="P39" s="129" t="s">
        <v>625</v>
      </c>
      <c r="Q39" s="124" t="s">
        <v>347</v>
      </c>
      <c r="R39" s="129" t="s">
        <v>348</v>
      </c>
    </row>
    <row r="40" spans="1:18" ht="60">
      <c r="A40" s="130">
        <v>35</v>
      </c>
      <c r="B40" s="128" t="s">
        <v>651</v>
      </c>
      <c r="C40" s="129" t="s">
        <v>652</v>
      </c>
      <c r="D40" s="130">
        <v>2</v>
      </c>
      <c r="E40" s="124" t="s">
        <v>339</v>
      </c>
      <c r="F40" s="124" t="s">
        <v>340</v>
      </c>
      <c r="G40" s="129" t="s">
        <v>341</v>
      </c>
      <c r="H40" s="129" t="s">
        <v>342</v>
      </c>
      <c r="I40" s="129" t="s">
        <v>340</v>
      </c>
      <c r="J40" s="133" t="s">
        <v>848</v>
      </c>
      <c r="K40" s="129" t="s">
        <v>653</v>
      </c>
      <c r="L40" s="129" t="s">
        <v>344</v>
      </c>
      <c r="M40" s="132" t="s">
        <v>654</v>
      </c>
      <c r="N40" s="129" t="s">
        <v>624</v>
      </c>
      <c r="O40" s="129" t="s">
        <v>345</v>
      </c>
      <c r="P40" s="129" t="s">
        <v>442</v>
      </c>
      <c r="Q40" s="124" t="s">
        <v>347</v>
      </c>
      <c r="R40" s="129" t="s">
        <v>348</v>
      </c>
    </row>
    <row r="41" spans="1:18" ht="84">
      <c r="A41" s="130">
        <v>36</v>
      </c>
      <c r="B41" s="128" t="s">
        <v>655</v>
      </c>
      <c r="C41" s="129" t="s">
        <v>849</v>
      </c>
      <c r="D41" s="130">
        <v>3</v>
      </c>
      <c r="E41" s="124" t="s">
        <v>339</v>
      </c>
      <c r="F41" s="124" t="s">
        <v>340</v>
      </c>
      <c r="G41" s="129" t="s">
        <v>341</v>
      </c>
      <c r="H41" s="129" t="s">
        <v>342</v>
      </c>
      <c r="I41" s="129" t="s">
        <v>340</v>
      </c>
      <c r="J41" s="133" t="s">
        <v>850</v>
      </c>
      <c r="K41" s="129" t="s">
        <v>656</v>
      </c>
      <c r="L41" s="129" t="s">
        <v>356</v>
      </c>
      <c r="M41" s="129" t="s">
        <v>657</v>
      </c>
      <c r="N41" s="129" t="s">
        <v>358</v>
      </c>
      <c r="O41" s="129" t="s">
        <v>358</v>
      </c>
      <c r="P41" s="129" t="s">
        <v>658</v>
      </c>
      <c r="Q41" s="124" t="s">
        <v>347</v>
      </c>
      <c r="R41" s="129"/>
    </row>
    <row r="42" spans="1:18" ht="72">
      <c r="A42" s="130">
        <v>37</v>
      </c>
      <c r="B42" s="128" t="s">
        <v>659</v>
      </c>
      <c r="C42" s="129" t="s">
        <v>660</v>
      </c>
      <c r="D42" s="130">
        <v>2</v>
      </c>
      <c r="E42" s="124" t="s">
        <v>339</v>
      </c>
      <c r="F42" s="124" t="s">
        <v>340</v>
      </c>
      <c r="G42" s="129" t="s">
        <v>341</v>
      </c>
      <c r="H42" s="129" t="s">
        <v>342</v>
      </c>
      <c r="I42" s="129" t="s">
        <v>340</v>
      </c>
      <c r="J42" s="133" t="s">
        <v>851</v>
      </c>
      <c r="K42" s="129" t="s">
        <v>650</v>
      </c>
      <c r="L42" s="129" t="s">
        <v>356</v>
      </c>
      <c r="M42" s="132" t="s">
        <v>478</v>
      </c>
      <c r="N42" s="129" t="s">
        <v>624</v>
      </c>
      <c r="O42" s="129" t="s">
        <v>345</v>
      </c>
      <c r="P42" s="129" t="s">
        <v>661</v>
      </c>
      <c r="Q42" s="124" t="s">
        <v>347</v>
      </c>
      <c r="R42" s="129" t="s">
        <v>852</v>
      </c>
    </row>
    <row r="43" spans="1:18" ht="132">
      <c r="A43" s="130">
        <v>38</v>
      </c>
      <c r="B43" s="128" t="s">
        <v>662</v>
      </c>
      <c r="C43" s="129" t="s">
        <v>663</v>
      </c>
      <c r="D43" s="130">
        <v>2</v>
      </c>
      <c r="E43" s="124" t="s">
        <v>339</v>
      </c>
      <c r="F43" s="124" t="s">
        <v>664</v>
      </c>
      <c r="G43" s="129" t="s">
        <v>341</v>
      </c>
      <c r="H43" s="129" t="s">
        <v>665</v>
      </c>
      <c r="I43" s="129" t="s">
        <v>666</v>
      </c>
      <c r="J43" s="133" t="s">
        <v>853</v>
      </c>
      <c r="K43" s="129" t="s">
        <v>667</v>
      </c>
      <c r="L43" s="129" t="s">
        <v>356</v>
      </c>
      <c r="M43" s="132" t="s">
        <v>478</v>
      </c>
      <c r="N43" s="129" t="s">
        <v>668</v>
      </c>
      <c r="O43" s="129" t="s">
        <v>668</v>
      </c>
      <c r="P43" s="129" t="s">
        <v>669</v>
      </c>
      <c r="Q43" s="124" t="s">
        <v>347</v>
      </c>
      <c r="R43" s="129" t="s">
        <v>348</v>
      </c>
    </row>
    <row r="44" spans="1:18" ht="48">
      <c r="A44" s="130">
        <v>39</v>
      </c>
      <c r="B44" s="128" t="s">
        <v>670</v>
      </c>
      <c r="C44" s="129" t="s">
        <v>671</v>
      </c>
      <c r="D44" s="130">
        <v>3</v>
      </c>
      <c r="E44" s="124" t="s">
        <v>339</v>
      </c>
      <c r="F44" s="124" t="s">
        <v>340</v>
      </c>
      <c r="G44" s="129" t="s">
        <v>453</v>
      </c>
      <c r="H44" s="129" t="s">
        <v>386</v>
      </c>
      <c r="I44" s="129" t="s">
        <v>340</v>
      </c>
      <c r="J44" s="133" t="s">
        <v>675</v>
      </c>
      <c r="K44" s="129" t="s">
        <v>676</v>
      </c>
      <c r="L44" s="129" t="s">
        <v>617</v>
      </c>
      <c r="M44" s="132" t="s">
        <v>618</v>
      </c>
      <c r="N44" s="129"/>
      <c r="O44" s="129"/>
      <c r="P44" s="129"/>
      <c r="Q44" s="124" t="s">
        <v>347</v>
      </c>
      <c r="R44" s="129"/>
    </row>
    <row r="45" spans="1:18" ht="36">
      <c r="A45" s="130">
        <v>40</v>
      </c>
      <c r="B45" s="128" t="s">
        <v>677</v>
      </c>
      <c r="C45" s="129" t="s">
        <v>678</v>
      </c>
      <c r="D45" s="130">
        <v>3</v>
      </c>
      <c r="E45" s="124" t="s">
        <v>339</v>
      </c>
      <c r="F45" s="124" t="s">
        <v>340</v>
      </c>
      <c r="G45" s="129" t="s">
        <v>341</v>
      </c>
      <c r="H45" s="129" t="s">
        <v>386</v>
      </c>
      <c r="I45" s="129" t="s">
        <v>502</v>
      </c>
      <c r="J45" s="133" t="s">
        <v>854</v>
      </c>
      <c r="K45" s="129" t="s">
        <v>679</v>
      </c>
      <c r="L45" s="129" t="s">
        <v>356</v>
      </c>
      <c r="M45" s="132" t="s">
        <v>375</v>
      </c>
      <c r="N45" s="129" t="s">
        <v>358</v>
      </c>
      <c r="O45" s="129" t="s">
        <v>420</v>
      </c>
      <c r="P45" s="129" t="s">
        <v>680</v>
      </c>
      <c r="Q45" s="124" t="s">
        <v>347</v>
      </c>
      <c r="R45" s="129"/>
    </row>
    <row r="46" spans="1:18" ht="72">
      <c r="A46" s="127">
        <v>41</v>
      </c>
      <c r="B46" s="128" t="s">
        <v>681</v>
      </c>
      <c r="C46" s="135" t="s">
        <v>682</v>
      </c>
      <c r="D46" s="130">
        <v>1</v>
      </c>
      <c r="E46" s="129" t="s">
        <v>383</v>
      </c>
      <c r="F46" s="124" t="s">
        <v>683</v>
      </c>
      <c r="G46" s="129" t="s">
        <v>385</v>
      </c>
      <c r="H46" s="129" t="s">
        <v>685</v>
      </c>
      <c r="I46" s="129" t="s">
        <v>686</v>
      </c>
      <c r="J46" s="133" t="s">
        <v>855</v>
      </c>
      <c r="K46" s="129" t="s">
        <v>687</v>
      </c>
      <c r="L46" s="129" t="s">
        <v>356</v>
      </c>
      <c r="M46" s="132" t="s">
        <v>688</v>
      </c>
      <c r="N46" s="129" t="s">
        <v>358</v>
      </c>
      <c r="O46" s="129" t="s">
        <v>420</v>
      </c>
      <c r="P46" s="134"/>
      <c r="Q46" s="129" t="s">
        <v>422</v>
      </c>
      <c r="R46" s="129"/>
    </row>
    <row r="47" spans="1:18" ht="72">
      <c r="A47" s="127">
        <v>42</v>
      </c>
      <c r="B47" s="128" t="s">
        <v>698</v>
      </c>
      <c r="C47" s="129" t="s">
        <v>699</v>
      </c>
      <c r="D47" s="130">
        <v>1</v>
      </c>
      <c r="E47" s="129" t="s">
        <v>383</v>
      </c>
      <c r="F47" s="129" t="s">
        <v>683</v>
      </c>
      <c r="G47" s="129" t="s">
        <v>385</v>
      </c>
      <c r="H47" s="129" t="s">
        <v>685</v>
      </c>
      <c r="I47" s="129" t="s">
        <v>686</v>
      </c>
      <c r="J47" s="133" t="s">
        <v>856</v>
      </c>
      <c r="K47" s="129" t="s">
        <v>700</v>
      </c>
      <c r="L47" s="129" t="s">
        <v>356</v>
      </c>
      <c r="M47" s="129" t="s">
        <v>701</v>
      </c>
      <c r="N47" s="129" t="s">
        <v>358</v>
      </c>
      <c r="O47" s="129" t="s">
        <v>420</v>
      </c>
      <c r="P47" s="129" t="s">
        <v>506</v>
      </c>
      <c r="Q47" s="129" t="s">
        <v>422</v>
      </c>
      <c r="R47" s="129"/>
    </row>
    <row r="48" spans="1:18" ht="60">
      <c r="A48" s="130">
        <v>43</v>
      </c>
      <c r="B48" s="128" t="s">
        <v>702</v>
      </c>
      <c r="C48" s="129" t="s">
        <v>703</v>
      </c>
      <c r="D48" s="130">
        <v>3</v>
      </c>
      <c r="E48" s="129" t="s">
        <v>383</v>
      </c>
      <c r="F48" s="124" t="s">
        <v>340</v>
      </c>
      <c r="G48" s="129" t="s">
        <v>542</v>
      </c>
      <c r="H48" s="129" t="s">
        <v>386</v>
      </c>
      <c r="I48" s="129" t="s">
        <v>704</v>
      </c>
      <c r="J48" s="133" t="s">
        <v>857</v>
      </c>
      <c r="K48" s="129" t="s">
        <v>705</v>
      </c>
      <c r="L48" s="129" t="s">
        <v>356</v>
      </c>
      <c r="M48" s="129" t="s">
        <v>419</v>
      </c>
      <c r="N48" s="129" t="s">
        <v>587</v>
      </c>
      <c r="O48" s="129" t="s">
        <v>420</v>
      </c>
      <c r="P48" s="129" t="s">
        <v>706</v>
      </c>
      <c r="Q48" s="124" t="s">
        <v>347</v>
      </c>
      <c r="R48" s="129"/>
    </row>
    <row r="49" spans="1:18" ht="60">
      <c r="A49" s="127">
        <v>44</v>
      </c>
      <c r="B49" s="128" t="s">
        <v>707</v>
      </c>
      <c r="C49" s="129" t="s">
        <v>708</v>
      </c>
      <c r="D49" s="130">
        <v>1</v>
      </c>
      <c r="E49" s="129" t="s">
        <v>383</v>
      </c>
      <c r="F49" s="129" t="s">
        <v>709</v>
      </c>
      <c r="G49" s="129" t="s">
        <v>710</v>
      </c>
      <c r="H49" s="129" t="s">
        <v>435</v>
      </c>
      <c r="I49" s="129" t="s">
        <v>711</v>
      </c>
      <c r="J49" s="133" t="s">
        <v>858</v>
      </c>
      <c r="K49" s="129" t="s">
        <v>712</v>
      </c>
      <c r="L49" s="129" t="s">
        <v>356</v>
      </c>
      <c r="M49" s="129" t="s">
        <v>713</v>
      </c>
      <c r="N49" s="129" t="s">
        <v>358</v>
      </c>
      <c r="O49" s="129" t="s">
        <v>420</v>
      </c>
      <c r="P49" s="129" t="s">
        <v>714</v>
      </c>
      <c r="Q49" s="129" t="s">
        <v>422</v>
      </c>
      <c r="R49" s="129" t="s">
        <v>613</v>
      </c>
    </row>
    <row r="50" spans="1:18" ht="72">
      <c r="A50" s="127">
        <v>45</v>
      </c>
      <c r="B50" s="128" t="s">
        <v>715</v>
      </c>
      <c r="C50" s="129" t="s">
        <v>716</v>
      </c>
      <c r="D50" s="130">
        <v>1</v>
      </c>
      <c r="E50" s="129" t="s">
        <v>383</v>
      </c>
      <c r="F50" s="129" t="s">
        <v>726</v>
      </c>
      <c r="G50" s="129" t="s">
        <v>710</v>
      </c>
      <c r="H50" s="129" t="s">
        <v>435</v>
      </c>
      <c r="I50" s="129" t="s">
        <v>711</v>
      </c>
      <c r="J50" s="133" t="s">
        <v>859</v>
      </c>
      <c r="K50" s="129" t="s">
        <v>727</v>
      </c>
      <c r="L50" s="129" t="s">
        <v>356</v>
      </c>
      <c r="M50" s="132" t="s">
        <v>728</v>
      </c>
      <c r="N50" s="129" t="s">
        <v>358</v>
      </c>
      <c r="O50" s="129" t="s">
        <v>420</v>
      </c>
      <c r="P50" s="129" t="s">
        <v>729</v>
      </c>
      <c r="Q50" s="129" t="s">
        <v>422</v>
      </c>
      <c r="R50" s="129"/>
    </row>
    <row r="51" spans="1:18" ht="60">
      <c r="A51" s="127">
        <v>46</v>
      </c>
      <c r="B51" s="128" t="s">
        <v>730</v>
      </c>
      <c r="C51" s="129" t="s">
        <v>731</v>
      </c>
      <c r="D51" s="130">
        <v>1</v>
      </c>
      <c r="E51" s="124" t="s">
        <v>339</v>
      </c>
      <c r="F51" s="124" t="s">
        <v>732</v>
      </c>
      <c r="G51" s="129" t="s">
        <v>341</v>
      </c>
      <c r="H51" s="129" t="s">
        <v>353</v>
      </c>
      <c r="I51" s="129" t="s">
        <v>733</v>
      </c>
      <c r="J51" s="133" t="s">
        <v>860</v>
      </c>
      <c r="K51" s="129" t="s">
        <v>734</v>
      </c>
      <c r="L51" s="129" t="s">
        <v>504</v>
      </c>
      <c r="M51" s="132" t="s">
        <v>735</v>
      </c>
      <c r="N51" s="129" t="s">
        <v>736</v>
      </c>
      <c r="O51" s="129" t="s">
        <v>420</v>
      </c>
      <c r="P51" s="129" t="s">
        <v>737</v>
      </c>
      <c r="Q51" s="124" t="s">
        <v>422</v>
      </c>
      <c r="R51" s="129" t="s">
        <v>348</v>
      </c>
    </row>
    <row r="52" spans="1:18" ht="48">
      <c r="A52" s="130">
        <v>47</v>
      </c>
      <c r="B52" s="128" t="s">
        <v>738</v>
      </c>
      <c r="C52" s="129" t="s">
        <v>739</v>
      </c>
      <c r="D52" s="130">
        <v>3</v>
      </c>
      <c r="E52" s="124" t="s">
        <v>339</v>
      </c>
      <c r="F52" s="124" t="s">
        <v>340</v>
      </c>
      <c r="G52" s="129" t="s">
        <v>341</v>
      </c>
      <c r="H52" s="129" t="s">
        <v>386</v>
      </c>
      <c r="I52" s="129" t="s">
        <v>340</v>
      </c>
      <c r="J52" s="133" t="s">
        <v>861</v>
      </c>
      <c r="K52" s="129" t="s">
        <v>740</v>
      </c>
      <c r="L52" s="129" t="s">
        <v>741</v>
      </c>
      <c r="M52" s="132" t="s">
        <v>742</v>
      </c>
      <c r="N52" s="129" t="s">
        <v>619</v>
      </c>
      <c r="O52" s="129" t="s">
        <v>619</v>
      </c>
      <c r="P52" s="129" t="s">
        <v>745</v>
      </c>
      <c r="Q52" s="124" t="s">
        <v>347</v>
      </c>
      <c r="R52" s="129"/>
    </row>
    <row r="53" spans="1:18" ht="72">
      <c r="A53" s="127">
        <v>48</v>
      </c>
      <c r="B53" s="128" t="s">
        <v>746</v>
      </c>
      <c r="C53" s="129" t="s">
        <v>750</v>
      </c>
      <c r="D53" s="130">
        <v>1</v>
      </c>
      <c r="E53" s="124" t="s">
        <v>339</v>
      </c>
      <c r="F53" s="124" t="s">
        <v>751</v>
      </c>
      <c r="G53" s="129" t="s">
        <v>341</v>
      </c>
      <c r="H53" s="129" t="s">
        <v>386</v>
      </c>
      <c r="I53" s="129" t="s">
        <v>752</v>
      </c>
      <c r="J53" s="133" t="s">
        <v>862</v>
      </c>
      <c r="K53" s="129" t="s">
        <v>753</v>
      </c>
      <c r="L53" s="129" t="s">
        <v>344</v>
      </c>
      <c r="M53" s="132" t="s">
        <v>754</v>
      </c>
      <c r="N53" s="129" t="s">
        <v>736</v>
      </c>
      <c r="O53" s="129" t="s">
        <v>736</v>
      </c>
      <c r="P53" s="129" t="s">
        <v>755</v>
      </c>
      <c r="Q53" s="124" t="s">
        <v>347</v>
      </c>
      <c r="R53" s="129"/>
    </row>
    <row r="54" spans="1:18" ht="60">
      <c r="A54" s="130">
        <v>49</v>
      </c>
      <c r="B54" s="128" t="s">
        <v>756</v>
      </c>
      <c r="C54" s="129" t="s">
        <v>757</v>
      </c>
      <c r="D54" s="130">
        <v>3</v>
      </c>
      <c r="E54" s="124" t="s">
        <v>339</v>
      </c>
      <c r="F54" s="124" t="s">
        <v>340</v>
      </c>
      <c r="G54" s="129" t="s">
        <v>453</v>
      </c>
      <c r="H54" s="129" t="s">
        <v>353</v>
      </c>
      <c r="I54" s="129" t="s">
        <v>340</v>
      </c>
      <c r="J54" s="133" t="s">
        <v>863</v>
      </c>
      <c r="K54" s="129" t="s">
        <v>758</v>
      </c>
      <c r="L54" s="129" t="s">
        <v>759</v>
      </c>
      <c r="M54" s="132" t="s">
        <v>760</v>
      </c>
      <c r="N54" s="129" t="s">
        <v>358</v>
      </c>
      <c r="O54" s="129" t="s">
        <v>358</v>
      </c>
      <c r="P54" s="129" t="s">
        <v>761</v>
      </c>
      <c r="Q54" s="124" t="s">
        <v>347</v>
      </c>
      <c r="R54" s="129"/>
    </row>
    <row r="55" spans="1:18" ht="60">
      <c r="A55" s="127">
        <v>50</v>
      </c>
      <c r="B55" s="128" t="s">
        <v>762</v>
      </c>
      <c r="C55" s="129" t="s">
        <v>764</v>
      </c>
      <c r="D55" s="130">
        <v>1</v>
      </c>
      <c r="E55" s="129" t="s">
        <v>383</v>
      </c>
      <c r="F55" s="129" t="s">
        <v>340</v>
      </c>
      <c r="G55" s="129" t="s">
        <v>385</v>
      </c>
      <c r="H55" s="129" t="s">
        <v>386</v>
      </c>
      <c r="I55" s="129" t="s">
        <v>340</v>
      </c>
      <c r="J55" s="133" t="s">
        <v>864</v>
      </c>
      <c r="K55" s="129" t="s">
        <v>765</v>
      </c>
      <c r="L55" s="129" t="s">
        <v>356</v>
      </c>
      <c r="M55" s="129" t="s">
        <v>788</v>
      </c>
      <c r="N55" s="129" t="s">
        <v>358</v>
      </c>
      <c r="O55" s="129" t="s">
        <v>358</v>
      </c>
      <c r="P55" s="129" t="s">
        <v>789</v>
      </c>
      <c r="Q55" s="129" t="s">
        <v>347</v>
      </c>
      <c r="R55" s="129"/>
    </row>
    <row r="56" spans="1:18" s="106" customFormat="1" ht="36">
      <c r="A56" s="136">
        <v>51</v>
      </c>
      <c r="B56" s="137" t="s">
        <v>790</v>
      </c>
      <c r="C56" s="132" t="s">
        <v>791</v>
      </c>
      <c r="D56" s="138">
        <v>1</v>
      </c>
      <c r="E56" s="132" t="s">
        <v>383</v>
      </c>
      <c r="F56" s="126" t="s">
        <v>340</v>
      </c>
      <c r="G56" s="132" t="s">
        <v>415</v>
      </c>
      <c r="H56" s="132" t="s">
        <v>386</v>
      </c>
      <c r="I56" s="132"/>
      <c r="J56" s="132" t="s">
        <v>792</v>
      </c>
      <c r="K56" s="132" t="s">
        <v>793</v>
      </c>
      <c r="L56" s="132" t="s">
        <v>794</v>
      </c>
      <c r="M56" s="132" t="s">
        <v>795</v>
      </c>
      <c r="N56" s="132" t="s">
        <v>587</v>
      </c>
      <c r="O56" s="132" t="s">
        <v>420</v>
      </c>
      <c r="P56" s="132" t="s">
        <v>796</v>
      </c>
      <c r="Q56" s="132" t="s">
        <v>797</v>
      </c>
      <c r="R56" s="132" t="s">
        <v>798</v>
      </c>
    </row>
    <row r="57" spans="1:18" s="106" customFormat="1" ht="36">
      <c r="A57" s="138">
        <v>52</v>
      </c>
      <c r="B57" s="137" t="s">
        <v>799</v>
      </c>
      <c r="C57" s="132" t="s">
        <v>800</v>
      </c>
      <c r="D57" s="138">
        <v>3</v>
      </c>
      <c r="E57" s="132"/>
      <c r="F57" s="126"/>
      <c r="G57" s="132" t="s">
        <v>385</v>
      </c>
      <c r="H57" s="132"/>
      <c r="I57" s="132"/>
      <c r="J57" s="139" t="s">
        <v>806</v>
      </c>
      <c r="K57" s="132"/>
      <c r="L57" s="132" t="s">
        <v>741</v>
      </c>
      <c r="M57" s="132" t="s">
        <v>807</v>
      </c>
      <c r="N57" s="132"/>
      <c r="O57" s="132"/>
      <c r="P57" s="132"/>
      <c r="Q57" s="132"/>
      <c r="R57" s="132"/>
    </row>
    <row r="58" spans="1:18" s="146" customFormat="1" ht="45" customHeight="1">
      <c r="A58" s="140">
        <v>53</v>
      </c>
      <c r="B58" s="137" t="s">
        <v>808</v>
      </c>
      <c r="C58" s="141" t="s">
        <v>809</v>
      </c>
      <c r="D58" s="142">
        <v>1</v>
      </c>
      <c r="E58" s="143" t="s">
        <v>383</v>
      </c>
      <c r="F58" s="126" t="s">
        <v>340</v>
      </c>
      <c r="G58" s="132" t="s">
        <v>415</v>
      </c>
      <c r="H58" s="144" t="s">
        <v>386</v>
      </c>
      <c r="I58" s="142"/>
      <c r="J58" s="145" t="s">
        <v>865</v>
      </c>
      <c r="K58" s="141" t="s">
        <v>810</v>
      </c>
      <c r="L58" s="141" t="s">
        <v>356</v>
      </c>
      <c r="M58" s="141" t="s">
        <v>811</v>
      </c>
      <c r="N58" s="144" t="s">
        <v>587</v>
      </c>
      <c r="O58" s="144" t="s">
        <v>420</v>
      </c>
      <c r="P58" s="144" t="s">
        <v>812</v>
      </c>
      <c r="Q58" s="141" t="s">
        <v>347</v>
      </c>
      <c r="R58" s="142"/>
    </row>
    <row r="59" spans="1:18" s="146" customFormat="1" ht="30.75" customHeight="1">
      <c r="A59" s="142">
        <v>54</v>
      </c>
      <c r="B59" s="137" t="s">
        <v>813</v>
      </c>
      <c r="C59" s="142"/>
      <c r="D59" s="142">
        <v>2</v>
      </c>
      <c r="E59" s="144"/>
      <c r="F59" s="126"/>
      <c r="G59" s="132" t="s">
        <v>415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6" sqref="F6"/>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1644</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c r="G5" s="100">
        <f t="shared" si="1"/>
        <v>1</v>
      </c>
    </row>
    <row r="6" spans="1:7" ht="23.25" customHeight="1" thickBot="1">
      <c r="A6" s="15" t="s">
        <v>128</v>
      </c>
      <c r="B6" s="15" t="s">
        <v>1476</v>
      </c>
      <c r="C6" s="206">
        <f>31*24*60</f>
        <v>44640</v>
      </c>
      <c r="D6" s="16">
        <v>0</v>
      </c>
      <c r="E6" s="207">
        <f t="shared" si="0"/>
        <v>44640</v>
      </c>
      <c r="F6" s="98"/>
      <c r="G6" s="100">
        <f t="shared" si="1"/>
        <v>1</v>
      </c>
    </row>
    <row r="7" spans="1:7" ht="23.25" customHeight="1" thickBot="1">
      <c r="A7" s="15" t="s">
        <v>129</v>
      </c>
      <c r="B7" s="15" t="s">
        <v>1476</v>
      </c>
      <c r="C7" s="206">
        <f>30*24*60</f>
        <v>43200</v>
      </c>
      <c r="D7" s="16">
        <v>0</v>
      </c>
      <c r="E7" s="207">
        <f t="shared" si="0"/>
        <v>43200</v>
      </c>
      <c r="F7" s="98"/>
      <c r="G7" s="100">
        <f t="shared" si="1"/>
        <v>1</v>
      </c>
    </row>
    <row r="8" spans="1:7" ht="23.25" customHeight="1" thickBot="1">
      <c r="A8" s="15" t="s">
        <v>130</v>
      </c>
      <c r="B8" s="15" t="s">
        <v>1476</v>
      </c>
      <c r="C8" s="206">
        <f>31*24*60</f>
        <v>44640</v>
      </c>
      <c r="D8" s="16">
        <v>0</v>
      </c>
      <c r="E8" s="207">
        <f t="shared" si="0"/>
        <v>44640</v>
      </c>
      <c r="F8" s="98"/>
      <c r="G8" s="100">
        <f t="shared" si="1"/>
        <v>1</v>
      </c>
    </row>
    <row r="9" spans="1:7" ht="23.25" customHeight="1" thickBot="1">
      <c r="A9" s="15" t="s">
        <v>131</v>
      </c>
      <c r="B9" s="15" t="s">
        <v>1476</v>
      </c>
      <c r="C9" s="206">
        <f>30*24*60</f>
        <v>43200</v>
      </c>
      <c r="D9" s="16">
        <v>0</v>
      </c>
      <c r="E9" s="207">
        <f t="shared" si="0"/>
        <v>43200</v>
      </c>
      <c r="F9" s="98"/>
      <c r="G9" s="100">
        <f t="shared" si="1"/>
        <v>1</v>
      </c>
    </row>
    <row r="10" spans="1:7" ht="23.25" customHeight="1" thickBot="1">
      <c r="A10" s="15" t="s">
        <v>132</v>
      </c>
      <c r="B10" s="15" t="s">
        <v>1476</v>
      </c>
      <c r="C10" s="206">
        <f>31*24*60</f>
        <v>44640</v>
      </c>
      <c r="D10" s="16">
        <v>0</v>
      </c>
      <c r="E10" s="16">
        <f t="shared" si="0"/>
        <v>44640</v>
      </c>
      <c r="F10" s="15"/>
      <c r="G10" s="100">
        <f t="shared" si="1"/>
        <v>1</v>
      </c>
    </row>
    <row r="11" spans="1:7" ht="23.25" customHeight="1" thickBot="1">
      <c r="A11" s="15" t="s">
        <v>133</v>
      </c>
      <c r="B11" s="15" t="s">
        <v>1476</v>
      </c>
      <c r="C11" s="206">
        <f>31*24*60</f>
        <v>44640</v>
      </c>
      <c r="D11" s="16">
        <v>0</v>
      </c>
      <c r="E11" s="16">
        <f t="shared" si="0"/>
        <v>44640</v>
      </c>
      <c r="F11" s="15"/>
      <c r="G11" s="100">
        <f t="shared" si="1"/>
        <v>1</v>
      </c>
    </row>
    <row r="12" spans="1:7" ht="23.25" customHeight="1" thickBot="1">
      <c r="A12" s="15" t="s">
        <v>134</v>
      </c>
      <c r="B12" s="15" t="s">
        <v>1476</v>
      </c>
      <c r="C12" s="206">
        <f>30*24*60</f>
        <v>43200</v>
      </c>
      <c r="D12" s="16">
        <v>0</v>
      </c>
      <c r="E12" s="16">
        <f>SUM(C12-D12)</f>
        <v>43200</v>
      </c>
      <c r="F12" s="15"/>
      <c r="G12" s="100">
        <f t="shared" si="1"/>
        <v>1</v>
      </c>
    </row>
    <row r="13" spans="1:7" ht="23.25" customHeight="1" thickBot="1">
      <c r="A13" s="17" t="s">
        <v>135</v>
      </c>
      <c r="B13" s="15" t="s">
        <v>1476</v>
      </c>
      <c r="C13" s="206">
        <f>31*24*60</f>
        <v>44640</v>
      </c>
      <c r="D13" s="16">
        <v>0</v>
      </c>
      <c r="E13" s="16">
        <f>SUM(C13-D13)</f>
        <v>44640</v>
      </c>
      <c r="F13" s="18"/>
      <c r="G13" s="100">
        <f t="shared" si="1"/>
        <v>1</v>
      </c>
    </row>
    <row r="14" spans="1:7" ht="23.25" customHeight="1" thickBot="1">
      <c r="A14" s="17" t="s">
        <v>140</v>
      </c>
      <c r="B14" s="15" t="s">
        <v>1476</v>
      </c>
      <c r="C14" s="206">
        <f>30*24*60</f>
        <v>43200</v>
      </c>
      <c r="D14" s="16">
        <v>0</v>
      </c>
      <c r="E14" s="16">
        <f>SUM(C14-D14)</f>
        <v>43200</v>
      </c>
      <c r="F14" s="18"/>
      <c r="G14" s="100">
        <f t="shared" si="1"/>
        <v>1</v>
      </c>
    </row>
    <row r="15" spans="1:7" ht="23.25" customHeight="1" thickBot="1">
      <c r="A15" s="17" t="s">
        <v>141</v>
      </c>
      <c r="B15" s="15" t="s">
        <v>1476</v>
      </c>
      <c r="C15" s="206">
        <f>31*24*60</f>
        <v>44640</v>
      </c>
      <c r="D15" s="16">
        <v>0</v>
      </c>
      <c r="E15" s="183">
        <f>SUM(C15-D15)</f>
        <v>44640</v>
      </c>
      <c r="F15" s="204"/>
      <c r="G15" s="100">
        <f t="shared" si="1"/>
        <v>1</v>
      </c>
    </row>
    <row r="16" spans="1:7" ht="23.25" customHeight="1">
      <c r="A16" s="522" t="s">
        <v>1643</v>
      </c>
      <c r="B16" s="522" t="s">
        <v>1476</v>
      </c>
      <c r="C16" s="524">
        <f>SUM(C4:C15)</f>
        <v>525600</v>
      </c>
      <c r="D16" s="524">
        <f>SUM(D4:D15)</f>
        <v>0</v>
      </c>
      <c r="E16" s="524">
        <f>SUM(E4:E15)</f>
        <v>525600</v>
      </c>
      <c r="F16" s="524">
        <f>SUM(F4:F15)</f>
        <v>0</v>
      </c>
      <c r="G16" s="526">
        <f>(E16-F16)/E16</f>
        <v>1</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866</v>
      </c>
      <c r="C1" s="147" t="s">
        <v>867</v>
      </c>
      <c r="D1" s="147" t="s">
        <v>875</v>
      </c>
      <c r="E1" s="148"/>
    </row>
    <row r="2" spans="1:5" ht="19.5" customHeight="1">
      <c r="A2" s="149">
        <v>1</v>
      </c>
      <c r="B2" s="150" t="s">
        <v>876</v>
      </c>
      <c r="C2" s="151" t="s">
        <v>877</v>
      </c>
      <c r="D2" s="152" t="s">
        <v>878</v>
      </c>
      <c r="E2" s="153"/>
    </row>
    <row r="3" spans="1:5" ht="19.5" customHeight="1">
      <c r="A3" s="149">
        <v>2</v>
      </c>
      <c r="B3" s="150" t="s">
        <v>879</v>
      </c>
      <c r="C3" s="151" t="s">
        <v>0</v>
      </c>
      <c r="D3" s="152" t="s">
        <v>878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878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878</v>
      </c>
      <c r="E23" s="153"/>
    </row>
    <row r="24" spans="1:5" ht="19.5" customHeight="1">
      <c r="A24" s="149">
        <v>23</v>
      </c>
      <c r="B24" s="150" t="s">
        <v>96</v>
      </c>
      <c r="C24" s="151" t="s">
        <v>97</v>
      </c>
      <c r="D24" s="152" t="s">
        <v>878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67"/>
  <sheetViews>
    <sheetView zoomScalePageLayoutView="0" workbookViewId="0" topLeftCell="A31">
      <selection activeCell="K62" sqref="K62"/>
    </sheetView>
  </sheetViews>
  <sheetFormatPr defaultColWidth="9.140625" defaultRowHeight="12.75"/>
  <cols>
    <col min="1" max="1" width="27.140625" style="0" bestFit="1" customWidth="1"/>
    <col min="3" max="3" width="8.57421875" style="0" bestFit="1" customWidth="1"/>
  </cols>
  <sheetData>
    <row r="1" ht="12.75">
      <c r="A1" s="513">
        <v>41091</v>
      </c>
    </row>
    <row r="26" ht="12.75">
      <c r="A26" t="s">
        <v>1600</v>
      </c>
    </row>
    <row r="51" spans="1:7" ht="23.25">
      <c r="A51" s="521" t="s">
        <v>1642</v>
      </c>
      <c r="B51" s="521"/>
      <c r="C51" s="521"/>
      <c r="D51" s="521"/>
      <c r="E51" s="521"/>
      <c r="F51" s="521"/>
      <c r="G51" s="521"/>
    </row>
    <row r="52" ht="15.75" thickBot="1">
      <c r="A52" s="77" t="s">
        <v>214</v>
      </c>
    </row>
    <row r="53" spans="1:7" ht="43.5" thickBot="1">
      <c r="A53" s="19" t="s">
        <v>136</v>
      </c>
      <c r="B53" s="19" t="s">
        <v>137</v>
      </c>
      <c r="C53" s="19" t="s">
        <v>119</v>
      </c>
      <c r="D53" s="19" t="s">
        <v>122</v>
      </c>
      <c r="E53" s="19" t="s">
        <v>123</v>
      </c>
      <c r="F53" s="96" t="s">
        <v>124</v>
      </c>
      <c r="G53" s="99" t="s">
        <v>125</v>
      </c>
    </row>
    <row r="54" spans="1:7" ht="13.5" thickBot="1">
      <c r="A54" s="15" t="s">
        <v>318</v>
      </c>
      <c r="B54" s="15" t="s">
        <v>1363</v>
      </c>
      <c r="C54" s="206">
        <f>31*24*60</f>
        <v>44640</v>
      </c>
      <c r="D54" s="16"/>
      <c r="E54" s="207">
        <f aca="true" t="shared" si="0" ref="E54:E61">SUM(C54-D54)</f>
        <v>44640</v>
      </c>
      <c r="F54" s="208"/>
      <c r="G54" s="100">
        <f aca="true" t="shared" si="1" ref="G54:G65">(E54-F54)/E54</f>
        <v>1</v>
      </c>
    </row>
    <row r="55" spans="1:7" ht="13.5" thickBot="1">
      <c r="A55" s="15" t="s">
        <v>127</v>
      </c>
      <c r="B55" s="15" t="s">
        <v>1363</v>
      </c>
      <c r="C55" s="206">
        <f>28*24*60</f>
        <v>40320</v>
      </c>
      <c r="D55" s="16"/>
      <c r="E55" s="207">
        <f t="shared" si="0"/>
        <v>40320</v>
      </c>
      <c r="F55" s="98"/>
      <c r="G55" s="100">
        <f t="shared" si="1"/>
        <v>1</v>
      </c>
    </row>
    <row r="56" spans="1:7" ht="13.5" thickBot="1">
      <c r="A56" s="15" t="s">
        <v>128</v>
      </c>
      <c r="B56" s="15" t="s">
        <v>1363</v>
      </c>
      <c r="C56" s="206">
        <f>31*24*60</f>
        <v>44640</v>
      </c>
      <c r="D56" s="16"/>
      <c r="E56" s="207">
        <f t="shared" si="0"/>
        <v>44640</v>
      </c>
      <c r="F56" s="98"/>
      <c r="G56" s="100">
        <f t="shared" si="1"/>
        <v>1</v>
      </c>
    </row>
    <row r="57" spans="1:7" ht="13.5" thickBot="1">
      <c r="A57" s="15" t="s">
        <v>129</v>
      </c>
      <c r="B57" s="15" t="s">
        <v>1363</v>
      </c>
      <c r="C57" s="206">
        <f>30*24*60</f>
        <v>43200</v>
      </c>
      <c r="D57" s="16"/>
      <c r="E57" s="207">
        <f t="shared" si="0"/>
        <v>43200</v>
      </c>
      <c r="F57" s="98"/>
      <c r="G57" s="100">
        <f t="shared" si="1"/>
        <v>1</v>
      </c>
    </row>
    <row r="58" spans="1:7" ht="13.5" thickBot="1">
      <c r="A58" s="15" t="s">
        <v>130</v>
      </c>
      <c r="B58" s="15" t="s">
        <v>1363</v>
      </c>
      <c r="C58" s="206">
        <f>31*24*60</f>
        <v>44640</v>
      </c>
      <c r="D58" s="16"/>
      <c r="E58" s="207">
        <f t="shared" si="0"/>
        <v>44640</v>
      </c>
      <c r="F58" s="98"/>
      <c r="G58" s="100">
        <f t="shared" si="1"/>
        <v>1</v>
      </c>
    </row>
    <row r="59" spans="1:7" ht="13.5" thickBot="1">
      <c r="A59" s="15" t="s">
        <v>131</v>
      </c>
      <c r="B59" s="15" t="s">
        <v>1363</v>
      </c>
      <c r="C59" s="206">
        <f>30*24*60</f>
        <v>43200</v>
      </c>
      <c r="D59" s="16"/>
      <c r="E59" s="207">
        <f t="shared" si="0"/>
        <v>43200</v>
      </c>
      <c r="F59" s="98"/>
      <c r="G59" s="100">
        <f t="shared" si="1"/>
        <v>1</v>
      </c>
    </row>
    <row r="60" spans="1:7" ht="13.5" thickBot="1">
      <c r="A60" s="15" t="s">
        <v>132</v>
      </c>
      <c r="B60" s="15" t="s">
        <v>1363</v>
      </c>
      <c r="C60" s="206">
        <f>31*24*60</f>
        <v>44640</v>
      </c>
      <c r="D60" s="16"/>
      <c r="E60" s="16">
        <f t="shared" si="0"/>
        <v>44640</v>
      </c>
      <c r="F60" s="15"/>
      <c r="G60" s="100">
        <f t="shared" si="1"/>
        <v>1</v>
      </c>
    </row>
    <row r="61" spans="1:7" ht="13.5" thickBot="1">
      <c r="A61" s="15" t="s">
        <v>133</v>
      </c>
      <c r="B61" s="15" t="s">
        <v>1363</v>
      </c>
      <c r="C61" s="206">
        <f>31*24*60</f>
        <v>44640</v>
      </c>
      <c r="D61" s="16"/>
      <c r="E61" s="16">
        <f t="shared" si="0"/>
        <v>44640</v>
      </c>
      <c r="F61" s="15"/>
      <c r="G61" s="100">
        <f t="shared" si="1"/>
        <v>1</v>
      </c>
    </row>
    <row r="62" spans="1:7" ht="13.5" thickBot="1">
      <c r="A62" s="15" t="s">
        <v>134</v>
      </c>
      <c r="B62" s="15" t="s">
        <v>1363</v>
      </c>
      <c r="C62" s="206">
        <f>30*24*60</f>
        <v>43200</v>
      </c>
      <c r="D62" s="16"/>
      <c r="E62" s="16">
        <f>SUM(C62-D62)</f>
        <v>43200</v>
      </c>
      <c r="F62" s="15"/>
      <c r="G62" s="100">
        <f t="shared" si="1"/>
        <v>1</v>
      </c>
    </row>
    <row r="63" spans="1:7" ht="13.5" thickBot="1">
      <c r="A63" s="17" t="s">
        <v>135</v>
      </c>
      <c r="B63" s="15" t="s">
        <v>1363</v>
      </c>
      <c r="C63" s="206">
        <f>31*24*60</f>
        <v>44640</v>
      </c>
      <c r="D63" s="16"/>
      <c r="E63" s="16">
        <f>SUM(C63-D63)</f>
        <v>44640</v>
      </c>
      <c r="F63" s="15"/>
      <c r="G63" s="100">
        <f t="shared" si="1"/>
        <v>1</v>
      </c>
    </row>
    <row r="64" spans="1:7" ht="13.5" thickBot="1">
      <c r="A64" s="17" t="s">
        <v>140</v>
      </c>
      <c r="B64" s="15" t="s">
        <v>1363</v>
      </c>
      <c r="C64" s="206">
        <f>30*24*60</f>
        <v>43200</v>
      </c>
      <c r="D64" s="16"/>
      <c r="E64" s="16">
        <f>SUM(C64-D64)</f>
        <v>43200</v>
      </c>
      <c r="F64" s="15"/>
      <c r="G64" s="100">
        <f t="shared" si="1"/>
        <v>1</v>
      </c>
    </row>
    <row r="65" spans="1:7" ht="13.5" thickBot="1">
      <c r="A65" s="17" t="s">
        <v>141</v>
      </c>
      <c r="B65" s="15" t="s">
        <v>1363</v>
      </c>
      <c r="C65" s="206">
        <f>31*24*60</f>
        <v>44640</v>
      </c>
      <c r="D65" s="16"/>
      <c r="E65" s="183">
        <f>SUM(C65-D65)</f>
        <v>44640</v>
      </c>
      <c r="F65" s="204"/>
      <c r="G65" s="100">
        <f t="shared" si="1"/>
        <v>1</v>
      </c>
    </row>
    <row r="66" spans="1:7" ht="12.75">
      <c r="A66" s="522" t="s">
        <v>1643</v>
      </c>
      <c r="B66" s="522" t="s">
        <v>1363</v>
      </c>
      <c r="C66" s="524">
        <f>SUM(C54:C65)</f>
        <v>525600</v>
      </c>
      <c r="D66" s="524">
        <f>SUM(D54:D65)</f>
        <v>0</v>
      </c>
      <c r="E66" s="524">
        <f>SUM(E54:E65)</f>
        <v>525600</v>
      </c>
      <c r="F66" s="524">
        <f>SUM(F54:F65)</f>
        <v>0</v>
      </c>
      <c r="G66" s="526">
        <f>(E66-F66)/E66</f>
        <v>1</v>
      </c>
    </row>
    <row r="67" spans="1:7" ht="13.5" thickBot="1">
      <c r="A67" s="523"/>
      <c r="B67" s="523"/>
      <c r="C67" s="525"/>
      <c r="D67" s="525"/>
      <c r="E67" s="525"/>
      <c r="F67" s="525"/>
      <c r="G67" s="527"/>
    </row>
  </sheetData>
  <sheetProtection/>
  <mergeCells count="8">
    <mergeCell ref="A51:G51"/>
    <mergeCell ref="A66:A67"/>
    <mergeCell ref="B66:B67"/>
    <mergeCell ref="C66:C67"/>
    <mergeCell ref="D66:D67"/>
    <mergeCell ref="E66:E67"/>
    <mergeCell ref="F66:F67"/>
    <mergeCell ref="G66:G6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1627</v>
      </c>
      <c r="B1" s="521"/>
      <c r="C1" s="521"/>
      <c r="D1" s="521"/>
      <c r="E1" s="521"/>
      <c r="F1" s="521"/>
      <c r="G1" s="521"/>
    </row>
    <row r="2" ht="23.25" customHeight="1" thickBot="1">
      <c r="A2" s="77" t="s">
        <v>1516</v>
      </c>
    </row>
    <row r="3" spans="1:7" ht="22.5" thickBot="1">
      <c r="A3" s="19" t="s">
        <v>136</v>
      </c>
      <c r="B3" s="19" t="s">
        <v>137</v>
      </c>
      <c r="C3" s="19" t="s">
        <v>119</v>
      </c>
      <c r="D3" s="19" t="s">
        <v>122</v>
      </c>
      <c r="E3" s="19" t="s">
        <v>123</v>
      </c>
      <c r="F3" s="96" t="s">
        <v>124</v>
      </c>
      <c r="G3" s="99" t="s">
        <v>125</v>
      </c>
    </row>
    <row r="4" spans="1:7" ht="23.25" customHeight="1" thickBot="1">
      <c r="A4" s="15" t="s">
        <v>318</v>
      </c>
      <c r="B4" s="15" t="s">
        <v>1511</v>
      </c>
      <c r="C4" s="206">
        <f>31*24*60</f>
        <v>44640</v>
      </c>
      <c r="D4" s="16"/>
      <c r="E4" s="207">
        <f aca="true" t="shared" si="0" ref="E4:E11">SUM(C4-D4)</f>
        <v>44640</v>
      </c>
      <c r="F4" s="208"/>
      <c r="G4" s="100">
        <f aca="true" t="shared" si="1" ref="G4:G15">(E4-F4)/E4</f>
        <v>1</v>
      </c>
    </row>
    <row r="5" spans="1:7" ht="23.25" customHeight="1" thickBot="1">
      <c r="A5" s="15" t="s">
        <v>127</v>
      </c>
      <c r="B5" s="15" t="s">
        <v>1511</v>
      </c>
      <c r="C5" s="206">
        <f>28*24*60</f>
        <v>40320</v>
      </c>
      <c r="D5" s="16"/>
      <c r="E5" s="207">
        <f t="shared" si="0"/>
        <v>40320</v>
      </c>
      <c r="F5" s="98"/>
      <c r="G5" s="100">
        <f t="shared" si="1"/>
        <v>1</v>
      </c>
    </row>
    <row r="6" spans="1:7" ht="23.25" customHeight="1" thickBot="1">
      <c r="A6" s="15" t="s">
        <v>128</v>
      </c>
      <c r="B6" s="15" t="s">
        <v>1511</v>
      </c>
      <c r="C6" s="206">
        <f>31*24*60</f>
        <v>44640</v>
      </c>
      <c r="D6" s="16"/>
      <c r="E6" s="207">
        <f t="shared" si="0"/>
        <v>44640</v>
      </c>
      <c r="F6" s="98"/>
      <c r="G6" s="100">
        <f t="shared" si="1"/>
        <v>1</v>
      </c>
    </row>
    <row r="7" spans="1:7" ht="23.25" customHeight="1" thickBot="1">
      <c r="A7" s="15" t="s">
        <v>129</v>
      </c>
      <c r="B7" s="15" t="s">
        <v>1511</v>
      </c>
      <c r="C7" s="206">
        <f>30*24*60</f>
        <v>43200</v>
      </c>
      <c r="D7" s="16"/>
      <c r="E7" s="207">
        <f t="shared" si="0"/>
        <v>43200</v>
      </c>
      <c r="F7" s="98"/>
      <c r="G7" s="100">
        <f t="shared" si="1"/>
        <v>1</v>
      </c>
    </row>
    <row r="8" spans="1:7" ht="23.25" customHeight="1" thickBot="1">
      <c r="A8" s="15" t="s">
        <v>130</v>
      </c>
      <c r="B8" s="15" t="s">
        <v>1511</v>
      </c>
      <c r="C8" s="206">
        <f>31*24*60</f>
        <v>44640</v>
      </c>
      <c r="D8" s="16"/>
      <c r="E8" s="207">
        <f t="shared" si="0"/>
        <v>44640</v>
      </c>
      <c r="F8" s="98"/>
      <c r="G8" s="100">
        <f t="shared" si="1"/>
        <v>1</v>
      </c>
    </row>
    <row r="9" spans="1:7" ht="23.25" customHeight="1" thickBot="1">
      <c r="A9" s="15" t="s">
        <v>131</v>
      </c>
      <c r="B9" s="15" t="s">
        <v>1511</v>
      </c>
      <c r="C9" s="206">
        <f>30*24*60</f>
        <v>43200</v>
      </c>
      <c r="D9" s="16"/>
      <c r="E9" s="207">
        <f t="shared" si="0"/>
        <v>43200</v>
      </c>
      <c r="F9" s="98"/>
      <c r="G9" s="100">
        <f t="shared" si="1"/>
        <v>1</v>
      </c>
    </row>
    <row r="10" spans="1:7" ht="23.25" customHeight="1" thickBot="1">
      <c r="A10" s="15" t="s">
        <v>132</v>
      </c>
      <c r="B10" s="15" t="s">
        <v>1511</v>
      </c>
      <c r="C10" s="206">
        <f>31*24*60</f>
        <v>44640</v>
      </c>
      <c r="D10" s="16"/>
      <c r="E10" s="16">
        <f t="shared" si="0"/>
        <v>44640</v>
      </c>
      <c r="F10" s="15"/>
      <c r="G10" s="100">
        <f t="shared" si="1"/>
        <v>1</v>
      </c>
    </row>
    <row r="11" spans="1:7" ht="23.25" customHeight="1" thickBot="1">
      <c r="A11" s="15" t="s">
        <v>133</v>
      </c>
      <c r="B11" s="15" t="s">
        <v>1511</v>
      </c>
      <c r="C11" s="206">
        <f>31*24*60</f>
        <v>44640</v>
      </c>
      <c r="D11" s="16"/>
      <c r="E11" s="16">
        <f t="shared" si="0"/>
        <v>44640</v>
      </c>
      <c r="F11" s="15"/>
      <c r="G11" s="100">
        <f t="shared" si="1"/>
        <v>1</v>
      </c>
    </row>
    <row r="12" spans="1:7" ht="23.25" customHeight="1" thickBot="1">
      <c r="A12" s="15" t="s">
        <v>134</v>
      </c>
      <c r="B12" s="15" t="s">
        <v>1511</v>
      </c>
      <c r="C12" s="206">
        <f>30*24*60</f>
        <v>43200</v>
      </c>
      <c r="D12" s="16"/>
      <c r="E12" s="16">
        <f>SUM(C12-D12)</f>
        <v>43200</v>
      </c>
      <c r="F12" s="15"/>
      <c r="G12" s="100">
        <f t="shared" si="1"/>
        <v>1</v>
      </c>
    </row>
    <row r="13" spans="1:7" ht="23.25" customHeight="1" thickBot="1">
      <c r="A13" s="17" t="s">
        <v>135</v>
      </c>
      <c r="B13" s="15" t="s">
        <v>1511</v>
      </c>
      <c r="C13" s="206">
        <f>31*24*60</f>
        <v>44640</v>
      </c>
      <c r="D13" s="16"/>
      <c r="E13" s="16">
        <f>SUM(C13-D13)</f>
        <v>44640</v>
      </c>
      <c r="F13" s="15"/>
      <c r="G13" s="100">
        <f t="shared" si="1"/>
        <v>1</v>
      </c>
    </row>
    <row r="14" spans="1:7" ht="23.25" customHeight="1" thickBot="1">
      <c r="A14" s="17" t="s">
        <v>140</v>
      </c>
      <c r="B14" s="15" t="s">
        <v>1511</v>
      </c>
      <c r="C14" s="206">
        <f>30*24*60</f>
        <v>43200</v>
      </c>
      <c r="D14" s="16"/>
      <c r="E14" s="16">
        <f>SUM(C14-D14)</f>
        <v>43200</v>
      </c>
      <c r="F14" s="15"/>
      <c r="G14" s="100">
        <f t="shared" si="1"/>
        <v>1</v>
      </c>
    </row>
    <row r="15" spans="1:7" ht="23.25" customHeight="1" thickBot="1">
      <c r="A15" s="17" t="s">
        <v>141</v>
      </c>
      <c r="B15" s="15" t="s">
        <v>1511</v>
      </c>
      <c r="C15" s="206">
        <f>31*24*60</f>
        <v>44640</v>
      </c>
      <c r="D15" s="16"/>
      <c r="E15" s="183">
        <f>SUM(C15-D15)</f>
        <v>44640</v>
      </c>
      <c r="F15" s="204"/>
      <c r="G15" s="100">
        <f t="shared" si="1"/>
        <v>1</v>
      </c>
    </row>
    <row r="16" spans="1:7" ht="23.25" customHeight="1">
      <c r="A16" s="522" t="s">
        <v>1213</v>
      </c>
      <c r="B16" s="522" t="s">
        <v>1511</v>
      </c>
      <c r="C16" s="524">
        <f>SUM(C4:C15)</f>
        <v>525600</v>
      </c>
      <c r="D16" s="524">
        <f>SUM(D4:D15)</f>
        <v>0</v>
      </c>
      <c r="E16" s="524">
        <f>SUM(E4:E15)</f>
        <v>525600</v>
      </c>
      <c r="F16" s="524">
        <f>SUM(F4:F15)</f>
        <v>0</v>
      </c>
      <c r="G16" s="526">
        <f>(E16-F16)/E16</f>
        <v>1</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3" sqref="G13"/>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28" t="s">
        <v>1645</v>
      </c>
      <c r="B1" s="528"/>
      <c r="C1" s="528"/>
      <c r="D1" s="528"/>
      <c r="E1" s="528"/>
      <c r="F1" s="528"/>
      <c r="G1" s="528"/>
    </row>
    <row r="2" spans="1:7" ht="23.25" customHeight="1" thickBot="1">
      <c r="A2" s="77" t="s">
        <v>214</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216</v>
      </c>
      <c r="C4" s="206">
        <f>31*24*60</f>
        <v>44640</v>
      </c>
      <c r="D4" s="16"/>
      <c r="E4" s="207">
        <f aca="true" t="shared" si="0" ref="E4:E15">SUM(C4-D4)</f>
        <v>44640</v>
      </c>
      <c r="F4" s="208">
        <v>0</v>
      </c>
      <c r="G4" s="100">
        <f aca="true" t="shared" si="1" ref="G4:G15">(E4-F4)/E4</f>
        <v>1</v>
      </c>
    </row>
    <row r="5" spans="1:7" ht="23.25" customHeight="1" thickBot="1">
      <c r="A5" s="15" t="s">
        <v>127</v>
      </c>
      <c r="B5" s="15" t="s">
        <v>216</v>
      </c>
      <c r="C5" s="206">
        <f>28*24*60</f>
        <v>40320</v>
      </c>
      <c r="D5" s="16"/>
      <c r="E5" s="207">
        <f t="shared" si="0"/>
        <v>40320</v>
      </c>
      <c r="F5" s="208">
        <v>0</v>
      </c>
      <c r="G5" s="100">
        <f t="shared" si="1"/>
        <v>1</v>
      </c>
    </row>
    <row r="6" spans="1:7" ht="23.25" customHeight="1" thickBot="1">
      <c r="A6" s="15" t="s">
        <v>128</v>
      </c>
      <c r="B6" s="15" t="s">
        <v>216</v>
      </c>
      <c r="C6" s="206">
        <f>31*24*60</f>
        <v>44640</v>
      </c>
      <c r="D6" s="16"/>
      <c r="E6" s="207">
        <f t="shared" si="0"/>
        <v>44640</v>
      </c>
      <c r="F6" s="208">
        <v>0</v>
      </c>
      <c r="G6" s="100">
        <f t="shared" si="1"/>
        <v>1</v>
      </c>
    </row>
    <row r="7" spans="1:7" ht="23.25" customHeight="1" thickBot="1">
      <c r="A7" s="15" t="s">
        <v>129</v>
      </c>
      <c r="B7" s="15" t="s">
        <v>216</v>
      </c>
      <c r="C7" s="206">
        <f>30*24*60</f>
        <v>43200</v>
      </c>
      <c r="D7" s="16"/>
      <c r="E7" s="207">
        <f t="shared" si="0"/>
        <v>43200</v>
      </c>
      <c r="F7" s="208">
        <v>0</v>
      </c>
      <c r="G7" s="100">
        <f t="shared" si="1"/>
        <v>1</v>
      </c>
    </row>
    <row r="8" spans="1:7" ht="23.25" customHeight="1" thickBot="1">
      <c r="A8" s="15" t="s">
        <v>130</v>
      </c>
      <c r="B8" s="15" t="s">
        <v>216</v>
      </c>
      <c r="C8" s="206">
        <f>31*24*60</f>
        <v>44640</v>
      </c>
      <c r="D8" s="16"/>
      <c r="E8" s="207">
        <f t="shared" si="0"/>
        <v>44640</v>
      </c>
      <c r="F8" s="208">
        <v>0</v>
      </c>
      <c r="G8" s="100">
        <f t="shared" si="1"/>
        <v>1</v>
      </c>
    </row>
    <row r="9" spans="1:7" ht="23.25" customHeight="1" thickBot="1">
      <c r="A9" s="15" t="s">
        <v>131</v>
      </c>
      <c r="B9" s="15" t="s">
        <v>216</v>
      </c>
      <c r="C9" s="206">
        <f>30*24*60</f>
        <v>43200</v>
      </c>
      <c r="D9" s="16"/>
      <c r="E9" s="207">
        <f t="shared" si="0"/>
        <v>43200</v>
      </c>
      <c r="F9" s="208">
        <v>0</v>
      </c>
      <c r="G9" s="100">
        <f t="shared" si="1"/>
        <v>1</v>
      </c>
    </row>
    <row r="10" spans="1:7" ht="23.25" customHeight="1" thickBot="1">
      <c r="A10" s="15" t="s">
        <v>132</v>
      </c>
      <c r="B10" s="15" t="s">
        <v>216</v>
      </c>
      <c r="C10" s="206">
        <f>31*24*60</f>
        <v>44640</v>
      </c>
      <c r="D10" s="16"/>
      <c r="E10" s="16">
        <f t="shared" si="0"/>
        <v>44640</v>
      </c>
      <c r="F10" s="208">
        <v>0</v>
      </c>
      <c r="G10" s="100">
        <f t="shared" si="1"/>
        <v>1</v>
      </c>
    </row>
    <row r="11" spans="1:7" ht="21.75" customHeight="1" thickBot="1">
      <c r="A11" s="15" t="s">
        <v>133</v>
      </c>
      <c r="B11" s="15" t="s">
        <v>216</v>
      </c>
      <c r="C11" s="206">
        <f>31*24*60</f>
        <v>44640</v>
      </c>
      <c r="D11" s="16"/>
      <c r="E11" s="16">
        <f t="shared" si="0"/>
        <v>44640</v>
      </c>
      <c r="F11" s="15">
        <v>0</v>
      </c>
      <c r="G11" s="100">
        <f t="shared" si="1"/>
        <v>1</v>
      </c>
    </row>
    <row r="12" spans="1:7" ht="23.25" customHeight="1" thickBot="1">
      <c r="A12" s="15" t="s">
        <v>134</v>
      </c>
      <c r="B12" s="15" t="s">
        <v>216</v>
      </c>
      <c r="C12" s="206">
        <f>30*24*60</f>
        <v>43200</v>
      </c>
      <c r="D12" s="16"/>
      <c r="E12" s="16">
        <f t="shared" si="0"/>
        <v>43200</v>
      </c>
      <c r="F12" s="98">
        <v>0</v>
      </c>
      <c r="G12" s="100">
        <f t="shared" si="1"/>
        <v>1</v>
      </c>
    </row>
    <row r="13" spans="1:7" ht="23.25" customHeight="1" thickBot="1">
      <c r="A13" s="17" t="s">
        <v>135</v>
      </c>
      <c r="B13" s="15" t="s">
        <v>216</v>
      </c>
      <c r="C13" s="206">
        <f>31*24*60</f>
        <v>44640</v>
      </c>
      <c r="D13" s="16"/>
      <c r="E13" s="183">
        <f t="shared" si="0"/>
        <v>44640</v>
      </c>
      <c r="F13" s="18">
        <v>0</v>
      </c>
      <c r="G13" s="100">
        <f t="shared" si="1"/>
        <v>1</v>
      </c>
    </row>
    <row r="14" spans="1:7" ht="23.25" customHeight="1" thickBot="1">
      <c r="A14" s="17" t="s">
        <v>140</v>
      </c>
      <c r="B14" s="15" t="s">
        <v>216</v>
      </c>
      <c r="C14" s="206">
        <f>30*24*60</f>
        <v>43200</v>
      </c>
      <c r="D14" s="16"/>
      <c r="E14" s="16">
        <f t="shared" si="0"/>
        <v>43200</v>
      </c>
      <c r="F14" s="18">
        <v>0</v>
      </c>
      <c r="G14" s="100">
        <f t="shared" si="1"/>
        <v>1</v>
      </c>
    </row>
    <row r="15" spans="1:7" ht="23.25" customHeight="1" thickBot="1">
      <c r="A15" s="17" t="s">
        <v>141</v>
      </c>
      <c r="B15" s="15" t="s">
        <v>216</v>
      </c>
      <c r="C15" s="206">
        <f>31*24*60</f>
        <v>44640</v>
      </c>
      <c r="D15" s="16"/>
      <c r="E15" s="183">
        <f t="shared" si="0"/>
        <v>44640</v>
      </c>
      <c r="F15" s="204"/>
      <c r="G15" s="100">
        <f t="shared" si="1"/>
        <v>1</v>
      </c>
    </row>
    <row r="16" spans="1:7" ht="23.25" customHeight="1">
      <c r="A16" s="522" t="s">
        <v>1643</v>
      </c>
      <c r="B16" s="522" t="s">
        <v>216</v>
      </c>
      <c r="C16" s="524">
        <f>SUM(C4:C15)</f>
        <v>525600</v>
      </c>
      <c r="D16" s="524">
        <f>SUM(D4:D15)</f>
        <v>0</v>
      </c>
      <c r="E16" s="524">
        <f>SUM(E4:E15)</f>
        <v>525600</v>
      </c>
      <c r="F16" s="524">
        <f>SUM(F4:F15)</f>
        <v>0</v>
      </c>
      <c r="G16" s="526">
        <f>(E16-F16)/E16</f>
        <v>1</v>
      </c>
    </row>
    <row r="17" spans="1:7" ht="23.25" customHeight="1" thickBot="1">
      <c r="A17" s="523"/>
      <c r="B17" s="523"/>
      <c r="C17" s="525"/>
      <c r="D17" s="525"/>
      <c r="E17" s="525"/>
      <c r="F17" s="525"/>
      <c r="G17" s="52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3" tint="-0.24997000396251678"/>
  </sheetPr>
  <dimension ref="A1:T47"/>
  <sheetViews>
    <sheetView zoomScale="75" zoomScaleNormal="75" zoomScalePageLayoutView="0" workbookViewId="0" topLeftCell="A1">
      <selection activeCell="B7" sqref="B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219</v>
      </c>
      <c r="C1" s="6"/>
      <c r="D1" s="195"/>
      <c r="E1" s="4"/>
      <c r="G1" s="187"/>
      <c r="I1" s="7"/>
      <c r="J1" s="7"/>
      <c r="K1" s="4"/>
      <c r="L1" s="261"/>
      <c r="M1" s="7"/>
      <c r="N1" s="7"/>
      <c r="O1" s="61"/>
      <c r="P1" s="61"/>
      <c r="R1" s="9"/>
      <c r="T1" s="4"/>
    </row>
    <row r="2" spans="1:20" s="3" customFormat="1" ht="23.25">
      <c r="A2" s="55"/>
      <c r="B2" s="6" t="s">
        <v>226</v>
      </c>
      <c r="C2" s="6"/>
      <c r="D2" s="195"/>
      <c r="E2" s="4"/>
      <c r="G2" s="187"/>
      <c r="I2" s="7"/>
      <c r="J2" s="7"/>
      <c r="K2" s="117"/>
      <c r="L2" s="261"/>
      <c r="M2" s="7"/>
      <c r="N2" s="7"/>
      <c r="O2" s="61"/>
      <c r="P2" s="61"/>
      <c r="R2" s="9"/>
      <c r="T2" s="4"/>
    </row>
    <row r="3" spans="1:20" s="3" customFormat="1" ht="18.75">
      <c r="A3" s="55"/>
      <c r="B3" s="93" t="s">
        <v>225</v>
      </c>
      <c r="C3" s="5"/>
      <c r="D3" s="195"/>
      <c r="E3" s="4"/>
      <c r="G3" s="187"/>
      <c r="I3" s="7"/>
      <c r="J3" s="7"/>
      <c r="K3" s="4"/>
      <c r="L3" s="261"/>
      <c r="M3" s="7"/>
      <c r="N3" s="7"/>
      <c r="O3" s="61"/>
      <c r="P3" s="61"/>
      <c r="Q3" s="4"/>
      <c r="R3" s="9"/>
      <c r="T3" s="4"/>
    </row>
    <row r="4" spans="1:20" s="4" customFormat="1" ht="53.25" customHeight="1">
      <c r="A4" s="54"/>
      <c r="B4" s="218" t="s">
        <v>136</v>
      </c>
      <c r="C4" s="218" t="s">
        <v>110</v>
      </c>
      <c r="D4" s="219" t="s">
        <v>303</v>
      </c>
      <c r="E4" s="218" t="s">
        <v>145</v>
      </c>
      <c r="F4" s="218" t="s">
        <v>113</v>
      </c>
      <c r="G4" s="220" t="s">
        <v>114</v>
      </c>
      <c r="H4" s="218" t="s">
        <v>116</v>
      </c>
      <c r="I4" s="221" t="s">
        <v>186</v>
      </c>
      <c r="J4" s="221" t="s">
        <v>237</v>
      </c>
      <c r="K4" s="218" t="s">
        <v>309</v>
      </c>
      <c r="L4" s="218" t="s">
        <v>111</v>
      </c>
      <c r="M4" s="218" t="s">
        <v>112</v>
      </c>
      <c r="N4" s="218" t="s">
        <v>224</v>
      </c>
      <c r="O4" s="218" t="s">
        <v>306</v>
      </c>
      <c r="P4" s="218" t="s">
        <v>307</v>
      </c>
      <c r="Q4" s="218" t="s">
        <v>115</v>
      </c>
      <c r="R4" s="218" t="s">
        <v>118</v>
      </c>
      <c r="S4" s="218" t="s">
        <v>109</v>
      </c>
      <c r="T4" s="218" t="s">
        <v>146</v>
      </c>
    </row>
    <row r="5" spans="2:20" ht="25.5">
      <c r="B5" s="396" t="s">
        <v>126</v>
      </c>
      <c r="C5" s="253">
        <v>41277</v>
      </c>
      <c r="D5" s="249">
        <v>41277</v>
      </c>
      <c r="E5" s="249" t="s">
        <v>1636</v>
      </c>
      <c r="F5" s="303" t="s">
        <v>1640</v>
      </c>
      <c r="G5" s="322" t="s">
        <v>1389</v>
      </c>
      <c r="H5" s="213">
        <v>119</v>
      </c>
      <c r="I5" s="303" t="s">
        <v>1639</v>
      </c>
      <c r="J5" s="303" t="s">
        <v>693</v>
      </c>
      <c r="K5" s="303" t="s">
        <v>1638</v>
      </c>
      <c r="L5" s="368" t="s">
        <v>1637</v>
      </c>
      <c r="M5" s="434" t="s">
        <v>1641</v>
      </c>
      <c r="N5" s="303" t="s">
        <v>254</v>
      </c>
      <c r="O5" s="303" t="s">
        <v>254</v>
      </c>
      <c r="P5" s="303" t="s">
        <v>347</v>
      </c>
      <c r="Q5" s="303" t="s">
        <v>693</v>
      </c>
      <c r="R5" s="520">
        <v>41281</v>
      </c>
      <c r="S5" s="323"/>
      <c r="T5" s="477" t="s">
        <v>255</v>
      </c>
    </row>
    <row r="6" spans="1:20" s="4" customFormat="1" ht="12.75">
      <c r="A6" s="54"/>
      <c r="B6" s="516"/>
      <c r="C6" s="516"/>
      <c r="D6" s="517"/>
      <c r="E6" s="516"/>
      <c r="F6" s="516"/>
      <c r="G6" s="518"/>
      <c r="H6" s="516"/>
      <c r="I6" s="2"/>
      <c r="J6" s="2"/>
      <c r="K6" s="516"/>
      <c r="L6" s="516"/>
      <c r="M6" s="519"/>
      <c r="N6" s="516"/>
      <c r="O6" s="516"/>
      <c r="P6" s="516"/>
      <c r="Q6" s="516"/>
      <c r="R6" s="516"/>
      <c r="S6" s="516"/>
      <c r="T6" s="1"/>
    </row>
    <row r="7" spans="2:20" ht="51">
      <c r="B7" s="396" t="s">
        <v>141</v>
      </c>
      <c r="C7" s="253">
        <v>41246</v>
      </c>
      <c r="D7" s="249">
        <v>41246</v>
      </c>
      <c r="E7" s="249" t="s">
        <v>1628</v>
      </c>
      <c r="F7" s="303" t="s">
        <v>1629</v>
      </c>
      <c r="G7" s="322" t="s">
        <v>1630</v>
      </c>
      <c r="H7" s="213">
        <v>720</v>
      </c>
      <c r="I7" s="344" t="s">
        <v>1631</v>
      </c>
      <c r="J7" s="303" t="s">
        <v>1262</v>
      </c>
      <c r="K7" s="303" t="s">
        <v>162</v>
      </c>
      <c r="L7" s="434" t="s">
        <v>1632</v>
      </c>
      <c r="M7" s="434" t="s">
        <v>1633</v>
      </c>
      <c r="N7" s="303" t="s">
        <v>274</v>
      </c>
      <c r="O7" s="303" t="s">
        <v>254</v>
      </c>
      <c r="P7" s="303" t="s">
        <v>347</v>
      </c>
      <c r="Q7" s="164" t="s">
        <v>1634</v>
      </c>
      <c r="R7" s="164" t="s">
        <v>1635</v>
      </c>
      <c r="S7" s="323"/>
      <c r="T7" s="488" t="s">
        <v>1540</v>
      </c>
    </row>
    <row r="8" spans="1:20" s="4" customFormat="1" ht="12.75">
      <c r="A8" s="54"/>
      <c r="B8" s="516"/>
      <c r="C8" s="516"/>
      <c r="D8" s="517"/>
      <c r="E8" s="516"/>
      <c r="F8" s="516"/>
      <c r="G8" s="518"/>
      <c r="H8" s="516"/>
      <c r="I8" s="2"/>
      <c r="J8" s="2"/>
      <c r="K8" s="516"/>
      <c r="L8" s="516"/>
      <c r="M8" s="516"/>
      <c r="N8" s="516"/>
      <c r="O8" s="516"/>
      <c r="P8" s="516"/>
      <c r="Q8" s="516"/>
      <c r="R8" s="516"/>
      <c r="S8" s="516"/>
      <c r="T8" s="1"/>
    </row>
    <row r="9" spans="1:20" ht="38.25">
      <c r="A9" s="172"/>
      <c r="B9" s="303" t="s">
        <v>140</v>
      </c>
      <c r="C9" s="304">
        <v>41214</v>
      </c>
      <c r="D9" s="326">
        <v>41214</v>
      </c>
      <c r="E9" s="303" t="s">
        <v>1613</v>
      </c>
      <c r="F9" s="303" t="s">
        <v>1615</v>
      </c>
      <c r="G9" s="322" t="s">
        <v>1616</v>
      </c>
      <c r="H9" s="303">
        <v>53</v>
      </c>
      <c r="I9" s="303" t="s">
        <v>1363</v>
      </c>
      <c r="J9" s="303" t="s">
        <v>117</v>
      </c>
      <c r="K9" s="303" t="s">
        <v>162</v>
      </c>
      <c r="L9" s="344" t="s">
        <v>1617</v>
      </c>
      <c r="M9" s="344" t="s">
        <v>1618</v>
      </c>
      <c r="N9" s="201" t="s">
        <v>254</v>
      </c>
      <c r="O9" s="303" t="s">
        <v>254</v>
      </c>
      <c r="P9" s="303" t="s">
        <v>347</v>
      </c>
      <c r="Q9" s="344" t="s">
        <v>1625</v>
      </c>
      <c r="R9" s="304">
        <v>41214</v>
      </c>
      <c r="S9" s="344" t="s">
        <v>1619</v>
      </c>
      <c r="T9" s="477" t="s">
        <v>255</v>
      </c>
    </row>
    <row r="10" spans="1:20" s="4" customFormat="1" ht="12.75">
      <c r="A10" s="54"/>
      <c r="B10" s="516"/>
      <c r="C10" s="516"/>
      <c r="D10" s="517"/>
      <c r="E10" s="516"/>
      <c r="F10" s="516"/>
      <c r="G10" s="518"/>
      <c r="H10" s="516"/>
      <c r="I10" s="2"/>
      <c r="J10" s="2"/>
      <c r="K10" s="516"/>
      <c r="L10" s="516"/>
      <c r="M10" s="516"/>
      <c r="N10" s="516"/>
      <c r="O10" s="516"/>
      <c r="P10" s="516"/>
      <c r="Q10" s="516"/>
      <c r="R10" s="516"/>
      <c r="S10" s="516"/>
      <c r="T10" s="1"/>
    </row>
    <row r="11" spans="1:20" ht="25.5">
      <c r="A11" s="172"/>
      <c r="B11" s="303" t="s">
        <v>135</v>
      </c>
      <c r="C11" s="304">
        <v>41194</v>
      </c>
      <c r="D11" s="326">
        <v>41194</v>
      </c>
      <c r="E11" s="303" t="s">
        <v>1614</v>
      </c>
      <c r="F11" s="303" t="s">
        <v>1621</v>
      </c>
      <c r="G11" s="322" t="s">
        <v>1622</v>
      </c>
      <c r="H11" s="303">
        <v>83</v>
      </c>
      <c r="I11" s="303" t="s">
        <v>1476</v>
      </c>
      <c r="J11" s="303" t="s">
        <v>117</v>
      </c>
      <c r="K11" s="303" t="s">
        <v>162</v>
      </c>
      <c r="L11" s="344" t="s">
        <v>1620</v>
      </c>
      <c r="M11" s="344" t="s">
        <v>997</v>
      </c>
      <c r="N11" s="201" t="s">
        <v>254</v>
      </c>
      <c r="O11" s="303" t="s">
        <v>254</v>
      </c>
      <c r="P11" s="303" t="s">
        <v>347</v>
      </c>
      <c r="Q11" s="344" t="s">
        <v>1624</v>
      </c>
      <c r="R11" s="304">
        <v>41194</v>
      </c>
      <c r="S11" s="344" t="s">
        <v>1623</v>
      </c>
      <c r="T11" s="477" t="s">
        <v>255</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ht="51">
      <c r="A13" s="258"/>
      <c r="B13" s="213" t="s">
        <v>134</v>
      </c>
      <c r="C13" s="303" t="s">
        <v>1608</v>
      </c>
      <c r="D13" s="249">
        <v>41169</v>
      </c>
      <c r="E13" s="303" t="s">
        <v>1606</v>
      </c>
      <c r="F13" s="303" t="s">
        <v>117</v>
      </c>
      <c r="G13" s="322" t="s">
        <v>117</v>
      </c>
      <c r="H13" s="303" t="s">
        <v>117</v>
      </c>
      <c r="I13" s="303" t="s">
        <v>117</v>
      </c>
      <c r="J13" s="303" t="s">
        <v>1611</v>
      </c>
      <c r="K13" s="303" t="s">
        <v>200</v>
      </c>
      <c r="L13" s="344" t="s">
        <v>1607</v>
      </c>
      <c r="M13" s="7" t="s">
        <v>1610</v>
      </c>
      <c r="N13" s="323"/>
      <c r="O13" s="303" t="s">
        <v>254</v>
      </c>
      <c r="P13" s="303" t="s">
        <v>347</v>
      </c>
      <c r="Q13" s="7" t="s">
        <v>1609</v>
      </c>
      <c r="R13" s="253">
        <v>41174</v>
      </c>
      <c r="S13" s="7" t="s">
        <v>1612</v>
      </c>
      <c r="T13" s="492" t="s">
        <v>255</v>
      </c>
    </row>
    <row r="14" spans="1:20" s="4" customFormat="1" ht="12.75">
      <c r="A14" s="54"/>
      <c r="B14" s="256"/>
      <c r="C14" s="256"/>
      <c r="D14" s="281"/>
      <c r="E14" s="256"/>
      <c r="F14" s="256"/>
      <c r="G14" s="282"/>
      <c r="H14" s="256"/>
      <c r="I14" s="257"/>
      <c r="J14" s="257"/>
      <c r="K14" s="256"/>
      <c r="L14" s="256"/>
      <c r="M14" s="256"/>
      <c r="N14" s="256"/>
      <c r="O14" s="256"/>
      <c r="P14" s="256"/>
      <c r="Q14" s="256"/>
      <c r="R14" s="256"/>
      <c r="S14" s="256"/>
      <c r="T14" s="256"/>
    </row>
    <row r="15" spans="1:20" ht="25.5">
      <c r="A15" s="329"/>
      <c r="B15" s="213" t="s">
        <v>133</v>
      </c>
      <c r="C15" s="253">
        <v>41143</v>
      </c>
      <c r="D15" s="253">
        <v>41144</v>
      </c>
      <c r="E15" s="213" t="s">
        <v>1601</v>
      </c>
      <c r="F15" s="213" t="s">
        <v>1604</v>
      </c>
      <c r="G15" s="213" t="s">
        <v>1605</v>
      </c>
      <c r="H15" s="213">
        <v>17</v>
      </c>
      <c r="I15" s="213" t="s">
        <v>1363</v>
      </c>
      <c r="J15" s="303" t="s">
        <v>117</v>
      </c>
      <c r="K15" s="303" t="s">
        <v>162</v>
      </c>
      <c r="L15" s="368" t="s">
        <v>1602</v>
      </c>
      <c r="M15" s="201" t="s">
        <v>1543</v>
      </c>
      <c r="N15" s="303" t="s">
        <v>254</v>
      </c>
      <c r="O15" s="303" t="s">
        <v>254</v>
      </c>
      <c r="P15" s="319" t="s">
        <v>347</v>
      </c>
      <c r="Q15" s="323"/>
      <c r="R15" s="336" t="s">
        <v>1369</v>
      </c>
      <c r="S15" s="323"/>
      <c r="T15" s="488" t="s">
        <v>1540</v>
      </c>
    </row>
    <row r="16" spans="1:20" ht="25.5">
      <c r="A16" s="329"/>
      <c r="B16" s="213" t="s">
        <v>133</v>
      </c>
      <c r="C16" s="253">
        <v>41142</v>
      </c>
      <c r="D16" s="253">
        <v>41144</v>
      </c>
      <c r="E16" s="213" t="s">
        <v>1601</v>
      </c>
      <c r="F16" s="213" t="s">
        <v>58</v>
      </c>
      <c r="G16" s="213" t="s">
        <v>1603</v>
      </c>
      <c r="H16" s="213">
        <v>58</v>
      </c>
      <c r="I16" s="213" t="s">
        <v>1363</v>
      </c>
      <c r="J16" s="303" t="s">
        <v>117</v>
      </c>
      <c r="K16" s="303" t="s">
        <v>162</v>
      </c>
      <c r="L16" s="368" t="s">
        <v>1602</v>
      </c>
      <c r="M16" s="201" t="s">
        <v>1543</v>
      </c>
      <c r="N16" s="303" t="s">
        <v>254</v>
      </c>
      <c r="O16" s="303" t="s">
        <v>254</v>
      </c>
      <c r="P16" s="319" t="s">
        <v>347</v>
      </c>
      <c r="Q16" s="323"/>
      <c r="R16" s="336" t="s">
        <v>1369</v>
      </c>
      <c r="S16" s="323"/>
      <c r="T16" s="488" t="s">
        <v>1540</v>
      </c>
    </row>
    <row r="17" spans="2:20" ht="38.25">
      <c r="B17" s="222" t="s">
        <v>133</v>
      </c>
      <c r="C17" s="337">
        <v>41127</v>
      </c>
      <c r="D17" s="338">
        <v>41128</v>
      </c>
      <c r="E17" s="338" t="s">
        <v>1590</v>
      </c>
      <c r="F17" s="336" t="s">
        <v>1494</v>
      </c>
      <c r="G17" s="398" t="s">
        <v>1591</v>
      </c>
      <c r="H17" s="222">
        <v>60</v>
      </c>
      <c r="I17" s="336" t="s">
        <v>1592</v>
      </c>
      <c r="J17" s="336" t="s">
        <v>117</v>
      </c>
      <c r="K17" s="336" t="s">
        <v>162</v>
      </c>
      <c r="L17" s="515" t="s">
        <v>1593</v>
      </c>
      <c r="M17" s="515" t="s">
        <v>1597</v>
      </c>
      <c r="N17" s="336" t="s">
        <v>254</v>
      </c>
      <c r="O17" s="336" t="s">
        <v>254</v>
      </c>
      <c r="P17" s="319" t="s">
        <v>347</v>
      </c>
      <c r="Q17" s="342"/>
      <c r="R17" s="336" t="s">
        <v>1369</v>
      </c>
      <c r="S17" s="342"/>
      <c r="T17" s="488" t="s">
        <v>1540</v>
      </c>
    </row>
    <row r="18" spans="2:20" ht="76.5">
      <c r="B18" s="303" t="s">
        <v>133</v>
      </c>
      <c r="C18" s="303" t="s">
        <v>117</v>
      </c>
      <c r="D18" s="249">
        <v>41122</v>
      </c>
      <c r="E18" s="249" t="s">
        <v>1594</v>
      </c>
      <c r="F18" s="303" t="s">
        <v>117</v>
      </c>
      <c r="G18" s="322" t="s">
        <v>117</v>
      </c>
      <c r="H18" s="303" t="s">
        <v>117</v>
      </c>
      <c r="I18" s="514" t="s">
        <v>1598</v>
      </c>
      <c r="J18" s="303" t="s">
        <v>117</v>
      </c>
      <c r="K18" s="303" t="s">
        <v>201</v>
      </c>
      <c r="L18" s="481" t="s">
        <v>1595</v>
      </c>
      <c r="M18" s="481" t="s">
        <v>1596</v>
      </c>
      <c r="N18" s="303" t="s">
        <v>254</v>
      </c>
      <c r="O18" s="303" t="s">
        <v>254</v>
      </c>
      <c r="P18" s="410" t="s">
        <v>347</v>
      </c>
      <c r="Q18" s="494" t="s">
        <v>1599</v>
      </c>
      <c r="R18" s="303" t="s">
        <v>1369</v>
      </c>
      <c r="S18" s="323"/>
      <c r="T18" s="492" t="s">
        <v>255</v>
      </c>
    </row>
    <row r="19" spans="1:20" s="4" customFormat="1" ht="11.25" customHeight="1">
      <c r="A19" s="54"/>
      <c r="B19" s="239"/>
      <c r="C19" s="239"/>
      <c r="D19" s="240"/>
      <c r="E19" s="239"/>
      <c r="F19" s="239"/>
      <c r="G19" s="241"/>
      <c r="H19" s="239"/>
      <c r="I19" s="498"/>
      <c r="J19" s="242"/>
      <c r="K19" s="239"/>
      <c r="L19" s="256"/>
      <c r="M19" s="239"/>
      <c r="N19" s="239"/>
      <c r="O19" s="239"/>
      <c r="P19" s="239"/>
      <c r="Q19" s="239"/>
      <c r="R19" s="239"/>
      <c r="S19" s="256"/>
      <c r="T19" s="256"/>
    </row>
    <row r="20" spans="1:20" s="495" customFormat="1" ht="76.5">
      <c r="A20" s="499"/>
      <c r="B20" s="411" t="s">
        <v>132</v>
      </c>
      <c r="C20" s="482">
        <v>41095</v>
      </c>
      <c r="D20" s="482">
        <v>41096</v>
      </c>
      <c r="E20" s="496" t="s">
        <v>1573</v>
      </c>
      <c r="F20" s="496" t="s">
        <v>1574</v>
      </c>
      <c r="G20" s="411" t="s">
        <v>902</v>
      </c>
      <c r="H20" s="411">
        <v>265</v>
      </c>
      <c r="I20" s="411" t="s">
        <v>1476</v>
      </c>
      <c r="J20" s="319" t="s">
        <v>117</v>
      </c>
      <c r="K20" s="411" t="s">
        <v>162</v>
      </c>
      <c r="L20" s="421" t="s">
        <v>1577</v>
      </c>
      <c r="M20" s="421" t="s">
        <v>1575</v>
      </c>
      <c r="N20" s="319" t="s">
        <v>254</v>
      </c>
      <c r="O20" s="319" t="s">
        <v>254</v>
      </c>
      <c r="P20" s="319" t="s">
        <v>347</v>
      </c>
      <c r="Q20" s="344" t="s">
        <v>1576</v>
      </c>
      <c r="R20" s="482">
        <v>41096</v>
      </c>
      <c r="S20" s="500"/>
      <c r="T20" s="492" t="s">
        <v>255</v>
      </c>
    </row>
    <row r="21" spans="1:20" s="495" customFormat="1" ht="51">
      <c r="A21" s="501"/>
      <c r="B21" s="502" t="s">
        <v>132</v>
      </c>
      <c r="C21" s="503">
        <v>41096</v>
      </c>
      <c r="D21" s="503">
        <v>41096</v>
      </c>
      <c r="E21" s="503" t="s">
        <v>1584</v>
      </c>
      <c r="F21" s="504" t="s">
        <v>117</v>
      </c>
      <c r="G21" s="502" t="s">
        <v>117</v>
      </c>
      <c r="H21" s="502" t="s">
        <v>117</v>
      </c>
      <c r="I21" s="505" t="s">
        <v>117</v>
      </c>
      <c r="J21" s="505" t="s">
        <v>1588</v>
      </c>
      <c r="K21" s="502" t="s">
        <v>202</v>
      </c>
      <c r="L21" s="506" t="s">
        <v>1586</v>
      </c>
      <c r="M21" s="506" t="s">
        <v>1589</v>
      </c>
      <c r="N21" s="410" t="s">
        <v>254</v>
      </c>
      <c r="O21" s="410" t="s">
        <v>254</v>
      </c>
      <c r="P21" s="410" t="s">
        <v>347</v>
      </c>
      <c r="Q21" s="344" t="s">
        <v>1587</v>
      </c>
      <c r="R21" s="12" t="s">
        <v>1369</v>
      </c>
      <c r="S21" s="344" t="s">
        <v>1585</v>
      </c>
      <c r="T21" s="488" t="s">
        <v>1540</v>
      </c>
    </row>
    <row r="22" spans="1:20" s="4" customFormat="1" ht="11.25" customHeight="1">
      <c r="A22" s="54"/>
      <c r="B22" s="239"/>
      <c r="C22" s="239"/>
      <c r="D22" s="240"/>
      <c r="E22" s="239"/>
      <c r="F22" s="239"/>
      <c r="G22" s="241"/>
      <c r="H22" s="239"/>
      <c r="I22" s="498"/>
      <c r="J22" s="242"/>
      <c r="K22" s="239"/>
      <c r="L22" s="256"/>
      <c r="M22" s="239"/>
      <c r="N22" s="239"/>
      <c r="O22" s="239"/>
      <c r="P22" s="239"/>
      <c r="Q22" s="239"/>
      <c r="R22" s="239"/>
      <c r="S22" s="256"/>
      <c r="T22" s="256"/>
    </row>
    <row r="23" spans="1:20" ht="75">
      <c r="A23" s="493"/>
      <c r="B23" s="508" t="s">
        <v>131</v>
      </c>
      <c r="C23" s="509">
        <v>41073</v>
      </c>
      <c r="D23" s="509">
        <v>41074</v>
      </c>
      <c r="E23" s="412" t="s">
        <v>1583</v>
      </c>
      <c r="F23" s="510" t="s">
        <v>1578</v>
      </c>
      <c r="G23" s="508" t="s">
        <v>1579</v>
      </c>
      <c r="H23" s="508">
        <v>4</v>
      </c>
      <c r="I23" s="511" t="s">
        <v>1476</v>
      </c>
      <c r="J23" s="511" t="s">
        <v>117</v>
      </c>
      <c r="K23" s="511" t="s">
        <v>162</v>
      </c>
      <c r="L23" s="512" t="s">
        <v>1581</v>
      </c>
      <c r="M23" s="512" t="s">
        <v>1582</v>
      </c>
      <c r="N23" s="303" t="s">
        <v>254</v>
      </c>
      <c r="O23" s="303" t="s">
        <v>254</v>
      </c>
      <c r="P23" s="303" t="s">
        <v>347</v>
      </c>
      <c r="Q23" s="512" t="s">
        <v>1580</v>
      </c>
      <c r="R23" s="253">
        <v>41072</v>
      </c>
      <c r="S23" s="323"/>
      <c r="T23" s="477" t="s">
        <v>255</v>
      </c>
    </row>
    <row r="24" spans="1:20" s="495" customFormat="1" ht="75">
      <c r="A24" s="493"/>
      <c r="B24" s="508" t="s">
        <v>131</v>
      </c>
      <c r="C24" s="509">
        <v>41071</v>
      </c>
      <c r="D24" s="509">
        <v>41071</v>
      </c>
      <c r="E24" s="412" t="s">
        <v>1567</v>
      </c>
      <c r="F24" s="510" t="s">
        <v>1570</v>
      </c>
      <c r="G24" s="508" t="s">
        <v>1571</v>
      </c>
      <c r="H24" s="508">
        <v>531</v>
      </c>
      <c r="I24" s="511" t="s">
        <v>1363</v>
      </c>
      <c r="J24" s="412" t="s">
        <v>117</v>
      </c>
      <c r="K24" s="508" t="s">
        <v>162</v>
      </c>
      <c r="L24" s="494" t="s">
        <v>1568</v>
      </c>
      <c r="M24" s="506" t="s">
        <v>1569</v>
      </c>
      <c r="N24" s="412" t="s">
        <v>254</v>
      </c>
      <c r="O24" s="412" t="s">
        <v>254</v>
      </c>
      <c r="P24" s="412" t="s">
        <v>347</v>
      </c>
      <c r="Q24" s="412"/>
      <c r="R24" s="509">
        <v>41072</v>
      </c>
      <c r="S24" s="497" t="s">
        <v>1572</v>
      </c>
      <c r="T24" s="507" t="s">
        <v>255</v>
      </c>
    </row>
    <row r="25" spans="2:20" ht="12.75">
      <c r="B25" s="529"/>
      <c r="C25" s="530"/>
      <c r="D25" s="530"/>
      <c r="E25" s="530"/>
      <c r="F25" s="530"/>
      <c r="G25" s="530"/>
      <c r="H25" s="530"/>
      <c r="I25" s="530"/>
      <c r="J25" s="530"/>
      <c r="K25" s="530"/>
      <c r="L25" s="530"/>
      <c r="M25" s="530"/>
      <c r="N25" s="530"/>
      <c r="O25" s="530"/>
      <c r="P25" s="530"/>
      <c r="Q25" s="530"/>
      <c r="R25" s="530"/>
      <c r="S25" s="530"/>
      <c r="T25" s="531"/>
    </row>
    <row r="26" spans="2:20" ht="12.75">
      <c r="B26" s="411" t="s">
        <v>129</v>
      </c>
      <c r="C26" s="482">
        <v>41017</v>
      </c>
      <c r="D26" s="482">
        <v>41017</v>
      </c>
      <c r="E26" s="303" t="s">
        <v>1554</v>
      </c>
      <c r="F26" s="411" t="s">
        <v>1555</v>
      </c>
      <c r="G26" s="411" t="s">
        <v>1556</v>
      </c>
      <c r="H26" s="411">
        <v>37</v>
      </c>
      <c r="I26" s="489" t="s">
        <v>1363</v>
      </c>
      <c r="J26" s="319" t="s">
        <v>117</v>
      </c>
      <c r="K26" s="411" t="s">
        <v>162</v>
      </c>
      <c r="L26" s="3" t="s">
        <v>1553</v>
      </c>
      <c r="M26" s="490" t="s">
        <v>1557</v>
      </c>
      <c r="N26" s="303" t="s">
        <v>254</v>
      </c>
      <c r="O26" s="303" t="s">
        <v>254</v>
      </c>
      <c r="P26" s="303" t="s">
        <v>347</v>
      </c>
      <c r="Q26" s="303"/>
      <c r="R26" s="482">
        <v>41017</v>
      </c>
      <c r="S26" s="344"/>
      <c r="T26" s="477" t="s">
        <v>255</v>
      </c>
    </row>
    <row r="27" spans="2:20" ht="51" customHeight="1">
      <c r="B27" s="411" t="s">
        <v>129</v>
      </c>
      <c r="C27" s="315">
        <v>41013</v>
      </c>
      <c r="D27" s="491" t="s">
        <v>117</v>
      </c>
      <c r="E27" s="319" t="s">
        <v>117</v>
      </c>
      <c r="F27" s="319" t="s">
        <v>1561</v>
      </c>
      <c r="G27" s="318" t="s">
        <v>1562</v>
      </c>
      <c r="H27" s="314">
        <v>37</v>
      </c>
      <c r="I27" s="536" t="s">
        <v>1564</v>
      </c>
      <c r="J27" s="535" t="s">
        <v>117</v>
      </c>
      <c r="K27" s="534" t="s">
        <v>200</v>
      </c>
      <c r="L27" s="532" t="s">
        <v>1563</v>
      </c>
      <c r="M27" s="536" t="s">
        <v>1565</v>
      </c>
      <c r="N27" s="534" t="s">
        <v>254</v>
      </c>
      <c r="O27" s="534" t="s">
        <v>254</v>
      </c>
      <c r="P27" s="534" t="s">
        <v>347</v>
      </c>
      <c r="Q27" s="408"/>
      <c r="R27" s="408"/>
      <c r="S27" s="408"/>
      <c r="T27" s="537" t="s">
        <v>1566</v>
      </c>
    </row>
    <row r="28" spans="2:20" ht="12.75">
      <c r="B28" s="411" t="s">
        <v>129</v>
      </c>
      <c r="C28" s="482">
        <v>41011</v>
      </c>
      <c r="D28" s="326" t="s">
        <v>117</v>
      </c>
      <c r="E28" s="303" t="s">
        <v>117</v>
      </c>
      <c r="F28" s="411" t="s">
        <v>1559</v>
      </c>
      <c r="G28" s="411" t="s">
        <v>1560</v>
      </c>
      <c r="H28" s="411">
        <v>49</v>
      </c>
      <c r="I28" s="536"/>
      <c r="J28" s="535"/>
      <c r="K28" s="534"/>
      <c r="L28" s="533"/>
      <c r="M28" s="536"/>
      <c r="N28" s="534"/>
      <c r="O28" s="534"/>
      <c r="P28" s="534"/>
      <c r="Q28" s="319"/>
      <c r="R28" s="482"/>
      <c r="S28" s="481"/>
      <c r="T28" s="538"/>
    </row>
    <row r="29" spans="2:20" ht="12.75">
      <c r="B29" s="411" t="s">
        <v>129</v>
      </c>
      <c r="C29" s="253">
        <v>41004</v>
      </c>
      <c r="D29" s="326" t="s">
        <v>117</v>
      </c>
      <c r="E29" s="303" t="s">
        <v>117</v>
      </c>
      <c r="F29" s="303" t="s">
        <v>1170</v>
      </c>
      <c r="G29" s="322" t="s">
        <v>1558</v>
      </c>
      <c r="H29" s="213">
        <v>101</v>
      </c>
      <c r="I29" s="536"/>
      <c r="J29" s="535"/>
      <c r="K29" s="534"/>
      <c r="L29" s="533"/>
      <c r="M29" s="536"/>
      <c r="N29" s="534"/>
      <c r="O29" s="534"/>
      <c r="P29" s="534"/>
      <c r="Q29" s="408"/>
      <c r="R29" s="408"/>
      <c r="S29" s="408"/>
      <c r="T29" s="539"/>
    </row>
    <row r="30" spans="2:20" ht="12.75">
      <c r="B30" s="529"/>
      <c r="C30" s="530"/>
      <c r="D30" s="530"/>
      <c r="E30" s="530"/>
      <c r="F30" s="530"/>
      <c r="G30" s="530"/>
      <c r="H30" s="530"/>
      <c r="I30" s="530"/>
      <c r="J30" s="530"/>
      <c r="K30" s="530"/>
      <c r="L30" s="530"/>
      <c r="M30" s="530"/>
      <c r="N30" s="530"/>
      <c r="O30" s="530"/>
      <c r="P30" s="530"/>
      <c r="Q30" s="530"/>
      <c r="R30" s="530"/>
      <c r="S30" s="530"/>
      <c r="T30" s="531"/>
    </row>
    <row r="31" spans="2:20" ht="12.75">
      <c r="B31" s="411" t="s">
        <v>128</v>
      </c>
      <c r="C31" s="482">
        <v>40983</v>
      </c>
      <c r="D31" s="482">
        <v>40977</v>
      </c>
      <c r="E31" s="396" t="s">
        <v>1549</v>
      </c>
      <c r="F31" s="411" t="s">
        <v>1551</v>
      </c>
      <c r="G31" s="411" t="s">
        <v>1552</v>
      </c>
      <c r="H31" s="411">
        <v>60</v>
      </c>
      <c r="I31" s="411" t="s">
        <v>1386</v>
      </c>
      <c r="J31" s="319" t="s">
        <v>117</v>
      </c>
      <c r="K31" s="411" t="s">
        <v>162</v>
      </c>
      <c r="L31" s="344" t="s">
        <v>1550</v>
      </c>
      <c r="M31" s="421"/>
      <c r="N31" s="303" t="s">
        <v>254</v>
      </c>
      <c r="O31" s="303" t="s">
        <v>254</v>
      </c>
      <c r="P31" s="303" t="s">
        <v>347</v>
      </c>
      <c r="Q31" s="303" t="s">
        <v>117</v>
      </c>
      <c r="R31" s="482">
        <v>40983</v>
      </c>
      <c r="S31" s="344"/>
      <c r="T31" s="477" t="s">
        <v>255</v>
      </c>
    </row>
    <row r="32" spans="1:20" s="411" customFormat="1" ht="12.75">
      <c r="A32" s="480"/>
      <c r="B32" s="411" t="s">
        <v>128</v>
      </c>
      <c r="C32" s="482">
        <v>40982</v>
      </c>
      <c r="D32" s="482">
        <v>40977</v>
      </c>
      <c r="E32" s="396" t="s">
        <v>1549</v>
      </c>
      <c r="F32" s="411" t="s">
        <v>1546</v>
      </c>
      <c r="G32" s="411" t="s">
        <v>1547</v>
      </c>
      <c r="H32" s="411">
        <v>17</v>
      </c>
      <c r="I32" s="411" t="s">
        <v>1541</v>
      </c>
      <c r="J32" s="319" t="s">
        <v>117</v>
      </c>
      <c r="K32" s="411" t="s">
        <v>162</v>
      </c>
      <c r="L32" s="344" t="s">
        <v>1548</v>
      </c>
      <c r="M32" s="421"/>
      <c r="N32" s="303" t="s">
        <v>254</v>
      </c>
      <c r="O32" s="303" t="s">
        <v>254</v>
      </c>
      <c r="P32" s="303" t="s">
        <v>347</v>
      </c>
      <c r="Q32" s="303" t="s">
        <v>117</v>
      </c>
      <c r="R32" s="482">
        <v>40982</v>
      </c>
      <c r="S32" s="344"/>
      <c r="T32" s="477" t="s">
        <v>255</v>
      </c>
    </row>
    <row r="33" spans="1:20" s="213" customFormat="1" ht="51">
      <c r="A33" s="52"/>
      <c r="B33" s="411" t="s">
        <v>128</v>
      </c>
      <c r="C33" s="482">
        <v>40973</v>
      </c>
      <c r="D33" s="482">
        <v>40973</v>
      </c>
      <c r="E33" s="482" t="s">
        <v>1538</v>
      </c>
      <c r="F33" s="411" t="s">
        <v>1544</v>
      </c>
      <c r="G33" s="411" t="s">
        <v>1545</v>
      </c>
      <c r="H33" s="411">
        <v>22</v>
      </c>
      <c r="I33" s="411" t="s">
        <v>1528</v>
      </c>
      <c r="J33" s="319" t="s">
        <v>117</v>
      </c>
      <c r="K33" s="303" t="s">
        <v>162</v>
      </c>
      <c r="L33" s="368" t="s">
        <v>1539</v>
      </c>
      <c r="M33" s="434" t="s">
        <v>138</v>
      </c>
      <c r="N33" s="303" t="s">
        <v>254</v>
      </c>
      <c r="O33" s="303" t="s">
        <v>254</v>
      </c>
      <c r="P33" s="303" t="s">
        <v>347</v>
      </c>
      <c r="Q33" s="303" t="s">
        <v>117</v>
      </c>
      <c r="R33" s="253">
        <v>40973</v>
      </c>
      <c r="T33" s="477" t="s">
        <v>255</v>
      </c>
    </row>
    <row r="34" spans="1:20" s="411" customFormat="1" ht="38.25">
      <c r="A34" s="480"/>
      <c r="B34" s="411" t="s">
        <v>128</v>
      </c>
      <c r="C34" s="482">
        <v>40974</v>
      </c>
      <c r="D34" s="482">
        <v>40975</v>
      </c>
      <c r="E34" s="482" t="s">
        <v>1533</v>
      </c>
      <c r="F34" s="411" t="s">
        <v>1534</v>
      </c>
      <c r="G34" s="411" t="s">
        <v>1535</v>
      </c>
      <c r="H34" s="411">
        <v>53</v>
      </c>
      <c r="I34" s="411" t="s">
        <v>1541</v>
      </c>
      <c r="J34" s="319" t="s">
        <v>117</v>
      </c>
      <c r="L34" s="7" t="s">
        <v>1542</v>
      </c>
      <c r="M34" s="421" t="s">
        <v>1543</v>
      </c>
      <c r="N34" s="411" t="s">
        <v>254</v>
      </c>
      <c r="O34" s="411" t="s">
        <v>254</v>
      </c>
      <c r="P34" s="411" t="s">
        <v>347</v>
      </c>
      <c r="Q34" s="481" t="s">
        <v>1537</v>
      </c>
      <c r="R34" s="482">
        <v>40975</v>
      </c>
      <c r="S34" s="344" t="s">
        <v>1536</v>
      </c>
      <c r="T34" s="488" t="s">
        <v>1540</v>
      </c>
    </row>
    <row r="35" spans="1:20" s="4" customFormat="1" ht="12.75">
      <c r="A35" s="54"/>
      <c r="B35" s="239"/>
      <c r="C35" s="239"/>
      <c r="D35" s="240"/>
      <c r="E35" s="256"/>
      <c r="F35" s="239"/>
      <c r="G35" s="241"/>
      <c r="H35" s="239"/>
      <c r="I35" s="242"/>
      <c r="J35" s="242"/>
      <c r="K35" s="239"/>
      <c r="L35" s="256"/>
      <c r="M35" s="239"/>
      <c r="N35" s="239"/>
      <c r="O35" s="239"/>
      <c r="P35" s="239"/>
      <c r="Q35" s="256"/>
      <c r="R35" s="239"/>
      <c r="S35" s="239"/>
      <c r="T35" s="239"/>
    </row>
    <row r="36" spans="1:20" s="411" customFormat="1" ht="76.5">
      <c r="A36" s="480"/>
      <c r="B36" s="411" t="s">
        <v>127</v>
      </c>
      <c r="C36" s="411" t="s">
        <v>1262</v>
      </c>
      <c r="D36" s="482">
        <v>40960</v>
      </c>
      <c r="E36" s="411" t="s">
        <v>1522</v>
      </c>
      <c r="F36" s="411" t="s">
        <v>117</v>
      </c>
      <c r="G36" s="411" t="s">
        <v>117</v>
      </c>
      <c r="H36" s="411" t="s">
        <v>117</v>
      </c>
      <c r="I36" s="411" t="s">
        <v>117</v>
      </c>
      <c r="J36" s="411" t="s">
        <v>1525</v>
      </c>
      <c r="K36" s="411" t="s">
        <v>201</v>
      </c>
      <c r="L36" s="421" t="s">
        <v>1524</v>
      </c>
      <c r="M36" s="421" t="s">
        <v>1523</v>
      </c>
      <c r="N36" s="411" t="s">
        <v>274</v>
      </c>
      <c r="O36" s="411" t="s">
        <v>254</v>
      </c>
      <c r="P36" s="411" t="s">
        <v>347</v>
      </c>
      <c r="Q36" s="481" t="s">
        <v>1526</v>
      </c>
      <c r="R36" s="482">
        <v>40960</v>
      </c>
      <c r="T36" s="477" t="s">
        <v>255</v>
      </c>
    </row>
    <row r="37" spans="1:20" s="475" customFormat="1" ht="63.75">
      <c r="A37" s="483"/>
      <c r="B37" s="319" t="s">
        <v>127</v>
      </c>
      <c r="C37" s="319" t="s">
        <v>1262</v>
      </c>
      <c r="D37" s="420">
        <v>40939</v>
      </c>
      <c r="E37" s="319" t="s">
        <v>1527</v>
      </c>
      <c r="F37" s="319" t="s">
        <v>117</v>
      </c>
      <c r="G37" s="319" t="s">
        <v>117</v>
      </c>
      <c r="H37" s="319" t="s">
        <v>117</v>
      </c>
      <c r="I37" s="319" t="s">
        <v>1528</v>
      </c>
      <c r="J37" s="319" t="s">
        <v>117</v>
      </c>
      <c r="K37" s="319" t="s">
        <v>162</v>
      </c>
      <c r="L37" s="344" t="s">
        <v>1532</v>
      </c>
      <c r="M37" s="475" t="s">
        <v>1529</v>
      </c>
      <c r="N37" s="319" t="s">
        <v>254</v>
      </c>
      <c r="O37" s="319" t="s">
        <v>254</v>
      </c>
      <c r="P37" s="319" t="s">
        <v>347</v>
      </c>
      <c r="Q37" s="481" t="s">
        <v>1530</v>
      </c>
      <c r="R37" s="420">
        <v>40939</v>
      </c>
      <c r="S37" s="475" t="s">
        <v>1531</v>
      </c>
      <c r="T37" s="477" t="s">
        <v>255</v>
      </c>
    </row>
    <row r="38" spans="1:20" s="4" customFormat="1" ht="12.75">
      <c r="A38" s="54"/>
      <c r="B38" s="239"/>
      <c r="C38" s="239"/>
      <c r="D38" s="240"/>
      <c r="E38" s="256"/>
      <c r="F38" s="239"/>
      <c r="G38" s="241"/>
      <c r="H38" s="239"/>
      <c r="I38" s="242"/>
      <c r="J38" s="242"/>
      <c r="K38" s="239"/>
      <c r="L38" s="256"/>
      <c r="M38" s="239"/>
      <c r="N38" s="239"/>
      <c r="O38" s="239"/>
      <c r="P38" s="239"/>
      <c r="Q38" s="256"/>
      <c r="R38" s="239"/>
      <c r="S38" s="239"/>
      <c r="T38" s="239"/>
    </row>
    <row r="39" spans="1:20" s="471" customFormat="1" ht="36.75" customHeight="1">
      <c r="A39" s="478"/>
      <c r="B39" s="319" t="s">
        <v>126</v>
      </c>
      <c r="C39" s="420">
        <v>40939</v>
      </c>
      <c r="D39" s="420">
        <v>40939</v>
      </c>
      <c r="E39" s="319" t="s">
        <v>1513</v>
      </c>
      <c r="F39" s="476">
        <v>0.5979166666666667</v>
      </c>
      <c r="G39" s="476">
        <v>0.6604166666666667</v>
      </c>
      <c r="H39" s="319">
        <v>90</v>
      </c>
      <c r="I39" s="319" t="s">
        <v>1511</v>
      </c>
      <c r="J39" s="319" t="s">
        <v>117</v>
      </c>
      <c r="K39" s="319" t="s">
        <v>162</v>
      </c>
      <c r="L39" s="479" t="s">
        <v>1512</v>
      </c>
      <c r="M39" s="425" t="s">
        <v>142</v>
      </c>
      <c r="N39" s="319" t="s">
        <v>254</v>
      </c>
      <c r="O39" s="319" t="s">
        <v>254</v>
      </c>
      <c r="P39" s="319" t="s">
        <v>347</v>
      </c>
      <c r="Q39" s="319"/>
      <c r="R39" s="420">
        <v>40939</v>
      </c>
      <c r="S39" s="425" t="s">
        <v>1514</v>
      </c>
      <c r="T39" s="477" t="s">
        <v>255</v>
      </c>
    </row>
    <row r="40" spans="1:20" s="471" customFormat="1" ht="15">
      <c r="A40" s="463"/>
      <c r="B40" s="472" t="s">
        <v>126</v>
      </c>
      <c r="C40" s="473">
        <v>40916</v>
      </c>
      <c r="D40" s="473">
        <v>40905</v>
      </c>
      <c r="E40" s="473" t="s">
        <v>1518</v>
      </c>
      <c r="F40" s="474" t="s">
        <v>1519</v>
      </c>
      <c r="G40" s="474" t="s">
        <v>1520</v>
      </c>
      <c r="H40" s="474">
        <v>871</v>
      </c>
      <c r="I40" s="474" t="s">
        <v>1521</v>
      </c>
      <c r="J40" s="474" t="s">
        <v>1521</v>
      </c>
      <c r="K40" s="474" t="s">
        <v>1392</v>
      </c>
      <c r="L40" s="474" t="s">
        <v>1392</v>
      </c>
      <c r="M40" s="474" t="s">
        <v>1392</v>
      </c>
      <c r="N40" s="474"/>
      <c r="O40" s="474"/>
      <c r="P40" s="474"/>
      <c r="Q40" s="474"/>
      <c r="R40" s="474"/>
      <c r="S40" s="474"/>
      <c r="T40" s="477" t="s">
        <v>255</v>
      </c>
    </row>
    <row r="41" spans="1:20" s="4" customFormat="1" ht="12.75">
      <c r="A41" s="54"/>
      <c r="B41" s="239"/>
      <c r="C41" s="239"/>
      <c r="D41" s="240"/>
      <c r="E41" s="256"/>
      <c r="F41" s="239"/>
      <c r="G41" s="241"/>
      <c r="H41" s="239"/>
      <c r="I41" s="242"/>
      <c r="J41" s="242"/>
      <c r="K41" s="239"/>
      <c r="L41" s="256"/>
      <c r="M41" s="239"/>
      <c r="N41" s="239"/>
      <c r="O41" s="239"/>
      <c r="P41" s="239"/>
      <c r="Q41" s="256"/>
      <c r="R41" s="239"/>
      <c r="S41" s="239"/>
      <c r="T41" s="239"/>
    </row>
    <row r="42" ht="12.75"/>
    <row r="43" ht="12.75"/>
    <row r="44" ht="12.75"/>
    <row r="45" ht="12.75"/>
    <row r="46" ht="12.75"/>
    <row r="47" spans="2:20" s="54" customFormat="1" ht="53.25" customHeight="1">
      <c r="B47" s="484"/>
      <c r="C47" s="484"/>
      <c r="D47" s="485"/>
      <c r="E47" s="484"/>
      <c r="F47" s="484"/>
      <c r="G47" s="486"/>
      <c r="H47" s="484"/>
      <c r="I47" s="487"/>
      <c r="J47" s="487"/>
      <c r="K47" s="484"/>
      <c r="L47" s="484"/>
      <c r="M47" s="484"/>
      <c r="N47" s="484"/>
      <c r="O47" s="484"/>
      <c r="P47" s="484"/>
      <c r="Q47" s="484"/>
      <c r="R47" s="484"/>
      <c r="S47" s="484"/>
      <c r="T47" s="484"/>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sheetData>
  <sheetProtection/>
  <mergeCells count="11">
    <mergeCell ref="B25:T25"/>
    <mergeCell ref="B30:T30"/>
    <mergeCell ref="L27:L29"/>
    <mergeCell ref="K27:K29"/>
    <mergeCell ref="J27:J29"/>
    <mergeCell ref="I27:I29"/>
    <mergeCell ref="M27:M29"/>
    <mergeCell ref="N27:N29"/>
    <mergeCell ref="O27:O29"/>
    <mergeCell ref="P27:P29"/>
    <mergeCell ref="T27:T2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1" sqref="A1:G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21" t="s">
        <v>1517</v>
      </c>
      <c r="B1" s="521"/>
      <c r="C1" s="521"/>
      <c r="D1" s="521"/>
      <c r="E1" s="521"/>
      <c r="F1" s="521"/>
      <c r="G1" s="521"/>
    </row>
    <row r="2" ht="23.25" customHeight="1" thickBot="1">
      <c r="A2" s="77" t="s">
        <v>214</v>
      </c>
    </row>
    <row r="3" spans="1:7" ht="22.5" thickBot="1">
      <c r="A3" s="19" t="s">
        <v>136</v>
      </c>
      <c r="B3" s="19" t="s">
        <v>137</v>
      </c>
      <c r="C3" s="19" t="s">
        <v>119</v>
      </c>
      <c r="D3" s="19" t="s">
        <v>122</v>
      </c>
      <c r="E3" s="19" t="s">
        <v>123</v>
      </c>
      <c r="F3" s="96" t="s">
        <v>124</v>
      </c>
      <c r="G3" s="99" t="s">
        <v>125</v>
      </c>
    </row>
    <row r="4" spans="1:7" ht="23.25" customHeight="1" thickBot="1">
      <c r="A4" s="15" t="s">
        <v>318</v>
      </c>
      <c r="B4" s="15" t="s">
        <v>1476</v>
      </c>
      <c r="C4" s="206">
        <f>31*24*60</f>
        <v>44640</v>
      </c>
      <c r="D4" s="206">
        <v>0</v>
      </c>
      <c r="E4" s="207">
        <f aca="true" t="shared" si="0" ref="E4:E11">SUM(C4-D4)</f>
        <v>44640</v>
      </c>
      <c r="F4" s="208">
        <v>0</v>
      </c>
      <c r="G4" s="100">
        <f aca="true" t="shared" si="1" ref="G4:G15">(E4-F4)/E4</f>
        <v>1</v>
      </c>
    </row>
    <row r="5" spans="1:7" ht="23.25" customHeight="1" thickBot="1">
      <c r="A5" s="15" t="s">
        <v>127</v>
      </c>
      <c r="B5" s="15" t="s">
        <v>1476</v>
      </c>
      <c r="C5" s="206">
        <f>28*24*60</f>
        <v>40320</v>
      </c>
      <c r="D5" s="16">
        <v>0</v>
      </c>
      <c r="E5" s="207">
        <f t="shared" si="0"/>
        <v>40320</v>
      </c>
      <c r="F5" s="98">
        <v>0</v>
      </c>
      <c r="G5" s="100">
        <f t="shared" si="1"/>
        <v>1</v>
      </c>
    </row>
    <row r="6" spans="1:7" ht="23.25" customHeight="1" thickBot="1">
      <c r="A6" s="15" t="s">
        <v>128</v>
      </c>
      <c r="B6" s="15" t="s">
        <v>1476</v>
      </c>
      <c r="C6" s="206">
        <f>31*24*60</f>
        <v>44640</v>
      </c>
      <c r="D6" s="16">
        <v>0</v>
      </c>
      <c r="E6" s="207">
        <f t="shared" si="0"/>
        <v>44640</v>
      </c>
      <c r="F6" s="98">
        <v>0</v>
      </c>
      <c r="G6" s="100">
        <f t="shared" si="1"/>
        <v>1</v>
      </c>
    </row>
    <row r="7" spans="1:7" ht="23.25" customHeight="1" thickBot="1">
      <c r="A7" s="15" t="s">
        <v>129</v>
      </c>
      <c r="B7" s="15" t="s">
        <v>1476</v>
      </c>
      <c r="C7" s="206">
        <f>30*24*60</f>
        <v>43200</v>
      </c>
      <c r="D7" s="16">
        <v>0</v>
      </c>
      <c r="E7" s="207">
        <f t="shared" si="0"/>
        <v>43200</v>
      </c>
      <c r="F7" s="98">
        <v>0</v>
      </c>
      <c r="G7" s="100">
        <f t="shared" si="1"/>
        <v>1</v>
      </c>
    </row>
    <row r="8" spans="1:7" ht="23.25" customHeight="1" thickBot="1">
      <c r="A8" s="15" t="s">
        <v>130</v>
      </c>
      <c r="B8" s="15" t="s">
        <v>1476</v>
      </c>
      <c r="C8" s="206">
        <f>31*24*60</f>
        <v>44640</v>
      </c>
      <c r="D8" s="16">
        <v>0</v>
      </c>
      <c r="E8" s="207">
        <f t="shared" si="0"/>
        <v>44640</v>
      </c>
      <c r="F8" s="98">
        <v>0</v>
      </c>
      <c r="G8" s="100">
        <f t="shared" si="1"/>
        <v>1</v>
      </c>
    </row>
    <row r="9" spans="1:7" ht="23.25" customHeight="1" thickBot="1">
      <c r="A9" s="15" t="s">
        <v>131</v>
      </c>
      <c r="B9" s="15" t="s">
        <v>1476</v>
      </c>
      <c r="C9" s="206">
        <f>30*24*60</f>
        <v>43200</v>
      </c>
      <c r="D9" s="16">
        <v>0</v>
      </c>
      <c r="E9" s="207">
        <f t="shared" si="0"/>
        <v>43200</v>
      </c>
      <c r="F9" s="98">
        <v>0</v>
      </c>
      <c r="G9" s="100">
        <f t="shared" si="1"/>
        <v>1</v>
      </c>
    </row>
    <row r="10" spans="1:7" ht="23.25" customHeight="1" thickBot="1">
      <c r="A10" s="15" t="s">
        <v>132</v>
      </c>
      <c r="B10" s="15" t="s">
        <v>1476</v>
      </c>
      <c r="C10" s="206">
        <f>31*24*60</f>
        <v>44640</v>
      </c>
      <c r="D10" s="16">
        <v>0</v>
      </c>
      <c r="E10" s="16">
        <f t="shared" si="0"/>
        <v>44640</v>
      </c>
      <c r="F10" s="15">
        <v>0</v>
      </c>
      <c r="G10" s="100">
        <f t="shared" si="1"/>
        <v>1</v>
      </c>
    </row>
    <row r="11" spans="1:7" ht="23.25" customHeight="1" thickBot="1">
      <c r="A11" s="15" t="s">
        <v>133</v>
      </c>
      <c r="B11" s="15" t="s">
        <v>1476</v>
      </c>
      <c r="C11" s="206">
        <f>31*24*60</f>
        <v>44640</v>
      </c>
      <c r="D11" s="16">
        <v>0</v>
      </c>
      <c r="E11" s="16">
        <f t="shared" si="0"/>
        <v>44640</v>
      </c>
      <c r="F11" s="15">
        <v>0</v>
      </c>
      <c r="G11" s="100">
        <f t="shared" si="1"/>
        <v>1</v>
      </c>
    </row>
    <row r="12" spans="1:7" ht="23.25" customHeight="1" thickBot="1">
      <c r="A12" s="15" t="s">
        <v>134</v>
      </c>
      <c r="B12" s="15" t="s">
        <v>1476</v>
      </c>
      <c r="C12" s="206">
        <f>30*24*60</f>
        <v>43200</v>
      </c>
      <c r="D12" s="16">
        <v>0</v>
      </c>
      <c r="E12" s="16">
        <f>SUM(C12-D12)</f>
        <v>43200</v>
      </c>
      <c r="F12" s="15">
        <v>0</v>
      </c>
      <c r="G12" s="100">
        <f t="shared" si="1"/>
        <v>1</v>
      </c>
    </row>
    <row r="13" spans="1:7" ht="23.25" customHeight="1" thickBot="1">
      <c r="A13" s="17" t="s">
        <v>135</v>
      </c>
      <c r="B13" s="15" t="s">
        <v>1476</v>
      </c>
      <c r="C13" s="206">
        <f>31*24*60</f>
        <v>44640</v>
      </c>
      <c r="D13" s="16">
        <v>0</v>
      </c>
      <c r="E13" s="16">
        <f>SUM(C13-D13)</f>
        <v>44640</v>
      </c>
      <c r="F13" s="18">
        <v>48</v>
      </c>
      <c r="G13" s="100">
        <f t="shared" si="1"/>
        <v>0.9989247311827957</v>
      </c>
    </row>
    <row r="14" spans="1:7" ht="23.25" customHeight="1" thickBot="1">
      <c r="A14" s="17" t="s">
        <v>140</v>
      </c>
      <c r="B14" s="15" t="s">
        <v>1476</v>
      </c>
      <c r="C14" s="206">
        <f>30*24*60</f>
        <v>43200</v>
      </c>
      <c r="D14" s="16">
        <v>0</v>
      </c>
      <c r="E14" s="16">
        <f>SUM(C14-D14)</f>
        <v>43200</v>
      </c>
      <c r="F14" s="18">
        <v>0</v>
      </c>
      <c r="G14" s="100">
        <f t="shared" si="1"/>
        <v>1</v>
      </c>
    </row>
    <row r="15" spans="1:7" ht="23.25" customHeight="1" thickBot="1">
      <c r="A15" s="17" t="s">
        <v>141</v>
      </c>
      <c r="B15" s="15" t="s">
        <v>1476</v>
      </c>
      <c r="C15" s="206">
        <f>31*24*60</f>
        <v>44640</v>
      </c>
      <c r="D15" s="16">
        <v>0</v>
      </c>
      <c r="E15" s="183">
        <f>SUM(C15-D15)</f>
        <v>44640</v>
      </c>
      <c r="F15" s="204">
        <v>277</v>
      </c>
      <c r="G15" s="100">
        <f t="shared" si="1"/>
        <v>0.9937948028673835</v>
      </c>
    </row>
    <row r="16" spans="1:7" ht="23.25" customHeight="1">
      <c r="A16" s="522" t="s">
        <v>1213</v>
      </c>
      <c r="B16" s="522" t="s">
        <v>1476</v>
      </c>
      <c r="C16" s="524">
        <f>SUM(C4:C15)</f>
        <v>525600</v>
      </c>
      <c r="D16" s="524">
        <f>SUM(D4:D15)</f>
        <v>0</v>
      </c>
      <c r="E16" s="524">
        <f>SUM(E4:E15)</f>
        <v>525600</v>
      </c>
      <c r="F16" s="524">
        <f>SUM(F4:F15)</f>
        <v>325</v>
      </c>
      <c r="G16" s="526">
        <f>(E16-F16)/E16</f>
        <v>0.9993816590563166</v>
      </c>
    </row>
    <row r="17" spans="1:7" ht="23.25" customHeight="1" thickBot="1">
      <c r="A17" s="523"/>
      <c r="B17" s="523"/>
      <c r="C17" s="525"/>
      <c r="D17" s="525"/>
      <c r="E17" s="525"/>
      <c r="F17" s="525"/>
      <c r="G17" s="52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G67"/>
  <sheetViews>
    <sheetView zoomScalePageLayoutView="0" workbookViewId="0" topLeftCell="A34">
      <selection activeCell="J61" sqref="J61"/>
    </sheetView>
  </sheetViews>
  <sheetFormatPr defaultColWidth="9.140625" defaultRowHeight="12.75"/>
  <cols>
    <col min="1" max="1" width="27.140625" style="0" bestFit="1" customWidth="1"/>
    <col min="3" max="3" width="8.57421875" style="0" bestFit="1" customWidth="1"/>
  </cols>
  <sheetData>
    <row r="1" ht="12.75">
      <c r="A1" s="513">
        <v>41091</v>
      </c>
    </row>
    <row r="26" ht="12.75">
      <c r="A26" t="s">
        <v>1600</v>
      </c>
    </row>
    <row r="51" spans="1:7" ht="23.25">
      <c r="A51" s="521" t="s">
        <v>1626</v>
      </c>
      <c r="B51" s="521"/>
      <c r="C51" s="521"/>
      <c r="D51" s="521"/>
      <c r="E51" s="521"/>
      <c r="F51" s="521"/>
      <c r="G51" s="521"/>
    </row>
    <row r="52" ht="15.75" thickBot="1">
      <c r="A52" s="77" t="s">
        <v>214</v>
      </c>
    </row>
    <row r="53" spans="1:7" ht="43.5" thickBot="1">
      <c r="A53" s="19" t="s">
        <v>136</v>
      </c>
      <c r="B53" s="19" t="s">
        <v>137</v>
      </c>
      <c r="C53" s="19" t="s">
        <v>119</v>
      </c>
      <c r="D53" s="19" t="s">
        <v>122</v>
      </c>
      <c r="E53" s="19" t="s">
        <v>123</v>
      </c>
      <c r="F53" s="96" t="s">
        <v>124</v>
      </c>
      <c r="G53" s="99" t="s">
        <v>125</v>
      </c>
    </row>
    <row r="54" spans="1:7" ht="13.5" thickBot="1">
      <c r="A54" s="15" t="s">
        <v>318</v>
      </c>
      <c r="B54" s="15" t="s">
        <v>1363</v>
      </c>
      <c r="C54" s="206">
        <f>31*24*60</f>
        <v>44640</v>
      </c>
      <c r="D54" s="16">
        <v>871</v>
      </c>
      <c r="E54" s="207">
        <f aca="true" t="shared" si="0" ref="E54:E61">SUM(C54-D54)</f>
        <v>43769</v>
      </c>
      <c r="F54" s="208">
        <v>0</v>
      </c>
      <c r="G54" s="100">
        <f aca="true" t="shared" si="1" ref="G54:G65">(E54-F54)/E54</f>
        <v>1</v>
      </c>
    </row>
    <row r="55" spans="1:7" ht="13.5" thickBot="1">
      <c r="A55" s="15" t="s">
        <v>127</v>
      </c>
      <c r="B55" s="15" t="s">
        <v>1363</v>
      </c>
      <c r="C55" s="206">
        <f>28*24*60</f>
        <v>40320</v>
      </c>
      <c r="D55" s="16">
        <v>1616</v>
      </c>
      <c r="E55" s="207">
        <f t="shared" si="0"/>
        <v>38704</v>
      </c>
      <c r="F55" s="98">
        <v>0</v>
      </c>
      <c r="G55" s="100">
        <f t="shared" si="1"/>
        <v>1</v>
      </c>
    </row>
    <row r="56" spans="1:7" ht="13.5" thickBot="1">
      <c r="A56" s="15" t="s">
        <v>128</v>
      </c>
      <c r="B56" s="15" t="s">
        <v>1363</v>
      </c>
      <c r="C56" s="206">
        <f>31*24*60</f>
        <v>44640</v>
      </c>
      <c r="D56" s="16">
        <v>600</v>
      </c>
      <c r="E56" s="207">
        <f t="shared" si="0"/>
        <v>44040</v>
      </c>
      <c r="F56" s="98">
        <v>0</v>
      </c>
      <c r="G56" s="100">
        <f t="shared" si="1"/>
        <v>1</v>
      </c>
    </row>
    <row r="57" spans="1:7" ht="13.5" thickBot="1">
      <c r="A57" s="15" t="s">
        <v>129</v>
      </c>
      <c r="B57" s="15" t="s">
        <v>1363</v>
      </c>
      <c r="C57" s="206">
        <f>30*24*60</f>
        <v>43200</v>
      </c>
      <c r="D57" s="16">
        <v>920</v>
      </c>
      <c r="E57" s="207">
        <f t="shared" si="0"/>
        <v>42280</v>
      </c>
      <c r="F57" s="98">
        <v>37</v>
      </c>
      <c r="G57" s="100">
        <f t="shared" si="1"/>
        <v>0.9991248817407757</v>
      </c>
    </row>
    <row r="58" spans="1:7" ht="13.5" thickBot="1">
      <c r="A58" s="15" t="s">
        <v>130</v>
      </c>
      <c r="B58" s="15" t="s">
        <v>1363</v>
      </c>
      <c r="C58" s="206">
        <f>31*24*60</f>
        <v>44640</v>
      </c>
      <c r="D58" s="16">
        <v>772</v>
      </c>
      <c r="E58" s="207">
        <f t="shared" si="0"/>
        <v>43868</v>
      </c>
      <c r="F58" s="98">
        <v>0</v>
      </c>
      <c r="G58" s="100">
        <f t="shared" si="1"/>
        <v>1</v>
      </c>
    </row>
    <row r="59" spans="1:7" ht="13.5" thickBot="1">
      <c r="A59" s="15" t="s">
        <v>131</v>
      </c>
      <c r="B59" s="15" t="s">
        <v>1363</v>
      </c>
      <c r="C59" s="206">
        <f>30*24*60</f>
        <v>43200</v>
      </c>
      <c r="D59" s="16">
        <v>3516</v>
      </c>
      <c r="E59" s="207">
        <f t="shared" si="0"/>
        <v>39684</v>
      </c>
      <c r="F59" s="98">
        <v>0</v>
      </c>
      <c r="G59" s="100">
        <f t="shared" si="1"/>
        <v>1</v>
      </c>
    </row>
    <row r="60" spans="1:7" ht="13.5" thickBot="1">
      <c r="A60" s="15" t="s">
        <v>132</v>
      </c>
      <c r="B60" s="15" t="s">
        <v>1363</v>
      </c>
      <c r="C60" s="206">
        <f>31*24*60</f>
        <v>44640</v>
      </c>
      <c r="D60" s="16">
        <v>764</v>
      </c>
      <c r="E60" s="16">
        <f t="shared" si="0"/>
        <v>43876</v>
      </c>
      <c r="F60" s="15">
        <v>0</v>
      </c>
      <c r="G60" s="100">
        <f t="shared" si="1"/>
        <v>1</v>
      </c>
    </row>
    <row r="61" spans="1:7" ht="13.5" thickBot="1">
      <c r="A61" s="15" t="s">
        <v>133</v>
      </c>
      <c r="B61" s="15" t="s">
        <v>1363</v>
      </c>
      <c r="C61" s="206">
        <f>31*24*60</f>
        <v>44640</v>
      </c>
      <c r="D61" s="16">
        <v>1785</v>
      </c>
      <c r="E61" s="16">
        <f t="shared" si="0"/>
        <v>42855</v>
      </c>
      <c r="F61" s="15">
        <v>75</v>
      </c>
      <c r="G61" s="100">
        <f t="shared" si="1"/>
        <v>0.9982499124956248</v>
      </c>
    </row>
    <row r="62" spans="1:7" ht="13.5" thickBot="1">
      <c r="A62" s="15" t="s">
        <v>134</v>
      </c>
      <c r="B62" s="15" t="s">
        <v>1363</v>
      </c>
      <c r="C62" s="206">
        <f>30*24*60</f>
        <v>43200</v>
      </c>
      <c r="D62" s="16">
        <v>1643</v>
      </c>
      <c r="E62" s="16">
        <f>SUM(C62-D62)</f>
        <v>41557</v>
      </c>
      <c r="F62" s="15">
        <v>0</v>
      </c>
      <c r="G62" s="100">
        <f t="shared" si="1"/>
        <v>1</v>
      </c>
    </row>
    <row r="63" spans="1:7" ht="13.5" thickBot="1">
      <c r="A63" s="17" t="s">
        <v>135</v>
      </c>
      <c r="B63" s="15" t="s">
        <v>1363</v>
      </c>
      <c r="C63" s="206">
        <f>31*24*60</f>
        <v>44640</v>
      </c>
      <c r="D63" s="16">
        <v>860</v>
      </c>
      <c r="E63" s="16">
        <f>SUM(C63-D63)</f>
        <v>43780</v>
      </c>
      <c r="F63" s="15">
        <v>0</v>
      </c>
      <c r="G63" s="100">
        <f t="shared" si="1"/>
        <v>1</v>
      </c>
    </row>
    <row r="64" spans="1:7" ht="13.5" thickBot="1">
      <c r="A64" s="17" t="s">
        <v>140</v>
      </c>
      <c r="B64" s="15" t="s">
        <v>1363</v>
      </c>
      <c r="C64" s="206">
        <f>30*24*60</f>
        <v>43200</v>
      </c>
      <c r="D64" s="16">
        <v>613</v>
      </c>
      <c r="E64" s="16">
        <f>SUM(C64-D64)</f>
        <v>42587</v>
      </c>
      <c r="F64" s="15">
        <v>53</v>
      </c>
      <c r="G64" s="100">
        <f t="shared" si="1"/>
        <v>0.9987554887641769</v>
      </c>
    </row>
    <row r="65" spans="1:7" ht="13.5" thickBot="1">
      <c r="A65" s="17" t="s">
        <v>141</v>
      </c>
      <c r="B65" s="15" t="s">
        <v>1363</v>
      </c>
      <c r="C65" s="206">
        <f>31*24*60</f>
        <v>44640</v>
      </c>
      <c r="D65" s="16">
        <v>0</v>
      </c>
      <c r="E65" s="183">
        <f>SUM(C65-D65)</f>
        <v>44640</v>
      </c>
      <c r="F65" s="204">
        <v>213</v>
      </c>
      <c r="G65" s="100">
        <f t="shared" si="1"/>
        <v>0.9952284946236559</v>
      </c>
    </row>
    <row r="66" spans="1:7" ht="12.75">
      <c r="A66" s="522" t="s">
        <v>1213</v>
      </c>
      <c r="B66" s="522" t="s">
        <v>1363</v>
      </c>
      <c r="C66" s="524">
        <f>SUM(C54:C65)</f>
        <v>525600</v>
      </c>
      <c r="D66" s="524">
        <f>SUM(D54:D65)</f>
        <v>13960</v>
      </c>
      <c r="E66" s="524">
        <f>SUM(E54:E65)</f>
        <v>511640</v>
      </c>
      <c r="F66" s="524">
        <f>SUM(F54:F65)</f>
        <v>378</v>
      </c>
      <c r="G66" s="526">
        <f>(E66-F66)/E66</f>
        <v>0.9992611992807443</v>
      </c>
    </row>
    <row r="67" spans="1:7" ht="13.5" thickBot="1">
      <c r="A67" s="523"/>
      <c r="B67" s="523"/>
      <c r="C67" s="525"/>
      <c r="D67" s="525"/>
      <c r="E67" s="525"/>
      <c r="F67" s="525"/>
      <c r="G67" s="527"/>
    </row>
  </sheetData>
  <sheetProtection/>
  <mergeCells count="8">
    <mergeCell ref="A51:G51"/>
    <mergeCell ref="A66:A67"/>
    <mergeCell ref="B66:B67"/>
    <mergeCell ref="C66:C67"/>
    <mergeCell ref="D66:D67"/>
    <mergeCell ref="E66:E67"/>
    <mergeCell ref="F66:F67"/>
    <mergeCell ref="G66:G6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Heselmeyer, Sarah</cp:lastModifiedBy>
  <cp:lastPrinted>2010-10-14T17:37:02Z</cp:lastPrinted>
  <dcterms:created xsi:type="dcterms:W3CDTF">2006-03-02T20:08:25Z</dcterms:created>
  <dcterms:modified xsi:type="dcterms:W3CDTF">2013-02-11T21:26:29Z</dcterms:modified>
  <cp:category/>
  <cp:version/>
  <cp:contentType/>
  <cp:contentStatus/>
</cp:coreProperties>
</file>