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035" windowWidth="15480" windowHeight="4965" tabRatio="948" activeTab="1"/>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<sst xmlns="http://schemas.openxmlformats.org/spreadsheetml/2006/main" count="8665" uniqueCount="1998">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</sst>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1907</v>
      </c>
      <c r="B1" s="510"/>
      <c r="C1" s="510"/>
      <c r="D1" s="510"/>
      <c r="E1" s="510"/>
      <c r="F1" s="510"/>
      <c r="G1" s="510"/>
      <c r="H1" s="510"/>
      <c r="I1" s="510"/>
      <c r="J1" s="510"/>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11" t="s">
        <v>1480</v>
      </c>
      <c r="B16" s="511" t="s">
        <v>1301</v>
      </c>
      <c r="C16" s="40">
        <f>SUM(C4:C15)</f>
        <v>344160</v>
      </c>
      <c r="D16" s="513">
        <f>SUM(D4:D15)</f>
        <v>14470</v>
      </c>
      <c r="E16" s="523">
        <f>C16-D16</f>
        <v>329690</v>
      </c>
      <c r="F16" s="517">
        <f>SUM(F4:F15)</f>
        <v>1176</v>
      </c>
      <c r="G16" s="519">
        <f>(E16-F16)/E16</f>
        <v>0.9964330128302344</v>
      </c>
      <c r="H16" s="521">
        <f>SUM(H4:H15)</f>
        <v>0</v>
      </c>
      <c r="I16" s="522">
        <f>SUM(I4:I15)</f>
        <v>0</v>
      </c>
      <c r="J16" s="522"/>
    </row>
    <row r="17" spans="1:10" ht="23.25" customHeight="1" thickBot="1">
      <c r="A17" s="512"/>
      <c r="B17" s="512"/>
      <c r="C17" s="41" t="s">
        <v>1481</v>
      </c>
      <c r="D17" s="514"/>
      <c r="E17" s="524"/>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1909</v>
      </c>
      <c r="B1" s="510"/>
      <c r="C1" s="510"/>
      <c r="D1" s="510"/>
      <c r="E1" s="510"/>
      <c r="F1" s="510"/>
      <c r="G1" s="510"/>
      <c r="H1" s="510"/>
      <c r="I1" s="510"/>
      <c r="J1" s="510"/>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11" t="s">
        <v>1480</v>
      </c>
      <c r="B16" s="511" t="s">
        <v>846</v>
      </c>
      <c r="C16" s="40">
        <f>SUM(C4:C15)</f>
        <v>195360</v>
      </c>
      <c r="D16" s="513">
        <f>SUM(D4:D15)</f>
        <v>14470</v>
      </c>
      <c r="E16" s="513">
        <f>C16-D16</f>
        <v>180890</v>
      </c>
      <c r="F16" s="525">
        <f>SUM(F4:F15)</f>
        <v>797</v>
      </c>
      <c r="G16" s="519">
        <f>(E16-F16)/E16</f>
        <v>0.9955940074078169</v>
      </c>
      <c r="H16" s="521">
        <f>SUM(H4:H15)</f>
        <v>0</v>
      </c>
      <c r="I16" s="521">
        <f>SUM(I4:I15)</f>
        <v>0</v>
      </c>
      <c r="J16" s="521"/>
    </row>
    <row r="17" spans="1:10" ht="23.25" customHeight="1" thickBot="1">
      <c r="A17" s="512"/>
      <c r="B17" s="512"/>
      <c r="C17" s="41" t="s">
        <v>1481</v>
      </c>
      <c r="D17" s="514"/>
      <c r="E17" s="514"/>
      <c r="F17" s="526"/>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1737</v>
      </c>
      <c r="B1" s="510"/>
      <c r="C1" s="510"/>
      <c r="D1" s="510"/>
      <c r="E1" s="510"/>
      <c r="F1" s="510"/>
      <c r="G1" s="510"/>
      <c r="H1" s="510"/>
      <c r="I1" s="510"/>
      <c r="J1" s="510"/>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11" t="s">
        <v>1480</v>
      </c>
      <c r="B16" s="511" t="s">
        <v>1301</v>
      </c>
      <c r="C16" s="40">
        <f>SUM(C4:C15)</f>
        <v>181440</v>
      </c>
      <c r="D16" s="513">
        <f>SUM(D4:D15)</f>
        <v>0</v>
      </c>
      <c r="E16" s="515">
        <f>C16-D16</f>
        <v>181440</v>
      </c>
      <c r="F16" s="517">
        <f>SUM(F4:F15)</f>
        <v>157</v>
      </c>
      <c r="G16" s="519">
        <f>(C16-F16)/C16</f>
        <v>0.9991347001763669</v>
      </c>
      <c r="H16" s="521">
        <f>SUM(H4:H15)</f>
        <v>0</v>
      </c>
      <c r="I16" s="522">
        <f>SUM(I4:I15)</f>
        <v>0</v>
      </c>
      <c r="J16" s="522"/>
    </row>
    <row r="17" spans="1:10" ht="23.25" customHeight="1"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1737</v>
      </c>
      <c r="B1" s="510"/>
      <c r="C1" s="510"/>
      <c r="D1" s="510"/>
      <c r="E1" s="510"/>
      <c r="F1" s="510"/>
      <c r="G1" s="510"/>
      <c r="H1" s="510"/>
      <c r="I1" s="510"/>
      <c r="J1" s="510"/>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11" t="s">
        <v>1480</v>
      </c>
      <c r="B16" s="511" t="s">
        <v>1301</v>
      </c>
      <c r="C16" s="40">
        <f>SUM(C4:C15)</f>
        <v>344160</v>
      </c>
      <c r="D16" s="513">
        <f>SUM(D4:D15)</f>
        <v>20654</v>
      </c>
      <c r="E16" s="523">
        <f>C16-D16</f>
        <v>323506</v>
      </c>
      <c r="F16" s="517">
        <f>SUM(F4:F15)</f>
        <v>127</v>
      </c>
      <c r="G16" s="519">
        <f>(E16-F16)/E16</f>
        <v>0.9996074261373823</v>
      </c>
      <c r="H16" s="521">
        <f>SUM(H4:H15)</f>
        <v>0</v>
      </c>
      <c r="I16" s="522">
        <f>SUM(I4:I15)</f>
        <v>0</v>
      </c>
      <c r="J16" s="522"/>
    </row>
    <row r="17" spans="1:10" ht="23.25" customHeight="1" thickBot="1">
      <c r="A17" s="512"/>
      <c r="B17" s="512"/>
      <c r="C17" s="41" t="s">
        <v>1481</v>
      </c>
      <c r="D17" s="514"/>
      <c r="E17" s="524"/>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1736</v>
      </c>
      <c r="B1" s="510"/>
      <c r="C1" s="510"/>
      <c r="D1" s="510"/>
      <c r="E1" s="510"/>
      <c r="F1" s="510"/>
      <c r="G1" s="510"/>
      <c r="H1" s="510"/>
      <c r="I1" s="510"/>
      <c r="J1" s="510"/>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11" t="s">
        <v>1480</v>
      </c>
      <c r="B16" s="511" t="s">
        <v>847</v>
      </c>
      <c r="C16" s="40">
        <f>SUM(C4:C15)</f>
        <v>525600</v>
      </c>
      <c r="D16" s="40">
        <f>SUM(D4:D15)</f>
        <v>20654</v>
      </c>
      <c r="E16" s="467">
        <f>C16-D16</f>
        <v>504946</v>
      </c>
      <c r="F16" s="471">
        <f>SUM(F4:F15)</f>
        <v>287</v>
      </c>
      <c r="G16" s="302">
        <f>(E16+H16-F16)/(E16+H16)</f>
        <v>0.9994316223913052</v>
      </c>
      <c r="H16" s="517"/>
      <c r="I16" s="521"/>
      <c r="J16" s="517"/>
    </row>
    <row r="17" spans="1:10" ht="23.25" customHeight="1" thickBot="1">
      <c r="A17" s="512"/>
      <c r="B17" s="512"/>
      <c r="C17" s="41" t="s">
        <v>1481</v>
      </c>
      <c r="D17" s="466"/>
      <c r="E17" s="468"/>
      <c r="F17" s="472"/>
      <c r="G17" s="473"/>
      <c r="H17" s="518"/>
      <c r="I17" s="518"/>
      <c r="J17" s="518"/>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10" t="s">
        <v>1735</v>
      </c>
      <c r="B1" s="510"/>
      <c r="C1" s="510"/>
      <c r="D1" s="510"/>
      <c r="E1" s="510"/>
      <c r="F1" s="510"/>
      <c r="G1" s="510"/>
      <c r="H1" s="510"/>
      <c r="I1" s="510"/>
      <c r="J1" s="510"/>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11" t="s">
        <v>1480</v>
      </c>
      <c r="B16" s="511" t="s">
        <v>846</v>
      </c>
      <c r="C16" s="40">
        <f>SUM(C4:C15)</f>
        <v>195360</v>
      </c>
      <c r="D16" s="513">
        <f>SUM(D4:D15)</f>
        <v>20754</v>
      </c>
      <c r="E16" s="513">
        <f>C16-D16</f>
        <v>174606</v>
      </c>
      <c r="F16" s="525">
        <f>SUM(F4:F15)</f>
        <v>213</v>
      </c>
      <c r="G16" s="519">
        <f>(E16-F16)/E16</f>
        <v>0.9987801106491185</v>
      </c>
      <c r="H16" s="521">
        <f>SUM(H4:H15)</f>
        <v>0</v>
      </c>
      <c r="I16" s="521">
        <f>SUM(I4:I15)</f>
        <v>0</v>
      </c>
      <c r="J16" s="521"/>
    </row>
    <row r="17" spans="1:10" ht="23.25" customHeight="1" thickBot="1">
      <c r="A17" s="512"/>
      <c r="B17" s="512"/>
      <c r="C17" s="41" t="s">
        <v>1481</v>
      </c>
      <c r="D17" s="514"/>
      <c r="E17" s="514"/>
      <c r="F17" s="526"/>
      <c r="G17" s="520"/>
      <c r="H17" s="518"/>
      <c r="I17" s="518"/>
      <c r="J17" s="518"/>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31" t="s">
        <v>1604</v>
      </c>
      <c r="L38" s="430" t="s">
        <v>694</v>
      </c>
      <c r="M38" s="430" t="s">
        <v>692</v>
      </c>
      <c r="N38" s="430" t="s">
        <v>1321</v>
      </c>
      <c r="O38" s="415" t="s">
        <v>1202</v>
      </c>
      <c r="P38" s="527" t="s">
        <v>1603</v>
      </c>
      <c r="Q38" s="529" t="s">
        <v>1605</v>
      </c>
      <c r="S38" s="533">
        <v>40378</v>
      </c>
      <c r="U38" s="535"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32"/>
      <c r="L39" s="430" t="s">
        <v>694</v>
      </c>
      <c r="M39" s="430" t="s">
        <v>692</v>
      </c>
      <c r="N39" s="430" t="s">
        <v>1321</v>
      </c>
      <c r="O39" s="415" t="s">
        <v>1202</v>
      </c>
      <c r="P39" s="528"/>
      <c r="Q39" s="530"/>
      <c r="S39" s="534"/>
      <c r="U39" s="536"/>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11" t="s">
        <v>1480</v>
      </c>
      <c r="B16" s="511" t="s">
        <v>1301</v>
      </c>
      <c r="C16" s="40">
        <f>SUM(C4:C15)</f>
        <v>182880</v>
      </c>
      <c r="D16" s="513">
        <f>SUM(D4:D15)</f>
        <v>0</v>
      </c>
      <c r="E16" s="515">
        <f>C16-D16</f>
        <v>182880</v>
      </c>
      <c r="F16" s="517">
        <f>SUM(F4:F15)</f>
        <v>1235</v>
      </c>
      <c r="G16" s="519">
        <f>(C16-F16)/C16</f>
        <v>0.9932469378827646</v>
      </c>
      <c r="H16" s="521">
        <f>SUM(H4:H15)</f>
        <v>0</v>
      </c>
      <c r="I16" s="522">
        <f>SUM(I4:I15)</f>
        <v>0</v>
      </c>
      <c r="J16" s="522"/>
      <c r="K16" s="537">
        <f>(C16-D16)/C16</f>
        <v>1</v>
      </c>
    </row>
    <row r="17" spans="1:12" ht="23.25" customHeight="1" thickBot="1">
      <c r="A17" s="512"/>
      <c r="B17" s="512"/>
      <c r="C17" s="41" t="s">
        <v>1481</v>
      </c>
      <c r="D17" s="514"/>
      <c r="E17" s="516"/>
      <c r="F17" s="518"/>
      <c r="G17" s="520"/>
      <c r="H17" s="518"/>
      <c r="I17" s="518"/>
      <c r="J17" s="518"/>
      <c r="K17" s="520"/>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532</v>
      </c>
      <c r="B1" s="510"/>
      <c r="C1" s="510"/>
      <c r="D1" s="510"/>
      <c r="E1" s="510"/>
      <c r="F1" s="510"/>
      <c r="G1" s="510"/>
      <c r="H1" s="510"/>
      <c r="I1" s="510"/>
      <c r="J1" s="510"/>
      <c r="K1" s="510"/>
      <c r="L1" s="510"/>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11" t="s">
        <v>1480</v>
      </c>
      <c r="B16" s="511" t="s">
        <v>1301</v>
      </c>
      <c r="C16" s="40">
        <f>SUM(C4:C15)</f>
        <v>342720</v>
      </c>
      <c r="D16" s="513">
        <f>SUM(D4:D15)</f>
        <v>19865</v>
      </c>
      <c r="E16" s="523">
        <f>C16-D16</f>
        <v>322855</v>
      </c>
      <c r="F16" s="517">
        <f>SUM(F4:F15)</f>
        <v>2661</v>
      </c>
      <c r="G16" s="519">
        <f>(E16-F16)/E16</f>
        <v>0.991757909897632</v>
      </c>
      <c r="H16" s="521">
        <f>SUM(H4:H15)</f>
        <v>0</v>
      </c>
      <c r="I16" s="522">
        <f>SUM(I4:I15)</f>
        <v>0</v>
      </c>
      <c r="J16" s="522"/>
      <c r="K16" s="537">
        <f>(C16-D16)/C16</f>
        <v>0.9420372315592904</v>
      </c>
    </row>
    <row r="17" spans="1:12" ht="23.25" customHeight="1" thickBot="1">
      <c r="A17" s="512"/>
      <c r="B17" s="512"/>
      <c r="C17" s="41" t="s">
        <v>1481</v>
      </c>
      <c r="D17" s="514"/>
      <c r="E17" s="524"/>
      <c r="F17" s="518"/>
      <c r="G17" s="520"/>
      <c r="H17" s="518"/>
      <c r="I17" s="518"/>
      <c r="J17" s="518"/>
      <c r="K17" s="520"/>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tabSelected="1" zoomScalePageLayoutView="0" workbookViewId="0" topLeftCell="A1">
      <selection activeCell="D11" sqref="D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c r="D17" s="172"/>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c r="D21" s="172"/>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c r="D25" s="172"/>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553</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11" t="s">
        <v>1480</v>
      </c>
      <c r="B16" s="511" t="s">
        <v>847</v>
      </c>
      <c r="C16" s="40">
        <f>SUM(C4:C15)</f>
        <v>525600</v>
      </c>
      <c r="D16" s="513">
        <f>SUM(D4:D15)</f>
        <v>19865</v>
      </c>
      <c r="E16" s="523">
        <f>C16-D16</f>
        <v>505735</v>
      </c>
      <c r="F16" s="521">
        <f>SUM(F4:F15)</f>
        <v>1915</v>
      </c>
      <c r="G16" s="519">
        <f>(E16-F16)/E16</f>
        <v>0.9962134319356976</v>
      </c>
      <c r="H16" s="521">
        <f>SUM(H4:H15)</f>
        <v>0</v>
      </c>
      <c r="I16" s="521">
        <f>SUM(I4:I15)</f>
        <v>0</v>
      </c>
      <c r="J16" s="521"/>
      <c r="K16" s="519">
        <f>(C16-D16)/C16</f>
        <v>0.962205098934551</v>
      </c>
    </row>
    <row r="17" spans="1:12" ht="23.25" customHeight="1" thickBot="1">
      <c r="A17" s="512"/>
      <c r="B17" s="512"/>
      <c r="C17" s="41" t="s">
        <v>1481</v>
      </c>
      <c r="D17" s="514"/>
      <c r="E17" s="524"/>
      <c r="F17" s="518"/>
      <c r="G17" s="520"/>
      <c r="H17" s="518"/>
      <c r="I17" s="518"/>
      <c r="J17" s="518"/>
      <c r="K17" s="520"/>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552</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11" t="s">
        <v>1480</v>
      </c>
      <c r="B16" s="511" t="s">
        <v>846</v>
      </c>
      <c r="C16" s="40">
        <f>SUM(C4:C15)</f>
        <v>195360</v>
      </c>
      <c r="D16" s="513">
        <f>SUM(D4:D15)</f>
        <v>20765</v>
      </c>
      <c r="E16" s="513">
        <f>C16-D16</f>
        <v>174595</v>
      </c>
      <c r="F16" s="525">
        <f>SUM(F4:F15)</f>
        <v>276</v>
      </c>
      <c r="G16" s="519">
        <f>(E16-F16)/E16</f>
        <v>0.9984191987170309</v>
      </c>
      <c r="H16" s="521">
        <f>SUM(H4:H15)</f>
        <v>0</v>
      </c>
      <c r="I16" s="521">
        <f>SUM(I4:I15)</f>
        <v>0</v>
      </c>
      <c r="J16" s="521"/>
      <c r="K16" s="538">
        <f>(C16-D16)/C16</f>
        <v>0.89370904995905</v>
      </c>
    </row>
    <row r="17" spans="1:12" ht="23.25" customHeight="1" thickBot="1">
      <c r="A17" s="512"/>
      <c r="B17" s="512"/>
      <c r="C17" s="41" t="s">
        <v>1481</v>
      </c>
      <c r="D17" s="514"/>
      <c r="E17" s="514"/>
      <c r="F17" s="526"/>
      <c r="G17" s="520"/>
      <c r="H17" s="518"/>
      <c r="I17" s="518"/>
      <c r="J17" s="518"/>
      <c r="K17" s="539"/>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42"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43"/>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42"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43"/>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40"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41"/>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1477</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11" t="s">
        <v>1480</v>
      </c>
      <c r="B16" s="511" t="s">
        <v>1301</v>
      </c>
      <c r="C16" s="40">
        <f>SUM(C4:C15)</f>
        <v>525600</v>
      </c>
      <c r="D16" s="513">
        <f>SUM(D4:D15)</f>
        <v>24943</v>
      </c>
      <c r="E16" s="523">
        <f>C16-D16</f>
        <v>500657</v>
      </c>
      <c r="F16" s="517">
        <f>SUM(F4:F15)</f>
        <v>1448</v>
      </c>
      <c r="G16" s="519">
        <f>(E16-F16)/E16</f>
        <v>0.9971078003503396</v>
      </c>
      <c r="H16" s="521">
        <f>SUM(H4:H15)</f>
        <v>0</v>
      </c>
      <c r="I16" s="522">
        <f>SUM(I4:I15)</f>
        <v>0</v>
      </c>
      <c r="J16" s="522"/>
      <c r="K16" s="537">
        <f>(C16-D16)/C16</f>
        <v>0.9525437595129376</v>
      </c>
    </row>
    <row r="17" spans="1:12" ht="23.25" customHeight="1" thickBot="1">
      <c r="A17" s="512"/>
      <c r="B17" s="512"/>
      <c r="C17" s="41" t="s">
        <v>1481</v>
      </c>
      <c r="D17" s="514"/>
      <c r="E17" s="524"/>
      <c r="F17" s="518"/>
      <c r="G17" s="520"/>
      <c r="H17" s="518"/>
      <c r="I17" s="518"/>
      <c r="J17" s="518"/>
      <c r="K17" s="520"/>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1478</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11" t="s">
        <v>1480</v>
      </c>
      <c r="B16" s="511" t="s">
        <v>847</v>
      </c>
      <c r="C16" s="40">
        <f>SUM(C4:C15)</f>
        <v>525600</v>
      </c>
      <c r="D16" s="513">
        <f>SUM(D4:D15)</f>
        <v>25009</v>
      </c>
      <c r="E16" s="523">
        <f>C16-D16</f>
        <v>500591</v>
      </c>
      <c r="F16" s="521">
        <f>SUM(F4:F15)</f>
        <v>1651</v>
      </c>
      <c r="G16" s="519">
        <f>(E16-F16)/E16</f>
        <v>0.9967018983561431</v>
      </c>
      <c r="H16" s="521">
        <f>SUM(H4:H15)</f>
        <v>0</v>
      </c>
      <c r="I16" s="521">
        <f>SUM(I4:I15)</f>
        <v>0</v>
      </c>
      <c r="J16" s="521"/>
      <c r="K16" s="519">
        <f>(C16-D16)/C16</f>
        <v>0.9524181887366819</v>
      </c>
    </row>
    <row r="17" spans="1:12" ht="23.25" customHeight="1" thickBot="1">
      <c r="A17" s="512"/>
      <c r="B17" s="512"/>
      <c r="C17" s="41" t="s">
        <v>1481</v>
      </c>
      <c r="D17" s="514"/>
      <c r="E17" s="524"/>
      <c r="F17" s="518"/>
      <c r="G17" s="520"/>
      <c r="H17" s="518"/>
      <c r="I17" s="518"/>
      <c r="J17" s="518"/>
      <c r="K17" s="520"/>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1479</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11" t="s">
        <v>1480</v>
      </c>
      <c r="B16" s="511" t="s">
        <v>846</v>
      </c>
      <c r="C16" s="40">
        <f>SUM(C4:C15)</f>
        <v>199920</v>
      </c>
      <c r="D16" s="513">
        <f>SUM(D4:D15)</f>
        <v>16684</v>
      </c>
      <c r="E16" s="513">
        <f>C16-D16</f>
        <v>183236</v>
      </c>
      <c r="F16" s="525">
        <f>SUM(F4:F15)</f>
        <v>325</v>
      </c>
      <c r="G16" s="519">
        <f>(E16-F16)/E16</f>
        <v>0.9982263310703137</v>
      </c>
      <c r="H16" s="521">
        <f>SUM(H4:H15)</f>
        <v>0</v>
      </c>
      <c r="I16" s="521">
        <f>SUM(I4:I15)</f>
        <v>0</v>
      </c>
      <c r="J16" s="521"/>
      <c r="K16" s="538">
        <f>(C16-D16)/C16</f>
        <v>0.916546618647459</v>
      </c>
    </row>
    <row r="17" spans="1:12" ht="23.25" customHeight="1" thickBot="1">
      <c r="A17" s="512"/>
      <c r="B17" s="512"/>
      <c r="C17" s="41" t="s">
        <v>1481</v>
      </c>
      <c r="D17" s="514"/>
      <c r="E17" s="514"/>
      <c r="F17" s="526"/>
      <c r="G17" s="520"/>
      <c r="H17" s="518"/>
      <c r="I17" s="518"/>
      <c r="J17" s="518"/>
      <c r="K17" s="539"/>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45">
        <v>2009</v>
      </c>
      <c r="C4" s="545"/>
      <c r="D4" s="545"/>
      <c r="E4" s="545"/>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45">
        <v>2008</v>
      </c>
      <c r="C7" s="545"/>
      <c r="D7" s="545"/>
      <c r="E7" s="545"/>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45">
        <v>2007</v>
      </c>
      <c r="C11" s="545"/>
      <c r="D11" s="545"/>
      <c r="E11" s="545"/>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10" t="s">
        <v>1187</v>
      </c>
      <c r="B1" s="510"/>
      <c r="C1" s="510"/>
      <c r="D1" s="510"/>
      <c r="E1" s="510"/>
      <c r="F1" s="510"/>
      <c r="G1" s="510"/>
      <c r="H1" s="510"/>
      <c r="I1" s="510"/>
      <c r="J1" s="510"/>
      <c r="K1" s="510"/>
      <c r="L1" s="510"/>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11" t="s">
        <v>1190</v>
      </c>
      <c r="B16" s="511" t="s">
        <v>1301</v>
      </c>
      <c r="C16" s="40">
        <f>SUM(C4:C15)</f>
        <v>527040</v>
      </c>
      <c r="D16" s="513">
        <f>SUM(D4:D15)</f>
        <v>21942</v>
      </c>
      <c r="E16" s="523">
        <f>C16-D16</f>
        <v>505098</v>
      </c>
      <c r="F16" s="517">
        <f>SUM(F4:F15)</f>
        <v>2670</v>
      </c>
      <c r="G16" s="519">
        <f>(E16-F16)/E16</f>
        <v>0.9947138971051163</v>
      </c>
      <c r="H16" s="521">
        <f>SUM(H4:H15)</f>
        <v>4320</v>
      </c>
      <c r="I16" s="522">
        <f>SUM(I4:I15)</f>
        <v>2520</v>
      </c>
      <c r="J16" s="522"/>
      <c r="K16" s="537">
        <f>(C16-D16)/C16</f>
        <v>0.9583674863387979</v>
      </c>
    </row>
    <row r="17" spans="1:12" ht="23.25" customHeight="1" thickBot="1">
      <c r="A17" s="512"/>
      <c r="B17" s="512"/>
      <c r="C17" s="41" t="s">
        <v>293</v>
      </c>
      <c r="D17" s="514"/>
      <c r="E17" s="524"/>
      <c r="F17" s="518"/>
      <c r="G17" s="520"/>
      <c r="H17" s="518"/>
      <c r="I17" s="518"/>
      <c r="J17" s="518"/>
      <c r="K17" s="520"/>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0" t="s">
        <v>1189</v>
      </c>
      <c r="B1" s="510"/>
      <c r="C1" s="510"/>
      <c r="D1" s="510"/>
      <c r="E1" s="510"/>
      <c r="F1" s="510"/>
      <c r="G1" s="510"/>
      <c r="H1" s="510"/>
      <c r="I1" s="510"/>
      <c r="J1" s="510"/>
      <c r="K1" s="510"/>
      <c r="L1" s="510"/>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11" t="s">
        <v>1190</v>
      </c>
      <c r="B16" s="511" t="s">
        <v>847</v>
      </c>
      <c r="C16" s="40">
        <f>SUM(C4:C15)</f>
        <v>527040</v>
      </c>
      <c r="D16" s="513">
        <f>SUM(D4:D15)</f>
        <v>19382</v>
      </c>
      <c r="E16" s="523">
        <f>C16-D16</f>
        <v>507658</v>
      </c>
      <c r="F16" s="521">
        <f>SUM(F4:F15)</f>
        <v>2375</v>
      </c>
      <c r="G16" s="519">
        <f>(E16-F16)/E16</f>
        <v>0.9953216535541645</v>
      </c>
      <c r="H16" s="521">
        <f>SUM(H4:H15)</f>
        <v>4320</v>
      </c>
      <c r="I16" s="521">
        <f>SUM(I4:I15)</f>
        <v>2520</v>
      </c>
      <c r="J16" s="521"/>
      <c r="K16" s="519">
        <f>(C16-D16)/C16</f>
        <v>0.963224802671524</v>
      </c>
    </row>
    <row r="17" spans="1:12" ht="23.25" customHeight="1" thickBot="1">
      <c r="A17" s="512"/>
      <c r="B17" s="512"/>
      <c r="C17" s="41" t="s">
        <v>293</v>
      </c>
      <c r="D17" s="514"/>
      <c r="E17" s="524"/>
      <c r="F17" s="518"/>
      <c r="G17" s="520"/>
      <c r="H17" s="518"/>
      <c r="I17" s="518"/>
      <c r="J17" s="518"/>
      <c r="K17" s="520"/>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1">
      <selection activeCell="F10" sqref="F10"/>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03" t="s">
        <v>686</v>
      </c>
      <c r="D4" s="504"/>
      <c r="E4" s="504"/>
      <c r="F4" s="504"/>
      <c r="G4" s="504"/>
      <c r="H4" s="504"/>
      <c r="I4" s="504"/>
      <c r="J4" s="504"/>
      <c r="K4" s="504"/>
      <c r="L4" s="504"/>
      <c r="M4" s="504"/>
      <c r="N4" s="505"/>
      <c r="O4" s="117"/>
      <c r="P4" s="506" t="s">
        <v>687</v>
      </c>
      <c r="Q4" s="507"/>
      <c r="R4" s="507"/>
      <c r="S4" s="507"/>
      <c r="T4" s="507"/>
      <c r="U4" s="507"/>
      <c r="V4" s="507"/>
      <c r="W4" s="507"/>
      <c r="X4" s="507"/>
      <c r="Y4" s="507"/>
      <c r="Z4" s="508"/>
      <c r="AA4" s="117"/>
      <c r="AB4" s="506" t="s">
        <v>688</v>
      </c>
      <c r="AC4" s="507"/>
      <c r="AD4" s="507"/>
      <c r="AE4" s="507"/>
      <c r="AF4" s="507"/>
      <c r="AG4" s="507"/>
      <c r="AH4" s="507"/>
      <c r="AI4" s="508"/>
    </row>
    <row r="5" spans="2:35" ht="198.75" thickBot="1">
      <c r="B5" s="113">
        <v>2013</v>
      </c>
      <c r="C5" s="114" t="s">
        <v>1698</v>
      </c>
      <c r="D5" s="114" t="s">
        <v>1697</v>
      </c>
      <c r="E5" s="114" t="s">
        <v>672</v>
      </c>
      <c r="F5" s="114" t="s">
        <v>1699</v>
      </c>
      <c r="G5" s="114" t="s">
        <v>378</v>
      </c>
      <c r="H5" s="484" t="s">
        <v>673</v>
      </c>
      <c r="I5" s="114" t="s">
        <v>647</v>
      </c>
      <c r="J5" s="114" t="s">
        <v>674</v>
      </c>
      <c r="K5" s="114" t="s">
        <v>675</v>
      </c>
      <c r="L5" s="114" t="s">
        <v>685</v>
      </c>
      <c r="M5" s="114" t="s">
        <v>389</v>
      </c>
      <c r="N5" s="114" t="s">
        <v>303</v>
      </c>
      <c r="O5" s="115"/>
      <c r="P5" s="114" t="s">
        <v>1698</v>
      </c>
      <c r="Q5" s="114" t="s">
        <v>1697</v>
      </c>
      <c r="R5" s="114" t="s">
        <v>672</v>
      </c>
      <c r="S5" s="114" t="s">
        <v>1699</v>
      </c>
      <c r="T5" s="114" t="s">
        <v>378</v>
      </c>
      <c r="U5" s="114" t="s">
        <v>673</v>
      </c>
      <c r="V5" s="114" t="s">
        <v>647</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c r="J12" s="134"/>
      <c r="K12" s="134"/>
      <c r="L12" s="134"/>
      <c r="M12" s="134"/>
      <c r="N12" s="134"/>
      <c r="O12" s="135"/>
      <c r="P12" s="134"/>
      <c r="Q12" s="134"/>
      <c r="R12" s="134"/>
      <c r="S12" s="134"/>
      <c r="T12" s="134"/>
      <c r="U12" s="134"/>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3" t="s">
        <v>686</v>
      </c>
      <c r="D30" s="504"/>
      <c r="E30" s="504"/>
      <c r="F30" s="504"/>
      <c r="G30" s="504"/>
      <c r="H30" s="504"/>
      <c r="I30" s="504"/>
      <c r="J30" s="504"/>
      <c r="K30" s="504"/>
      <c r="L30" s="504"/>
      <c r="M30" s="504"/>
      <c r="N30" s="505"/>
      <c r="O30" s="117"/>
      <c r="P30" s="506" t="s">
        <v>687</v>
      </c>
      <c r="Q30" s="507"/>
      <c r="R30" s="507"/>
      <c r="S30" s="507"/>
      <c r="T30" s="507"/>
      <c r="U30" s="507"/>
      <c r="V30" s="507"/>
      <c r="W30" s="507"/>
      <c r="X30" s="507"/>
      <c r="Y30" s="507"/>
      <c r="Z30" s="508"/>
      <c r="AA30" s="117"/>
      <c r="AB30" s="506" t="s">
        <v>688</v>
      </c>
      <c r="AC30" s="507"/>
      <c r="AD30" s="507"/>
      <c r="AE30" s="507"/>
      <c r="AF30" s="507"/>
      <c r="AG30" s="507"/>
      <c r="AH30" s="507"/>
      <c r="AI30" s="508"/>
    </row>
    <row r="31" spans="2:35" ht="197.2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03" t="s">
        <v>686</v>
      </c>
      <c r="D56" s="504"/>
      <c r="E56" s="504"/>
      <c r="F56" s="504"/>
      <c r="G56" s="504"/>
      <c r="H56" s="504"/>
      <c r="I56" s="504"/>
      <c r="J56" s="504"/>
      <c r="K56" s="504"/>
      <c r="L56" s="504"/>
      <c r="M56" s="504"/>
      <c r="N56" s="505"/>
      <c r="O56" s="117"/>
      <c r="P56" s="506" t="s">
        <v>687</v>
      </c>
      <c r="Q56" s="507"/>
      <c r="R56" s="507"/>
      <c r="S56" s="507"/>
      <c r="T56" s="507"/>
      <c r="U56" s="507"/>
      <c r="V56" s="507"/>
      <c r="W56" s="507"/>
      <c r="X56" s="507"/>
      <c r="Y56" s="507"/>
      <c r="Z56" s="508"/>
      <c r="AA56" s="117"/>
      <c r="AB56" s="506" t="s">
        <v>688</v>
      </c>
      <c r="AC56" s="507"/>
      <c r="AD56" s="507"/>
      <c r="AE56" s="507"/>
      <c r="AF56" s="507"/>
      <c r="AG56" s="507"/>
      <c r="AH56" s="507"/>
      <c r="AI56" s="508"/>
    </row>
    <row r="57" spans="2:35" ht="198.7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03" t="s">
        <v>686</v>
      </c>
      <c r="D83" s="504"/>
      <c r="E83" s="504"/>
      <c r="F83" s="504"/>
      <c r="G83" s="504"/>
      <c r="H83" s="504"/>
      <c r="I83" s="504"/>
      <c r="J83" s="504"/>
      <c r="K83" s="504"/>
      <c r="L83" s="504"/>
      <c r="M83" s="504"/>
      <c r="N83" s="505"/>
      <c r="O83" s="117"/>
      <c r="P83" s="506" t="s">
        <v>687</v>
      </c>
      <c r="Q83" s="507"/>
      <c r="R83" s="507"/>
      <c r="S83" s="507"/>
      <c r="T83" s="507"/>
      <c r="U83" s="507"/>
      <c r="V83" s="507"/>
      <c r="W83" s="507"/>
      <c r="X83" s="507"/>
      <c r="Y83" s="507"/>
      <c r="Z83" s="508"/>
      <c r="AA83" s="117"/>
      <c r="AB83" s="506" t="s">
        <v>688</v>
      </c>
      <c r="AC83" s="507"/>
      <c r="AD83" s="507"/>
      <c r="AE83" s="507"/>
      <c r="AF83" s="507"/>
      <c r="AG83" s="507"/>
      <c r="AH83" s="507"/>
      <c r="AI83" s="508"/>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06" t="s">
        <v>686</v>
      </c>
      <c r="D110" s="507"/>
      <c r="E110" s="507"/>
      <c r="F110" s="507"/>
      <c r="G110" s="507"/>
      <c r="H110" s="507"/>
      <c r="I110" s="507"/>
      <c r="J110" s="507"/>
      <c r="K110" s="507"/>
      <c r="L110" s="507"/>
      <c r="M110" s="507"/>
      <c r="N110" s="508"/>
      <c r="O110" s="117"/>
      <c r="P110" s="506" t="s">
        <v>687</v>
      </c>
      <c r="Q110" s="507"/>
      <c r="R110" s="507"/>
      <c r="S110" s="507"/>
      <c r="T110" s="507"/>
      <c r="U110" s="507"/>
      <c r="V110" s="507"/>
      <c r="W110" s="507"/>
      <c r="X110" s="507"/>
      <c r="Y110" s="507"/>
      <c r="Z110" s="508"/>
      <c r="AA110" s="117"/>
      <c r="AB110" s="506" t="s">
        <v>688</v>
      </c>
      <c r="AC110" s="507"/>
      <c r="AD110" s="507"/>
      <c r="AE110" s="507"/>
      <c r="AF110" s="507"/>
      <c r="AG110" s="507"/>
      <c r="AH110" s="507"/>
      <c r="AI110" s="508"/>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03" t="s">
        <v>686</v>
      </c>
      <c r="D137" s="504"/>
      <c r="E137" s="504"/>
      <c r="F137" s="504"/>
      <c r="G137" s="504"/>
      <c r="H137" s="504"/>
      <c r="I137" s="504"/>
      <c r="J137" s="504"/>
      <c r="K137" s="504"/>
      <c r="L137" s="504"/>
      <c r="M137" s="504"/>
      <c r="N137" s="505"/>
      <c r="O137" s="117"/>
      <c r="P137" s="506" t="s">
        <v>687</v>
      </c>
      <c r="Q137" s="507"/>
      <c r="R137" s="507"/>
      <c r="S137" s="507"/>
      <c r="T137" s="507"/>
      <c r="U137" s="507"/>
      <c r="V137" s="507"/>
      <c r="W137" s="507"/>
      <c r="X137" s="507"/>
      <c r="Y137" s="507"/>
      <c r="Z137" s="508"/>
      <c r="AA137" s="117"/>
      <c r="AB137" s="506" t="s">
        <v>688</v>
      </c>
      <c r="AC137" s="507"/>
      <c r="AD137" s="507"/>
      <c r="AE137" s="507"/>
      <c r="AF137" s="507"/>
      <c r="AG137" s="507"/>
      <c r="AH137" s="507"/>
      <c r="AI137" s="508"/>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06" t="s">
        <v>686</v>
      </c>
      <c r="D165" s="507"/>
      <c r="E165" s="507"/>
      <c r="F165" s="507"/>
      <c r="G165" s="507"/>
      <c r="H165" s="507"/>
      <c r="I165" s="507"/>
      <c r="J165" s="507"/>
      <c r="K165" s="507"/>
      <c r="L165" s="507"/>
      <c r="M165" s="507"/>
      <c r="N165" s="508"/>
      <c r="O165" s="117"/>
      <c r="P165" s="509" t="s">
        <v>687</v>
      </c>
      <c r="Q165" s="507"/>
      <c r="R165" s="507"/>
      <c r="S165" s="507"/>
      <c r="T165" s="507"/>
      <c r="U165" s="507"/>
      <c r="V165" s="507"/>
      <c r="W165" s="507"/>
      <c r="X165" s="507"/>
      <c r="Y165" s="507"/>
      <c r="Z165" s="508"/>
      <c r="AA165" s="117"/>
      <c r="AB165" s="506" t="s">
        <v>688</v>
      </c>
      <c r="AC165" s="507"/>
      <c r="AD165" s="507"/>
      <c r="AE165" s="507"/>
      <c r="AF165" s="507"/>
      <c r="AG165" s="507"/>
      <c r="AH165" s="507"/>
      <c r="AI165" s="508"/>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06" t="s">
        <v>686</v>
      </c>
      <c r="D193" s="507"/>
      <c r="E193" s="507"/>
      <c r="F193" s="507"/>
      <c r="G193" s="507"/>
      <c r="H193" s="507"/>
      <c r="I193" s="507"/>
      <c r="J193" s="507"/>
      <c r="K193" s="507"/>
      <c r="L193" s="507"/>
      <c r="M193" s="507"/>
      <c r="N193" s="508"/>
      <c r="O193" s="117"/>
      <c r="P193" s="509" t="s">
        <v>687</v>
      </c>
      <c r="Q193" s="507"/>
      <c r="R193" s="507"/>
      <c r="S193" s="507"/>
      <c r="T193" s="507"/>
      <c r="U193" s="507"/>
      <c r="V193" s="507"/>
      <c r="W193" s="507"/>
      <c r="X193" s="507"/>
      <c r="Y193" s="507"/>
      <c r="Z193" s="508"/>
      <c r="AA193" s="117"/>
      <c r="AB193" s="506" t="s">
        <v>688</v>
      </c>
      <c r="AC193" s="507"/>
      <c r="AD193" s="507"/>
      <c r="AE193" s="507"/>
      <c r="AF193" s="507"/>
      <c r="AG193" s="507"/>
      <c r="AH193" s="507"/>
      <c r="AI193" s="508"/>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4:N4"/>
    <mergeCell ref="P4:Z4"/>
    <mergeCell ref="AB4:AI4"/>
    <mergeCell ref="C30:N30"/>
    <mergeCell ref="P30:Z30"/>
    <mergeCell ref="AB30:AI30"/>
    <mergeCell ref="C56:N56"/>
    <mergeCell ref="P56:Z56"/>
    <mergeCell ref="AB56:AI56"/>
    <mergeCell ref="C83:N83"/>
    <mergeCell ref="P83:Z83"/>
    <mergeCell ref="AB83:AI83"/>
    <mergeCell ref="C110:N110"/>
    <mergeCell ref="P110:Z110"/>
    <mergeCell ref="AB110:AI110"/>
    <mergeCell ref="C137:N137"/>
    <mergeCell ref="P137:Z137"/>
    <mergeCell ref="AB137:AI137"/>
    <mergeCell ref="C165:N165"/>
    <mergeCell ref="C193:N193"/>
    <mergeCell ref="AB165:AI165"/>
    <mergeCell ref="AB193:AI193"/>
    <mergeCell ref="P165:Z165"/>
    <mergeCell ref="P193:Z193"/>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4" t="s">
        <v>1188</v>
      </c>
      <c r="B1" s="510"/>
      <c r="C1" s="510"/>
      <c r="D1" s="510"/>
      <c r="E1" s="510"/>
      <c r="F1" s="510"/>
      <c r="G1" s="510"/>
      <c r="H1" s="510"/>
      <c r="I1" s="510"/>
      <c r="J1" s="510"/>
      <c r="K1" s="510"/>
      <c r="L1" s="510"/>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11" t="s">
        <v>1190</v>
      </c>
      <c r="B16" s="511" t="s">
        <v>846</v>
      </c>
      <c r="C16" s="40">
        <f>SUM(C4:C15)</f>
        <v>188640</v>
      </c>
      <c r="D16" s="513">
        <f>SUM(D4:D15)</f>
        <v>0</v>
      </c>
      <c r="E16" s="513">
        <f>C16-D16</f>
        <v>188640</v>
      </c>
      <c r="F16" s="525">
        <f>SUM(F4:F15)</f>
        <v>1602</v>
      </c>
      <c r="G16" s="519">
        <f>(E16-F16)/E16</f>
        <v>0.9915076335877863</v>
      </c>
      <c r="H16" s="521">
        <f>SUM(H4:H15)</f>
        <v>0</v>
      </c>
      <c r="I16" s="521">
        <f>SUM(I4:I15)</f>
        <v>0</v>
      </c>
      <c r="J16" s="521"/>
      <c r="K16" s="538">
        <f>(C16-D16)/C16</f>
        <v>1</v>
      </c>
    </row>
    <row r="17" spans="1:12" ht="23.25" customHeight="1" thickBot="1">
      <c r="A17" s="512"/>
      <c r="B17" s="512"/>
      <c r="C17" s="41" t="s">
        <v>293</v>
      </c>
      <c r="D17" s="514"/>
      <c r="E17" s="514"/>
      <c r="F17" s="526"/>
      <c r="G17" s="520"/>
      <c r="H17" s="518"/>
      <c r="I17" s="518"/>
      <c r="J17" s="518"/>
      <c r="K17" s="539"/>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10" t="s">
        <v>385</v>
      </c>
      <c r="B1" s="510"/>
      <c r="C1" s="510"/>
      <c r="D1" s="510"/>
      <c r="E1" s="510"/>
      <c r="F1" s="510"/>
      <c r="G1" s="510"/>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11" t="s">
        <v>830</v>
      </c>
      <c r="B9" s="511" t="s">
        <v>1301</v>
      </c>
      <c r="C9" s="40">
        <f>SUM(C4:C8)</f>
        <v>217440</v>
      </c>
      <c r="D9" s="513">
        <f>SUM(D4:D8)</f>
        <v>6395</v>
      </c>
      <c r="E9" s="513">
        <f>C9-D9</f>
        <v>211045</v>
      </c>
      <c r="F9" s="525">
        <f>SUM(F4:F8)</f>
        <v>2002</v>
      </c>
      <c r="G9" s="548">
        <f t="shared" si="0"/>
        <v>0.990513871449217</v>
      </c>
    </row>
    <row r="10" spans="1:7" ht="23.25" customHeight="1" thickBot="1">
      <c r="A10" s="512"/>
      <c r="B10" s="512"/>
      <c r="C10" s="41" t="s">
        <v>708</v>
      </c>
      <c r="D10" s="514"/>
      <c r="E10" s="514"/>
      <c r="F10" s="526"/>
      <c r="G10" s="547"/>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11" t="s">
        <v>34</v>
      </c>
      <c r="B21" s="511" t="s">
        <v>1301</v>
      </c>
      <c r="C21" s="40">
        <f>C9+SUM(C14:C20)</f>
        <v>525600</v>
      </c>
      <c r="D21" s="513">
        <f>D9+SUM(D14:D20)</f>
        <v>22140</v>
      </c>
      <c r="E21" s="513">
        <f>C21-D21</f>
        <v>503460</v>
      </c>
      <c r="F21" s="525">
        <f>F9+SUM(F14:F20)</f>
        <v>4486</v>
      </c>
      <c r="G21" s="546">
        <f>(E21-F21)/E21</f>
        <v>0.9910896595558734</v>
      </c>
    </row>
    <row r="22" spans="1:7" ht="23.25" customHeight="1" thickBot="1">
      <c r="A22" s="512"/>
      <c r="B22" s="512"/>
      <c r="C22" s="41" t="s">
        <v>1185</v>
      </c>
      <c r="D22" s="514"/>
      <c r="E22" s="514"/>
      <c r="F22" s="526"/>
      <c r="G22" s="547"/>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920</v>
      </c>
      <c r="B1" s="510"/>
      <c r="C1" s="510"/>
      <c r="D1" s="510"/>
      <c r="E1" s="510"/>
      <c r="F1" s="510"/>
      <c r="G1" s="510"/>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11" t="s">
        <v>833</v>
      </c>
      <c r="B16" s="511" t="s">
        <v>846</v>
      </c>
      <c r="C16" s="40">
        <f>SUM(C9:C15)</f>
        <v>105840</v>
      </c>
      <c r="D16" s="513">
        <f>SUM(D4:D15)</f>
        <v>750</v>
      </c>
      <c r="E16" s="513">
        <f>C16-D16</f>
        <v>105090</v>
      </c>
      <c r="F16" s="549">
        <f>SUM(F4:F15)</f>
        <v>2028</v>
      </c>
      <c r="G16" s="551">
        <f>(E16-F16)/E16</f>
        <v>0.9807022552098201</v>
      </c>
    </row>
    <row r="17" spans="1:7" ht="23.25" customHeight="1" thickBot="1">
      <c r="A17" s="512"/>
      <c r="B17" s="512"/>
      <c r="C17" s="41" t="s">
        <v>1183</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10" t="s">
        <v>921</v>
      </c>
      <c r="B1" s="510"/>
      <c r="C1" s="510"/>
      <c r="D1" s="510"/>
      <c r="E1" s="510"/>
      <c r="F1" s="510"/>
      <c r="G1" s="510"/>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11" t="s">
        <v>833</v>
      </c>
      <c r="B16" s="511" t="s">
        <v>847</v>
      </c>
      <c r="C16" s="40">
        <f>SUM(C9:C15)</f>
        <v>308160</v>
      </c>
      <c r="D16" s="513">
        <f>SUM(D4:D15)</f>
        <v>16405</v>
      </c>
      <c r="E16" s="513">
        <f>C16-D16</f>
        <v>291755</v>
      </c>
      <c r="F16" s="549">
        <f>SUM(F4:F15)</f>
        <v>4989</v>
      </c>
      <c r="G16" s="551">
        <f>(E16-F16)/E16</f>
        <v>0.9829000359891005</v>
      </c>
    </row>
    <row r="17" spans="1:7" ht="23.25" customHeight="1" thickBot="1">
      <c r="A17" s="512"/>
      <c r="B17" s="512"/>
      <c r="C17" s="41" t="s">
        <v>1183</v>
      </c>
      <c r="D17" s="514"/>
      <c r="E17" s="514"/>
      <c r="F17" s="550"/>
      <c r="G17" s="5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10" t="s">
        <v>920</v>
      </c>
      <c r="B1" s="510"/>
      <c r="C1" s="510"/>
      <c r="D1" s="510"/>
      <c r="E1" s="510"/>
      <c r="F1" s="510"/>
      <c r="G1" s="510"/>
    </row>
    <row r="2" spans="1:7" ht="23.25" customHeight="1" thickBot="1">
      <c r="A2" s="553" t="s">
        <v>834</v>
      </c>
      <c r="B2" s="553"/>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11" t="s">
        <v>833</v>
      </c>
      <c r="B16" s="511" t="s">
        <v>846</v>
      </c>
      <c r="C16" s="40">
        <f>SUM(C9:C15)</f>
        <v>105840</v>
      </c>
      <c r="D16" s="513">
        <f>SUM(D4:D15)</f>
        <v>315</v>
      </c>
      <c r="E16" s="513">
        <f>C16-D16</f>
        <v>105525</v>
      </c>
      <c r="F16" s="549">
        <f>SUM(F4:F15)</f>
        <v>1723</v>
      </c>
      <c r="G16" s="551">
        <f>(E16-F16)/E16</f>
        <v>0.9836721156124141</v>
      </c>
    </row>
    <row r="17" spans="1:7" ht="23.25" customHeight="1" thickBot="1">
      <c r="A17" s="512"/>
      <c r="B17" s="512"/>
      <c r="C17" s="41" t="s">
        <v>1183</v>
      </c>
      <c r="D17" s="514"/>
      <c r="E17" s="514"/>
      <c r="F17" s="550"/>
      <c r="G17" s="55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11" t="s">
        <v>1311</v>
      </c>
      <c r="B15" s="511" t="s">
        <v>1301</v>
      </c>
      <c r="C15" s="40">
        <f>SUM(C3:C14)</f>
        <v>525600</v>
      </c>
      <c r="D15" s="513">
        <f>SUM(D3:D14)</f>
        <v>13894</v>
      </c>
      <c r="E15" s="513">
        <f>C15-D15</f>
        <v>511706</v>
      </c>
      <c r="F15" s="511">
        <f>SUM(F3:F14)</f>
        <v>3700</v>
      </c>
      <c r="G15" s="551">
        <v>0.9927</v>
      </c>
    </row>
    <row r="16" spans="1:7" ht="23.25" customHeight="1" thickBot="1">
      <c r="A16" s="512"/>
      <c r="B16" s="512"/>
      <c r="C16" s="41" t="s">
        <v>1389</v>
      </c>
      <c r="D16" s="514"/>
      <c r="E16" s="514"/>
      <c r="F16" s="512"/>
      <c r="G16" s="55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4"/>
  <sheetViews>
    <sheetView zoomScale="75" zoomScaleNormal="75" zoomScalePageLayoutView="0" workbookViewId="0" topLeftCell="A1">
      <selection activeCell="M18" sqref="M18"/>
    </sheetView>
  </sheetViews>
  <sheetFormatPr defaultColWidth="9.140625" defaultRowHeight="12.75"/>
  <cols>
    <col min="2" max="2" width="9.7109375" style="0" bestFit="1" customWidth="1"/>
    <col min="3" max="4" width="11.140625" style="0" bestFit="1" customWidth="1"/>
    <col min="8" max="8" width="12.57421875" style="0" bestFit="1" customWidth="1"/>
    <col min="9" max="9" width="12.28125" style="0" bestFit="1"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1908</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38.25">
      <c r="A4" s="474" t="s">
        <v>1993</v>
      </c>
      <c r="B4" s="354">
        <v>41278</v>
      </c>
      <c r="C4" s="354">
        <v>41278</v>
      </c>
      <c r="D4" s="354" t="s">
        <v>1994</v>
      </c>
      <c r="E4" s="375" t="s">
        <v>291</v>
      </c>
      <c r="F4" s="375" t="s">
        <v>790</v>
      </c>
      <c r="G4" s="353">
        <v>130</v>
      </c>
      <c r="H4" s="452" t="s">
        <v>829</v>
      </c>
      <c r="I4" s="125" t="s">
        <v>1448</v>
      </c>
      <c r="J4" s="125" t="s">
        <v>1995</v>
      </c>
      <c r="K4" s="375" t="s">
        <v>1996</v>
      </c>
      <c r="L4" s="375" t="s">
        <v>955</v>
      </c>
      <c r="M4" s="375" t="s">
        <v>1321</v>
      </c>
      <c r="N4" s="375" t="s">
        <v>1202</v>
      </c>
      <c r="O4" s="375" t="s">
        <v>1213</v>
      </c>
      <c r="P4" s="20" t="s">
        <v>1997</v>
      </c>
      <c r="Q4" s="452"/>
      <c r="R4" s="354">
        <v>41278</v>
      </c>
      <c r="S4" s="474"/>
      <c r="T4"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N13" sqref="N13"/>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10" t="s">
        <v>1990</v>
      </c>
      <c r="B1" s="510"/>
      <c r="C1" s="510"/>
      <c r="D1" s="510"/>
      <c r="E1" s="510"/>
      <c r="F1" s="510"/>
      <c r="G1" s="510"/>
      <c r="H1" s="510"/>
      <c r="I1" s="510"/>
      <c r="J1" s="510"/>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11" t="s">
        <v>1991</v>
      </c>
      <c r="B16" s="511" t="s">
        <v>1301</v>
      </c>
      <c r="C16" s="40">
        <f>SUM(C4:C15)</f>
        <v>181440</v>
      </c>
      <c r="D16" s="513">
        <f>SUM(D4:D15)</f>
        <v>0</v>
      </c>
      <c r="E16" s="515">
        <f>C16-D16</f>
        <v>181440</v>
      </c>
      <c r="F16" s="517">
        <f>SUM(F4:F15)</f>
        <v>130</v>
      </c>
      <c r="G16" s="519">
        <f>(C16-F16)/C16</f>
        <v>0.9992835097001763</v>
      </c>
      <c r="H16" s="521">
        <f>SUM(H4:H15)</f>
        <v>0</v>
      </c>
      <c r="I16" s="522">
        <f>SUM(I4:I15)</f>
        <v>0</v>
      </c>
      <c r="J16" s="522"/>
    </row>
    <row r="17" spans="1:10" ht="22.5"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A2" sqref="A2"/>
    </sheetView>
  </sheetViews>
  <sheetFormatPr defaultColWidth="9.140625" defaultRowHeight="12.75"/>
  <cols>
    <col min="1" max="1" width="17.28125" style="0" customWidth="1"/>
    <col min="2" max="2" width="29.140625" style="0" bestFit="1" customWidth="1"/>
  </cols>
  <sheetData>
    <row r="1" spans="1:10" ht="23.25">
      <c r="A1" s="510" t="s">
        <v>1990</v>
      </c>
      <c r="B1" s="510"/>
      <c r="C1" s="510"/>
      <c r="D1" s="510"/>
      <c r="E1" s="510"/>
      <c r="F1" s="510"/>
      <c r="G1" s="510"/>
      <c r="H1" s="510"/>
      <c r="I1" s="510"/>
      <c r="J1" s="510"/>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11" t="s">
        <v>1991</v>
      </c>
      <c r="B16" s="511" t="s">
        <v>1301</v>
      </c>
      <c r="C16" s="40">
        <f>SUM(C4:C15)</f>
        <v>181440</v>
      </c>
      <c r="D16" s="513">
        <f>SUM(D4:D15)</f>
        <v>0</v>
      </c>
      <c r="E16" s="515">
        <f>C16-D16</f>
        <v>181440</v>
      </c>
      <c r="F16" s="517">
        <f>SUM(F4:F15)</f>
        <v>0</v>
      </c>
      <c r="G16" s="519">
        <f>(C16-F16)/C16</f>
        <v>1</v>
      </c>
      <c r="H16" s="521">
        <f>SUM(H4:H15)</f>
        <v>0</v>
      </c>
      <c r="I16" s="522">
        <f>SUM(I4:I15)</f>
        <v>0</v>
      </c>
      <c r="J16" s="522"/>
    </row>
    <row r="17" spans="1:10" ht="22.5"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L3" sqref="L3"/>
    </sheetView>
  </sheetViews>
  <sheetFormatPr defaultColWidth="9.140625" defaultRowHeight="12.75"/>
  <cols>
    <col min="1" max="1" width="13.7109375" style="0" customWidth="1"/>
    <col min="2" max="2" width="30.421875" style="0" bestFit="1" customWidth="1"/>
  </cols>
  <sheetData>
    <row r="1" spans="1:10" ht="23.25">
      <c r="A1" s="510" t="s">
        <v>1992</v>
      </c>
      <c r="B1" s="510"/>
      <c r="C1" s="510"/>
      <c r="D1" s="510"/>
      <c r="E1" s="510"/>
      <c r="F1" s="510"/>
      <c r="G1" s="510"/>
      <c r="H1" s="510"/>
      <c r="I1" s="510"/>
      <c r="J1" s="510"/>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c r="E5" s="35">
        <f t="shared" si="0"/>
        <v>15360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c r="E7" s="35">
        <f t="shared" si="0"/>
        <v>16320</v>
      </c>
      <c r="F7" s="175">
        <v>0</v>
      </c>
      <c r="G7" s="302">
        <f t="shared" si="1"/>
        <v>1</v>
      </c>
      <c r="H7" s="224"/>
      <c r="I7" s="259"/>
      <c r="J7" s="302">
        <f t="shared" si="2"/>
        <v>1</v>
      </c>
    </row>
    <row r="8" spans="1:10" ht="13.5" thickBot="1">
      <c r="A8" s="34" t="s">
        <v>1305</v>
      </c>
      <c r="B8" s="34" t="s">
        <v>846</v>
      </c>
      <c r="C8" s="35">
        <f>(21*12*60)+(4*4*60)</f>
        <v>16080</v>
      </c>
      <c r="D8" s="35"/>
      <c r="E8" s="35">
        <f t="shared" si="0"/>
        <v>16080</v>
      </c>
      <c r="F8" s="175">
        <v>0</v>
      </c>
      <c r="G8" s="302">
        <f t="shared" si="1"/>
        <v>1</v>
      </c>
      <c r="H8" s="224"/>
      <c r="I8" s="259"/>
      <c r="J8" s="302">
        <f t="shared" si="2"/>
        <v>1</v>
      </c>
    </row>
    <row r="9" spans="1:10" ht="13.5" thickBot="1">
      <c r="A9" s="34" t="s">
        <v>1306</v>
      </c>
      <c r="B9" s="34" t="s">
        <v>846</v>
      </c>
      <c r="C9" s="35">
        <f>(22*12*60)+(4*4*60)</f>
        <v>16800</v>
      </c>
      <c r="D9" s="35"/>
      <c r="E9" s="35">
        <f t="shared" si="0"/>
        <v>16800</v>
      </c>
      <c r="F9" s="175">
        <v>0</v>
      </c>
      <c r="G9" s="302">
        <f t="shared" si="1"/>
        <v>1</v>
      </c>
      <c r="H9" s="224"/>
      <c r="I9" s="259"/>
      <c r="J9" s="302">
        <f t="shared" si="2"/>
        <v>1</v>
      </c>
    </row>
    <row r="10" spans="1:10" ht="13.5" thickBot="1">
      <c r="A10" s="34" t="s">
        <v>1307</v>
      </c>
      <c r="B10" s="34" t="s">
        <v>846</v>
      </c>
      <c r="C10" s="35">
        <f>(20*12*60)+(5*4*60)</f>
        <v>15600</v>
      </c>
      <c r="D10" s="35"/>
      <c r="E10" s="35">
        <f t="shared" si="0"/>
        <v>15600</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0</v>
      </c>
      <c r="G11" s="302">
        <f t="shared" si="1"/>
        <v>1</v>
      </c>
      <c r="H11" s="224"/>
      <c r="I11" s="259"/>
      <c r="J11" s="302">
        <f t="shared" si="2"/>
        <v>1</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11" t="s">
        <v>1991</v>
      </c>
      <c r="B16" s="511" t="s">
        <v>846</v>
      </c>
      <c r="C16" s="40">
        <f>SUM(C4:C15)</f>
        <v>195360</v>
      </c>
      <c r="D16" s="513">
        <f>SUM(D4:D15)</f>
        <v>0</v>
      </c>
      <c r="E16" s="513">
        <f>C16-D16</f>
        <v>195360</v>
      </c>
      <c r="F16" s="525">
        <f>SUM(F4:F15)</f>
        <v>0</v>
      </c>
      <c r="G16" s="519">
        <f>(E16-F16)/E16</f>
        <v>1</v>
      </c>
      <c r="H16" s="521">
        <f>SUM(H4:H15)</f>
        <v>0</v>
      </c>
      <c r="I16" s="521">
        <f>SUM(I4:I15)</f>
        <v>0</v>
      </c>
      <c r="J16" s="521"/>
    </row>
    <row r="17" spans="1:10" ht="22.5" thickBot="1">
      <c r="A17" s="512"/>
      <c r="B17" s="512"/>
      <c r="C17" s="41" t="s">
        <v>1481</v>
      </c>
      <c r="D17" s="514"/>
      <c r="E17" s="514"/>
      <c r="F17" s="526"/>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H14" sqref="H1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10" t="s">
        <v>1907</v>
      </c>
      <c r="B1" s="510"/>
      <c r="C1" s="510"/>
      <c r="D1" s="510"/>
      <c r="E1" s="510"/>
      <c r="F1" s="510"/>
      <c r="G1" s="510"/>
      <c r="H1" s="510"/>
      <c r="I1" s="510"/>
      <c r="J1" s="510"/>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11" t="s">
        <v>1480</v>
      </c>
      <c r="B16" s="511" t="s">
        <v>1301</v>
      </c>
      <c r="C16" s="40">
        <f>SUM(C4:C15)</f>
        <v>181440</v>
      </c>
      <c r="D16" s="513">
        <f>SUM(D4:D15)</f>
        <v>0</v>
      </c>
      <c r="E16" s="515">
        <f>C16-D16</f>
        <v>181440</v>
      </c>
      <c r="F16" s="517">
        <f>SUM(F4:F15)</f>
        <v>830</v>
      </c>
      <c r="G16" s="519">
        <f>(C16-F16)/C16</f>
        <v>0.9954254850088183</v>
      </c>
      <c r="H16" s="521">
        <f>SUM(H4:H15)</f>
        <v>0</v>
      </c>
      <c r="I16" s="522">
        <f>SUM(I4:I15)</f>
        <v>0</v>
      </c>
      <c r="J16" s="522"/>
    </row>
    <row r="17" spans="1:10" ht="23.25" customHeight="1" thickBot="1">
      <c r="A17" s="512"/>
      <c r="B17" s="512"/>
      <c r="C17" s="41" t="s">
        <v>1481</v>
      </c>
      <c r="D17" s="514"/>
      <c r="E17" s="516"/>
      <c r="F17" s="518"/>
      <c r="G17" s="520"/>
      <c r="H17" s="518"/>
      <c r="I17" s="518"/>
      <c r="J17" s="518"/>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2013-02-05T16:29:17Z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