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280" windowWidth="15090" windowHeight="5490" tabRatio="908" activeTab="1"/>
  </bookViews>
  <sheets>
    <sheet name="How To Use" sheetId="1" r:id="rId1"/>
    <sheet name="2012 Detailed Incident Data" sheetId="2" r:id="rId2"/>
    <sheet name="2012 ERCOT.com Availability" sheetId="3" r:id="rId3"/>
    <sheet name="2012 MIS Availability" sheetId="4" r:id="rId4"/>
    <sheet name="2012 MPIM Availability" sheetId="5" r:id="rId5"/>
    <sheet name="2012 Retail API Availability" sheetId="6" r:id="rId6"/>
    <sheet name="2011 Detailed Incident Data" sheetId="7" r:id="rId7"/>
    <sheet name="2011 Retail API Availability" sheetId="8" r:id="rId8"/>
    <sheet name="2011 TML Rpt Exp Av" sheetId="9" r:id="rId9"/>
    <sheet name="2011 MIS Availability" sheetId="10" r:id="rId10"/>
    <sheet name="2010 Detailed Incident Data" sheetId="11" r:id="rId11"/>
    <sheet name="2010 Retail API Availability" sheetId="12" r:id="rId12"/>
    <sheet name="2010 TML Rpt Exp Av" sheetId="13" r:id="rId13"/>
    <sheet name="2009 Ext Rpt Annual Summary" sheetId="14" r:id="rId14"/>
    <sheet name="2009 Ext Rpt Monthly Summary" sheetId="15" r:id="rId15"/>
    <sheet name="2009 Detailed Incident Data" sheetId="16" r:id="rId16"/>
    <sheet name="2009 Retail API Av" sheetId="17" r:id="rId17"/>
    <sheet name="2009 TML Rpt Exp Av" sheetId="18" r:id="rId18"/>
    <sheet name="2008 Ext Rpt Annual Summary" sheetId="19" r:id="rId19"/>
    <sheet name="2008 Ext Rpt Monthly Summary" sheetId="20" r:id="rId20"/>
    <sheet name="2008 Detailed Incident Data" sheetId="21" r:id="rId21"/>
    <sheet name="2008 Retail API Av" sheetId="22" r:id="rId22"/>
    <sheet name="2008 TML Rpt Exp Av" sheetId="23" r:id="rId23"/>
    <sheet name="Extract &amp; Report Info" sheetId="24" r:id="rId24"/>
    <sheet name="MOS Public Reports" sheetId="25" r:id="rId25"/>
    <sheet name="Sheet2" sheetId="26" r:id="rId26"/>
  </sheets>
  <definedNames>
    <definedName name="_xlnm._FilterDatabase" localSheetId="20" hidden="1">'2008 Detailed Incident Data'!$B$4:$AA$4</definedName>
    <definedName name="_xlnm._FilterDatabase" localSheetId="15" hidden="1">'2009 Detailed Incident Data'!$B$4:$AA$41</definedName>
    <definedName name="_GoBack" localSheetId="1">'2012 Detailed Incident Data'!$E$32</definedName>
    <definedName name="OLE_LINK1" localSheetId="0">'How To Use'!$B$41</definedName>
  </definedNames>
  <calcPr fullCalcOnLoad="1"/>
</workbook>
</file>

<file path=xl/comments1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4.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7.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<sst xmlns="http://schemas.openxmlformats.org/spreadsheetml/2006/main" count="4539" uniqueCount="1642">
  <si>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</si>
  <si>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</si>
  <si>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</si>
  <si>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</si>
  <si>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</si>
  <si>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</si>
  <si>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</si>
  <si>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</si>
  <si>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</si>
  <si>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</si>
  <si>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</si>
  <si>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</si>
  <si>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</si>
  <si>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</si>
  <si>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</si>
  <si>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</si>
  <si>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</si>
  <si>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</si>
  <si>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</si>
  <si>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</si>
  <si>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</si>
  <si>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</si>
  <si>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</si>
  <si>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</si>
  <si>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</si>
  <si>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</si>
  <si>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</si>
  <si>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</si>
  <si>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</si>
  <si>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</si>
  <si>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</si>
  <si>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</si>
  <si>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</si>
  <si>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</si>
  <si>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</si>
  <si>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</si>
  <si>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</si>
  <si>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</si>
  <si>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</si>
  <si>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</si>
  <si>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</si>
  <si>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</si>
  <si>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</si>
  <si>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</si>
  <si>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</si>
  <si>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</si>
  <si>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</si>
  <si>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</si>
  <si>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</si>
  <si>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</si>
  <si>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</si>
  <si>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</si>
  <si>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</si>
  <si>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</si>
  <si>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</si>
  <si>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</si>
  <si>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</si>
  <si>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</si>
  <si>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</si>
  <si>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</si>
  <si>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</si>
  <si>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</si>
  <si>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</si>
  <si>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</si>
  <si>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</si>
  <si>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</si>
  <si>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</si>
  <si>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</si>
  <si>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</si>
  <si>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</si>
  <si>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</si>
  <si>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</si>
  <si>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</si>
  <si>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</si>
  <si>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</si>
  <si>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</si>
  <si>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</si>
  <si>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</si>
  <si>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</si>
  <si>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</si>
  <si>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</si>
  <si>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</si>
  <si>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</si>
  <si>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</si>
  <si>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</si>
  <si>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</si>
  <si>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</si>
  <si>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</si>
  <si>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</si>
  <si>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</si>
  <si>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</si>
  <si>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</si>
  <si>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</si>
  <si>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</si>
  <si>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</si>
  <si>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</si>
  <si>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</si>
  <si>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</si>
  <si>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</si>
  <si>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</si>
  <si>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</si>
  <si>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</si>
  <si>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</si>
  <si>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</si>
  <si>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</si>
  <si>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</si>
  <si>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</si>
  <si>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</si>
  <si>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</si>
  <si>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</si>
  <si>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</si>
  <si>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</si>
  <si>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</si>
  <si>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</si>
  <si>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</si>
  <si>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</si>
  <si>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</si>
  <si>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</si>
  <si>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</si>
  <si>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</si>
  <si>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</si>
  <si>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</si>
  <si>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</si>
  <si>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</si>
  <si>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</si>
  <si>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</si>
  <si>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</si>
  <si>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</si>
  <si>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</si>
  <si>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</si>
  <si>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</si>
  <si>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</si>
  <si>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</si>
  <si>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</si>
  <si>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</si>
  <si>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</si>
  <si>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</si>
  <si>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</si>
  <si>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</si>
  <si>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</si>
  <si>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</si>
  <si>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</si>
  <si>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</si>
  <si>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Slow System Performance</t>
  </si>
  <si>
    <t>Other</t>
  </si>
  <si>
    <t>Notification ID</t>
  </si>
  <si>
    <t>Current Status</t>
  </si>
  <si>
    <t>Document Definition:</t>
  </si>
  <si>
    <t>Definition:</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</si>
  <si>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</si>
  <si>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</si>
  <si>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</si>
  <si>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</si>
  <si>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</si>
  <si>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</si>
  <si>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</si>
  <si>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</si>
  <si>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</si>
  <si>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</si>
  <si>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</si>
  <si>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</si>
  <si>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</si>
  <si>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</si>
  <si>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</si>
  <si>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</si>
  <si>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</si>
  <si>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</si>
  <si>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</si>
  <si>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</si>
  <si>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</si>
  <si>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</si>
  <si>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</si>
  <si>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</si>
  <si>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</si>
  <si>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</si>
  <si>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</si>
  <si>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</si>
  <si>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</si>
  <si>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</si>
  <si>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</si>
  <si>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</si>
  <si>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</si>
  <si>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</si>
  <si>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</si>
  <si>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</si>
  <si>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</si>
  <si>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</si>
  <si>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</si>
  <si>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</si>
  <si>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</si>
  <si>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</si>
  <si>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</si>
  <si>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</si>
  <si>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</si>
  <si>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</si>
  <si>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</si>
  <si>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</si>
  <si>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</si>
  <si>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</si>
  <si>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</si>
  <si>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</si>
  <si>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</si>
  <si>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</si>
  <si>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</si>
  <si>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</si>
  <si>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</si>
  <si>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</si>
  <si>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</si>
  <si>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</si>
  <si>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</si>
  <si>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</si>
  <si>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</si>
  <si>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</si>
  <si>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</si>
  <si>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</si>
  <si>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</si>
  <si>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</si>
  <si>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Retail API Availability</t>
  </si>
  <si>
    <t xml:space="preserve">Data Extracts &amp; Reporting IT Application (Retail API) availability </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</si>
  <si>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</si>
  <si>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</si>
  <si>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</si>
  <si>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</si>
  <si>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</si>
  <si>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</si>
  <si>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</si>
  <si>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</si>
  <si>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</si>
  <si>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</si>
  <si>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</si>
  <si>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</si>
  <si>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</si>
  <si>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</si>
  <si>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</si>
  <si>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</si>
  <si>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</si>
  <si>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</si>
  <si>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</si>
  <si>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</si>
  <si>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</si>
  <si>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</si>
  <si>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</si>
  <si>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</si>
  <si>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</si>
  <si>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</si>
  <si>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</si>
  <si>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</si>
  <si>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</si>
  <si>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</si>
  <si>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</si>
  <si>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</si>
  <si>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</si>
  <si>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</si>
  <si>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</si>
  <si>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</si>
  <si>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</si>
  <si>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</si>
  <si>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</si>
  <si>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</si>
  <si>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</si>
  <si>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</si>
  <si>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</si>
  <si>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</si>
  <si>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</si>
  <si>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</si>
  <si>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</si>
  <si>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</si>
  <si>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</si>
  <si>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</si>
  <si>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</si>
  <si>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</si>
  <si>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</si>
  <si>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</si>
  <si>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</si>
  <si>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</si>
  <si>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</si>
  <si>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</si>
  <si>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</si>
  <si>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</si>
  <si>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</si>
  <si>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</si>
  <si>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</si>
  <si>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</si>
  <si>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</si>
  <si>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</si>
  <si>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</si>
  <si>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</si>
  <si>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</si>
  <si>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</si>
  <si>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</si>
  <si>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</si>
  <si>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</si>
  <si>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</si>
  <si>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</si>
  <si>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</si>
  <si>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</si>
  <si>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</si>
  <si>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</si>
  <si>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</si>
  <si>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</si>
  <si>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</si>
  <si>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</si>
  <si>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</si>
  <si>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</si>
  <si>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</si>
  <si>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</si>
  <si>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</si>
  <si>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</si>
  <si>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</si>
  <si>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</si>
  <si>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</si>
  <si>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</si>
  <si>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</si>
  <si>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</si>
  <si>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</si>
  <si>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</si>
  <si>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</si>
  <si>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</si>
  <si>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</si>
  <si>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</si>
  <si>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</si>
  <si>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</si>
  <si>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</si>
  <si>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</si>
  <si>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</si>
  <si>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</si>
  <si>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</si>
  <si>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</si>
  <si>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</si>
  <si>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</si>
  <si>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</si>
  <si>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</si>
  <si>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</si>
  <si>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</si>
  <si>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</si>
  <si>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</si>
  <si>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</si>
  <si>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</si>
  <si>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</si>
  <si>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</si>
  <si>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</si>
  <si>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</si>
  <si>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</si>
  <si>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</si>
  <si>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</si>
  <si>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</si>
  <si>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</si>
  <si>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</si>
  <si>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</si>
  <si>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</si>
  <si>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</si>
  <si>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</si>
  <si>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</si>
  <si>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</si>
  <si>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</si>
  <si>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</si>
  <si>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</si>
  <si>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</si>
  <si>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</si>
  <si>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</si>
  <si>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</si>
  <si>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</si>
  <si>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</si>
  <si>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</si>
  <si>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</si>
  <si>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</si>
  <si>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</si>
  <si>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</si>
  <si>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</si>
  <si>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</si>
  <si>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</si>
  <si>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</si>
  <si>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</si>
  <si>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</si>
  <si>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</si>
  <si>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</si>
  <si>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</si>
  <si>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</si>
  <si>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</si>
  <si>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</si>
  <si>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</si>
  <si>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</si>
  <si>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</si>
  <si>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</si>
  <si>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</si>
  <si>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</si>
  <si>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</si>
  <si>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</si>
  <si>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</si>
  <si>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</si>
  <si>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</si>
  <si>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</si>
  <si>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</si>
  <si>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</si>
  <si>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</si>
  <si>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</si>
  <si>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</si>
  <si>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</si>
  <si>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</si>
  <si>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</si>
  <si>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</si>
  <si>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</si>
  <si>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</si>
  <si>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</si>
  <si>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</si>
  <si>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</si>
  <si>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</si>
  <si>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</si>
  <si>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</si>
  <si>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</si>
  <si>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</si>
  <si>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</si>
  <si>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</si>
  <si>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</si>
  <si>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</si>
  <si>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</si>
  <si>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</si>
  <si>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</si>
  <si>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</si>
  <si>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</si>
  <si>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</si>
  <si>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</si>
  <si>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</si>
  <si>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</si>
  <si>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</si>
  <si>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</si>
  <si>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</si>
  <si>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</si>
  <si>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</si>
  <si>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</si>
  <si>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</si>
  <si>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</si>
  <si>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</si>
  <si>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</si>
  <si>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</si>
  <si>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</si>
  <si>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</si>
  <si>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</si>
  <si>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</si>
  <si>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</si>
  <si>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</si>
  <si>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</si>
  <si>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</si>
  <si>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</si>
  <si>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</si>
  <si>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</si>
  <si>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</si>
  <si>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</si>
  <si>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</si>
  <si>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</si>
  <si>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</si>
  <si>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</si>
  <si>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</si>
  <si>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</si>
  <si>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</si>
  <si>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</si>
  <si>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</si>
  <si>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</si>
  <si>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</si>
  <si>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</si>
  <si>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</si>
  <si>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</si>
  <si>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</si>
  <si>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</si>
  <si>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</si>
  <si>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</si>
  <si>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</si>
  <si>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</si>
  <si>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</si>
  <si>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</si>
  <si>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</si>
  <si>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</si>
  <si>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</si>
  <si>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</si>
  <si>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</si>
  <si>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</si>
  <si>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</si>
  <si>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</si>
  <si>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</si>
  <si>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</si>
  <si>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</si>
  <si>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</si>
  <si>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</si>
  <si>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</si>
  <si>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</si>
  <si>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</si>
  <si>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</si>
  <si>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</si>
  <si>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</si>
  <si>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</si>
  <si>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</si>
  <si>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</si>
  <si>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</si>
  <si>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</si>
  <si>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</si>
  <si>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</si>
  <si>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</si>
  <si>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</si>
  <si>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</si>
  <si>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</si>
  <si>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</si>
  <si>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</si>
  <si>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</si>
  <si>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</si>
  <si>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</si>
  <si>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</si>
  <si>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</si>
  <si>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</si>
  <si>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</si>
  <si>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</si>
  <si>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</si>
  <si>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</si>
  <si>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</si>
  <si>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</si>
  <si>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</si>
  <si>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</si>
  <si>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</si>
  <si>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</si>
  <si>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</si>
  <si>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</si>
  <si>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</si>
  <si>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</si>
  <si>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</si>
  <si>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</si>
  <si>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</si>
  <si>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</si>
  <si>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</si>
  <si>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</si>
  <si>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</si>
  <si>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</si>
  <si>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</si>
  <si>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</si>
  <si>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</si>
  <si>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</si>
  <si>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</si>
  <si>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</si>
  <si>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</si>
  <si>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</si>
  <si>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</si>
  <si>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</si>
  <si>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</si>
  <si>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</si>
  <si>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</si>
  <si>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</si>
  <si>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</si>
  <si>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</si>
  <si>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</si>
  <si>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</si>
  <si>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</si>
  <si>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</si>
  <si>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</si>
  <si>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</si>
  <si>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</si>
  <si>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</si>
  <si>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</si>
  <si>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</si>
  <si>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</si>
  <si>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</si>
  <si>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</si>
  <si>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</si>
  <si>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</si>
  <si>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</si>
  <si>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</si>
  <si>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</si>
  <si>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</si>
  <si>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</si>
  <si>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</si>
  <si>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</si>
  <si>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</si>
  <si>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</si>
  <si>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</si>
  <si>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</si>
  <si>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</si>
  <si>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</si>
  <si>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</si>
  <si>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</si>
  <si>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</si>
  <si>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</si>
  <si>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</si>
  <si>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</si>
  <si>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</si>
  <si>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</si>
  <si>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</si>
  <si>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</si>
  <si>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</si>
  <si>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</si>
  <si>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</si>
  <si>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</si>
  <si>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</si>
  <si>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</si>
  <si>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</si>
  <si>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</si>
  <si>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</si>
  <si>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</si>
  <si>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</si>
  <si>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</si>
  <si>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</si>
  <si>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</si>
  <si>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</si>
  <si>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</si>
  <si>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</si>
  <si>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</si>
  <si>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</si>
  <si>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</si>
  <si>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</si>
  <si>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</si>
  <si>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</si>
  <si>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</si>
  <si>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</si>
  <si>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</si>
  <si>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</si>
  <si>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</si>
  <si>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</si>
  <si>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</si>
  <si>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</si>
  <si>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</si>
  <si>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</si>
  <si>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</si>
  <si>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</si>
  <si>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</si>
  <si>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</si>
  <si>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</si>
  <si>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</si>
  <si>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</si>
  <si>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</si>
  <si>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</si>
  <si>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</si>
  <si>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</si>
  <si>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</si>
  <si>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</si>
  <si>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</si>
  <si>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</si>
  <si>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</si>
  <si>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</si>
  <si>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</si>
  <si>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</si>
  <si>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</si>
  <si>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</si>
  <si>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</si>
  <si>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</si>
  <si>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</si>
  <si>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</si>
  <si>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</si>
  <si>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</si>
  <si>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</si>
  <si>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</si>
  <si>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</si>
  <si>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</si>
  <si>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</si>
  <si>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</si>
  <si>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</si>
  <si>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</si>
  <si>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</si>
  <si>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</si>
  <si>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</si>
  <si>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</si>
  <si>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</si>
  <si>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</si>
  <si>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</si>
  <si>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</si>
  <si>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</si>
  <si>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</si>
  <si>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</si>
  <si>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</si>
  <si>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</si>
  <si>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</si>
  <si>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</si>
  <si>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</si>
  <si>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</si>
  <si>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</si>
  <si>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</si>
  <si>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</si>
  <si>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</si>
  <si>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</si>
  <si>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</si>
  <si>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</si>
  <si>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</si>
  <si>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</si>
  <si>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</si>
  <si>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</si>
  <si>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</si>
  <si>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</si>
  <si>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</si>
  <si>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</si>
  <si>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</si>
  <si>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</si>
  <si>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</si>
  <si>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</si>
  <si>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</si>
  <si>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</si>
  <si>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</si>
  <si>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</si>
  <si>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</si>
  <si>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</si>
  <si>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</si>
  <si>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</si>
  <si>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</si>
  <si>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</si>
  <si>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</si>
  <si>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</si>
  <si>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</si>
  <si>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</si>
  <si>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</si>
  <si>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</si>
  <si>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</si>
  <si>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</si>
  <si>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</si>
  <si>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</si>
  <si>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</si>
  <si>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</si>
  <si>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</si>
  <si>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</si>
  <si>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</si>
  <si>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</si>
  <si>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</si>
  <si>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</si>
  <si>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</si>
  <si>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</si>
  <si>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</si>
  <si>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</si>
  <si>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</si>
  <si>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</si>
  <si>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</si>
  <si>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</si>
  <si>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</si>
  <si>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</si>
  <si>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</si>
  <si>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</si>
  <si>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</si>
  <si>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</si>
  <si>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</si>
  <si>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</si>
  <si>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</si>
  <si>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</si>
  <si>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</si>
  <si>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</si>
  <si>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</si>
  <si>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</si>
  <si>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</si>
  <si>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</si>
  <si>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</si>
  <si>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</si>
  <si>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</si>
  <si>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</si>
  <si>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</si>
  <si>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</si>
  <si>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</si>
  <si>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</si>
  <si>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</si>
  <si>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</si>
  <si>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</si>
  <si>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</si>
  <si>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</si>
  <si>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</si>
  <si>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</si>
  <si>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</si>
  <si>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</si>
  <si>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</si>
  <si>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</si>
  <si>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</si>
  <si>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</si>
  <si>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</si>
  <si>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</si>
  <si>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</si>
  <si>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</si>
  <si>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</si>
  <si>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</si>
  <si>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</si>
  <si>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</si>
  <si>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</si>
  <si>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</si>
  <si>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</si>
  <si>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</si>
  <si>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</si>
  <si>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</si>
  <si>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</si>
  <si>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</si>
  <si>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</si>
  <si>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</si>
  <si>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</si>
  <si>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</si>
  <si>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</si>
  <si>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</si>
  <si>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</si>
  <si>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</si>
  <si>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</si>
  <si>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</si>
  <si>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</si>
  <si>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</si>
  <si>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</si>
  <si>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</si>
  <si>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</si>
  <si>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</si>
  <si>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</si>
  <si>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</si>
  <si>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</si>
  <si>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</si>
  <si>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</si>
  <si>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</si>
  <si>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</si>
  <si>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</si>
  <si>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</si>
  <si>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</si>
  <si>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</si>
  <si>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</si>
  <si>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</si>
  <si>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</si>
  <si>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</si>
  <si>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</si>
  <si>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</si>
  <si>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</si>
  <si>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</si>
  <si>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</si>
  <si>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</si>
  <si>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</si>
  <si>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</si>
  <si>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</si>
  <si>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</si>
  <si>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</si>
  <si>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</si>
  <si>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</si>
  <si>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</si>
  <si>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</si>
  <si>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</si>
  <si>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</si>
  <si>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</si>
  <si>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</si>
  <si>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</si>
  <si>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</si>
  <si>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</si>
  <si>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</si>
  <si>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</si>
  <si>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</si>
  <si>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</si>
  <si>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</si>
  <si>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</si>
  <si>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</si>
  <si>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</si>
  <si>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</si>
  <si>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</si>
  <si>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</si>
  <si>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</si>
  <si>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</si>
  <si>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</si>
  <si>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</si>
  <si>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</si>
  <si>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</si>
  <si>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</si>
  <si>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</si>
  <si>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</si>
  <si>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</si>
  <si>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</si>
  <si>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</si>
  <si>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</si>
  <si>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</si>
  <si>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</si>
  <si>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</si>
  <si>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</si>
  <si>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</si>
  <si>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</si>
  <si>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</si>
  <si>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</si>
  <si>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</si>
  <si>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</si>
  <si>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</si>
  <si>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</si>
  <si>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</si>
  <si>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</si>
  <si>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</si>
  <si>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</si>
  <si>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</si>
  <si>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</si>
  <si>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</si>
  <si>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</si>
  <si>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</si>
  <si>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</si>
  <si>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</si>
  <si>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</si>
  <si>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</si>
  <si>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</si>
  <si>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</si>
  <si>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</si>
  <si>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</si>
  <si>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</si>
  <si>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</si>
  <si>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</si>
  <si>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</si>
  <si>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</si>
  <si>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</si>
  <si>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</si>
  <si>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</si>
  <si>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</si>
  <si>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</si>
  <si>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</si>
  <si>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</si>
  <si>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</si>
  <si>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</si>
  <si>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</si>
  <si>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</si>
  <si>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</si>
  <si>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</si>
  <si>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</si>
  <si>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</si>
  <si>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</si>
  <si>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</si>
  <si>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</si>
  <si>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</si>
  <si>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</si>
  <si>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</si>
  <si>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</si>
  <si>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</si>
  <si>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</si>
  <si>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</si>
  <si>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</si>
  <si>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</si>
  <si>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</si>
  <si>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</si>
  <si>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</si>
  <si>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</si>
  <si>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</si>
  <si>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</si>
  <si>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</si>
  <si>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</si>
  <si>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</si>
  <si>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</si>
  <si>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</si>
  <si>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</si>
  <si>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</si>
  <si>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</si>
  <si>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</si>
  <si>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</si>
  <si>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</si>
  <si>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</si>
  <si>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</si>
  <si>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</si>
  <si>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</si>
  <si>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</si>
  <si>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</si>
  <si>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</si>
  <si>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</si>
  <si>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</si>
  <si>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</si>
  <si>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</si>
  <si>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</si>
  <si>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</si>
  <si>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</si>
  <si>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</si>
  <si>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</si>
  <si>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</si>
  <si>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</si>
  <si>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</si>
  <si>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</si>
  <si>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</si>
  <si>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</si>
  <si>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</si>
  <si>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</si>
  <si>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</si>
  <si>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</si>
  <si>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</si>
  <si>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</si>
  <si>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</si>
  <si>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</si>
  <si>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</si>
  <si>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</si>
  <si>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</si>
  <si>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</si>
  <si>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</si>
  <si>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</si>
  <si>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</si>
  <si>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</si>
  <si>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</si>
  <si>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</si>
  <si>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</si>
  <si>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</si>
  <si>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</si>
  <si>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</si>
  <si>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</si>
  <si>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</si>
  <si>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</si>
  <si>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</si>
  <si>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</si>
  <si>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</si>
  <si>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</si>
  <si>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</si>
  <si>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</si>
  <si>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</si>
  <si>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</si>
  <si>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</si>
  <si>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</si>
  <si>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</si>
  <si>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</si>
  <si>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</si>
  <si>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</si>
  <si>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</si>
  <si>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</si>
  <si>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</si>
  <si>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</si>
  <si>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</si>
  <si>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</si>
  <si>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</si>
  <si>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</si>
  <si>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</si>
  <si>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</si>
  <si>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</si>
  <si>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</si>
  <si>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</si>
  <si>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</si>
  <si>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</si>
  <si>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</si>
  <si>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</si>
  <si>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</si>
  <si>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</si>
  <si>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</si>
  <si>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</si>
  <si>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</si>
  <si>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</si>
  <si>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</si>
  <si>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</si>
  <si>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</si>
  <si>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</si>
  <si>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</si>
  <si>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</si>
  <si>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</si>
  <si>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</si>
  <si>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</si>
  <si>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</si>
  <si>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</si>
  <si>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</si>
  <si>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</si>
  <si>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</si>
  <si>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</si>
  <si>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</si>
  <si>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</si>
  <si>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</si>
  <si>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</si>
  <si>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</si>
  <si>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</si>
  <si>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</si>
  <si>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</si>
  <si>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</si>
  <si>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</si>
  <si>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</si>
  <si>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</si>
  <si>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</si>
  <si>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</si>
  <si>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</si>
  <si>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</si>
  <si>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</si>
  <si>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</si>
  <si>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</si>
  <si>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</si>
  <si>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</si>
  <si>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</si>
  <si>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</si>
  <si>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</si>
  <si>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</si>
  <si>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</si>
  <si>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</si>
  <si>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</si>
  <si>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</si>
  <si>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</si>
  <si>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</si>
  <si>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</si>
  <si>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</si>
  <si>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</si>
  <si>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</si>
  <si>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</si>
  <si>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</si>
  <si>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</si>
  <si>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</si>
  <si>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</si>
  <si>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</si>
  <si>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</si>
  <si>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</si>
  <si>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</si>
  <si>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</si>
  <si>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</si>
  <si>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</si>
  <si>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</si>
  <si>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</si>
  <si>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</si>
  <si>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</si>
  <si>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</si>
  <si>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</si>
  <si>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</si>
  <si>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</si>
  <si>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</si>
  <si>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</si>
  <si>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</si>
  <si>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</si>
  <si>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</si>
  <si>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</si>
  <si>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</si>
  <si>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</si>
  <si>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</si>
  <si>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</si>
  <si>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</si>
  <si>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</si>
  <si>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</si>
  <si>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</si>
  <si>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</si>
  <si>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</si>
  <si>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</si>
  <si>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</si>
  <si>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</si>
  <si>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</si>
  <si>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</si>
  <si>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</si>
  <si>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</si>
  <si>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</si>
  <si>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</si>
  <si>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</si>
  <si>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</si>
  <si>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</si>
  <si>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</si>
  <si>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</si>
  <si>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</si>
  <si>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</si>
  <si>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</si>
  <si>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</si>
  <si>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</si>
  <si>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</si>
  <si>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</si>
  <si>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</si>
  <si>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</si>
  <si>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</si>
  <si>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</si>
  <si>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</si>
  <si>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</si>
  <si>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</si>
  <si>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</si>
  <si>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</si>
  <si>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</si>
  <si>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</si>
  <si>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</si>
  <si>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</si>
  <si>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</si>
  <si>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</si>
  <si>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</si>
  <si>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</si>
  <si>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</si>
  <si>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</si>
  <si>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</si>
  <si>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</si>
  <si>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</si>
  <si>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</si>
  <si>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</si>
  <si>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</si>
  <si>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</si>
  <si>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</si>
  <si>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</si>
  <si>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</si>
  <si>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</si>
  <si>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</si>
  <si>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</si>
  <si>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</si>
  <si>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</si>
  <si>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</si>
  <si>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</si>
  <si>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</si>
  <si>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</si>
  <si>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</si>
  <si>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</si>
  <si>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</si>
  <si>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</si>
  <si>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</si>
  <si>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</si>
  <si>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</si>
  <si>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</si>
  <si>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</si>
  <si>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</si>
  <si>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</si>
  <si>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</si>
  <si>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</si>
  <si>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</si>
  <si>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</si>
  <si>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</si>
  <si>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</si>
  <si>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</si>
  <si>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</si>
  <si>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</si>
  <si>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</si>
  <si>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</si>
  <si>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</si>
  <si>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</si>
  <si>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</si>
  <si>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</si>
  <si>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</si>
  <si>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</si>
  <si>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</si>
  <si>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</si>
  <si>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</si>
  <si>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</si>
  <si>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</si>
  <si>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</si>
  <si>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</si>
  <si>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</si>
  <si>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</si>
  <si>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</si>
  <si>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</si>
  <si>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</si>
  <si>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</si>
  <si>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</si>
  <si>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</si>
  <si>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</si>
  <si>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</si>
  <si>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</si>
  <si>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</si>
  <si>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</si>
  <si>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</si>
  <si>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</si>
  <si>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</si>
  <si>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</si>
  <si>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</si>
  <si>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</si>
  <si>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</si>
  <si>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</si>
  <si>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</si>
  <si>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</si>
  <si>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</si>
  <si>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</si>
  <si>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</si>
  <si>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</si>
  <si>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</si>
  <si>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</si>
  <si>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</si>
  <si>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</si>
  <si>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</si>
  <si>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</si>
  <si>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</si>
  <si>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</si>
  <si>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</si>
  <si>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</si>
  <si>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</si>
  <si>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</si>
  <si>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</si>
  <si>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</si>
  <si>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</si>
  <si>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</si>
  <si>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</si>
  <si>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</si>
  <si>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</si>
  <si>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</si>
  <si>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</si>
  <si>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</si>
  <si>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</si>
  <si>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</si>
  <si>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</si>
  <si>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</si>
  <si>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</si>
  <si>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</si>
  <si>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</si>
  <si>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</si>
  <si>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</si>
  <si>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</si>
  <si>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</si>
  <si>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</si>
  <si>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</si>
  <si>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</si>
  <si>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</si>
  <si>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</si>
  <si>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</si>
  <si>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</si>
  <si>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</si>
  <si>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</si>
  <si>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</si>
  <si>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</si>
  <si>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</si>
  <si>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</si>
  <si>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</si>
  <si>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</si>
  <si>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</si>
  <si>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</si>
  <si>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</si>
  <si>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</si>
  <si>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</si>
  <si>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</si>
  <si>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</si>
  <si>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</si>
  <si>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</si>
  <si>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</si>
  <si>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</si>
  <si>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</si>
  <si>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</si>
  <si>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</si>
  <si>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</si>
  <si>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</si>
  <si>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</si>
  <si>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</si>
  <si>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</si>
  <si>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</si>
  <si>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</si>
  <si>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</si>
  <si>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</si>
  <si>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</si>
  <si>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</si>
  <si>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</si>
  <si>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</si>
  <si>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</si>
  <si>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</si>
  <si>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</si>
  <si>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</si>
  <si>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</si>
  <si>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</si>
  <si>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</si>
  <si>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</si>
  <si>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</si>
  <si>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</si>
  <si>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</si>
  <si>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</si>
  <si>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</si>
  <si>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</si>
  <si>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</si>
  <si>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</si>
  <si>
    <t>Digital certificate issue.</t>
  </si>
  <si>
    <t>M-A032311</t>
  </si>
  <si>
    <t>Delayed posting of AMS Interval Data Extract and Settlement Inputs Data Extract</t>
  </si>
  <si>
    <t>Longer than normal run times</t>
  </si>
  <si>
    <t>The AMS Interval Data Extract was posted on March 23, 2011, at 03:23 CDT, and the Settlement Inputs Data Extract was posted on March 23, 2011, at 01:56 CDT.</t>
  </si>
  <si>
    <t>AMS Interval and Settlement Input Data Extracts</t>
  </si>
  <si>
    <t>W-A032511</t>
  </si>
  <si>
    <t>Temporarily Removed Contingencies and Hourly State Estimator Transmission</t>
  </si>
  <si>
    <t>3 interval missed</t>
  </si>
  <si>
    <t>W-A033011</t>
  </si>
  <si>
    <t>This reports/interval do not have retry functionality; therefore it will not be rerun/reposted to the Market Information System (MIS).</t>
  </si>
  <si>
    <t>Forecasted Temperature Adjusted Dynamic Ratings</t>
  </si>
  <si>
    <t>1 hourly interval missed</t>
  </si>
  <si>
    <t>MIS, Report Explorer</t>
  </si>
  <si>
    <t>2011 YTD</t>
  </si>
  <si>
    <t xml:space="preserve">SAN path issues.  Database issue while bringing alternate site up during an unplanned site failover. </t>
  </si>
  <si>
    <t>Planned site failover on March 3rd.  During the failover, issues with APE servers led to 5 missed SCED intervals and those servers were failed back to primary site.</t>
  </si>
  <si>
    <t>W-A040411</t>
  </si>
  <si>
    <t>W-B040811</t>
  </si>
  <si>
    <t>R-C04132011</t>
  </si>
  <si>
    <t>R-B041311</t>
  </si>
  <si>
    <t>The ESI ID Service History and Usage Extracts for Tuesday, April 12, 2011 were posted out of protocol</t>
  </si>
  <si>
    <t>9 reports affected</t>
  </si>
  <si>
    <t>18 reports affected</t>
  </si>
  <si>
    <t>W-A041411</t>
  </si>
  <si>
    <t xml:space="preserve">ESIID Service History and Usage </t>
  </si>
  <si>
    <t>Long database runtime.</t>
  </si>
  <si>
    <t>Posted on April 13, 2011 at 03:22</t>
  </si>
  <si>
    <t>ERCOT experienced outages of MarkeTrak, Retail Processing, ESIID Lookup, and TML/ MIS Find ESIID and Find Transactions from 11:39 to 12:45 on Wednesday, April 13, 2011.</t>
  </si>
  <si>
    <t>11:39AM</t>
  </si>
  <si>
    <t>12:45AM</t>
  </si>
  <si>
    <t>Availabilty</t>
  </si>
  <si>
    <t>Find ESIID and Find Transactions continued to experience intermittent errors and transaction processing experienced performance issues until 17:45.</t>
  </si>
  <si>
    <r>
      <t>Internal EAI application components were inadvertently brought down during server maintenance.</t>
    </r>
    <r>
      <rPr>
        <sz val="12"/>
        <color indexed="56"/>
        <rFont val="Arial"/>
        <family val="2"/>
      </rPr>
      <t> </t>
    </r>
  </si>
  <si>
    <t>Rollback of patches applied during maintenance.</t>
  </si>
  <si>
    <t>DAM CODE Extract resettlement posted with incomplete data</t>
  </si>
  <si>
    <t>DAM CODE</t>
  </si>
  <si>
    <t>Continued tuning efforts to keep runtimes within protocol requirements.</t>
  </si>
  <si>
    <t xml:space="preserve">Reran the extract and posted the new files for the resettlement of Operating Day February 8, 2011. </t>
  </si>
  <si>
    <t>R-A04192011</t>
  </si>
  <si>
    <t>8:30AM</t>
  </si>
  <si>
    <t>10:30AM</t>
  </si>
  <si>
    <t>ERCOT experienced putage in service for the ESIID Lookup, and TML/ MIS Find ESIID and Find Transactions functions from 08:30am  until 10:30am.</t>
  </si>
  <si>
    <t>Configuration</t>
  </si>
  <si>
    <t>Added additional adapters to the EAI -Registration interface</t>
  </si>
  <si>
    <t>Some transactions were accepted, but held in  queue, while the component was started on another server. </t>
  </si>
  <si>
    <t>12:45PM</t>
  </si>
  <si>
    <t xml:space="preserve">ERCOT experienced outages of MarkeTrak, Retail Processing, ESIID Lookup, and TML/ MIS Find ESIID and Find Transactions </t>
  </si>
  <si>
    <r>
      <t>Internal EAI application components were inadvertently brought down during server maintenance.</t>
    </r>
    <r>
      <rPr>
        <sz val="10"/>
        <color indexed="56"/>
        <rFont val="Arial"/>
        <family val="2"/>
      </rPr>
      <t> </t>
    </r>
  </si>
  <si>
    <t>MIS</t>
  </si>
  <si>
    <t>M-A051111</t>
  </si>
  <si>
    <t xml:space="preserve">ERCOT experienced a database failure from 18:57 until 19:17 CDT on May 10, 2011, that caused the SCED process to use aged data, which then impacted downstream reporting processes. </t>
  </si>
  <si>
    <t>6:57PM</t>
  </si>
  <si>
    <t>7:17PM</t>
  </si>
  <si>
    <t xml:space="preserve">As a result of this failure, several Current Day Reports (CDRs) pertaining to real-time system conditions were not posted to the Market Information System (MIS). </t>
  </si>
  <si>
    <t>TBD</t>
  </si>
  <si>
    <t>CDR</t>
  </si>
  <si>
    <t>M-B051011</t>
  </si>
  <si>
    <t>MIS and CDR</t>
  </si>
  <si>
    <r>
      <t>Reports</t>
    </r>
    <r>
      <rPr>
        <b/>
        <sz val="12"/>
        <rFont val="Arial"/>
        <family val="2"/>
      </rPr>
      <t xml:space="preserve"> </t>
    </r>
    <r>
      <rPr>
        <sz val="12"/>
        <rFont val="Arial"/>
        <family val="2"/>
      </rPr>
      <t xml:space="preserve">will be rerun and reposted as applicable. The MIS Dashboards and ercot.com price displays will not be populated with data during this timeframe.   </t>
    </r>
  </si>
  <si>
    <t>Planned Maintenance (Site Failover).  MIS was down for 82 minutes.  CDR was down for 66 minutes.</t>
  </si>
  <si>
    <t>M-A042111-04</t>
  </si>
  <si>
    <t>10:42PM</t>
  </si>
  <si>
    <t>MIS, API, Report Explorer</t>
  </si>
  <si>
    <t>Planned Maintenance Outage Overrun</t>
  </si>
  <si>
    <t>R-A052311</t>
  </si>
  <si>
    <t xml:space="preserve">The ESI ID Service History and Usage Extracts for Saturday May 21, 2011 and Sunday, May 22, 2011 posted out of protocol. </t>
  </si>
  <si>
    <t>M-C062811</t>
  </si>
  <si>
    <t>ERCOT experienced an outage of the Market Information System (MIS) GetReports service from 08:40 until 09:59 CDT on June 28, 2011, due to a server memory issue. This outage prevented access to public extracts and reports on ERCOT.com. A configuration change was made to resolve the issue.</t>
  </si>
  <si>
    <t>M-A060311</t>
  </si>
  <si>
    <t>M-B060311</t>
  </si>
  <si>
    <t>During this system maintenance, the below list of market services will be intermittently unavailable for about two hours.</t>
  </si>
  <si>
    <t xml:space="preserve">MIS  </t>
  </si>
  <si>
    <t xml:space="preserve">During this system maintenance, market submissions will be unavailable  and real-time communications will be unavailable for approximately 5 minutes. All systems should re-establish communications automatically. </t>
  </si>
  <si>
    <t>7:14PM</t>
  </si>
  <si>
    <t>8:29PM</t>
  </si>
  <si>
    <t>8:40AM</t>
  </si>
  <si>
    <t>9:59AM</t>
  </si>
  <si>
    <t>Planned Maintenance</t>
  </si>
  <si>
    <t>M-B070811</t>
  </si>
  <si>
    <t>Planned Maintenance - site failover</t>
  </si>
  <si>
    <t>M-A062411</t>
  </si>
  <si>
    <t>Ercot.com</t>
  </si>
  <si>
    <t xml:space="preserve">Planned Maintenance  </t>
  </si>
  <si>
    <t>W-B120710-10</t>
  </si>
  <si>
    <t>Incomplete</t>
  </si>
  <si>
    <t>Q42011</t>
  </si>
  <si>
    <t>8:10PM</t>
  </si>
  <si>
    <t>6:46PM</t>
  </si>
  <si>
    <t>Planned Maintenance - site failover core systems.  Intermittement impact to MIS and CDR.</t>
  </si>
  <si>
    <r>
      <t>Some</t>
    </r>
    <r>
      <rPr>
        <b/>
        <sz val="12"/>
        <rFont val="Arial"/>
        <family val="2"/>
      </rPr>
      <t xml:space="preserve"> </t>
    </r>
    <r>
      <rPr>
        <sz val="12"/>
        <rFont val="Arial"/>
        <family val="2"/>
      </rPr>
      <t>reports that are required by Protocol Section 3.2.5, Publication of Resource and Load Information, continue to have a delayed first run date to resolve outstanding data anomalies and defects.</t>
    </r>
  </si>
  <si>
    <t>Numerous 48-hour Disclosure Reports</t>
  </si>
  <si>
    <t>There is a help file titled “48 Hour Disclosure Reports Column Header Information”, posted at http://www.ercot.com/services/mdt/userguides/ that defines the columns in each of the reports.</t>
  </si>
  <si>
    <t>During the outage, market-facing websites will be unavailable.</t>
  </si>
  <si>
    <t>M-A071511</t>
  </si>
  <si>
    <t>6:50PM</t>
  </si>
  <si>
    <t>ERCOT completed a database upgrade for EMS systems.</t>
  </si>
  <si>
    <t>Current Day Reports from the OS will not be published for the intervals impacted.</t>
  </si>
  <si>
    <t xml:space="preserve">Numerous  </t>
  </si>
  <si>
    <t>M-B081111</t>
  </si>
  <si>
    <t>On September 6, 2011, ERCOT will implement changes to the file naming conventions of the TDSP ESIID Extract with the first full file posting of the month. These changes are being implemented in order to align the file names of the report with the actual names of the Transmission/Distribution Service Provider (TDSP) territories for which the data resides.</t>
  </si>
  <si>
    <t>TSP ESIID</t>
  </si>
  <si>
    <t>These changes are specific to the TDSP files which are out of synch with the legal TDSP names. These changes will not impact the report ID, naming standard, format of data, or frequency of any of the reports.</t>
  </si>
  <si>
    <t>M-A081011</t>
  </si>
  <si>
    <t>10:30PM</t>
  </si>
  <si>
    <t>11:00PM</t>
  </si>
  <si>
    <t>ERCOT will be performing brief system maintenance of the Market Information System (MIS) database and applications on August 10, 2011</t>
  </si>
  <si>
    <t>M-A082411</t>
  </si>
  <si>
    <t>1:10PM</t>
  </si>
  <si>
    <t xml:space="preserve">ERCOT experienced system issues that prevented reports from being downloaded from the Market Information page on ERCOT.com </t>
  </si>
  <si>
    <t>The reports continued to be available on the Market Information System (MIS).</t>
  </si>
  <si>
    <t>3:21PM</t>
  </si>
  <si>
    <t>Find ESIID and Find Transactions applications were unavailable</t>
  </si>
  <si>
    <t>TML Report Explorer</t>
  </si>
  <si>
    <t>Users received “System Not Responding” when accessing Find ESIID and Find Transactions</t>
  </si>
  <si>
    <t>12:36PM</t>
  </si>
  <si>
    <t>R-A082311</t>
  </si>
  <si>
    <t>2:16PM</t>
  </si>
  <si>
    <t>TML Report Exporer</t>
  </si>
  <si>
    <t>4:11PM</t>
  </si>
  <si>
    <t>TML Report Explorer was degraded</t>
  </si>
  <si>
    <t>Configuration Issue</t>
  </si>
  <si>
    <t>3:39PM</t>
  </si>
  <si>
    <t>Fixed configuration of new proxy server</t>
  </si>
  <si>
    <t xml:space="preserve">ERCOT experienced intermittent data posting errors to the public dashboards on ERCOT.com. This results in the unavailability of data for both the current day and the previous day. The dashboards are typically refreshed within a few minutes with the previously missing datasets.   </t>
  </si>
  <si>
    <t>W-B091511</t>
  </si>
  <si>
    <t xml:space="preserve"> These reports/intervals do not have retry functionality; therefore, they will not be rerun/reposted to the Market Information System (MIS).</t>
  </si>
  <si>
    <t>The following reports failed to post on September 13, 2011, for the intervals listed below due to database configuration issues.</t>
  </si>
  <si>
    <t>W-A090211</t>
  </si>
  <si>
    <t xml:space="preserve">The NP6-622-ER State Estimator (SE) Transformer Information Report contains multiple data records for the same piece of equipment for the same moment in time. </t>
  </si>
  <si>
    <t>ERCOT development is currently working on a solution to be implemented Q4 2011 that will provide unique measurements for each piece of equipment for each SE execution.</t>
  </si>
  <si>
    <t>Currently, our replication process is committing records at a 1 second interval based on the snapshot data from the EMS source system. The EMS source system, however, has the capability of changing data element measurements at a sub-second interval. This creates the opportunity for the reporting system to have multiple data records for the same second for a given element.</t>
  </si>
  <si>
    <t>Aggregated Wind Generation Resource Power Potential Forecast &amp; Wind Generation Resource Power Potential Forecast</t>
  </si>
  <si>
    <t>SE Tranformer Information Report</t>
  </si>
  <si>
    <t>See Notes</t>
  </si>
  <si>
    <t>5:10AM</t>
  </si>
  <si>
    <t>6:25AM</t>
  </si>
  <si>
    <t>TML Report Explorer and MIS</t>
  </si>
  <si>
    <r>
      <t xml:space="preserve">Retail Find Transaction (historical data request), TML extract scheduler, MIS extract subscriber, Market Data Transparency ESI ID web services, and Net Dependable Capability and Reactive Capability (NDCRC) functionality </t>
    </r>
    <r>
      <rPr>
        <sz val="12"/>
        <color indexed="8"/>
        <rFont val="Arial"/>
        <family val="2"/>
      </rPr>
      <t xml:space="preserve">experienced an outage </t>
    </r>
  </si>
  <si>
    <t>M-A092611</t>
  </si>
  <si>
    <t>The issue was caused by a hardware failure, which was replaced.</t>
  </si>
  <si>
    <t>Replaced failed Network Interface Card(NIC)</t>
  </si>
  <si>
    <t>Database configuration at new data center was incorrect, and during routine maintenance services were failed over to this data center which was missing the correct folders for these reports.</t>
  </si>
  <si>
    <t>R-A100411</t>
  </si>
  <si>
    <t>The Mapping Status Reject and 867 Received on Cancelled Service Orders reports are both located on the Markets Tab/Retail Landing Page in the Certified Reports and Extracts portlet on the MIS.</t>
  </si>
  <si>
    <t>M-A091911</t>
  </si>
  <si>
    <t>These changes will not impact the functionality of the Market Information System (MIS), TML or the Commercial API.</t>
  </si>
  <si>
    <t xml:space="preserve">In support of the ERCOT Texas Market Link (TML) decommission efforts, ERCOT is implementing several system changes in the October on-cycle release.The users will however experience a color change to the screen background of the Find ESIID, Find Transaction, Market Data Transparency and Retail Transaction (e.g. Create Enrollment, Create Move-In, Create Move-Out, Establish CSA, Delete CSA) functions on both TML and the MIS. </t>
  </si>
  <si>
    <t xml:space="preserve">ERCOT will be decommissioning the TML user interface and the Commercial API report functionality with the December 2011 on-cycle release. After the December release, the Commercial API will only be available for Find ESIID and Find Transaction functionality. </t>
  </si>
  <si>
    <t>In support of the Texas Market Link (TML) decommission efforts and to be more consistent with all current Market Information System (MIS) postings, ERCOT is implementing a file naming convention change to  two reports.</t>
  </si>
  <si>
    <t>Mapping Status Reject Report &amp; 867 RCSO Report</t>
  </si>
  <si>
    <t>M-B093011</t>
  </si>
  <si>
    <t xml:space="preserve">ERCOT will be performing planned system maintenance of the Market Information System (MIS), Current Day Reports (CDR), and Market Information Repository (MIR) databases and applications </t>
  </si>
  <si>
    <t xml:space="preserve">The MIS Dashboards and ERCOT.com price displays will not be populated with data during this timeframe.   </t>
  </si>
  <si>
    <t>6:55PM</t>
  </si>
  <si>
    <t>MIS &amp; TML Report Explorer</t>
  </si>
  <si>
    <t>W-A110911</t>
  </si>
  <si>
    <t xml:space="preserve">ERCOT made an XSD change beginning with the October 26, 2011, extract posting which resulted in the change of the ‘num’ tag from XML files to be optional as opposed to required. These changes were implemented for performance improvements in our file writing processes. ERCOT apologizes for any issues this update has caused with file loading processes.  </t>
  </si>
  <si>
    <t xml:space="preserve"> Although this change was not previously communicated to the market, this XSD change is backwards compatible against all file versions.</t>
  </si>
  <si>
    <t>This change is specific to the XML files; there were no changes made to the DDL or the CSV files. The updated XSDs can be found on the ERCOT website, under Services, at http://www.ercot.com/services/mdt/xsds/.</t>
  </si>
  <si>
    <t>12:13PM</t>
  </si>
  <si>
    <t>3:38PM</t>
  </si>
  <si>
    <t>ERCOT.com</t>
  </si>
  <si>
    <t>Search function on ERCOT.com was unavailable</t>
  </si>
  <si>
    <t>Hardware failue</t>
  </si>
  <si>
    <t>Application was re-configured to use alternate hardware</t>
  </si>
  <si>
    <t>M-A101211</t>
  </si>
  <si>
    <t xml:space="preserve">To maintain compatibility with the recent SSL upgrade used for business to business (B2B) communications, as well as the data center migration efforts, ERCOT will be making changes to the URLs used for report downloads. This change ensures consistency with all of ERCOT’s API traffic.  </t>
  </si>
  <si>
    <t>Market Participants should discontinue use of any saved ‘bookmarks’ for downloads by November 14, 2011, and replace with the updated download URL.</t>
  </si>
  <si>
    <t>R-A102811</t>
  </si>
  <si>
    <t xml:space="preserve">Mapping Status Reject Reports </t>
  </si>
  <si>
    <t>Application error</t>
  </si>
  <si>
    <t>The Mapping Status Reject Reports failed to post from October 23, 2011 through October 27, 2011.</t>
  </si>
  <si>
    <t>10/23 - 10/27</t>
  </si>
  <si>
    <t>Reports posted October 28 for MPs who had files rejected due to mapping status errors between October 23 and 27</t>
  </si>
  <si>
    <t>R-A102711</t>
  </si>
  <si>
    <t>MIS and ERCOT.com dashboards</t>
  </si>
  <si>
    <t>Several market information dashboards were not available</t>
  </si>
  <si>
    <t>11:43AM</t>
  </si>
  <si>
    <t>M-F112811</t>
  </si>
  <si>
    <t>7:05PM</t>
  </si>
  <si>
    <t>The error was corrected and posting updated by 10:30am on 12/10</t>
  </si>
  <si>
    <t>11 daily Extracts and Reports delayed due to a procedure error during scheduled maintenance (12/9)</t>
  </si>
  <si>
    <t>numerous</t>
  </si>
  <si>
    <t>M-A121211</t>
  </si>
  <si>
    <t>R-A121411</t>
  </si>
  <si>
    <t>Due to an off cycle release interfering with the extract while it was generating</t>
  </si>
  <si>
    <t xml:space="preserve">The ESIID Service History and Usage Extract posted on 11/08/2011 did not include the non-IDR ESIIDUSAGE data file. </t>
  </si>
  <si>
    <t>ERCOT posted a supplemental extract on 12/14 that includes the ESIIDUSAGE file based on the current state of the usage data in ERCOT systems.</t>
  </si>
  <si>
    <t>ESIID Service History and Usage</t>
  </si>
  <si>
    <t>W-A121611</t>
  </si>
  <si>
    <t xml:space="preserve">Due to replication issues, the Total Amount of Regulation Service Deployed (NP6-654-ER) was not posted to the Market Information System (MIS) Secure area on December 14 – 18, 2011. </t>
  </si>
  <si>
    <t>The issues have been resolved, and the report began posting again on December 19, 2011.</t>
  </si>
  <si>
    <t>General report and extract information can be found in the ERCOT Market Information List (EMIL) available on the Services tab on the MIS and the ERCOT Website.</t>
  </si>
  <si>
    <t>A scheduled change to the data warehouse (replication) took place during in-flight transactions</t>
  </si>
  <si>
    <t xml:space="preserve"> Total Amount of Regulation Service Deployed (NP6-654-ER</t>
  </si>
  <si>
    <t>12/14-12/18</t>
  </si>
  <si>
    <t>MPIM</t>
  </si>
  <si>
    <t xml:space="preserve">necessary server to server connectivity was disabled, causing the outage.  </t>
  </si>
  <si>
    <t>M-D013112</t>
  </si>
  <si>
    <t>All MPIM functions have been restored.</t>
  </si>
  <si>
    <t>2012 Retail API Availability</t>
  </si>
  <si>
    <t>95% Availability Target</t>
  </si>
  <si>
    <t>2011 ERCOT.com Availability</t>
  </si>
  <si>
    <t>M-A122811</t>
  </si>
  <si>
    <t>6:00AM</t>
  </si>
  <si>
    <t>8:23PM</t>
  </si>
  <si>
    <t>Retail Market</t>
  </si>
  <si>
    <t>W-A022112</t>
  </si>
  <si>
    <t xml:space="preserve">Manual intervention was necessary due to issues encountered with replication lag in one of our databases related to the processing of an unexpectedly high number of transactions from a Market Participant. </t>
  </si>
  <si>
    <t xml:space="preserve">The Settlement Inputs Data (SID) Extract posted with incomplete public data files due to manual intervention required to generate the extract. </t>
  </si>
  <si>
    <t>SID</t>
  </si>
  <si>
    <t>ERCOT will repost the incomplete data sets 2/21/12</t>
  </si>
  <si>
    <t>M-A013112</t>
  </si>
  <si>
    <t>MIS/EWS</t>
  </si>
  <si>
    <t>Resource Contention (CPU)</t>
  </si>
  <si>
    <t>Configuration changes to existing architecture</t>
  </si>
  <si>
    <t>Will continue to monitor performance</t>
  </si>
  <si>
    <t>ERCOT experienced report retrieval issues for the Market Information System (MIS), ERCOT Web Services (EWS) ‘GetReports’, and ERCOT.com.   This issue occurred as a degradation over numerous dates before resolution, and full details will be presented to CSWG.</t>
  </si>
  <si>
    <t>M-B030612</t>
  </si>
  <si>
    <t>11:16AM</t>
  </si>
  <si>
    <t>12:09PM</t>
  </si>
  <si>
    <t xml:space="preserve"> Root cause of the issue is still being investigated by ERCOT Commercial Operations and Development.  </t>
  </si>
  <si>
    <t>A workaround is in place for the issue that impacted web services. </t>
  </si>
  <si>
    <t>M-A030512</t>
  </si>
  <si>
    <t xml:space="preserve">In order to implement a system patch required for Daylight Saving Time, ERCOT will take an approximate 30 minute outage to the Market Information Repository (MIR) which will impact Extract and Report retrieval functionality. </t>
  </si>
  <si>
    <t>Open</t>
  </si>
  <si>
    <t>EWS</t>
  </si>
  <si>
    <t>Web services became completely unresponsive, preventing submissions and data retrievals.</t>
  </si>
  <si>
    <t>Under Investigation</t>
  </si>
  <si>
    <t>3:11PM</t>
  </si>
  <si>
    <t>3:33PM</t>
  </si>
  <si>
    <t>4:39PM</t>
  </si>
  <si>
    <t>4:56PM</t>
  </si>
  <si>
    <t>Planned Outage - Core site failover</t>
  </si>
  <si>
    <t>M-B030912</t>
  </si>
  <si>
    <t>Planned Outage - Non-core site failover</t>
  </si>
  <si>
    <t>4:38PM</t>
  </si>
  <si>
    <t>5:38PM</t>
  </si>
  <si>
    <t>availability of MIS Find ESIID and Find Transactions</t>
  </si>
  <si>
    <t>R-A041812</t>
  </si>
  <si>
    <t>10:48AM</t>
  </si>
  <si>
    <t>11:25AM</t>
  </si>
  <si>
    <t>Database issue</t>
  </si>
  <si>
    <t>9:56AM</t>
  </si>
  <si>
    <t>3:58AM</t>
  </si>
  <si>
    <t>4:47AM</t>
  </si>
  <si>
    <t>5:00AM</t>
  </si>
  <si>
    <t>5:37AM</t>
  </si>
  <si>
    <t>Increase in MIR report retrieval times.  Reports were still available through MIS and ercot.com</t>
  </si>
  <si>
    <t>MIR</t>
  </si>
  <si>
    <t xml:space="preserve">MIR database and infrastructure performance.
Workaround in place to mitigate issue.
</t>
  </si>
  <si>
    <t>OPEN</t>
  </si>
  <si>
    <t>R-B061112</t>
  </si>
  <si>
    <t>Intermittent availability of the Find ESIID and Find Transaction applications on the Market Information System (MIS) and through the Retail API</t>
  </si>
  <si>
    <t>Performance issue related to retail processing following TXSET 4.0 implementation</t>
  </si>
  <si>
    <t>8:00AM</t>
  </si>
  <si>
    <t>4:51PM</t>
  </si>
  <si>
    <t>Performance issue related to the transaction backlog issue on 06/10/12 (refer to the R-A061112 notices), which was consuming the majority of system resources.</t>
  </si>
  <si>
    <t>M-C070612</t>
  </si>
  <si>
    <t>4:36PM</t>
  </si>
  <si>
    <t>Server application error</t>
  </si>
  <si>
    <t>The dashboards and displays resumed updating with current data at the conclusion of the outage, and the interval data missed during the outage was re-populated as applicable.</t>
  </si>
  <si>
    <t>Public dashboards and displays impacted by application error</t>
  </si>
  <si>
    <t>11:50PM</t>
  </si>
  <si>
    <t>11:54PM</t>
  </si>
  <si>
    <t>The extract forms of these two displays were publically available through MIS, and were posted on June 13, 2012, for June 14, 2012</t>
  </si>
  <si>
    <t>DAM Clearing Prices for Capacity Display and DAM Settlement Point Prices Display did not have data posted for Operating Day June 14, 2012, on June 13, 2012, even though the information is publically available in an extract form at the same location as the displays.</t>
  </si>
  <si>
    <t xml:space="preserve">SQL exception error on the MIS database which corrupted the 6/14 data for DAM MCPC and DAM SPP dashboards </t>
  </si>
  <si>
    <t>M-A061412</t>
  </si>
  <si>
    <t>R-A070612</t>
  </si>
  <si>
    <t>Until the change is implemented, market participants should treat the value of R in the TDSP_AMS_INDICATOR column as a null value.</t>
  </si>
  <si>
    <t>Texas Set 4.0 changes included the addition of the TDSP_AMS_INDICATOR column to account for the AMSR and AMSM values. ERCOT has identified a defect which allows the value of R to be populated in this column as well. </t>
  </si>
  <si>
    <t>ERCOT will update the code to prohibit the R values from populating in the TDSP ESIID Extract in a future release.</t>
  </si>
  <si>
    <t xml:space="preserve">TDSP ESIID Extract </t>
  </si>
  <si>
    <t>Texas Set 4.0 migration</t>
  </si>
  <si>
    <t>M-A080712</t>
  </si>
  <si>
    <t>9:05PM</t>
  </si>
  <si>
    <t>Web Services</t>
  </si>
  <si>
    <t>Market participants would have had errors connecting from 19:05 to 19:30 and experienced intermittent access from 19:30 to 20:05.</t>
  </si>
  <si>
    <t>R-A080112</t>
  </si>
  <si>
    <t>When querying From “July, 2012” Through “July, 2012”, the query will return the transactions from July 1, 2012 through July 30, 2012 leaving out July 31, 2012 transactions.</t>
  </si>
  <si>
    <t>Until the issue is resolved, to obtain transactional information for the date of July 31, 2012, query with the From “July, 2012” Through “August, 2012”. The entire month of July and any August data will be returned in the query.</t>
  </si>
  <si>
    <t>Database issue related to maximum number of sessions</t>
  </si>
  <si>
    <t xml:space="preserve">Find ESIID/ Find Transactions </t>
  </si>
  <si>
    <t>ERCOT has isolated the issue and is currently working on resolution. An update notice will be sent once the issue has been resolved.</t>
  </si>
  <si>
    <t>YTD 2012</t>
  </si>
  <si>
    <t>R-A0082301</t>
  </si>
  <si>
    <t xml:space="preserve">Market Information System (MIS) Find ESIID functionality experienced intermittent availability </t>
  </si>
  <si>
    <t>8:09PM</t>
  </si>
  <si>
    <t>10:51AM</t>
  </si>
  <si>
    <t>11:08AM</t>
  </si>
  <si>
    <t>R-A091712</t>
  </si>
  <si>
    <t>The Supplemental AMS Extract data that was originally due to post by midnight on Sept 20, 2012, did not post until Sept 22, 2012.</t>
  </si>
  <si>
    <t>9/14-9/22</t>
  </si>
  <si>
    <t>Postings of this extract resumed on the normal schedule as of September 22, 2012</t>
  </si>
  <si>
    <t>The report failed due to a database error related to the longer runtimes being experienced for the September 20, 2012 file</t>
  </si>
  <si>
    <t>Supplemental AMS</t>
  </si>
  <si>
    <t>The extract was published as four sub-files. The time range covered by the extract was broken into four time windows before the extract was run</t>
  </si>
  <si>
    <t>M-A110112</t>
  </si>
  <si>
    <t>M-B101212</t>
  </si>
  <si>
    <t>9:42AM</t>
  </si>
  <si>
    <t>10:35AM</t>
  </si>
  <si>
    <t xml:space="preserve">ERCOT experienced an unplanned outage of a report download component on the Market Information System </t>
  </si>
  <si>
    <t>Incorrect file configuration during a planned software migration</t>
  </si>
  <si>
    <t>Report functionality via the Application Programmatic Interface (API) was not impacted.</t>
  </si>
  <si>
    <t xml:space="preserve">ERCOT experienced an unplanned outage on both the website homepage and the public notices webpage </t>
  </si>
  <si>
    <t>9:37AM</t>
  </si>
  <si>
    <t>11:00AM</t>
  </si>
  <si>
    <t>During the outage, all other subpages remained available</t>
  </si>
  <si>
    <t>Hardware replaced and website re-deployed</t>
  </si>
  <si>
    <t>Configuration fix</t>
  </si>
  <si>
    <t>2012 MIS Availability</t>
  </si>
  <si>
    <t>2012 MPIM Availability</t>
  </si>
  <si>
    <t>M-A120312</t>
  </si>
  <si>
    <t>1:08AM</t>
  </si>
  <si>
    <t>11:15PM</t>
  </si>
  <si>
    <t>MIS, Find ESIID, Find Transaction, ERCOT.com</t>
  </si>
  <si>
    <t>Storage Array Failure</t>
  </si>
  <si>
    <t>Hardware Failure</t>
  </si>
  <si>
    <t>Disaster Recovery implemented, storage array replaced</t>
  </si>
  <si>
    <t>DR - 12/3/2013   Storage - 1/3/2013</t>
  </si>
  <si>
    <t>M-A010313</t>
  </si>
  <si>
    <t>This outage is necessary to initiate new storage hardware as part of the recovery effort</t>
  </si>
  <si>
    <t>Availablity</t>
  </si>
  <si>
    <t>EDW</t>
  </si>
  <si>
    <t>6:30PM</t>
  </si>
  <si>
    <t>Initialize new storage array</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</si>
</sst>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mm\-yyyy"/>
    <numFmt numFmtId="175" formatCode="0.000"/>
    <numFmt numFmtId="176" formatCode="0.0000"/>
    <numFmt numFmtId="177" formatCode="0.0"/>
    <numFmt numFmtId="178" formatCode="[$-409]dddd\,\ mmmm\ dd\,\ yyyy"/>
    <numFmt numFmtId="179" formatCode="[$-409]h:mm:ss\ AM/PM"/>
    <numFmt numFmtId="180" formatCode="m/d/yyyy\ hh:mm\ AM/PM"/>
  </numFmts>
  <fonts count="89">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sz val="12"/>
      <color indexed="56"/>
      <name val="Arial"/>
      <family val="2"/>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
      <sz val="10"/>
      <color rgb="FF1F497D"/>
      <name val="Calibri"/>
      <family val="2"/>
    </font>
    <font>
      <sz val="11"/>
      <color rgb="FF00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
      <patternFill patternType="solid">
        <fgColor rgb="FF92D050"/>
        <bgColor indexed="64"/>
      </patternFill>
    </fill>
    <fill>
      <patternFill patternType="solid">
        <fgColor rgb="FFFFC000"/>
        <bgColor indexed="64"/>
      </patternFill>
    </fill>
    <fill>
      <patternFill patternType="solid">
        <fgColor theme="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style="thin"/>
      <bottom style="thin"/>
    </border>
    <border>
      <left style="thin"/>
      <right/>
      <top style="thin"/>
      <bottom style="thin"/>
    </border>
    <border>
      <left/>
      <right/>
      <top style="thin"/>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5"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571">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5" fillId="0" borderId="0" xfId="0" applyFont="1" applyAlignment="1">
      <alignment wrapText="1"/>
    </xf>
    <xf numFmtId="0" fontId="85" fillId="0" borderId="0" xfId="0" applyFont="1" applyAlignment="1">
      <alignment horizontal="center" wrapText="1"/>
    </xf>
    <xf numFmtId="0" fontId="85" fillId="0" borderId="10" xfId="0" applyFont="1" applyBorder="1" applyAlignment="1">
      <alignment horizontal="center" wrapText="1"/>
    </xf>
    <xf numFmtId="0" fontId="14" fillId="0" borderId="0" xfId="0" applyFont="1" applyAlignment="1">
      <alignment wrapText="1"/>
    </xf>
    <xf numFmtId="0" fontId="86"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6"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5"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5"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5"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38" fillId="0" borderId="10" xfId="0" applyFont="1" applyBorder="1" applyAlignment="1">
      <alignment wrapText="1"/>
    </xf>
    <xf numFmtId="0" fontId="0" fillId="0" borderId="10" xfId="0" applyFont="1" applyBorder="1" applyAlignment="1">
      <alignment/>
    </xf>
    <xf numFmtId="0" fontId="0" fillId="0" borderId="31" xfId="0" applyFont="1" applyBorder="1" applyAlignment="1">
      <alignment/>
    </xf>
    <xf numFmtId="22" fontId="0" fillId="0" borderId="31" xfId="0" applyNumberFormat="1" applyFont="1" applyBorder="1" applyAlignment="1">
      <alignment horizontal="center"/>
    </xf>
    <xf numFmtId="0" fontId="85" fillId="0" borderId="31" xfId="0" applyFont="1" applyBorder="1" applyAlignment="1">
      <alignment wrapText="1"/>
    </xf>
    <xf numFmtId="0" fontId="0" fillId="0" borderId="31" xfId="0" applyFont="1" applyFill="1" applyBorder="1" applyAlignment="1">
      <alignment horizontal="center"/>
    </xf>
    <xf numFmtId="0" fontId="0" fillId="0" borderId="31" xfId="0" applyFont="1" applyFill="1" applyBorder="1" applyAlignment="1">
      <alignment horizontal="center" wrapText="1"/>
    </xf>
    <xf numFmtId="0" fontId="0" fillId="43" borderId="31" xfId="0" applyFont="1" applyFill="1" applyBorder="1" applyAlignment="1">
      <alignment horizontal="center"/>
    </xf>
    <xf numFmtId="0" fontId="38" fillId="0" borderId="48" xfId="0" applyFont="1" applyBorder="1" applyAlignment="1">
      <alignment horizontal="center"/>
    </xf>
    <xf numFmtId="0" fontId="85" fillId="0" borderId="31" xfId="0" applyFont="1" applyBorder="1" applyAlignment="1">
      <alignment horizontal="center" wrapText="1"/>
    </xf>
    <xf numFmtId="0" fontId="14" fillId="0" borderId="10" xfId="0" applyFont="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wrapText="1"/>
    </xf>
    <xf numFmtId="0" fontId="0" fillId="0" borderId="10" xfId="0" applyBorder="1" applyAlignment="1">
      <alignment vertical="center"/>
    </xf>
    <xf numFmtId="0" fontId="85" fillId="0" borderId="10" xfId="0" applyFont="1" applyBorder="1" applyAlignment="1">
      <alignment vertical="center" wrapText="1"/>
    </xf>
    <xf numFmtId="0" fontId="0" fillId="0" borderId="26" xfId="0" applyFont="1" applyBorder="1" applyAlignment="1">
      <alignment horizontal="center" vertical="center"/>
    </xf>
    <xf numFmtId="0" fontId="0" fillId="0" borderId="10" xfId="0" applyFont="1" applyBorder="1" applyAlignment="1">
      <alignment horizontal="center" vertical="center" wrapText="1"/>
    </xf>
    <xf numFmtId="0" fontId="0" fillId="0" borderId="31" xfId="0" applyFont="1" applyBorder="1" applyAlignment="1">
      <alignment horizontal="center" vertical="center"/>
    </xf>
    <xf numFmtId="0" fontId="0" fillId="0" borderId="0" xfId="0" applyFill="1" applyAlignment="1">
      <alignment horizontal="center" vertical="center"/>
    </xf>
    <xf numFmtId="14" fontId="0" fillId="0" borderId="26" xfId="0" applyNumberFormat="1" applyBorder="1" applyAlignment="1">
      <alignment horizontal="center" vertical="center"/>
    </xf>
    <xf numFmtId="0" fontId="14" fillId="0" borderId="31" xfId="0" applyFont="1" applyBorder="1" applyAlignment="1">
      <alignment horizontal="center" vertical="center"/>
    </xf>
    <xf numFmtId="0" fontId="0" fillId="0" borderId="10" xfId="0" applyFont="1" applyFill="1" applyBorder="1" applyAlignment="1">
      <alignment horizontal="center" vertical="center"/>
    </xf>
    <xf numFmtId="0" fontId="0" fillId="43" borderId="31" xfId="0" applyFont="1" applyFill="1" applyBorder="1" applyAlignment="1">
      <alignment horizontal="center" vertical="center"/>
    </xf>
    <xf numFmtId="0" fontId="14" fillId="0" borderId="49" xfId="0" applyFont="1" applyBorder="1" applyAlignment="1">
      <alignment wrapText="1"/>
    </xf>
    <xf numFmtId="0" fontId="14" fillId="0" borderId="31" xfId="0" applyFont="1" applyBorder="1" applyAlignment="1">
      <alignment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22" fontId="0"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14" fillId="0"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Border="1" applyAlignment="1">
      <alignment horizontal="left"/>
    </xf>
    <xf numFmtId="0" fontId="0" fillId="0" borderId="10" xfId="0" applyFont="1" applyFill="1" applyBorder="1" applyAlignment="1">
      <alignment wrapText="1"/>
    </xf>
    <xf numFmtId="0" fontId="0" fillId="0" borderId="10" xfId="0" applyFont="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xf>
    <xf numFmtId="0" fontId="86" fillId="0" borderId="0" xfId="0" applyFont="1" applyAlignment="1">
      <alignment wrapText="1"/>
    </xf>
    <xf numFmtId="0" fontId="86" fillId="0" borderId="10" xfId="0" applyFont="1" applyBorder="1" applyAlignment="1">
      <alignment horizontal="center" wrapText="1"/>
    </xf>
    <xf numFmtId="0" fontId="0" fillId="0" borderId="10" xfId="0" applyFont="1" applyBorder="1" applyAlignment="1">
      <alignment horizontal="left"/>
    </xf>
    <xf numFmtId="14" fontId="0" fillId="0" borderId="25" xfId="0" applyNumberFormat="1" applyFont="1" applyFill="1" applyBorder="1" applyAlignment="1">
      <alignment horizontal="center"/>
    </xf>
    <xf numFmtId="14" fontId="0" fillId="0" borderId="25" xfId="0" applyNumberFormat="1" applyFont="1" applyBorder="1" applyAlignment="1">
      <alignment horizontal="center"/>
    </xf>
    <xf numFmtId="0" fontId="0" fillId="0" borderId="25" xfId="0" applyFont="1" applyBorder="1" applyAlignment="1">
      <alignment horizontal="center" wrapText="1"/>
    </xf>
    <xf numFmtId="0" fontId="0" fillId="0" borderId="25" xfId="0" applyFont="1" applyBorder="1" applyAlignment="1">
      <alignment wrapText="1"/>
    </xf>
    <xf numFmtId="0" fontId="0" fillId="35" borderId="0" xfId="0" applyFont="1" applyFill="1" applyBorder="1" applyAlignment="1">
      <alignment horizontal="center" wrapText="1"/>
    </xf>
    <xf numFmtId="169" fontId="2" fillId="0" borderId="0" xfId="0" applyNumberFormat="1" applyFont="1" applyAlignment="1">
      <alignment/>
    </xf>
    <xf numFmtId="0" fontId="2" fillId="0" borderId="0" xfId="0" applyFont="1" applyAlignment="1">
      <alignment/>
    </xf>
    <xf numFmtId="14" fontId="0" fillId="0" borderId="26" xfId="0" applyNumberFormat="1" applyFont="1" applyFill="1" applyBorder="1" applyAlignment="1">
      <alignment horizontal="center"/>
    </xf>
    <xf numFmtId="14" fontId="0" fillId="0" borderId="26" xfId="0" applyNumberFormat="1" applyFont="1" applyBorder="1" applyAlignment="1">
      <alignment horizontal="center"/>
    </xf>
    <xf numFmtId="0" fontId="14" fillId="0" borderId="26" xfId="0" applyFont="1" applyBorder="1" applyAlignment="1">
      <alignment wrapText="1"/>
    </xf>
    <xf numFmtId="0" fontId="0" fillId="0" borderId="26" xfId="0" applyFont="1" applyBorder="1" applyAlignment="1">
      <alignment horizontal="center" wrapText="1"/>
    </xf>
    <xf numFmtId="0" fontId="0" fillId="0" borderId="26" xfId="0" applyFont="1" applyBorder="1" applyAlignment="1">
      <alignment wrapText="1"/>
    </xf>
    <xf numFmtId="0" fontId="0" fillId="0" borderId="10" xfId="0" applyFont="1" applyBorder="1" applyAlignment="1">
      <alignment horizontal="center"/>
    </xf>
    <xf numFmtId="0" fontId="0" fillId="46" borderId="10" xfId="0" applyFont="1" applyFill="1" applyBorder="1" applyAlignment="1">
      <alignment horizontal="center"/>
    </xf>
    <xf numFmtId="0" fontId="0" fillId="0" borderId="0" xfId="0" applyAlignment="1">
      <alignment wrapText="1"/>
    </xf>
    <xf numFmtId="0" fontId="0" fillId="0" borderId="31" xfId="0" applyFont="1" applyBorder="1" applyAlignment="1">
      <alignment horizontal="center" wrapText="1"/>
    </xf>
    <xf numFmtId="14" fontId="14" fillId="0" borderId="31" xfId="0" applyNumberFormat="1" applyFont="1" applyBorder="1" applyAlignment="1">
      <alignment horizontal="center"/>
    </xf>
    <xf numFmtId="165" fontId="14" fillId="0" borderId="31" xfId="0" applyNumberFormat="1" applyFont="1" applyBorder="1" applyAlignment="1">
      <alignment horizontal="center"/>
    </xf>
    <xf numFmtId="22" fontId="14" fillId="0" borderId="31" xfId="0" applyNumberFormat="1" applyFont="1" applyBorder="1" applyAlignment="1">
      <alignment horizontal="center"/>
    </xf>
    <xf numFmtId="0" fontId="14" fillId="0" borderId="31" xfId="0" applyNumberFormat="1" applyFont="1" applyBorder="1" applyAlignment="1">
      <alignment wrapText="1"/>
    </xf>
    <xf numFmtId="0" fontId="14" fillId="43" borderId="31" xfId="0" applyFont="1" applyFill="1" applyBorder="1" applyAlignment="1">
      <alignment horizontal="center" vertical="center"/>
    </xf>
    <xf numFmtId="14" fontId="14" fillId="0" borderId="10" xfId="0" applyNumberFormat="1" applyFont="1" applyBorder="1" applyAlignment="1">
      <alignment horizontal="center"/>
    </xf>
    <xf numFmtId="165" fontId="14" fillId="0" borderId="10" xfId="0" applyNumberFormat="1" applyFont="1" applyBorder="1" applyAlignment="1">
      <alignment horizontal="center"/>
    </xf>
    <xf numFmtId="22" fontId="14" fillId="0" borderId="10" xfId="0" applyNumberFormat="1" applyFont="1" applyBorder="1" applyAlignment="1">
      <alignment horizontal="center"/>
    </xf>
    <xf numFmtId="0" fontId="14" fillId="0" borderId="10" xfId="0" applyNumberFormat="1" applyFont="1" applyBorder="1" applyAlignment="1">
      <alignment wrapText="1"/>
    </xf>
    <xf numFmtId="0" fontId="14" fillId="43" borderId="10" xfId="0" applyFont="1" applyFill="1" applyBorder="1" applyAlignment="1">
      <alignment horizontal="center" vertical="center"/>
    </xf>
    <xf numFmtId="0" fontId="14" fillId="46" borderId="10" xfId="0" applyFont="1" applyFill="1" applyBorder="1" applyAlignment="1">
      <alignment horizontal="center"/>
    </xf>
    <xf numFmtId="1" fontId="14" fillId="0" borderId="10" xfId="0" applyNumberFormat="1" applyFont="1" applyBorder="1" applyAlignment="1">
      <alignment horizontal="center"/>
    </xf>
    <xf numFmtId="0" fontId="14" fillId="0" borderId="0" xfId="0" applyFont="1" applyFill="1" applyAlignment="1">
      <alignment/>
    </xf>
    <xf numFmtId="0" fontId="14" fillId="43" borderId="31" xfId="0" applyFont="1" applyFill="1" applyBorder="1" applyAlignment="1">
      <alignment horizontal="center" vertical="center"/>
    </xf>
    <xf numFmtId="0" fontId="14" fillId="0" borderId="10" xfId="0" applyFont="1" applyBorder="1" applyAlignment="1">
      <alignment/>
    </xf>
    <xf numFmtId="0" fontId="14" fillId="0" borderId="31" xfId="0" applyFont="1" applyBorder="1" applyAlignment="1">
      <alignment wrapText="1"/>
    </xf>
    <xf numFmtId="0" fontId="14" fillId="0" borderId="31" xfId="0" applyFont="1" applyBorder="1" applyAlignment="1">
      <alignment/>
    </xf>
    <xf numFmtId="22" fontId="14" fillId="0" borderId="10" xfId="0" applyNumberFormat="1" applyFont="1" applyBorder="1" applyAlignment="1">
      <alignment/>
    </xf>
    <xf numFmtId="165" fontId="14" fillId="0" borderId="10" xfId="0" applyNumberFormat="1" applyFont="1" applyBorder="1" applyAlignment="1">
      <alignment/>
    </xf>
    <xf numFmtId="0" fontId="85" fillId="0" borderId="0" xfId="0" applyFont="1" applyAlignment="1">
      <alignment horizontal="left" vertical="center" wrapText="1" readingOrder="1"/>
    </xf>
    <xf numFmtId="0" fontId="14" fillId="0" borderId="10" xfId="0" applyFont="1" applyBorder="1" applyAlignment="1">
      <alignment vertical="center"/>
    </xf>
    <xf numFmtId="0" fontId="0" fillId="40" borderId="10" xfId="0" applyFont="1" applyFill="1" applyBorder="1" applyAlignment="1">
      <alignment horizontal="center"/>
    </xf>
    <xf numFmtId="164" fontId="0" fillId="40" borderId="10" xfId="0" applyNumberFormat="1" applyFont="1" applyFill="1" applyBorder="1" applyAlignment="1">
      <alignment horizontal="center" wrapText="1"/>
    </xf>
    <xf numFmtId="0" fontId="0" fillId="40" borderId="10" xfId="0" applyFont="1" applyFill="1" applyBorder="1" applyAlignment="1">
      <alignment horizontal="center" wrapText="1"/>
    </xf>
    <xf numFmtId="0" fontId="0" fillId="0" borderId="10" xfId="0" applyFont="1" applyBorder="1" applyAlignment="1">
      <alignment vertical="center"/>
    </xf>
    <xf numFmtId="167" fontId="0" fillId="0" borderId="10" xfId="0" applyNumberFormat="1" applyFont="1" applyBorder="1" applyAlignment="1">
      <alignment horizontal="center" vertical="center"/>
    </xf>
    <xf numFmtId="0" fontId="0" fillId="49" borderId="10" xfId="0" applyFont="1" applyFill="1" applyBorder="1" applyAlignment="1">
      <alignment horizontal="center" vertical="center"/>
    </xf>
    <xf numFmtId="0" fontId="14" fillId="0" borderId="0" xfId="0" applyFont="1" applyFill="1" applyAlignment="1">
      <alignment vertical="center"/>
    </xf>
    <xf numFmtId="0" fontId="87" fillId="0" borderId="10" xfId="0" applyFont="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Border="1" applyAlignment="1">
      <alignment vertical="center" wrapText="1"/>
    </xf>
    <xf numFmtId="14" fontId="0" fillId="0" borderId="10" xfId="0" applyNumberFormat="1" applyFont="1" applyBorder="1" applyAlignment="1">
      <alignment horizontal="center" vertical="center" wrapText="1"/>
    </xf>
    <xf numFmtId="0" fontId="0" fillId="0" borderId="0" xfId="0" applyFont="1" applyFill="1" applyAlignment="1">
      <alignment horizontal="center" vertical="center"/>
    </xf>
    <xf numFmtId="0" fontId="4" fillId="0" borderId="0" xfId="56" applyFont="1" applyFill="1" applyBorder="1" applyAlignment="1">
      <alignment horizontal="center" wrapText="1"/>
      <protection/>
    </xf>
    <xf numFmtId="165" fontId="4" fillId="0" borderId="0" xfId="56" applyNumberFormat="1" applyFont="1" applyFill="1" applyBorder="1" applyAlignment="1">
      <alignment horizontal="center" wrapText="1"/>
      <protection/>
    </xf>
    <xf numFmtId="22" fontId="4" fillId="0" borderId="0" xfId="56" applyNumberFormat="1" applyFont="1" applyFill="1" applyBorder="1" applyAlignment="1">
      <alignment horizontal="center" wrapText="1"/>
      <protection/>
    </xf>
    <xf numFmtId="0" fontId="4" fillId="0" borderId="0" xfId="0" applyFont="1" applyFill="1" applyBorder="1" applyAlignment="1">
      <alignment horizontal="center" wrapText="1"/>
    </xf>
    <xf numFmtId="0" fontId="0" fillId="50" borderId="10" xfId="0" applyFont="1" applyFill="1" applyBorder="1" applyAlignment="1">
      <alignment horizontal="center" vertical="center"/>
    </xf>
    <xf numFmtId="0" fontId="0" fillId="0" borderId="39" xfId="0" applyFont="1" applyBorder="1" applyAlignment="1">
      <alignment horizontal="center" vertical="center" wrapText="1"/>
    </xf>
    <xf numFmtId="0" fontId="0" fillId="0" borderId="25" xfId="0" applyFont="1" applyBorder="1" applyAlignment="1">
      <alignment horizontal="left" vertical="center" wrapText="1"/>
    </xf>
    <xf numFmtId="165" fontId="0" fillId="0" borderId="10" xfId="0" applyNumberFormat="1" applyFont="1" applyBorder="1" applyAlignment="1">
      <alignment horizontal="center" vertical="center"/>
    </xf>
    <xf numFmtId="0" fontId="0" fillId="49" borderId="50" xfId="0" applyFont="1" applyFill="1" applyBorder="1" applyAlignment="1">
      <alignment horizontal="center" vertical="center"/>
    </xf>
    <xf numFmtId="0" fontId="0" fillId="0" borderId="0" xfId="0" applyFill="1" applyAlignment="1">
      <alignment vertical="center"/>
    </xf>
    <xf numFmtId="0" fontId="0" fillId="0" borderId="0" xfId="0" applyFont="1" applyAlignment="1">
      <alignment vertical="center" wrapText="1"/>
    </xf>
    <xf numFmtId="0" fontId="0" fillId="0" borderId="0" xfId="0" applyAlignment="1">
      <alignment vertical="center"/>
    </xf>
    <xf numFmtId="20" fontId="0" fillId="0" borderId="10" xfId="0" applyNumberFormat="1" applyFont="1" applyBorder="1" applyAlignment="1">
      <alignment horizontal="center" vertical="center" wrapText="1"/>
    </xf>
    <xf numFmtId="0" fontId="88" fillId="0" borderId="0" xfId="0" applyFont="1" applyAlignment="1">
      <alignment vertical="center" wrapText="1"/>
    </xf>
    <xf numFmtId="0" fontId="4" fillId="34" borderId="14" xfId="0" applyFont="1" applyFill="1" applyBorder="1" applyAlignment="1">
      <alignment horizontal="center" wrapText="1"/>
    </xf>
    <xf numFmtId="0" fontId="0" fillId="0" borderId="10" xfId="0" applyFont="1" applyFill="1" applyBorder="1" applyAlignment="1">
      <alignment vertical="center"/>
    </xf>
    <xf numFmtId="0" fontId="88" fillId="0" borderId="10" xfId="0" applyFont="1" applyBorder="1" applyAlignment="1">
      <alignment vertical="center" wrapText="1"/>
    </xf>
    <xf numFmtId="0" fontId="0" fillId="0" borderId="0" xfId="0" applyFont="1" applyFill="1" applyBorder="1" applyAlignment="1">
      <alignment vertical="center"/>
    </xf>
    <xf numFmtId="0" fontId="0" fillId="0" borderId="26" xfId="0" applyFont="1" applyBorder="1" applyAlignment="1">
      <alignment horizontal="center" vertical="center" wrapText="1"/>
    </xf>
    <xf numFmtId="14" fontId="0" fillId="0" borderId="26" xfId="0" applyNumberFormat="1" applyFont="1" applyBorder="1" applyAlignment="1">
      <alignment horizontal="center" vertical="center" wrapText="1"/>
    </xf>
    <xf numFmtId="20" fontId="0" fillId="0" borderId="26"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26" xfId="0" applyFont="1" applyBorder="1" applyAlignment="1">
      <alignment horizontal="left" vertical="center" wrapText="1"/>
    </xf>
    <xf numFmtId="0" fontId="0" fillId="49" borderId="0" xfId="0" applyFont="1" applyFill="1" applyBorder="1" applyAlignment="1">
      <alignment horizontal="center" vertical="center"/>
    </xf>
    <xf numFmtId="0" fontId="0" fillId="0" borderId="31" xfId="0" applyFont="1" applyBorder="1" applyAlignment="1">
      <alignment horizontal="center" vertical="center" wrapText="1"/>
    </xf>
    <xf numFmtId="14" fontId="0" fillId="0" borderId="31" xfId="0" applyNumberFormat="1" applyFont="1" applyBorder="1" applyAlignment="1">
      <alignment horizontal="center" vertical="center" wrapText="1"/>
    </xf>
    <xf numFmtId="20" fontId="0" fillId="0" borderId="31" xfId="0" applyNumberFormat="1" applyFont="1" applyBorder="1" applyAlignment="1">
      <alignment horizontal="center" vertical="center" wrapText="1"/>
    </xf>
    <xf numFmtId="0" fontId="0" fillId="0" borderId="40" xfId="0" applyFont="1" applyBorder="1" applyAlignment="1">
      <alignment horizontal="center" vertical="center" wrapText="1"/>
    </xf>
    <xf numFmtId="0" fontId="88" fillId="0" borderId="10" xfId="0" applyFont="1" applyBorder="1" applyAlignment="1">
      <alignment wrapText="1"/>
    </xf>
    <xf numFmtId="17" fontId="0" fillId="0" borderId="0" xfId="0" applyNumberFormat="1" applyAlignment="1">
      <alignment/>
    </xf>
    <xf numFmtId="0" fontId="86" fillId="0" borderId="0" xfId="0" applyFont="1" applyAlignment="1">
      <alignment horizontal="center"/>
    </xf>
    <xf numFmtId="0" fontId="0" fillId="0" borderId="31" xfId="0" applyFont="1" applyBorder="1" applyAlignment="1">
      <alignment wrapText="1"/>
    </xf>
    <xf numFmtId="0" fontId="4" fillId="33" borderId="10" xfId="56" applyFont="1" applyFill="1" applyBorder="1" applyAlignment="1">
      <alignment horizontal="center" wrapText="1"/>
      <protection/>
    </xf>
    <xf numFmtId="165" fontId="4" fillId="33" borderId="10" xfId="56" applyNumberFormat="1" applyFont="1" applyFill="1" applyBorder="1" applyAlignment="1">
      <alignment horizontal="center" wrapText="1"/>
      <protection/>
    </xf>
    <xf numFmtId="22" fontId="4" fillId="33" borderId="10" xfId="56" applyNumberFormat="1" applyFont="1" applyFill="1" applyBorder="1" applyAlignment="1">
      <alignment horizontal="center" wrapText="1"/>
      <protection/>
    </xf>
    <xf numFmtId="0" fontId="0" fillId="0" borderId="10" xfId="0" applyFont="1" applyBorder="1" applyAlignment="1">
      <alignment horizontal="center" vertical="center"/>
    </xf>
    <xf numFmtId="0" fontId="0" fillId="50" borderId="50" xfId="0" applyFont="1" applyFill="1" applyBorder="1" applyAlignment="1">
      <alignment horizontal="center" vertical="center"/>
    </xf>
    <xf numFmtId="0" fontId="0" fillId="50" borderId="0" xfId="0" applyFont="1" applyFill="1" applyBorder="1" applyAlignment="1">
      <alignment horizontal="center" vertical="center"/>
    </xf>
    <xf numFmtId="0" fontId="0" fillId="50" borderId="13" xfId="0" applyFont="1" applyFill="1" applyBorder="1" applyAlignment="1">
      <alignment horizontal="center" vertical="center"/>
    </xf>
    <xf numFmtId="0" fontId="0" fillId="51" borderId="49" xfId="0" applyFont="1" applyFill="1" applyBorder="1" applyAlignment="1">
      <alignment horizontal="center" vertical="center" wrapText="1"/>
    </xf>
    <xf numFmtId="0" fontId="0" fillId="51" borderId="48" xfId="0" applyFont="1" applyFill="1" applyBorder="1" applyAlignment="1">
      <alignment horizontal="center" vertical="center" wrapText="1"/>
    </xf>
    <xf numFmtId="0" fontId="0" fillId="51" borderId="39"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3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59" applyNumberFormat="1" applyFont="1" applyBorder="1" applyAlignment="1">
      <alignment wrapText="1"/>
    </xf>
    <xf numFmtId="10" fontId="8" fillId="0" borderId="52" xfId="59" applyNumberFormat="1" applyFont="1" applyBorder="1" applyAlignment="1">
      <alignment wrapText="1"/>
    </xf>
    <xf numFmtId="0" fontId="7" fillId="0" borderId="0" xfId="0" applyFont="1" applyAlignment="1">
      <alignment horizontal="center"/>
    </xf>
    <xf numFmtId="0" fontId="14" fillId="43" borderId="26" xfId="0" applyFont="1" applyFill="1" applyBorder="1" applyAlignment="1">
      <alignment horizontal="center" vertical="center"/>
    </xf>
    <xf numFmtId="0" fontId="14" fillId="43" borderId="31" xfId="0" applyFont="1" applyFill="1" applyBorder="1" applyAlignment="1">
      <alignment horizontal="center" vertical="center"/>
    </xf>
    <xf numFmtId="0" fontId="44" fillId="0" borderId="25" xfId="0" applyFont="1" applyBorder="1" applyAlignment="1">
      <alignment horizontal="left" wrapText="1"/>
    </xf>
    <xf numFmtId="0" fontId="44" fillId="0" borderId="31" xfId="0" applyFont="1" applyBorder="1" applyAlignment="1">
      <alignment horizontal="left" wrapText="1"/>
    </xf>
    <xf numFmtId="0" fontId="14" fillId="0" borderId="25" xfId="0" applyFont="1" applyBorder="1" applyAlignment="1">
      <alignment horizontal="left" wrapText="1"/>
    </xf>
    <xf numFmtId="0" fontId="14" fillId="0" borderId="31" xfId="0" applyFont="1" applyBorder="1" applyAlignment="1">
      <alignment horizontal="left" wrapText="1"/>
    </xf>
    <xf numFmtId="14" fontId="14" fillId="0" borderId="25" xfId="0" applyNumberFormat="1" applyFont="1" applyBorder="1" applyAlignment="1">
      <alignment horizontal="center"/>
    </xf>
    <xf numFmtId="14" fontId="14" fillId="0" borderId="31" xfId="0" applyNumberFormat="1" applyFont="1" applyBorder="1" applyAlignment="1">
      <alignment horizontal="center"/>
    </xf>
    <xf numFmtId="0" fontId="0" fillId="0" borderId="10" xfId="0" applyFill="1" applyBorder="1" applyAlignment="1">
      <alignment horizontal="left" vertical="center" wrapText="1"/>
    </xf>
    <xf numFmtId="0" fontId="0" fillId="43" borderId="50" xfId="0" applyFont="1" applyFill="1" applyBorder="1" applyAlignment="1">
      <alignment horizontal="center" vertical="center"/>
    </xf>
    <xf numFmtId="0" fontId="0" fillId="43" borderId="0" xfId="0" applyFont="1" applyFill="1" applyBorder="1" applyAlignment="1">
      <alignment horizontal="center" vertical="center"/>
    </xf>
    <xf numFmtId="0" fontId="0" fillId="43" borderId="13"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14"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53" xfId="0" applyFont="1" applyBorder="1" applyAlignment="1">
      <alignment horizontal="center"/>
    </xf>
    <xf numFmtId="0" fontId="0" fillId="0" borderId="54" xfId="0" applyBorder="1" applyAlignment="1">
      <alignment horizontal="center"/>
    </xf>
    <xf numFmtId="0" fontId="17" fillId="0" borderId="53" xfId="0" applyFont="1" applyBorder="1" applyAlignment="1">
      <alignment horizontal="center"/>
    </xf>
    <xf numFmtId="0" fontId="0" fillId="0" borderId="55" xfId="0" applyBorder="1" applyAlignment="1">
      <alignment horizontal="center"/>
    </xf>
    <xf numFmtId="10" fontId="8" fillId="0" borderId="56" xfId="59" applyNumberFormat="1" applyFont="1" applyBorder="1" applyAlignment="1">
      <alignment wrapText="1"/>
    </xf>
    <xf numFmtId="10" fontId="8" fillId="0" borderId="57"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xf numFmtId="0" fontId="4" fillId="33" borderId="10" xfId="56" applyFont="1" applyFill="1" applyBorder="1" applyAlignment="1">
      <alignment horizontal="left" wrapText="1"/>
      <protection/>
    </xf>
    <xf numFmtId="14" fontId="0" fillId="0" borderId="10"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133350</xdr:rowOff>
    </xdr:from>
    <xdr:to>
      <xdr:col>17</xdr:col>
      <xdr:colOff>38100</xdr:colOff>
      <xdr:row>23</xdr:row>
      <xdr:rowOff>66675</xdr:rowOff>
    </xdr:to>
    <xdr:pic>
      <xdr:nvPicPr>
        <xdr:cNvPr id="1" name="Picture 2"/>
        <xdr:cNvPicPr preferRelativeResize="1">
          <a:picLocks noChangeAspect="1"/>
        </xdr:cNvPicPr>
      </xdr:nvPicPr>
      <xdr:blipFill>
        <a:blip r:embed="rId1"/>
        <a:stretch>
          <a:fillRect/>
        </a:stretch>
      </xdr:blipFill>
      <xdr:spPr>
        <a:xfrm>
          <a:off x="0" y="133350"/>
          <a:ext cx="11563350" cy="3657600"/>
        </a:xfrm>
        <a:prstGeom prst="rect">
          <a:avLst/>
        </a:prstGeom>
        <a:noFill/>
        <a:ln w="9525" cmpd="sng">
          <a:noFill/>
        </a:ln>
      </xdr:spPr>
    </xdr:pic>
    <xdr:clientData/>
  </xdr:twoCellAnchor>
  <xdr:twoCellAnchor editAs="oneCell">
    <xdr:from>
      <xdr:col>0</xdr:col>
      <xdr:colOff>0</xdr:colOff>
      <xdr:row>26</xdr:row>
      <xdr:rowOff>85725</xdr:rowOff>
    </xdr:from>
    <xdr:to>
      <xdr:col>17</xdr:col>
      <xdr:colOff>47625</xdr:colOff>
      <xdr:row>49</xdr:row>
      <xdr:rowOff>38100</xdr:rowOff>
    </xdr:to>
    <xdr:pic>
      <xdr:nvPicPr>
        <xdr:cNvPr id="2" name="Picture 3"/>
        <xdr:cNvPicPr preferRelativeResize="1">
          <a:picLocks noChangeAspect="1"/>
        </xdr:cNvPicPr>
      </xdr:nvPicPr>
      <xdr:blipFill>
        <a:blip r:embed="rId2"/>
        <a:stretch>
          <a:fillRect/>
        </a:stretch>
      </xdr:blipFill>
      <xdr:spPr>
        <a:xfrm>
          <a:off x="0" y="4295775"/>
          <a:ext cx="11572875" cy="3676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0</xdr:rowOff>
    </xdr:from>
    <xdr:to>
      <xdr:col>9</xdr:col>
      <xdr:colOff>200025</xdr:colOff>
      <xdr:row>25</xdr:row>
      <xdr:rowOff>9525</xdr:rowOff>
    </xdr:to>
    <xdr:pic>
      <xdr:nvPicPr>
        <xdr:cNvPr id="1" name="Picture 3"/>
        <xdr:cNvPicPr preferRelativeResize="1">
          <a:picLocks noChangeAspect="1"/>
        </xdr:cNvPicPr>
      </xdr:nvPicPr>
      <xdr:blipFill>
        <a:blip r:embed="rId1"/>
        <a:stretch>
          <a:fillRect/>
        </a:stretch>
      </xdr:blipFill>
      <xdr:spPr>
        <a:xfrm>
          <a:off x="0" y="3238500"/>
          <a:ext cx="5991225" cy="819150"/>
        </a:xfrm>
        <a:prstGeom prst="rect">
          <a:avLst/>
        </a:prstGeom>
        <a:noFill/>
        <a:ln w="9525" cmpd="sng">
          <a:noFill/>
        </a:ln>
      </xdr:spPr>
    </xdr:pic>
    <xdr:clientData/>
  </xdr:twoCellAnchor>
  <xdr:twoCellAnchor editAs="oneCell">
    <xdr:from>
      <xdr:col>0</xdr:col>
      <xdr:colOff>0</xdr:colOff>
      <xdr:row>1</xdr:row>
      <xdr:rowOff>114300</xdr:rowOff>
    </xdr:from>
    <xdr:to>
      <xdr:col>9</xdr:col>
      <xdr:colOff>533400</xdr:colOff>
      <xdr:row>10</xdr:row>
      <xdr:rowOff>0</xdr:rowOff>
    </xdr:to>
    <xdr:pic>
      <xdr:nvPicPr>
        <xdr:cNvPr id="2" name="Picture 4"/>
        <xdr:cNvPicPr preferRelativeResize="1">
          <a:picLocks noChangeAspect="1"/>
        </xdr:cNvPicPr>
      </xdr:nvPicPr>
      <xdr:blipFill>
        <a:blip r:embed="rId2"/>
        <a:stretch>
          <a:fillRect/>
        </a:stretch>
      </xdr:blipFill>
      <xdr:spPr>
        <a:xfrm>
          <a:off x="0" y="276225"/>
          <a:ext cx="6324600" cy="1343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49"/>
  <sheetViews>
    <sheetView zoomScale="70" zoomScaleNormal="70" zoomScalePageLayoutView="0" workbookViewId="0" topLeftCell="A1">
      <selection activeCell="B35" sqref="B35"/>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147</v>
      </c>
      <c r="C1" s="37"/>
    </row>
    <row r="2" spans="1:3" ht="12.75">
      <c r="A2" s="78"/>
      <c r="B2" s="86"/>
      <c r="C2" s="38"/>
    </row>
    <row r="3" spans="1:3" s="35" customFormat="1" ht="15">
      <c r="A3" s="79"/>
      <c r="B3" s="87" t="s">
        <v>1241</v>
      </c>
      <c r="C3" s="39"/>
    </row>
    <row r="4" spans="1:3" s="35" customFormat="1" ht="15">
      <c r="A4" s="79"/>
      <c r="B4" s="87" t="s">
        <v>1242</v>
      </c>
      <c r="C4" s="39"/>
    </row>
    <row r="5" spans="1:3" s="35" customFormat="1" ht="15">
      <c r="A5" s="79"/>
      <c r="B5" s="87"/>
      <c r="C5" s="39"/>
    </row>
    <row r="6" spans="1:3" s="35" customFormat="1" ht="18">
      <c r="A6" s="80"/>
      <c r="B6" s="88" t="s">
        <v>158</v>
      </c>
      <c r="C6" s="40" t="s">
        <v>159</v>
      </c>
    </row>
    <row r="7" spans="1:3" s="35" customFormat="1" ht="18">
      <c r="A7" s="80"/>
      <c r="B7" s="88"/>
      <c r="C7" s="40"/>
    </row>
    <row r="8" spans="1:3" s="35" customFormat="1" ht="15">
      <c r="A8" s="81"/>
      <c r="B8" s="89" t="s">
        <v>229</v>
      </c>
      <c r="C8" s="41" t="s">
        <v>231</v>
      </c>
    </row>
    <row r="9" spans="1:3" s="35" customFormat="1" ht="15">
      <c r="A9" s="81"/>
      <c r="B9" s="89"/>
      <c r="C9" s="41"/>
    </row>
    <row r="10" spans="1:3" s="35" customFormat="1" ht="15">
      <c r="A10" s="81"/>
      <c r="B10" s="89" t="s">
        <v>230</v>
      </c>
      <c r="C10" s="41" t="s">
        <v>155</v>
      </c>
    </row>
    <row r="11" spans="1:3" s="35" customFormat="1" ht="15">
      <c r="A11" s="81"/>
      <c r="B11" s="89"/>
      <c r="C11" s="41" t="s">
        <v>235</v>
      </c>
    </row>
    <row r="12" spans="1:3" s="35" customFormat="1" ht="15">
      <c r="A12" s="81"/>
      <c r="B12" s="89"/>
      <c r="C12" s="41"/>
    </row>
    <row r="13" spans="1:3" s="35" customFormat="1" ht="15">
      <c r="A13" s="81"/>
      <c r="B13" s="89" t="s">
        <v>156</v>
      </c>
      <c r="C13" s="41" t="s">
        <v>157</v>
      </c>
    </row>
    <row r="14" spans="1:3" s="35" customFormat="1" ht="15">
      <c r="A14" s="79"/>
      <c r="B14" s="87"/>
      <c r="C14" s="39"/>
    </row>
    <row r="15" spans="1:3" s="35" customFormat="1" ht="15">
      <c r="A15" s="79"/>
      <c r="B15" s="102" t="s">
        <v>217</v>
      </c>
      <c r="C15" s="39" t="s">
        <v>218</v>
      </c>
    </row>
    <row r="16" spans="1:3" s="35" customFormat="1" ht="15">
      <c r="A16" s="79"/>
      <c r="B16" s="102"/>
      <c r="C16" s="39"/>
    </row>
    <row r="17" spans="1:3" s="35" customFormat="1" ht="15">
      <c r="A17" s="79"/>
      <c r="B17" s="102" t="s">
        <v>101</v>
      </c>
      <c r="C17" s="39" t="s">
        <v>102</v>
      </c>
    </row>
    <row r="18" spans="1:3" s="35" customFormat="1" ht="15">
      <c r="A18" s="79"/>
      <c r="B18" s="102"/>
      <c r="C18" s="39"/>
    </row>
    <row r="19" spans="1:3" s="35" customFormat="1" ht="15">
      <c r="A19" s="79"/>
      <c r="B19" s="102" t="s">
        <v>103</v>
      </c>
      <c r="C19" s="39" t="s">
        <v>108</v>
      </c>
    </row>
    <row r="20" spans="1:3" s="35" customFormat="1" ht="15">
      <c r="A20" s="79"/>
      <c r="B20" s="87"/>
      <c r="C20" s="39"/>
    </row>
    <row r="21" spans="1:3" s="35" customFormat="1" ht="15.75">
      <c r="A21" s="82"/>
      <c r="B21" s="90" t="s">
        <v>160</v>
      </c>
      <c r="C21" s="39"/>
    </row>
    <row r="22" spans="1:3" s="35" customFormat="1" ht="15">
      <c r="A22" s="79"/>
      <c r="B22" s="87"/>
      <c r="C22" s="39"/>
    </row>
    <row r="23" spans="1:3" s="35" customFormat="1" ht="15">
      <c r="A23" s="79"/>
      <c r="B23" s="87" t="s">
        <v>191</v>
      </c>
      <c r="C23" s="39" t="s">
        <v>161</v>
      </c>
    </row>
    <row r="24" spans="1:3" s="35" customFormat="1" ht="15">
      <c r="A24" s="79"/>
      <c r="B24" s="87"/>
      <c r="C24" s="39"/>
    </row>
    <row r="25" spans="1:3" s="35" customFormat="1" ht="15">
      <c r="A25" s="79"/>
      <c r="B25" s="87" t="s">
        <v>189</v>
      </c>
      <c r="C25" s="39" t="s">
        <v>190</v>
      </c>
    </row>
    <row r="26" spans="1:3" s="35" customFormat="1" ht="15">
      <c r="A26" s="79"/>
      <c r="B26" s="87"/>
      <c r="C26" s="41"/>
    </row>
    <row r="27" spans="1:3" s="35" customFormat="1" ht="18">
      <c r="A27" s="80"/>
      <c r="B27" s="88" t="s">
        <v>203</v>
      </c>
      <c r="C27" s="39"/>
    </row>
    <row r="28" spans="1:3" s="35" customFormat="1" ht="15">
      <c r="A28" s="79"/>
      <c r="B28" s="87"/>
      <c r="C28" s="39"/>
    </row>
    <row r="29" spans="1:5" s="35" customFormat="1" ht="15.75">
      <c r="A29" s="84"/>
      <c r="B29" s="111" t="s">
        <v>196</v>
      </c>
      <c r="C29" s="42" t="s">
        <v>148</v>
      </c>
      <c r="D29" s="36"/>
      <c r="E29" s="36"/>
    </row>
    <row r="30" spans="1:3" s="35" customFormat="1" ht="15">
      <c r="A30" s="79"/>
      <c r="B30" s="91"/>
      <c r="C30" s="43"/>
    </row>
    <row r="31" spans="1:3" s="35" customFormat="1" ht="15">
      <c r="A31" s="79"/>
      <c r="B31" s="112" t="s">
        <v>198</v>
      </c>
      <c r="C31" s="43" t="s">
        <v>199</v>
      </c>
    </row>
    <row r="32" spans="1:3" s="35" customFormat="1" ht="15">
      <c r="A32" s="79"/>
      <c r="B32" s="112" t="s">
        <v>193</v>
      </c>
      <c r="C32" s="43" t="s">
        <v>204</v>
      </c>
    </row>
    <row r="33" spans="1:3" s="35" customFormat="1" ht="15">
      <c r="A33" s="79"/>
      <c r="B33" s="112" t="s">
        <v>192</v>
      </c>
      <c r="C33" s="43" t="s">
        <v>205</v>
      </c>
    </row>
    <row r="34" spans="1:3" s="35" customFormat="1" ht="15">
      <c r="A34" s="79"/>
      <c r="B34" s="112" t="s">
        <v>142</v>
      </c>
      <c r="C34" s="43" t="s">
        <v>206</v>
      </c>
    </row>
    <row r="35" spans="1:3" s="35" customFormat="1" ht="15">
      <c r="A35" s="79"/>
      <c r="B35" s="112" t="s">
        <v>144</v>
      </c>
      <c r="C35" s="43" t="s">
        <v>208</v>
      </c>
    </row>
    <row r="36" spans="1:3" s="35" customFormat="1" ht="15">
      <c r="A36" s="79"/>
      <c r="B36" s="112" t="s">
        <v>165</v>
      </c>
      <c r="C36" s="43" t="s">
        <v>166</v>
      </c>
    </row>
    <row r="37" spans="1:3" s="35" customFormat="1" ht="15">
      <c r="A37" s="79"/>
      <c r="B37" s="112" t="s">
        <v>143</v>
      </c>
      <c r="C37" s="43" t="s">
        <v>207</v>
      </c>
    </row>
    <row r="38" spans="1:3" s="35" customFormat="1" ht="15">
      <c r="A38" s="79"/>
      <c r="B38" s="112" t="s">
        <v>200</v>
      </c>
      <c r="C38" s="43" t="s">
        <v>211</v>
      </c>
    </row>
    <row r="39" spans="1:3" s="35" customFormat="1" ht="15">
      <c r="A39" s="79"/>
      <c r="B39" s="112" t="s">
        <v>201</v>
      </c>
      <c r="C39" s="43" t="s">
        <v>210</v>
      </c>
    </row>
    <row r="40" spans="1:3" s="35" customFormat="1" ht="15">
      <c r="A40" s="79"/>
      <c r="B40" s="112" t="s">
        <v>202</v>
      </c>
      <c r="C40" s="43" t="s">
        <v>209</v>
      </c>
    </row>
    <row r="41" spans="1:3" s="35" customFormat="1" ht="15">
      <c r="A41" s="79"/>
      <c r="B41" s="113" t="s">
        <v>162</v>
      </c>
      <c r="C41" s="44" t="s">
        <v>163</v>
      </c>
    </row>
    <row r="42" spans="1:3" s="35" customFormat="1" ht="15">
      <c r="A42" s="79"/>
      <c r="B42" s="112" t="s">
        <v>138</v>
      </c>
      <c r="C42" s="43" t="s">
        <v>164</v>
      </c>
    </row>
    <row r="43" spans="1:3" s="35" customFormat="1" ht="15">
      <c r="A43" s="79"/>
      <c r="B43" s="112" t="s">
        <v>139</v>
      </c>
      <c r="C43" s="43" t="s">
        <v>236</v>
      </c>
    </row>
    <row r="44" spans="1:3" ht="15">
      <c r="A44" s="79"/>
      <c r="B44" s="112" t="s">
        <v>167</v>
      </c>
      <c r="C44" s="43" t="s">
        <v>168</v>
      </c>
    </row>
    <row r="45" spans="1:3" ht="15">
      <c r="A45" s="79"/>
      <c r="B45" s="112" t="s">
        <v>169</v>
      </c>
      <c r="C45" s="43" t="s">
        <v>170</v>
      </c>
    </row>
    <row r="46" spans="1:3" ht="15">
      <c r="A46" s="79"/>
      <c r="B46" s="112" t="s">
        <v>171</v>
      </c>
      <c r="C46" s="43" t="s">
        <v>172</v>
      </c>
    </row>
    <row r="47" spans="1:3" ht="15">
      <c r="A47" s="79"/>
      <c r="B47" s="112" t="s">
        <v>173</v>
      </c>
      <c r="C47" s="43" t="s">
        <v>174</v>
      </c>
    </row>
    <row r="48" spans="1:3" ht="15">
      <c r="A48" s="79"/>
      <c r="B48" s="112" t="s">
        <v>175</v>
      </c>
      <c r="C48" s="43" t="s">
        <v>177</v>
      </c>
    </row>
    <row r="49" spans="1:3" ht="15">
      <c r="A49" s="79"/>
      <c r="B49" s="112" t="s">
        <v>178</v>
      </c>
      <c r="C49" s="43" t="s">
        <v>179</v>
      </c>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tabColor rgb="FF92D050"/>
  </sheetPr>
  <dimension ref="A1:A20"/>
  <sheetViews>
    <sheetView zoomScalePageLayoutView="0" workbookViewId="0" topLeftCell="A1">
      <selection activeCell="G17" sqref="G17"/>
    </sheetView>
  </sheetViews>
  <sheetFormatPr defaultColWidth="9.140625" defaultRowHeight="12.75"/>
  <cols>
    <col min="1" max="1" width="13.7109375" style="0" bestFit="1" customWidth="1"/>
  </cols>
  <sheetData>
    <row r="1" ht="12.75">
      <c r="A1" s="441" t="s">
        <v>1328</v>
      </c>
    </row>
    <row r="20" ht="12.75">
      <c r="A20" s="440">
        <v>40848</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rgb="FF23DCEF"/>
    <pageSetUpPr fitToPage="1"/>
  </sheetPr>
  <dimension ref="A1:V69"/>
  <sheetViews>
    <sheetView zoomScale="65" zoomScaleNormal="65" zoomScalePageLayoutView="0" workbookViewId="0" topLeftCell="A1">
      <selection activeCell="C7" sqref="C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219</v>
      </c>
      <c r="C1" s="6"/>
      <c r="D1" s="195"/>
      <c r="E1" s="4"/>
      <c r="G1" s="187"/>
      <c r="I1" s="7"/>
      <c r="J1" s="7"/>
      <c r="K1" s="4"/>
      <c r="L1" s="261"/>
      <c r="M1" s="7"/>
      <c r="N1" s="7"/>
      <c r="O1" s="61"/>
      <c r="P1" s="61"/>
      <c r="R1" s="9"/>
      <c r="T1" s="4"/>
    </row>
    <row r="2" spans="1:20" s="3" customFormat="1" ht="23.25">
      <c r="A2" s="55"/>
      <c r="B2" s="6" t="s">
        <v>226</v>
      </c>
      <c r="C2" s="6"/>
      <c r="D2" s="195"/>
      <c r="E2" s="4"/>
      <c r="G2" s="187"/>
      <c r="I2" s="7"/>
      <c r="J2" s="7"/>
      <c r="K2" s="117"/>
      <c r="L2" s="261"/>
      <c r="M2" s="7"/>
      <c r="N2" s="7"/>
      <c r="O2" s="61"/>
      <c r="P2" s="61"/>
      <c r="R2" s="9"/>
      <c r="T2" s="4"/>
    </row>
    <row r="3" spans="1:20" s="3" customFormat="1" ht="18.75">
      <c r="A3" s="55"/>
      <c r="B3" s="93" t="s">
        <v>225</v>
      </c>
      <c r="C3" s="5"/>
      <c r="D3" s="195"/>
      <c r="E3" s="4"/>
      <c r="G3" s="187"/>
      <c r="I3" s="7"/>
      <c r="J3" s="7"/>
      <c r="K3" s="4"/>
      <c r="L3" s="261"/>
      <c r="M3" s="7"/>
      <c r="N3" s="7"/>
      <c r="O3" s="61"/>
      <c r="P3" s="61"/>
      <c r="Q3" s="4"/>
      <c r="R3" s="9"/>
      <c r="T3" s="4"/>
    </row>
    <row r="4" spans="1:20" s="4" customFormat="1" ht="57.75" customHeight="1">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2:20" ht="30">
      <c r="B5" s="396" t="s">
        <v>141</v>
      </c>
      <c r="C5" s="253">
        <v>40540</v>
      </c>
      <c r="D5" s="249">
        <v>40541</v>
      </c>
      <c r="E5" s="403" t="s">
        <v>1207</v>
      </c>
      <c r="F5" s="303" t="s">
        <v>117</v>
      </c>
      <c r="G5" s="322" t="s">
        <v>117</v>
      </c>
      <c r="H5" s="303" t="s">
        <v>117</v>
      </c>
      <c r="I5" s="303" t="s">
        <v>117</v>
      </c>
      <c r="J5" s="300" t="s">
        <v>1209</v>
      </c>
      <c r="K5" s="201" t="s">
        <v>200</v>
      </c>
      <c r="L5" s="395" t="s">
        <v>1208</v>
      </c>
      <c r="M5" s="365" t="s">
        <v>1211</v>
      </c>
      <c r="N5" s="303" t="s">
        <v>274</v>
      </c>
      <c r="O5" s="303" t="s">
        <v>254</v>
      </c>
      <c r="P5" s="164" t="s">
        <v>347</v>
      </c>
      <c r="Q5" s="395" t="s">
        <v>1210</v>
      </c>
      <c r="R5" s="253">
        <v>40541</v>
      </c>
      <c r="S5" s="323"/>
      <c r="T5" s="364" t="s">
        <v>255</v>
      </c>
    </row>
    <row r="6" spans="2:20" ht="45">
      <c r="B6" s="397" t="s">
        <v>141</v>
      </c>
      <c r="C6" s="337">
        <v>40523</v>
      </c>
      <c r="D6" s="338">
        <v>40528</v>
      </c>
      <c r="E6" s="339" t="s">
        <v>1182</v>
      </c>
      <c r="F6" s="336" t="s">
        <v>117</v>
      </c>
      <c r="G6" s="398" t="s">
        <v>117</v>
      </c>
      <c r="H6" s="336" t="s">
        <v>117</v>
      </c>
      <c r="I6" s="336" t="s">
        <v>117</v>
      </c>
      <c r="J6" s="404" t="s">
        <v>1184</v>
      </c>
      <c r="K6" s="400" t="s">
        <v>200</v>
      </c>
      <c r="L6" s="399" t="s">
        <v>1183</v>
      </c>
      <c r="M6" s="298" t="s">
        <v>1199</v>
      </c>
      <c r="N6" s="342"/>
      <c r="O6" s="336" t="s">
        <v>254</v>
      </c>
      <c r="P6" s="401" t="s">
        <v>347</v>
      </c>
      <c r="Q6" s="342"/>
      <c r="R6" s="337">
        <v>40528</v>
      </c>
      <c r="S6" s="342"/>
      <c r="T6" s="402" t="s">
        <v>255</v>
      </c>
    </row>
    <row r="7" spans="2:20" ht="120">
      <c r="B7" s="396" t="s">
        <v>141</v>
      </c>
      <c r="C7" s="253">
        <v>40523</v>
      </c>
      <c r="D7" s="249">
        <v>40523</v>
      </c>
      <c r="E7" s="324" t="s">
        <v>1185</v>
      </c>
      <c r="F7" s="303" t="s">
        <v>117</v>
      </c>
      <c r="G7" s="322" t="s">
        <v>117</v>
      </c>
      <c r="H7" s="303" t="s">
        <v>117</v>
      </c>
      <c r="I7" s="303" t="s">
        <v>117</v>
      </c>
      <c r="J7" s="325" t="s">
        <v>1188</v>
      </c>
      <c r="K7" s="201" t="s">
        <v>200</v>
      </c>
      <c r="L7" s="295" t="s">
        <v>1186</v>
      </c>
      <c r="M7" s="295" t="s">
        <v>1187</v>
      </c>
      <c r="N7" s="303"/>
      <c r="O7" s="303" t="s">
        <v>254</v>
      </c>
      <c r="P7" s="164" t="s">
        <v>347</v>
      </c>
      <c r="Q7" s="395"/>
      <c r="R7" s="253"/>
      <c r="S7" s="295" t="s">
        <v>1189</v>
      </c>
      <c r="T7" s="364" t="s">
        <v>255</v>
      </c>
    </row>
    <row r="8" spans="2:20" ht="63.75">
      <c r="B8" s="396" t="s">
        <v>141</v>
      </c>
      <c r="C8" s="253">
        <v>40522</v>
      </c>
      <c r="D8" s="249">
        <v>40522</v>
      </c>
      <c r="E8" s="324" t="s">
        <v>1190</v>
      </c>
      <c r="F8" s="303" t="s">
        <v>1129</v>
      </c>
      <c r="G8" s="322" t="s">
        <v>1192</v>
      </c>
      <c r="H8" s="303">
        <v>60</v>
      </c>
      <c r="I8" s="12" t="s">
        <v>1193</v>
      </c>
      <c r="J8" s="325" t="s">
        <v>117</v>
      </c>
      <c r="K8" s="201" t="s">
        <v>162</v>
      </c>
      <c r="L8" s="301" t="s">
        <v>1198</v>
      </c>
      <c r="M8" s="344" t="s">
        <v>1206</v>
      </c>
      <c r="N8" s="303" t="s">
        <v>254</v>
      </c>
      <c r="O8" s="303" t="s">
        <v>254</v>
      </c>
      <c r="P8" s="164" t="s">
        <v>347</v>
      </c>
      <c r="Q8" s="323"/>
      <c r="R8" s="253">
        <v>40522</v>
      </c>
      <c r="S8" s="344" t="s">
        <v>1191</v>
      </c>
      <c r="T8" s="364" t="s">
        <v>255</v>
      </c>
    </row>
    <row r="9" spans="2:20" ht="120">
      <c r="B9" s="396" t="s">
        <v>141</v>
      </c>
      <c r="C9" s="253">
        <v>40519</v>
      </c>
      <c r="D9" s="249">
        <v>40519</v>
      </c>
      <c r="E9" s="297" t="s">
        <v>1202</v>
      </c>
      <c r="F9" s="303" t="s">
        <v>117</v>
      </c>
      <c r="G9" s="322" t="s">
        <v>117</v>
      </c>
      <c r="H9" s="303" t="s">
        <v>117</v>
      </c>
      <c r="I9" s="303" t="s">
        <v>117</v>
      </c>
      <c r="J9" s="325"/>
      <c r="K9" s="201" t="s">
        <v>200</v>
      </c>
      <c r="L9" s="295" t="s">
        <v>1203</v>
      </c>
      <c r="M9" s="301" t="s">
        <v>1205</v>
      </c>
      <c r="N9" s="303" t="s">
        <v>274</v>
      </c>
      <c r="O9" s="303" t="s">
        <v>254</v>
      </c>
      <c r="P9" s="164" t="s">
        <v>347</v>
      </c>
      <c r="R9" s="253"/>
      <c r="S9" s="301" t="s">
        <v>1204</v>
      </c>
      <c r="T9" s="364"/>
    </row>
    <row r="10" spans="2:20" ht="45">
      <c r="B10" s="396" t="s">
        <v>141</v>
      </c>
      <c r="C10" s="304" t="s">
        <v>1196</v>
      </c>
      <c r="D10" s="249">
        <v>40518</v>
      </c>
      <c r="E10" s="324" t="s">
        <v>1194</v>
      </c>
      <c r="F10" s="303" t="s">
        <v>117</v>
      </c>
      <c r="G10" s="322" t="s">
        <v>117</v>
      </c>
      <c r="H10" s="303" t="s">
        <v>117</v>
      </c>
      <c r="I10" s="303" t="s">
        <v>117</v>
      </c>
      <c r="J10" s="325" t="s">
        <v>1197</v>
      </c>
      <c r="K10" s="201" t="s">
        <v>200</v>
      </c>
      <c r="L10" s="295" t="s">
        <v>1195</v>
      </c>
      <c r="M10" s="344" t="s">
        <v>1201</v>
      </c>
      <c r="N10" s="303" t="s">
        <v>274</v>
      </c>
      <c r="O10" s="303" t="s">
        <v>254</v>
      </c>
      <c r="P10" s="164" t="s">
        <v>347</v>
      </c>
      <c r="Q10" s="295" t="s">
        <v>1200</v>
      </c>
      <c r="R10" s="253">
        <v>40518</v>
      </c>
      <c r="S10" s="344"/>
      <c r="T10" s="364" t="s">
        <v>255</v>
      </c>
    </row>
    <row r="11" spans="1:20" s="4" customFormat="1" ht="12.75">
      <c r="A11" s="54"/>
      <c r="B11" s="218"/>
      <c r="C11" s="218"/>
      <c r="D11" s="219"/>
      <c r="E11" s="218"/>
      <c r="F11" s="218"/>
      <c r="G11" s="220"/>
      <c r="H11" s="218"/>
      <c r="I11" s="221"/>
      <c r="J11" s="221"/>
      <c r="K11" s="218"/>
      <c r="L11" s="218"/>
      <c r="M11" s="218"/>
      <c r="N11" s="218"/>
      <c r="O11" s="218"/>
      <c r="P11" s="218"/>
      <c r="Q11" s="218"/>
      <c r="R11" s="218"/>
      <c r="S11" s="218"/>
      <c r="T11" s="218"/>
    </row>
    <row r="12" spans="2:20" ht="45">
      <c r="B12" s="396" t="s">
        <v>140</v>
      </c>
      <c r="C12" s="253">
        <v>40505</v>
      </c>
      <c r="D12" s="249">
        <v>40506</v>
      </c>
      <c r="E12" s="369" t="s">
        <v>1173</v>
      </c>
      <c r="F12" s="303" t="s">
        <v>117</v>
      </c>
      <c r="G12" s="322" t="s">
        <v>117</v>
      </c>
      <c r="H12" s="303" t="s">
        <v>117</v>
      </c>
      <c r="I12" s="303" t="s">
        <v>117</v>
      </c>
      <c r="J12" s="325" t="s">
        <v>1168</v>
      </c>
      <c r="K12" s="201" t="s">
        <v>200</v>
      </c>
      <c r="L12" s="395" t="s">
        <v>1174</v>
      </c>
      <c r="M12" s="344" t="s">
        <v>1176</v>
      </c>
      <c r="N12" s="303" t="s">
        <v>274</v>
      </c>
      <c r="O12" s="303" t="s">
        <v>254</v>
      </c>
      <c r="P12" s="164" t="s">
        <v>347</v>
      </c>
      <c r="Q12" s="255" t="s">
        <v>1175</v>
      </c>
      <c r="R12" s="253">
        <v>40506</v>
      </c>
      <c r="S12" s="323"/>
      <c r="T12" s="364" t="s">
        <v>255</v>
      </c>
    </row>
    <row r="13" spans="2:20" ht="51">
      <c r="B13" s="390" t="s">
        <v>140</v>
      </c>
      <c r="C13" s="253">
        <v>40503</v>
      </c>
      <c r="D13" s="249">
        <v>40504</v>
      </c>
      <c r="E13" s="369" t="s">
        <v>1177</v>
      </c>
      <c r="F13" s="201" t="s">
        <v>1170</v>
      </c>
      <c r="G13" s="201" t="s">
        <v>1171</v>
      </c>
      <c r="H13" s="201">
        <v>175</v>
      </c>
      <c r="I13" s="164" t="s">
        <v>1143</v>
      </c>
      <c r="J13" s="325" t="s">
        <v>117</v>
      </c>
      <c r="K13" s="303" t="s">
        <v>162</v>
      </c>
      <c r="L13" s="395" t="s">
        <v>1172</v>
      </c>
      <c r="M13" s="295" t="s">
        <v>1179</v>
      </c>
      <c r="N13" s="303" t="s">
        <v>254</v>
      </c>
      <c r="O13" s="303" t="s">
        <v>254</v>
      </c>
      <c r="P13" s="164" t="s">
        <v>347</v>
      </c>
      <c r="Q13" s="295" t="s">
        <v>1180</v>
      </c>
      <c r="R13" s="253">
        <v>40504</v>
      </c>
      <c r="S13" s="212" t="s">
        <v>1181</v>
      </c>
      <c r="T13" s="364" t="s">
        <v>255</v>
      </c>
    </row>
    <row r="14" spans="2:20" ht="60">
      <c r="B14" s="390" t="s">
        <v>140</v>
      </c>
      <c r="C14" s="253">
        <v>40484</v>
      </c>
      <c r="D14" s="249">
        <v>40485</v>
      </c>
      <c r="E14" s="324" t="s">
        <v>1163</v>
      </c>
      <c r="F14" s="201" t="s">
        <v>117</v>
      </c>
      <c r="G14" s="201" t="s">
        <v>117</v>
      </c>
      <c r="H14" s="201" t="s">
        <v>117</v>
      </c>
      <c r="I14" s="201" t="s">
        <v>117</v>
      </c>
      <c r="J14" s="325" t="s">
        <v>1168</v>
      </c>
      <c r="K14" s="303" t="s">
        <v>200</v>
      </c>
      <c r="L14" s="295" t="s">
        <v>1164</v>
      </c>
      <c r="M14" s="295" t="s">
        <v>1165</v>
      </c>
      <c r="N14" s="303" t="s">
        <v>274</v>
      </c>
      <c r="O14" s="213" t="s">
        <v>254</v>
      </c>
      <c r="P14" s="164" t="s">
        <v>347</v>
      </c>
      <c r="Q14" s="295" t="s">
        <v>1166</v>
      </c>
      <c r="R14" s="253">
        <v>40485</v>
      </c>
      <c r="S14" s="323"/>
      <c r="T14" s="364" t="s">
        <v>255</v>
      </c>
    </row>
    <row r="15" spans="2:20" ht="75">
      <c r="B15" s="390" t="s">
        <v>140</v>
      </c>
      <c r="C15" s="253">
        <v>40483</v>
      </c>
      <c r="D15" s="249">
        <v>40485</v>
      </c>
      <c r="E15" s="324" t="s">
        <v>1162</v>
      </c>
      <c r="F15" s="201" t="s">
        <v>117</v>
      </c>
      <c r="G15" s="201" t="s">
        <v>117</v>
      </c>
      <c r="H15" s="201" t="s">
        <v>117</v>
      </c>
      <c r="I15" s="201" t="s">
        <v>117</v>
      </c>
      <c r="J15" s="164" t="s">
        <v>1167</v>
      </c>
      <c r="K15" s="303" t="s">
        <v>201</v>
      </c>
      <c r="L15" s="295" t="s">
        <v>1160</v>
      </c>
      <c r="M15" s="396" t="s">
        <v>1178</v>
      </c>
      <c r="N15" s="213" t="s">
        <v>254</v>
      </c>
      <c r="O15" s="213" t="s">
        <v>254</v>
      </c>
      <c r="P15" s="164" t="s">
        <v>347</v>
      </c>
      <c r="Q15" s="295" t="s">
        <v>1169</v>
      </c>
      <c r="R15" s="253">
        <v>40488</v>
      </c>
      <c r="S15" s="295" t="s">
        <v>1161</v>
      </c>
      <c r="T15" s="364" t="s">
        <v>255</v>
      </c>
    </row>
    <row r="16" spans="1:20" s="172" customFormat="1" ht="87.75" customHeight="1">
      <c r="A16" s="54"/>
      <c r="B16" s="390" t="s">
        <v>140</v>
      </c>
      <c r="C16" s="349">
        <v>40483</v>
      </c>
      <c r="D16" s="350">
        <v>40484</v>
      </c>
      <c r="E16" s="324" t="s">
        <v>1156</v>
      </c>
      <c r="F16" s="201" t="s">
        <v>117</v>
      </c>
      <c r="G16" s="201" t="s">
        <v>117</v>
      </c>
      <c r="H16" s="201" t="s">
        <v>117</v>
      </c>
      <c r="I16" s="201" t="s">
        <v>117</v>
      </c>
      <c r="J16" s="164" t="s">
        <v>1167</v>
      </c>
      <c r="K16" s="201" t="s">
        <v>200</v>
      </c>
      <c r="L16" s="295" t="s">
        <v>1157</v>
      </c>
      <c r="M16" s="295" t="s">
        <v>1158</v>
      </c>
      <c r="N16" s="348" t="s">
        <v>274</v>
      </c>
      <c r="O16" s="201" t="s">
        <v>254</v>
      </c>
      <c r="P16" s="164" t="s">
        <v>347</v>
      </c>
      <c r="Q16" s="295" t="s">
        <v>1159</v>
      </c>
      <c r="R16" s="349">
        <v>40484</v>
      </c>
      <c r="S16" s="201"/>
      <c r="T16" s="364" t="s">
        <v>255</v>
      </c>
    </row>
    <row r="17" spans="1:20" s="4" customFormat="1" ht="12.75">
      <c r="A17" s="54"/>
      <c r="B17" s="218"/>
      <c r="C17" s="218"/>
      <c r="D17" s="219"/>
      <c r="E17" s="218"/>
      <c r="F17" s="218"/>
      <c r="G17" s="220"/>
      <c r="H17" s="218"/>
      <c r="I17" s="221"/>
      <c r="J17" s="221"/>
      <c r="K17" s="218"/>
      <c r="L17" s="218"/>
      <c r="M17" s="218"/>
      <c r="N17" s="218"/>
      <c r="O17" s="218"/>
      <c r="P17" s="218"/>
      <c r="Q17" s="218"/>
      <c r="R17" s="218"/>
      <c r="S17" s="218"/>
      <c r="T17" s="218"/>
    </row>
    <row r="18" spans="1:20" s="172" customFormat="1" ht="38.25" customHeight="1">
      <c r="A18" s="54"/>
      <c r="B18" s="390" t="s">
        <v>135</v>
      </c>
      <c r="C18" s="349">
        <v>40479</v>
      </c>
      <c r="D18" s="350">
        <v>40480</v>
      </c>
      <c r="E18" s="324" t="s">
        <v>1151</v>
      </c>
      <c r="F18" s="201" t="s">
        <v>117</v>
      </c>
      <c r="G18" s="201" t="s">
        <v>117</v>
      </c>
      <c r="H18" s="201" t="s">
        <v>117</v>
      </c>
      <c r="I18" s="201" t="s">
        <v>117</v>
      </c>
      <c r="J18" s="164" t="s">
        <v>1154</v>
      </c>
      <c r="K18" s="201" t="s">
        <v>200</v>
      </c>
      <c r="L18" s="295" t="s">
        <v>1152</v>
      </c>
      <c r="M18" s="555" t="s">
        <v>1147</v>
      </c>
      <c r="N18" s="348" t="s">
        <v>274</v>
      </c>
      <c r="O18" s="201" t="s">
        <v>254</v>
      </c>
      <c r="P18" s="164" t="s">
        <v>347</v>
      </c>
      <c r="Q18" s="557" t="s">
        <v>1155</v>
      </c>
      <c r="R18" s="349">
        <v>40480</v>
      </c>
      <c r="S18" s="394"/>
      <c r="T18" s="364" t="s">
        <v>255</v>
      </c>
    </row>
    <row r="19" spans="1:20" s="172" customFormat="1" ht="45">
      <c r="A19" s="54"/>
      <c r="B19" s="390" t="s">
        <v>135</v>
      </c>
      <c r="C19" s="349">
        <v>40478</v>
      </c>
      <c r="D19" s="350">
        <v>40479</v>
      </c>
      <c r="E19" s="324" t="s">
        <v>1145</v>
      </c>
      <c r="F19" s="201" t="s">
        <v>117</v>
      </c>
      <c r="G19" s="201" t="s">
        <v>117</v>
      </c>
      <c r="H19" s="201" t="s">
        <v>117</v>
      </c>
      <c r="I19" s="201" t="s">
        <v>117</v>
      </c>
      <c r="J19" s="164" t="s">
        <v>1154</v>
      </c>
      <c r="K19" s="201" t="s">
        <v>200</v>
      </c>
      <c r="L19" s="295" t="s">
        <v>1146</v>
      </c>
      <c r="M19" s="555"/>
      <c r="N19" s="348" t="s">
        <v>274</v>
      </c>
      <c r="O19" s="201" t="s">
        <v>254</v>
      </c>
      <c r="P19" s="164" t="s">
        <v>347</v>
      </c>
      <c r="Q19" s="557"/>
      <c r="R19" s="349">
        <v>40479</v>
      </c>
      <c r="S19" s="394"/>
      <c r="T19" s="364" t="s">
        <v>255</v>
      </c>
    </row>
    <row r="20" spans="1:20" s="172" customFormat="1" ht="45">
      <c r="A20" s="54"/>
      <c r="B20" s="390" t="s">
        <v>135</v>
      </c>
      <c r="C20" s="349">
        <v>40477</v>
      </c>
      <c r="D20" s="350">
        <v>40478</v>
      </c>
      <c r="E20" s="324" t="s">
        <v>1148</v>
      </c>
      <c r="F20" s="201" t="s">
        <v>117</v>
      </c>
      <c r="G20" s="201" t="s">
        <v>117</v>
      </c>
      <c r="H20" s="201" t="s">
        <v>117</v>
      </c>
      <c r="I20" s="201" t="s">
        <v>117</v>
      </c>
      <c r="J20" s="164" t="s">
        <v>1154</v>
      </c>
      <c r="K20" s="201" t="s">
        <v>200</v>
      </c>
      <c r="L20" s="295" t="s">
        <v>1149</v>
      </c>
      <c r="M20" s="556"/>
      <c r="N20" s="348" t="s">
        <v>274</v>
      </c>
      <c r="O20" s="201" t="s">
        <v>254</v>
      </c>
      <c r="P20" s="164" t="s">
        <v>347</v>
      </c>
      <c r="Q20" s="558"/>
      <c r="R20" s="349">
        <v>40478</v>
      </c>
      <c r="S20" s="394"/>
      <c r="T20" s="364" t="s">
        <v>255</v>
      </c>
    </row>
    <row r="21" spans="1:22" s="248" customFormat="1" ht="103.5" customHeight="1">
      <c r="A21" s="55"/>
      <c r="B21" s="390" t="s">
        <v>135</v>
      </c>
      <c r="C21" s="390">
        <v>40473</v>
      </c>
      <c r="D21" s="390">
        <v>40473</v>
      </c>
      <c r="E21" s="324" t="s">
        <v>1144</v>
      </c>
      <c r="F21" s="390" t="s">
        <v>1140</v>
      </c>
      <c r="G21" s="391" t="s">
        <v>1141</v>
      </c>
      <c r="H21" s="392">
        <v>237</v>
      </c>
      <c r="I21" s="164" t="s">
        <v>1143</v>
      </c>
      <c r="J21" s="164" t="s">
        <v>117</v>
      </c>
      <c r="K21" s="201" t="s">
        <v>162</v>
      </c>
      <c r="L21" s="385" t="s">
        <v>1142</v>
      </c>
      <c r="M21" s="385" t="s">
        <v>142</v>
      </c>
      <c r="N21" s="164" t="s">
        <v>254</v>
      </c>
      <c r="O21" s="201" t="s">
        <v>254</v>
      </c>
      <c r="P21" s="164" t="s">
        <v>347</v>
      </c>
      <c r="Q21" s="295" t="s">
        <v>1150</v>
      </c>
      <c r="R21" s="393">
        <v>40473</v>
      </c>
      <c r="S21" s="385" t="s">
        <v>1153</v>
      </c>
      <c r="T21" s="364" t="s">
        <v>255</v>
      </c>
      <c r="U21" s="285" t="s">
        <v>770</v>
      </c>
      <c r="V21" s="382"/>
    </row>
    <row r="22" spans="2:20" s="258" customFormat="1" ht="50.25" customHeight="1">
      <c r="B22" s="248" t="s">
        <v>135</v>
      </c>
      <c r="C22" s="376">
        <v>40457</v>
      </c>
      <c r="D22" s="377">
        <v>40457</v>
      </c>
      <c r="E22" s="378" t="s">
        <v>1128</v>
      </c>
      <c r="F22" s="201" t="s">
        <v>1129</v>
      </c>
      <c r="G22" s="387" t="s">
        <v>1130</v>
      </c>
      <c r="H22" s="248">
        <v>30</v>
      </c>
      <c r="I22" s="164" t="s">
        <v>1143</v>
      </c>
      <c r="J22" s="201" t="s">
        <v>117</v>
      </c>
      <c r="K22" s="201" t="s">
        <v>162</v>
      </c>
      <c r="L22" s="388" t="s">
        <v>1131</v>
      </c>
      <c r="M22" s="255" t="s">
        <v>1134</v>
      </c>
      <c r="N22" s="201" t="s">
        <v>254</v>
      </c>
      <c r="O22" s="201" t="s">
        <v>254</v>
      </c>
      <c r="P22" s="201" t="s">
        <v>347</v>
      </c>
      <c r="Q22" s="248"/>
      <c r="R22" s="376">
        <v>40457</v>
      </c>
      <c r="S22" s="385" t="s">
        <v>1133</v>
      </c>
      <c r="T22" s="364" t="s">
        <v>255</v>
      </c>
    </row>
    <row r="23" spans="1:20" s="370" customFormat="1" ht="12.75">
      <c r="A23" s="54"/>
      <c r="B23" s="371"/>
      <c r="C23" s="371"/>
      <c r="D23" s="372"/>
      <c r="E23" s="371"/>
      <c r="F23" s="371"/>
      <c r="G23" s="373"/>
      <c r="H23" s="371"/>
      <c r="I23" s="374"/>
      <c r="J23" s="374"/>
      <c r="K23" s="371"/>
      <c r="L23" s="371"/>
      <c r="M23" s="371"/>
      <c r="N23" s="371"/>
      <c r="O23" s="371"/>
      <c r="P23" s="371"/>
      <c r="Q23" s="371"/>
      <c r="R23" s="371"/>
      <c r="S23" s="371"/>
      <c r="T23" s="371"/>
    </row>
    <row r="24" spans="1:20" ht="105">
      <c r="A24" s="258"/>
      <c r="B24" s="303" t="s">
        <v>134</v>
      </c>
      <c r="C24" s="253">
        <v>40451</v>
      </c>
      <c r="D24" s="249">
        <v>40451</v>
      </c>
      <c r="E24" s="324" t="s">
        <v>1136</v>
      </c>
      <c r="F24" s="303" t="s">
        <v>117</v>
      </c>
      <c r="G24" s="322" t="s">
        <v>117</v>
      </c>
      <c r="H24" s="303" t="s">
        <v>117</v>
      </c>
      <c r="I24" s="303" t="s">
        <v>117</v>
      </c>
      <c r="J24" s="303" t="s">
        <v>1139</v>
      </c>
      <c r="K24" s="303" t="s">
        <v>201</v>
      </c>
      <c r="L24" s="295" t="s">
        <v>1135</v>
      </c>
      <c r="M24" s="295" t="s">
        <v>1137</v>
      </c>
      <c r="N24" s="323"/>
      <c r="O24" s="303" t="s">
        <v>254</v>
      </c>
      <c r="P24" s="303" t="s">
        <v>347</v>
      </c>
      <c r="Q24" s="212" t="s">
        <v>1138</v>
      </c>
      <c r="R24" s="323"/>
      <c r="S24" s="323"/>
      <c r="T24" s="364" t="s">
        <v>255</v>
      </c>
    </row>
    <row r="25" spans="2:20" s="52" customFormat="1" ht="75">
      <c r="B25" s="375" t="s">
        <v>134</v>
      </c>
      <c r="C25" s="376">
        <v>40449</v>
      </c>
      <c r="D25" s="377">
        <v>40451</v>
      </c>
      <c r="E25" s="378" t="s">
        <v>1120</v>
      </c>
      <c r="F25" s="201" t="s">
        <v>117</v>
      </c>
      <c r="G25" s="201" t="s">
        <v>117</v>
      </c>
      <c r="H25" s="201" t="s">
        <v>117</v>
      </c>
      <c r="I25" s="201" t="s">
        <v>117</v>
      </c>
      <c r="J25" s="201" t="s">
        <v>1117</v>
      </c>
      <c r="K25" s="201" t="s">
        <v>200</v>
      </c>
      <c r="L25" s="379" t="s">
        <v>1119</v>
      </c>
      <c r="M25" s="380" t="s">
        <v>1121</v>
      </c>
      <c r="N25" s="248" t="s">
        <v>274</v>
      </c>
      <c r="O25" s="248" t="s">
        <v>254</v>
      </c>
      <c r="P25" s="201" t="s">
        <v>347</v>
      </c>
      <c r="Q25" s="379" t="s">
        <v>1125</v>
      </c>
      <c r="R25" s="376">
        <v>40451</v>
      </c>
      <c r="S25" s="329"/>
      <c r="T25" s="364" t="s">
        <v>255</v>
      </c>
    </row>
    <row r="26" spans="1:21" s="248" customFormat="1" ht="90">
      <c r="A26" s="258"/>
      <c r="B26" s="201" t="s">
        <v>134</v>
      </c>
      <c r="C26" s="376">
        <v>40446</v>
      </c>
      <c r="D26" s="202">
        <v>40449</v>
      </c>
      <c r="E26" s="378" t="s">
        <v>1115</v>
      </c>
      <c r="F26" s="201" t="s">
        <v>117</v>
      </c>
      <c r="G26" s="201" t="s">
        <v>117</v>
      </c>
      <c r="H26" s="201" t="s">
        <v>117</v>
      </c>
      <c r="I26" s="201" t="s">
        <v>117</v>
      </c>
      <c r="J26" s="381" t="s">
        <v>1117</v>
      </c>
      <c r="K26" s="201" t="s">
        <v>201</v>
      </c>
      <c r="L26" s="379" t="s">
        <v>1116</v>
      </c>
      <c r="M26" s="379" t="s">
        <v>1118</v>
      </c>
      <c r="N26" s="201" t="s">
        <v>274</v>
      </c>
      <c r="O26" s="201" t="s">
        <v>254</v>
      </c>
      <c r="P26" s="201" t="s">
        <v>347</v>
      </c>
      <c r="Q26" s="379" t="s">
        <v>1126</v>
      </c>
      <c r="R26" s="376">
        <v>40451</v>
      </c>
      <c r="S26" s="389" t="s">
        <v>1132</v>
      </c>
      <c r="T26" s="364" t="s">
        <v>255</v>
      </c>
      <c r="U26" s="382"/>
    </row>
    <row r="27" spans="2:21" s="52" customFormat="1" ht="50.25" customHeight="1">
      <c r="B27" s="201" t="s">
        <v>134</v>
      </c>
      <c r="C27" s="383">
        <v>40440</v>
      </c>
      <c r="D27" s="383">
        <v>40441</v>
      </c>
      <c r="E27" s="384" t="s">
        <v>1111</v>
      </c>
      <c r="F27" s="201" t="s">
        <v>1112</v>
      </c>
      <c r="G27" s="201" t="s">
        <v>1113</v>
      </c>
      <c r="H27" s="201">
        <v>1208</v>
      </c>
      <c r="I27" s="201" t="s">
        <v>1122</v>
      </c>
      <c r="J27" s="201" t="s">
        <v>117</v>
      </c>
      <c r="K27" s="201" t="s">
        <v>162</v>
      </c>
      <c r="L27" s="385" t="s">
        <v>1114</v>
      </c>
      <c r="M27" s="385" t="s">
        <v>1124</v>
      </c>
      <c r="N27" s="201" t="s">
        <v>254</v>
      </c>
      <c r="O27" s="201" t="s">
        <v>274</v>
      </c>
      <c r="P27" s="201" t="s">
        <v>371</v>
      </c>
      <c r="Q27" s="201" t="s">
        <v>1127</v>
      </c>
      <c r="R27" s="383">
        <v>40442</v>
      </c>
      <c r="S27" s="383"/>
      <c r="T27" s="364" t="s">
        <v>255</v>
      </c>
      <c r="U27" s="386" t="s">
        <v>770</v>
      </c>
    </row>
    <row r="28" spans="1:21" s="213" customFormat="1" ht="75">
      <c r="A28" s="258"/>
      <c r="B28" s="303" t="s">
        <v>134</v>
      </c>
      <c r="C28" s="253">
        <v>40436</v>
      </c>
      <c r="D28" s="326">
        <v>40437</v>
      </c>
      <c r="E28" s="324" t="s">
        <v>1103</v>
      </c>
      <c r="F28" s="303" t="s">
        <v>117</v>
      </c>
      <c r="G28" s="322" t="s">
        <v>117</v>
      </c>
      <c r="H28" s="303" t="s">
        <v>117</v>
      </c>
      <c r="I28" s="303" t="s">
        <v>117</v>
      </c>
      <c r="J28" s="325" t="s">
        <v>1069</v>
      </c>
      <c r="K28" s="303" t="s">
        <v>117</v>
      </c>
      <c r="L28" s="295" t="s">
        <v>1104</v>
      </c>
      <c r="M28" s="295" t="s">
        <v>1105</v>
      </c>
      <c r="N28" s="303" t="s">
        <v>254</v>
      </c>
      <c r="O28" s="303" t="s">
        <v>254</v>
      </c>
      <c r="P28" s="303" t="s">
        <v>347</v>
      </c>
      <c r="R28" s="253">
        <v>40437</v>
      </c>
      <c r="S28" s="254" t="s">
        <v>1123</v>
      </c>
      <c r="T28" s="364" t="s">
        <v>255</v>
      </c>
      <c r="U28" s="328"/>
    </row>
    <row r="29" spans="1:21" s="213" customFormat="1" ht="60">
      <c r="A29" s="258"/>
      <c r="B29" s="303" t="s">
        <v>134</v>
      </c>
      <c r="C29" s="253">
        <v>40428</v>
      </c>
      <c r="D29" s="249">
        <v>40429</v>
      </c>
      <c r="E29" s="324" t="s">
        <v>1098</v>
      </c>
      <c r="F29" s="303" t="s">
        <v>117</v>
      </c>
      <c r="G29" s="322" t="s">
        <v>117</v>
      </c>
      <c r="H29" s="303" t="s">
        <v>117</v>
      </c>
      <c r="I29" s="303" t="s">
        <v>117</v>
      </c>
      <c r="J29" s="325" t="s">
        <v>1099</v>
      </c>
      <c r="K29" s="303" t="s">
        <v>200</v>
      </c>
      <c r="L29" s="295" t="s">
        <v>1108</v>
      </c>
      <c r="M29" s="554" t="s">
        <v>1107</v>
      </c>
      <c r="N29" s="303" t="s">
        <v>274</v>
      </c>
      <c r="O29" s="303" t="s">
        <v>254</v>
      </c>
      <c r="P29" s="303" t="s">
        <v>347</v>
      </c>
      <c r="Q29" s="368" t="s">
        <v>1109</v>
      </c>
      <c r="R29" s="253">
        <v>40431</v>
      </c>
      <c r="S29" s="368" t="s">
        <v>1109</v>
      </c>
      <c r="T29" s="364" t="s">
        <v>255</v>
      </c>
      <c r="U29" s="328"/>
    </row>
    <row r="30" spans="1:21" s="213" customFormat="1" ht="45">
      <c r="A30" s="258"/>
      <c r="B30" s="303" t="s">
        <v>134</v>
      </c>
      <c r="C30" s="253">
        <v>40428</v>
      </c>
      <c r="D30" s="326">
        <v>40428</v>
      </c>
      <c r="E30" s="324" t="s">
        <v>1100</v>
      </c>
      <c r="F30" s="303" t="s">
        <v>117</v>
      </c>
      <c r="G30" s="322" t="s">
        <v>117</v>
      </c>
      <c r="H30" s="303" t="s">
        <v>117</v>
      </c>
      <c r="I30" s="303" t="s">
        <v>117</v>
      </c>
      <c r="J30" s="325" t="s">
        <v>1101</v>
      </c>
      <c r="K30" s="303" t="s">
        <v>200</v>
      </c>
      <c r="L30" s="295" t="s">
        <v>1102</v>
      </c>
      <c r="M30" s="554"/>
      <c r="N30" s="303" t="s">
        <v>274</v>
      </c>
      <c r="O30" s="303" t="s">
        <v>254</v>
      </c>
      <c r="P30" s="303" t="s">
        <v>347</v>
      </c>
      <c r="Q30" s="280" t="s">
        <v>1106</v>
      </c>
      <c r="R30" s="253">
        <v>40428</v>
      </c>
      <c r="T30" s="364" t="s">
        <v>255</v>
      </c>
      <c r="U30" s="328"/>
    </row>
    <row r="31" spans="1:21" s="213" customFormat="1" ht="51">
      <c r="A31" s="258"/>
      <c r="B31" s="303" t="s">
        <v>134</v>
      </c>
      <c r="C31" s="253">
        <v>40427</v>
      </c>
      <c r="D31" s="326">
        <v>40427</v>
      </c>
      <c r="E31" s="369" t="s">
        <v>1093</v>
      </c>
      <c r="F31" s="303" t="s">
        <v>918</v>
      </c>
      <c r="G31" s="322" t="s">
        <v>1094</v>
      </c>
      <c r="H31" s="213">
        <v>720</v>
      </c>
      <c r="I31" s="303" t="s">
        <v>1095</v>
      </c>
      <c r="J31" s="303" t="s">
        <v>117</v>
      </c>
      <c r="K31" s="303" t="s">
        <v>162</v>
      </c>
      <c r="L31" s="296" t="s">
        <v>1096</v>
      </c>
      <c r="M31" s="368" t="s">
        <v>1097</v>
      </c>
      <c r="N31" s="303" t="s">
        <v>254</v>
      </c>
      <c r="O31" s="303" t="s">
        <v>254</v>
      </c>
      <c r="P31" s="303" t="s">
        <v>347</v>
      </c>
      <c r="Q31" s="368" t="s">
        <v>1110</v>
      </c>
      <c r="R31" s="253">
        <v>40428</v>
      </c>
      <c r="T31" s="364" t="s">
        <v>255</v>
      </c>
      <c r="U31" s="328"/>
    </row>
    <row r="32" spans="1:20" s="4" customFormat="1" ht="12.75">
      <c r="A32" s="54"/>
      <c r="B32" s="218"/>
      <c r="C32" s="218"/>
      <c r="D32" s="219"/>
      <c r="E32" s="218"/>
      <c r="F32" s="218"/>
      <c r="G32" s="220"/>
      <c r="H32" s="218"/>
      <c r="I32" s="221"/>
      <c r="J32" s="221"/>
      <c r="K32" s="218"/>
      <c r="L32" s="218"/>
      <c r="M32" s="218"/>
      <c r="N32" s="218"/>
      <c r="O32" s="218"/>
      <c r="P32" s="218"/>
      <c r="Q32" s="218"/>
      <c r="R32" s="218"/>
      <c r="S32" s="218"/>
      <c r="T32" s="218"/>
    </row>
    <row r="33" spans="1:20" s="213" customFormat="1" ht="38.25">
      <c r="A33" s="258"/>
      <c r="B33" s="303" t="s">
        <v>133</v>
      </c>
      <c r="C33" s="253">
        <v>40420</v>
      </c>
      <c r="D33" s="326" t="s">
        <v>117</v>
      </c>
      <c r="E33" s="303" t="s">
        <v>117</v>
      </c>
      <c r="F33" s="303" t="s">
        <v>432</v>
      </c>
      <c r="G33" s="322" t="s">
        <v>1086</v>
      </c>
      <c r="H33" s="213">
        <v>163</v>
      </c>
      <c r="I33" s="303" t="s">
        <v>783</v>
      </c>
      <c r="J33" s="303" t="s">
        <v>117</v>
      </c>
      <c r="K33" s="303" t="s">
        <v>943</v>
      </c>
      <c r="L33" s="367" t="s">
        <v>1088</v>
      </c>
      <c r="M33" s="303" t="s">
        <v>1091</v>
      </c>
      <c r="N33" s="303" t="s">
        <v>254</v>
      </c>
      <c r="O33" s="303" t="s">
        <v>254</v>
      </c>
      <c r="R33" s="253">
        <v>40420</v>
      </c>
      <c r="T33" s="364" t="s">
        <v>255</v>
      </c>
    </row>
    <row r="34" spans="1:20" s="323" customFormat="1" ht="45">
      <c r="A34" s="52"/>
      <c r="B34" s="303" t="s">
        <v>133</v>
      </c>
      <c r="C34" s="253">
        <v>40420</v>
      </c>
      <c r="D34" s="249">
        <v>40420</v>
      </c>
      <c r="E34" s="358" t="s">
        <v>1085</v>
      </c>
      <c r="F34" s="304" t="s">
        <v>1087</v>
      </c>
      <c r="G34" s="322" t="s">
        <v>1054</v>
      </c>
      <c r="H34" s="303">
        <v>50</v>
      </c>
      <c r="I34" s="303" t="s">
        <v>783</v>
      </c>
      <c r="J34" s="303" t="s">
        <v>117</v>
      </c>
      <c r="K34" s="303" t="s">
        <v>943</v>
      </c>
      <c r="L34" s="280" t="s">
        <v>1084</v>
      </c>
      <c r="M34" s="12" t="s">
        <v>1091</v>
      </c>
      <c r="N34" s="303" t="s">
        <v>254</v>
      </c>
      <c r="O34" s="303" t="s">
        <v>254</v>
      </c>
      <c r="P34" s="303"/>
      <c r="Q34" s="295"/>
      <c r="R34" s="253">
        <v>40420</v>
      </c>
      <c r="S34" s="295"/>
      <c r="T34" s="364" t="s">
        <v>255</v>
      </c>
    </row>
    <row r="35" spans="1:20" s="27" customFormat="1" ht="90">
      <c r="A35" s="258"/>
      <c r="B35" s="303" t="s">
        <v>133</v>
      </c>
      <c r="C35" s="253">
        <v>40408</v>
      </c>
      <c r="D35" s="249">
        <v>40408</v>
      </c>
      <c r="E35" s="358" t="s">
        <v>1089</v>
      </c>
      <c r="F35" s="303" t="s">
        <v>117</v>
      </c>
      <c r="G35" s="303" t="s">
        <v>117</v>
      </c>
      <c r="H35" s="303" t="s">
        <v>117</v>
      </c>
      <c r="I35" s="303" t="s">
        <v>117</v>
      </c>
      <c r="J35" s="303" t="s">
        <v>117</v>
      </c>
      <c r="K35" s="303" t="s">
        <v>117</v>
      </c>
      <c r="L35" s="295" t="s">
        <v>1090</v>
      </c>
      <c r="M35" s="12"/>
      <c r="N35" s="303" t="s">
        <v>254</v>
      </c>
      <c r="O35" s="303" t="s">
        <v>254</v>
      </c>
      <c r="P35" s="303"/>
      <c r="Q35" s="325"/>
      <c r="R35" s="253">
        <v>40408</v>
      </c>
      <c r="S35" s="301" t="s">
        <v>1092</v>
      </c>
      <c r="T35" s="364" t="s">
        <v>255</v>
      </c>
    </row>
    <row r="36" spans="2:20" ht="45">
      <c r="B36" s="303" t="s">
        <v>133</v>
      </c>
      <c r="C36" s="253">
        <v>40398</v>
      </c>
      <c r="D36" s="249">
        <v>40401</v>
      </c>
      <c r="E36" s="324" t="s">
        <v>1079</v>
      </c>
      <c r="F36" s="304">
        <v>40398</v>
      </c>
      <c r="G36" s="322">
        <v>40402</v>
      </c>
      <c r="H36" s="303" t="s">
        <v>117</v>
      </c>
      <c r="I36" s="303" t="s">
        <v>117</v>
      </c>
      <c r="J36" s="303" t="s">
        <v>1069</v>
      </c>
      <c r="K36" s="303" t="s">
        <v>117</v>
      </c>
      <c r="L36" s="280" t="s">
        <v>1081</v>
      </c>
      <c r="M36" s="12" t="s">
        <v>1082</v>
      </c>
      <c r="N36" s="303" t="s">
        <v>254</v>
      </c>
      <c r="O36" s="303" t="s">
        <v>254</v>
      </c>
      <c r="P36" s="303" t="s">
        <v>371</v>
      </c>
      <c r="Q36" s="295" t="s">
        <v>1080</v>
      </c>
      <c r="R36" s="253">
        <v>40401</v>
      </c>
      <c r="S36" s="295"/>
      <c r="T36" s="364" t="s">
        <v>255</v>
      </c>
    </row>
    <row r="37" spans="2:20" ht="165">
      <c r="B37" s="303" t="s">
        <v>133</v>
      </c>
      <c r="C37" s="253">
        <v>40398</v>
      </c>
      <c r="D37" s="249">
        <v>40371</v>
      </c>
      <c r="E37" s="324" t="s">
        <v>1072</v>
      </c>
      <c r="F37" s="303" t="s">
        <v>117</v>
      </c>
      <c r="G37" s="322" t="s">
        <v>117</v>
      </c>
      <c r="H37" s="303" t="s">
        <v>117</v>
      </c>
      <c r="I37" s="303" t="s">
        <v>117</v>
      </c>
      <c r="J37" s="303" t="s">
        <v>1069</v>
      </c>
      <c r="K37" s="303" t="s">
        <v>117</v>
      </c>
      <c r="L37" s="280" t="s">
        <v>1083</v>
      </c>
      <c r="M37" s="295" t="s">
        <v>1078</v>
      </c>
      <c r="N37" s="303" t="s">
        <v>254</v>
      </c>
      <c r="O37" s="303" t="s">
        <v>254</v>
      </c>
      <c r="P37" s="303" t="s">
        <v>117</v>
      </c>
      <c r="Q37" s="325"/>
      <c r="R37" s="253">
        <v>40398</v>
      </c>
      <c r="S37" s="323"/>
      <c r="T37" s="364" t="s">
        <v>255</v>
      </c>
    </row>
    <row r="38" spans="1:20" s="4" customFormat="1" ht="12.75">
      <c r="A38" s="54"/>
      <c r="B38" s="218"/>
      <c r="C38" s="218"/>
      <c r="D38" s="219"/>
      <c r="E38" s="218"/>
      <c r="F38" s="218"/>
      <c r="G38" s="220"/>
      <c r="H38" s="218"/>
      <c r="I38" s="221"/>
      <c r="J38" s="221"/>
      <c r="K38" s="218"/>
      <c r="L38" s="218"/>
      <c r="M38" s="218"/>
      <c r="N38" s="218"/>
      <c r="O38" s="218"/>
      <c r="P38" s="218"/>
      <c r="Q38" s="218"/>
      <c r="R38" s="218"/>
      <c r="S38" s="218"/>
      <c r="T38" s="218"/>
    </row>
    <row r="39" spans="2:20" ht="45">
      <c r="B39" s="213" t="s">
        <v>132</v>
      </c>
      <c r="C39" s="253">
        <v>40378</v>
      </c>
      <c r="D39" s="249">
        <v>40378</v>
      </c>
      <c r="E39" s="324" t="s">
        <v>1073</v>
      </c>
      <c r="F39" s="303" t="s">
        <v>1075</v>
      </c>
      <c r="G39" s="322" t="s">
        <v>1076</v>
      </c>
      <c r="H39" s="213">
        <v>57</v>
      </c>
      <c r="I39" s="303" t="s">
        <v>198</v>
      </c>
      <c r="J39" s="303" t="s">
        <v>117</v>
      </c>
      <c r="K39" s="303" t="s">
        <v>162</v>
      </c>
      <c r="L39" s="295" t="s">
        <v>1074</v>
      </c>
      <c r="M39" s="303" t="s">
        <v>1077</v>
      </c>
      <c r="N39" s="303" t="s">
        <v>254</v>
      </c>
      <c r="O39" s="303" t="s">
        <v>254</v>
      </c>
      <c r="P39" s="303" t="s">
        <v>347</v>
      </c>
      <c r="Q39" s="213"/>
      <c r="R39" s="253">
        <v>40378</v>
      </c>
      <c r="S39" s="213"/>
      <c r="T39" s="364" t="s">
        <v>255</v>
      </c>
    </row>
    <row r="40" spans="2:20" ht="105">
      <c r="B40" s="303" t="s">
        <v>132</v>
      </c>
      <c r="C40" s="253">
        <v>40365</v>
      </c>
      <c r="D40" s="249">
        <v>40366</v>
      </c>
      <c r="E40" s="358" t="s">
        <v>1066</v>
      </c>
      <c r="F40" s="303" t="s">
        <v>117</v>
      </c>
      <c r="G40" s="322" t="s">
        <v>117</v>
      </c>
      <c r="H40" s="303" t="s">
        <v>117</v>
      </c>
      <c r="I40" s="303" t="s">
        <v>117</v>
      </c>
      <c r="J40" s="303" t="s">
        <v>1069</v>
      </c>
      <c r="K40" s="303" t="s">
        <v>202</v>
      </c>
      <c r="L40" s="325" t="s">
        <v>1071</v>
      </c>
      <c r="M40" s="366" t="s">
        <v>1068</v>
      </c>
      <c r="N40" s="303" t="s">
        <v>254</v>
      </c>
      <c r="O40" s="303" t="s">
        <v>254</v>
      </c>
      <c r="P40" s="303" t="s">
        <v>347</v>
      </c>
      <c r="Q40" s="325" t="s">
        <v>1067</v>
      </c>
      <c r="R40" s="253">
        <v>40365</v>
      </c>
      <c r="S40" s="213"/>
      <c r="T40" s="364" t="s">
        <v>255</v>
      </c>
    </row>
    <row r="41" spans="1:20" s="25" customFormat="1" ht="90">
      <c r="A41" s="258"/>
      <c r="B41" s="213" t="s">
        <v>132</v>
      </c>
      <c r="C41" s="253">
        <v>40360</v>
      </c>
      <c r="D41" s="249">
        <v>40365</v>
      </c>
      <c r="E41" s="358" t="s">
        <v>1063</v>
      </c>
      <c r="F41" s="303" t="s">
        <v>117</v>
      </c>
      <c r="G41" s="322" t="s">
        <v>117</v>
      </c>
      <c r="H41" s="303" t="s">
        <v>117</v>
      </c>
      <c r="I41" s="303" t="s">
        <v>117</v>
      </c>
      <c r="J41" s="303" t="s">
        <v>117</v>
      </c>
      <c r="K41" s="303" t="s">
        <v>117</v>
      </c>
      <c r="L41" s="295" t="s">
        <v>1064</v>
      </c>
      <c r="M41" s="12" t="s">
        <v>1065</v>
      </c>
      <c r="N41" s="303" t="s">
        <v>254</v>
      </c>
      <c r="O41" s="303" t="s">
        <v>254</v>
      </c>
      <c r="P41" s="303" t="s">
        <v>347</v>
      </c>
      <c r="Q41" s="303" t="s">
        <v>1070</v>
      </c>
      <c r="R41" s="253">
        <v>40365</v>
      </c>
      <c r="S41" s="213"/>
      <c r="T41" s="364" t="s">
        <v>255</v>
      </c>
    </row>
    <row r="42" spans="1:20" s="4" customFormat="1" ht="12.75">
      <c r="A42" s="54"/>
      <c r="B42" s="218"/>
      <c r="C42" s="218"/>
      <c r="D42" s="219"/>
      <c r="E42" s="218"/>
      <c r="F42" s="218"/>
      <c r="G42" s="220"/>
      <c r="H42" s="218"/>
      <c r="I42" s="221"/>
      <c r="J42" s="221"/>
      <c r="K42" s="218"/>
      <c r="L42" s="218"/>
      <c r="M42" s="218"/>
      <c r="N42" s="218"/>
      <c r="O42" s="218"/>
      <c r="P42" s="218"/>
      <c r="Q42" s="218"/>
      <c r="R42" s="218"/>
      <c r="S42" s="218"/>
      <c r="T42" s="218"/>
    </row>
    <row r="43" spans="2:20" ht="45">
      <c r="B43" s="213" t="s">
        <v>131</v>
      </c>
      <c r="C43" s="253">
        <v>40359</v>
      </c>
      <c r="D43" s="249">
        <v>40359</v>
      </c>
      <c r="E43" s="358" t="s">
        <v>1060</v>
      </c>
      <c r="F43" s="303" t="s">
        <v>117</v>
      </c>
      <c r="G43" s="322" t="s">
        <v>117</v>
      </c>
      <c r="H43" s="303" t="s">
        <v>117</v>
      </c>
      <c r="I43" s="303" t="s">
        <v>117</v>
      </c>
      <c r="J43" s="303" t="s">
        <v>1059</v>
      </c>
      <c r="K43" s="303" t="s">
        <v>200</v>
      </c>
      <c r="L43" s="365" t="s">
        <v>1058</v>
      </c>
      <c r="M43" s="366" t="s">
        <v>1062</v>
      </c>
      <c r="N43" s="303" t="s">
        <v>274</v>
      </c>
      <c r="O43" s="303" t="s">
        <v>254</v>
      </c>
      <c r="P43" s="303" t="s">
        <v>347</v>
      </c>
      <c r="Q43" s="365" t="s">
        <v>1061</v>
      </c>
      <c r="R43" s="253">
        <v>40359</v>
      </c>
      <c r="S43" s="365"/>
      <c r="T43" s="364" t="s">
        <v>255</v>
      </c>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0" ht="25.5">
      <c r="B45" s="213" t="s">
        <v>130</v>
      </c>
      <c r="C45" s="253">
        <v>40326</v>
      </c>
      <c r="D45" s="249">
        <v>40326</v>
      </c>
      <c r="E45" s="324" t="s">
        <v>1052</v>
      </c>
      <c r="F45" s="303" t="s">
        <v>1053</v>
      </c>
      <c r="G45" s="322" t="s">
        <v>1054</v>
      </c>
      <c r="H45" s="213">
        <v>5</v>
      </c>
      <c r="I45" s="303" t="s">
        <v>198</v>
      </c>
      <c r="J45" s="303" t="s">
        <v>117</v>
      </c>
      <c r="K45" s="303" t="s">
        <v>162</v>
      </c>
      <c r="L45" s="12" t="s">
        <v>1055</v>
      </c>
      <c r="M45" s="213"/>
      <c r="N45" s="303" t="s">
        <v>254</v>
      </c>
      <c r="O45" s="303" t="s">
        <v>254</v>
      </c>
      <c r="P45" s="303" t="s">
        <v>347</v>
      </c>
      <c r="Q45" s="213"/>
      <c r="R45" s="253">
        <v>40326</v>
      </c>
      <c r="S45" s="213"/>
      <c r="T45" s="364" t="s">
        <v>255</v>
      </c>
    </row>
    <row r="46" spans="1:21" s="4" customFormat="1" ht="77.25" customHeight="1">
      <c r="A46" s="172"/>
      <c r="B46" s="359" t="s">
        <v>130</v>
      </c>
      <c r="C46" s="360">
        <v>40315</v>
      </c>
      <c r="D46" s="360">
        <v>40315</v>
      </c>
      <c r="E46" s="360" t="s">
        <v>1040</v>
      </c>
      <c r="F46" s="359" t="s">
        <v>1041</v>
      </c>
      <c r="G46" s="359" t="s">
        <v>1042</v>
      </c>
      <c r="H46" s="359">
        <v>25</v>
      </c>
      <c r="I46" s="359" t="s">
        <v>783</v>
      </c>
      <c r="J46" s="359" t="s">
        <v>117</v>
      </c>
      <c r="K46" s="303" t="s">
        <v>162</v>
      </c>
      <c r="L46" s="359" t="s">
        <v>1043</v>
      </c>
      <c r="M46" s="359" t="s">
        <v>1057</v>
      </c>
      <c r="N46" s="359" t="s">
        <v>254</v>
      </c>
      <c r="O46" s="303" t="s">
        <v>254</v>
      </c>
      <c r="P46" s="359" t="s">
        <v>347</v>
      </c>
      <c r="Q46" s="359" t="s">
        <v>1044</v>
      </c>
      <c r="R46" s="304">
        <v>40315</v>
      </c>
      <c r="S46" s="359" t="s">
        <v>1056</v>
      </c>
      <c r="T46" s="364" t="s">
        <v>255</v>
      </c>
      <c r="U46" s="347" t="s">
        <v>770</v>
      </c>
    </row>
    <row r="47" spans="1:21" s="4" customFormat="1" ht="96" customHeight="1">
      <c r="A47" s="172"/>
      <c r="B47" s="359" t="s">
        <v>130</v>
      </c>
      <c r="C47" s="360">
        <v>40315</v>
      </c>
      <c r="D47" s="360">
        <v>40315</v>
      </c>
      <c r="E47" s="360" t="s">
        <v>1046</v>
      </c>
      <c r="F47" s="359" t="s">
        <v>1047</v>
      </c>
      <c r="G47" s="359" t="s">
        <v>1048</v>
      </c>
      <c r="H47" s="359">
        <v>121</v>
      </c>
      <c r="I47" s="359" t="s">
        <v>783</v>
      </c>
      <c r="J47" s="359" t="s">
        <v>117</v>
      </c>
      <c r="K47" s="303" t="s">
        <v>162</v>
      </c>
      <c r="L47" s="359" t="s">
        <v>1049</v>
      </c>
      <c r="M47" s="306" t="s">
        <v>1050</v>
      </c>
      <c r="N47" s="359" t="s">
        <v>254</v>
      </c>
      <c r="O47" s="359" t="s">
        <v>254</v>
      </c>
      <c r="P47" s="359" t="s">
        <v>347</v>
      </c>
      <c r="Q47" s="306" t="s">
        <v>1051</v>
      </c>
      <c r="R47" s="304">
        <v>40315</v>
      </c>
      <c r="S47" s="359" t="s">
        <v>1045</v>
      </c>
      <c r="T47" s="364" t="s">
        <v>255</v>
      </c>
      <c r="U47" s="347" t="s">
        <v>770</v>
      </c>
    </row>
    <row r="48" spans="1:20" s="25" customFormat="1" ht="105">
      <c r="A48" s="258"/>
      <c r="B48" s="213" t="s">
        <v>130</v>
      </c>
      <c r="C48" s="253">
        <v>40315</v>
      </c>
      <c r="D48" s="249">
        <v>40318</v>
      </c>
      <c r="E48" s="324" t="s">
        <v>1021</v>
      </c>
      <c r="F48" s="303" t="s">
        <v>117</v>
      </c>
      <c r="G48" s="322" t="s">
        <v>117</v>
      </c>
      <c r="H48" s="303" t="s">
        <v>117</v>
      </c>
      <c r="I48" s="303" t="s">
        <v>117</v>
      </c>
      <c r="J48" s="303" t="s">
        <v>967</v>
      </c>
      <c r="K48" s="303" t="s">
        <v>201</v>
      </c>
      <c r="L48" s="325" t="s">
        <v>1020</v>
      </c>
      <c r="M48" s="12" t="s">
        <v>1022</v>
      </c>
      <c r="N48" s="303" t="s">
        <v>274</v>
      </c>
      <c r="O48" s="303" t="s">
        <v>254</v>
      </c>
      <c r="P48" s="303" t="s">
        <v>347</v>
      </c>
      <c r="Q48" s="325" t="s">
        <v>1024</v>
      </c>
      <c r="R48" s="253">
        <v>40318</v>
      </c>
      <c r="S48" s="325" t="s">
        <v>1023</v>
      </c>
      <c r="T48" s="364" t="s">
        <v>255</v>
      </c>
    </row>
    <row r="49" spans="1:20" s="4" customFormat="1" ht="57.75" customHeight="1">
      <c r="A49" s="54"/>
      <c r="B49" s="362" t="s">
        <v>130</v>
      </c>
      <c r="C49" s="306">
        <v>40311</v>
      </c>
      <c r="D49" s="363">
        <v>40311</v>
      </c>
      <c r="E49" s="357" t="s">
        <v>1019</v>
      </c>
      <c r="F49" s="356">
        <v>0.5013888888888889</v>
      </c>
      <c r="G49" s="354">
        <v>0.5208333333333334</v>
      </c>
      <c r="H49" s="348">
        <v>28</v>
      </c>
      <c r="I49" s="348" t="s">
        <v>783</v>
      </c>
      <c r="J49" s="303" t="s">
        <v>117</v>
      </c>
      <c r="K49" s="303" t="s">
        <v>162</v>
      </c>
      <c r="L49" s="355" t="s">
        <v>1038</v>
      </c>
      <c r="M49" s="355" t="s">
        <v>1015</v>
      </c>
      <c r="N49" s="348" t="s">
        <v>254</v>
      </c>
      <c r="O49" s="348" t="s">
        <v>254</v>
      </c>
      <c r="P49" s="348" t="s">
        <v>347</v>
      </c>
      <c r="Q49" s="306" t="s">
        <v>1016</v>
      </c>
      <c r="R49" s="349">
        <v>40310</v>
      </c>
      <c r="S49" s="303" t="s">
        <v>1017</v>
      </c>
      <c r="T49" s="364" t="s">
        <v>255</v>
      </c>
    </row>
    <row r="50" spans="1:20" s="4" customFormat="1" ht="57.75" customHeight="1">
      <c r="A50" s="54"/>
      <c r="B50" s="362" t="s">
        <v>130</v>
      </c>
      <c r="C50" s="306">
        <v>40310</v>
      </c>
      <c r="D50" s="363">
        <v>40310</v>
      </c>
      <c r="E50" s="357" t="s">
        <v>1019</v>
      </c>
      <c r="F50" s="356">
        <v>0.4375</v>
      </c>
      <c r="G50" s="354">
        <v>0.513888888888889</v>
      </c>
      <c r="H50" s="348">
        <f>120-10</f>
        <v>110</v>
      </c>
      <c r="I50" s="348" t="s">
        <v>783</v>
      </c>
      <c r="J50" s="303" t="s">
        <v>117</v>
      </c>
      <c r="K50" s="303" t="s">
        <v>162</v>
      </c>
      <c r="L50" s="355" t="s">
        <v>1039</v>
      </c>
      <c r="M50" s="355" t="s">
        <v>1015</v>
      </c>
      <c r="N50" s="348" t="s">
        <v>254</v>
      </c>
      <c r="O50" s="348" t="s">
        <v>254</v>
      </c>
      <c r="P50" s="348" t="s">
        <v>347</v>
      </c>
      <c r="Q50" s="306" t="s">
        <v>1016</v>
      </c>
      <c r="R50" s="349">
        <v>40310</v>
      </c>
      <c r="S50" s="303" t="s">
        <v>1017</v>
      </c>
      <c r="T50" s="364" t="s">
        <v>255</v>
      </c>
    </row>
    <row r="51" spans="1:20" s="4" customFormat="1" ht="57.75" customHeight="1">
      <c r="A51" s="54"/>
      <c r="B51" s="362" t="s">
        <v>130</v>
      </c>
      <c r="C51" s="306">
        <v>40304</v>
      </c>
      <c r="D51" s="363">
        <v>40304</v>
      </c>
      <c r="E51" s="304" t="s">
        <v>1014</v>
      </c>
      <c r="F51" s="356">
        <v>0.686111111111111</v>
      </c>
      <c r="G51" s="354">
        <v>0.7111111111111111</v>
      </c>
      <c r="H51" s="348">
        <v>36</v>
      </c>
      <c r="I51" s="348" t="s">
        <v>783</v>
      </c>
      <c r="J51" s="303" t="s">
        <v>117</v>
      </c>
      <c r="K51" s="303" t="s">
        <v>162</v>
      </c>
      <c r="L51" s="355" t="s">
        <v>1037</v>
      </c>
      <c r="M51" s="355" t="s">
        <v>1015</v>
      </c>
      <c r="N51" s="348" t="s">
        <v>254</v>
      </c>
      <c r="O51" s="348" t="s">
        <v>254</v>
      </c>
      <c r="P51" s="348" t="s">
        <v>347</v>
      </c>
      <c r="Q51" s="306" t="s">
        <v>1016</v>
      </c>
      <c r="R51" s="349">
        <v>40304</v>
      </c>
      <c r="S51" s="303" t="s">
        <v>1018</v>
      </c>
      <c r="T51" s="364" t="s">
        <v>255</v>
      </c>
    </row>
    <row r="52" spans="1:20" s="4" customFormat="1" ht="57.75" customHeight="1">
      <c r="A52" s="54"/>
      <c r="B52" s="362" t="s">
        <v>130</v>
      </c>
      <c r="C52" s="306">
        <v>40301</v>
      </c>
      <c r="D52" s="363">
        <v>40302</v>
      </c>
      <c r="E52" s="324" t="s">
        <v>1033</v>
      </c>
      <c r="F52" s="356" t="s">
        <v>117</v>
      </c>
      <c r="G52" s="354" t="s">
        <v>117</v>
      </c>
      <c r="H52" s="348" t="s">
        <v>117</v>
      </c>
      <c r="I52" s="348" t="s">
        <v>117</v>
      </c>
      <c r="J52" s="303" t="s">
        <v>117</v>
      </c>
      <c r="K52" s="303" t="s">
        <v>117</v>
      </c>
      <c r="L52" s="325" t="s">
        <v>1034</v>
      </c>
      <c r="M52" s="355"/>
      <c r="N52" s="348"/>
      <c r="O52" s="348" t="s">
        <v>254</v>
      </c>
      <c r="P52" s="348" t="s">
        <v>347</v>
      </c>
      <c r="Q52" s="325" t="s">
        <v>1035</v>
      </c>
      <c r="R52" s="349">
        <v>40302</v>
      </c>
      <c r="S52" s="12" t="s">
        <v>1036</v>
      </c>
      <c r="T52" s="364" t="s">
        <v>255</v>
      </c>
    </row>
    <row r="53" spans="1:20" s="4" customFormat="1" ht="57.75" customHeight="1">
      <c r="A53" s="54"/>
      <c r="B53" s="362" t="s">
        <v>130</v>
      </c>
      <c r="C53" s="306">
        <v>40298</v>
      </c>
      <c r="D53" s="363">
        <v>40301</v>
      </c>
      <c r="E53" s="358" t="s">
        <v>1029</v>
      </c>
      <c r="F53" s="303" t="s">
        <v>117</v>
      </c>
      <c r="G53" s="354" t="s">
        <v>117</v>
      </c>
      <c r="H53" s="348" t="s">
        <v>117</v>
      </c>
      <c r="I53" s="348" t="s">
        <v>117</v>
      </c>
      <c r="J53" s="303" t="s">
        <v>498</v>
      </c>
      <c r="K53" s="303" t="s">
        <v>200</v>
      </c>
      <c r="L53" s="355" t="s">
        <v>1030</v>
      </c>
      <c r="M53" s="355" t="s">
        <v>1031</v>
      </c>
      <c r="N53" s="348" t="s">
        <v>274</v>
      </c>
      <c r="O53" s="348" t="s">
        <v>254</v>
      </c>
      <c r="P53" s="348" t="s">
        <v>347</v>
      </c>
      <c r="Q53" s="306" t="s">
        <v>1032</v>
      </c>
      <c r="R53" s="349">
        <v>40302</v>
      </c>
      <c r="S53" s="303"/>
      <c r="T53" s="364" t="s">
        <v>255</v>
      </c>
    </row>
    <row r="54" spans="1:20" s="4" customFormat="1" ht="57.75" customHeight="1">
      <c r="A54" s="54"/>
      <c r="B54" s="362" t="s">
        <v>130</v>
      </c>
      <c r="C54" s="306">
        <v>40299</v>
      </c>
      <c r="D54" s="363">
        <v>40301</v>
      </c>
      <c r="E54" s="358" t="s">
        <v>1025</v>
      </c>
      <c r="F54" s="303" t="s">
        <v>117</v>
      </c>
      <c r="G54" s="354" t="s">
        <v>117</v>
      </c>
      <c r="H54" s="348" t="s">
        <v>117</v>
      </c>
      <c r="I54" s="348" t="s">
        <v>117</v>
      </c>
      <c r="J54" s="303" t="s">
        <v>782</v>
      </c>
      <c r="K54" s="303" t="s">
        <v>117</v>
      </c>
      <c r="L54" s="325" t="s">
        <v>1026</v>
      </c>
      <c r="M54" s="355" t="s">
        <v>1027</v>
      </c>
      <c r="N54" s="348"/>
      <c r="O54" s="348" t="s">
        <v>254</v>
      </c>
      <c r="P54" s="348" t="s">
        <v>347</v>
      </c>
      <c r="Q54" s="306" t="s">
        <v>117</v>
      </c>
      <c r="R54" s="349" t="s">
        <v>117</v>
      </c>
      <c r="S54" s="12" t="s">
        <v>1028</v>
      </c>
      <c r="T54" s="364" t="s">
        <v>255</v>
      </c>
    </row>
    <row r="55" spans="1:21" s="4" customFormat="1" ht="38.25">
      <c r="A55" s="54"/>
      <c r="B55" s="362" t="s">
        <v>130</v>
      </c>
      <c r="C55" s="306">
        <v>40300</v>
      </c>
      <c r="D55" s="363">
        <v>40301</v>
      </c>
      <c r="E55" s="304" t="s">
        <v>1009</v>
      </c>
      <c r="F55" s="356">
        <v>0.9902777777777777</v>
      </c>
      <c r="G55" s="354">
        <v>0.5</v>
      </c>
      <c r="H55" s="348">
        <f>12*60+14</f>
        <v>734</v>
      </c>
      <c r="I55" s="348" t="s">
        <v>783</v>
      </c>
      <c r="J55" s="303" t="s">
        <v>117</v>
      </c>
      <c r="K55" s="303" t="s">
        <v>162</v>
      </c>
      <c r="L55" s="355" t="s">
        <v>1010</v>
      </c>
      <c r="M55" s="12" t="s">
        <v>1011</v>
      </c>
      <c r="N55" s="348" t="s">
        <v>254</v>
      </c>
      <c r="O55" s="348" t="s">
        <v>254</v>
      </c>
      <c r="P55" s="348" t="s">
        <v>1012</v>
      </c>
      <c r="Q55" s="306" t="s">
        <v>1013</v>
      </c>
      <c r="R55" s="349">
        <v>40301</v>
      </c>
      <c r="S55" s="303"/>
      <c r="T55" s="364" t="s">
        <v>255</v>
      </c>
      <c r="U55" s="361"/>
    </row>
    <row r="56" spans="1:20" s="4" customFormat="1" ht="12.75" customHeight="1">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c r="A57" s="201"/>
      <c r="B57" s="348" t="s">
        <v>129</v>
      </c>
      <c r="C57" s="306">
        <v>40281</v>
      </c>
      <c r="D57" s="304">
        <v>40281</v>
      </c>
      <c r="E57" s="303" t="s">
        <v>1005</v>
      </c>
      <c r="F57" s="348" t="s">
        <v>1006</v>
      </c>
      <c r="G57" s="348" t="s">
        <v>432</v>
      </c>
      <c r="H57" s="348">
        <v>40</v>
      </c>
      <c r="I57" s="303" t="s">
        <v>783</v>
      </c>
      <c r="J57" s="303" t="s">
        <v>117</v>
      </c>
      <c r="K57" s="353" t="s">
        <v>1007</v>
      </c>
      <c r="L57" s="303" t="s">
        <v>188</v>
      </c>
      <c r="M57" s="348" t="s">
        <v>191</v>
      </c>
      <c r="N57" s="348" t="s">
        <v>139</v>
      </c>
      <c r="O57" s="348" t="s">
        <v>117</v>
      </c>
      <c r="P57" s="306" t="s">
        <v>347</v>
      </c>
      <c r="Q57" s="348" t="s">
        <v>926</v>
      </c>
      <c r="R57" s="303"/>
      <c r="S57" s="348" t="s">
        <v>1008</v>
      </c>
      <c r="T57" s="352" t="s">
        <v>255</v>
      </c>
      <c r="U57" s="285" t="s">
        <v>770</v>
      </c>
    </row>
    <row r="58" spans="1:20" s="4" customFormat="1" ht="12.75">
      <c r="A58" s="54"/>
      <c r="B58" s="239"/>
      <c r="C58" s="239"/>
      <c r="D58" s="240"/>
      <c r="E58" s="256"/>
      <c r="F58" s="239"/>
      <c r="G58" s="241"/>
      <c r="H58" s="239"/>
      <c r="I58" s="242"/>
      <c r="J58" s="242"/>
      <c r="K58" s="239"/>
      <c r="L58" s="239"/>
      <c r="M58" s="256"/>
      <c r="N58" s="239"/>
      <c r="O58" s="239"/>
      <c r="P58" s="239"/>
      <c r="Q58" s="256"/>
      <c r="R58" s="239"/>
      <c r="S58" s="239"/>
      <c r="T58" s="239"/>
    </row>
    <row r="59" spans="1:20" s="172" customFormat="1" ht="57.75" customHeight="1">
      <c r="A59" s="54"/>
      <c r="B59" s="348" t="s">
        <v>689</v>
      </c>
      <c r="C59" s="349">
        <v>40257</v>
      </c>
      <c r="D59" s="350">
        <v>40259</v>
      </c>
      <c r="E59" s="35" t="s">
        <v>999</v>
      </c>
      <c r="F59" s="348" t="s">
        <v>117</v>
      </c>
      <c r="G59" s="351" t="s">
        <v>117</v>
      </c>
      <c r="H59" s="348" t="s">
        <v>117</v>
      </c>
      <c r="I59" s="164" t="s">
        <v>117</v>
      </c>
      <c r="J59" s="164" t="s">
        <v>1000</v>
      </c>
      <c r="K59" s="348" t="s">
        <v>200</v>
      </c>
      <c r="L59" s="295" t="s">
        <v>1001</v>
      </c>
      <c r="M59" s="255" t="s">
        <v>1003</v>
      </c>
      <c r="N59" s="348" t="s">
        <v>274</v>
      </c>
      <c r="O59" s="348" t="s">
        <v>117</v>
      </c>
      <c r="P59" s="348" t="s">
        <v>347</v>
      </c>
      <c r="Q59" s="301" t="s">
        <v>1002</v>
      </c>
      <c r="R59" s="349">
        <v>40259</v>
      </c>
      <c r="S59" s="348" t="s">
        <v>1004</v>
      </c>
      <c r="T59" s="345" t="s">
        <v>255</v>
      </c>
    </row>
    <row r="60" spans="1:21" s="4" customFormat="1" ht="118.5" customHeight="1">
      <c r="A60" s="172"/>
      <c r="B60" s="348" t="s">
        <v>689</v>
      </c>
      <c r="C60" s="306">
        <v>40238</v>
      </c>
      <c r="D60" s="306">
        <v>40239</v>
      </c>
      <c r="E60" s="303" t="s">
        <v>993</v>
      </c>
      <c r="F60" s="348" t="s">
        <v>994</v>
      </c>
      <c r="G60" s="348" t="s">
        <v>995</v>
      </c>
      <c r="H60" s="348">
        <v>103</v>
      </c>
      <c r="I60" s="348" t="s">
        <v>783</v>
      </c>
      <c r="J60" s="348" t="s">
        <v>117</v>
      </c>
      <c r="K60" s="303" t="s">
        <v>162</v>
      </c>
      <c r="L60" s="348" t="s">
        <v>996</v>
      </c>
      <c r="M60" s="348" t="s">
        <v>998</v>
      </c>
      <c r="N60" s="348" t="s">
        <v>254</v>
      </c>
      <c r="O60" s="348" t="s">
        <v>117</v>
      </c>
      <c r="P60" s="348" t="s">
        <v>347</v>
      </c>
      <c r="Q60" s="348" t="s">
        <v>997</v>
      </c>
      <c r="R60" s="304">
        <v>40239</v>
      </c>
      <c r="S60" s="349">
        <v>40238</v>
      </c>
      <c r="T60" s="345" t="s">
        <v>255</v>
      </c>
      <c r="U60" s="347" t="s">
        <v>770</v>
      </c>
    </row>
    <row r="61" spans="1:20" s="4" customFormat="1" ht="12.75">
      <c r="A61" s="54"/>
      <c r="B61" s="239"/>
      <c r="C61" s="239"/>
      <c r="D61" s="240"/>
      <c r="E61" s="239"/>
      <c r="F61" s="239"/>
      <c r="G61" s="241"/>
      <c r="H61" s="239"/>
      <c r="I61" s="242"/>
      <c r="J61" s="242"/>
      <c r="K61" s="239"/>
      <c r="L61" s="239"/>
      <c r="M61" s="239"/>
      <c r="N61" s="239"/>
      <c r="O61" s="239"/>
      <c r="P61" s="239"/>
      <c r="Q61" s="239"/>
      <c r="R61" s="239"/>
      <c r="S61" s="239"/>
      <c r="T61" s="239"/>
    </row>
    <row r="62" spans="2:20" ht="195">
      <c r="B62" s="303" t="s">
        <v>402</v>
      </c>
      <c r="C62" s="253">
        <v>40133</v>
      </c>
      <c r="D62" s="249">
        <v>40221</v>
      </c>
      <c r="E62" s="324" t="s">
        <v>983</v>
      </c>
      <c r="F62" s="303" t="s">
        <v>117</v>
      </c>
      <c r="G62" s="303" t="s">
        <v>117</v>
      </c>
      <c r="H62" s="303" t="s">
        <v>117</v>
      </c>
      <c r="I62" s="303" t="s">
        <v>117</v>
      </c>
      <c r="J62" s="303" t="s">
        <v>984</v>
      </c>
      <c r="K62" s="303" t="s">
        <v>202</v>
      </c>
      <c r="L62" s="295" t="s">
        <v>982</v>
      </c>
      <c r="M62" s="295" t="s">
        <v>990</v>
      </c>
      <c r="N62" s="336" t="s">
        <v>274</v>
      </c>
      <c r="O62" s="336" t="s">
        <v>254</v>
      </c>
      <c r="P62" s="336" t="s">
        <v>308</v>
      </c>
      <c r="Q62" s="295" t="s">
        <v>985</v>
      </c>
      <c r="R62" s="253">
        <v>40221</v>
      </c>
      <c r="S62" s="323"/>
      <c r="T62" s="345" t="s">
        <v>255</v>
      </c>
    </row>
    <row r="63" spans="2:20" ht="173.25" customHeight="1">
      <c r="B63" s="213" t="s">
        <v>402</v>
      </c>
      <c r="C63" s="253">
        <v>40220</v>
      </c>
      <c r="D63" s="249">
        <v>40220</v>
      </c>
      <c r="E63" s="324" t="s">
        <v>978</v>
      </c>
      <c r="F63" s="303" t="s">
        <v>117</v>
      </c>
      <c r="G63" s="303" t="s">
        <v>117</v>
      </c>
      <c r="H63" s="303" t="s">
        <v>117</v>
      </c>
      <c r="I63" s="303" t="s">
        <v>117</v>
      </c>
      <c r="J63" s="303" t="s">
        <v>984</v>
      </c>
      <c r="K63" s="303" t="s">
        <v>202</v>
      </c>
      <c r="L63" s="295" t="s">
        <v>979</v>
      </c>
      <c r="M63" s="301" t="s">
        <v>980</v>
      </c>
      <c r="N63" s="336" t="s">
        <v>254</v>
      </c>
      <c r="O63" s="336" t="s">
        <v>254</v>
      </c>
      <c r="P63" s="336" t="s">
        <v>308</v>
      </c>
      <c r="Q63" s="295" t="s">
        <v>981</v>
      </c>
      <c r="R63" s="253">
        <v>40220</v>
      </c>
      <c r="S63" s="323"/>
      <c r="T63" s="352" t="s">
        <v>255</v>
      </c>
    </row>
    <row r="64" spans="2:20" ht="105">
      <c r="B64" s="49" t="s">
        <v>402</v>
      </c>
      <c r="C64" s="331">
        <v>40213</v>
      </c>
      <c r="D64" s="332">
        <v>40213</v>
      </c>
      <c r="E64" s="35" t="s">
        <v>986</v>
      </c>
      <c r="F64" s="303" t="s">
        <v>117</v>
      </c>
      <c r="G64" s="303" t="s">
        <v>117</v>
      </c>
      <c r="H64" s="303" t="s">
        <v>117</v>
      </c>
      <c r="I64" s="303" t="s">
        <v>117</v>
      </c>
      <c r="J64" s="303" t="s">
        <v>117</v>
      </c>
      <c r="K64" s="303" t="s">
        <v>117</v>
      </c>
      <c r="L64" s="301" t="s">
        <v>987</v>
      </c>
      <c r="M64" s="295" t="s">
        <v>991</v>
      </c>
      <c r="N64" s="336" t="s">
        <v>254</v>
      </c>
      <c r="O64" s="336" t="s">
        <v>254</v>
      </c>
      <c r="P64" s="336" t="s">
        <v>308</v>
      </c>
      <c r="Q64" s="301" t="s">
        <v>988</v>
      </c>
      <c r="R64" s="331">
        <v>40213</v>
      </c>
      <c r="S64" s="301" t="s">
        <v>989</v>
      </c>
      <c r="T64" s="346"/>
    </row>
    <row r="65" spans="1:20" s="4" customFormat="1" ht="12.75">
      <c r="A65" s="54"/>
      <c r="B65" s="239"/>
      <c r="C65" s="239"/>
      <c r="D65" s="240"/>
      <c r="E65" s="239"/>
      <c r="F65" s="239"/>
      <c r="G65" s="241"/>
      <c r="H65" s="239"/>
      <c r="I65" s="242"/>
      <c r="J65" s="242"/>
      <c r="K65" s="239"/>
      <c r="L65" s="239"/>
      <c r="M65" s="239"/>
      <c r="N65" s="239"/>
      <c r="O65" s="239"/>
      <c r="P65" s="239"/>
      <c r="Q65" s="239"/>
      <c r="R65" s="239"/>
      <c r="S65" s="239"/>
      <c r="T65" s="239"/>
    </row>
    <row r="66" spans="2:20" ht="86.25" customHeight="1">
      <c r="B66" s="303" t="s">
        <v>747</v>
      </c>
      <c r="C66" s="253">
        <v>40202</v>
      </c>
      <c r="D66" s="249">
        <v>40204</v>
      </c>
      <c r="E66" s="324" t="s">
        <v>970</v>
      </c>
      <c r="F66" s="213" t="s">
        <v>117</v>
      </c>
      <c r="G66" s="250" t="s">
        <v>117</v>
      </c>
      <c r="H66" s="213" t="s">
        <v>117</v>
      </c>
      <c r="I66" s="213" t="s">
        <v>117</v>
      </c>
      <c r="J66" s="213" t="s">
        <v>972</v>
      </c>
      <c r="K66" s="213" t="s">
        <v>200</v>
      </c>
      <c r="L66" s="343" t="s">
        <v>971</v>
      </c>
      <c r="M66" s="344" t="s">
        <v>976</v>
      </c>
      <c r="N66" s="336" t="s">
        <v>274</v>
      </c>
      <c r="O66" s="336" t="s">
        <v>254</v>
      </c>
      <c r="P66" s="336" t="s">
        <v>308</v>
      </c>
      <c r="Q66" s="212" t="s">
        <v>977</v>
      </c>
      <c r="R66" s="253">
        <v>40203</v>
      </c>
      <c r="S66" s="323"/>
      <c r="T66" s="345" t="s">
        <v>255</v>
      </c>
    </row>
    <row r="67" spans="1:20" ht="64.5">
      <c r="A67" s="329"/>
      <c r="B67" s="336" t="s">
        <v>747</v>
      </c>
      <c r="C67" s="337">
        <v>40192</v>
      </c>
      <c r="D67" s="338" t="s">
        <v>117</v>
      </c>
      <c r="E67" s="339" t="s">
        <v>117</v>
      </c>
      <c r="F67" s="340" t="s">
        <v>964</v>
      </c>
      <c r="G67" s="336" t="s">
        <v>963</v>
      </c>
      <c r="H67" s="336">
        <v>52</v>
      </c>
      <c r="I67" s="336" t="s">
        <v>783</v>
      </c>
      <c r="J67" s="336" t="s">
        <v>117</v>
      </c>
      <c r="K67" s="222" t="s">
        <v>162</v>
      </c>
      <c r="L67" s="255" t="s">
        <v>965</v>
      </c>
      <c r="M67" s="344" t="s">
        <v>992</v>
      </c>
      <c r="N67" s="336" t="s">
        <v>254</v>
      </c>
      <c r="O67" s="336" t="s">
        <v>254</v>
      </c>
      <c r="P67" s="336" t="s">
        <v>308</v>
      </c>
      <c r="Q67" s="341"/>
      <c r="R67" s="337">
        <v>40192</v>
      </c>
      <c r="S67" s="342"/>
      <c r="T67" s="345" t="s">
        <v>255</v>
      </c>
    </row>
    <row r="68" spans="1:20" ht="105">
      <c r="A68" s="106"/>
      <c r="B68" s="330" t="s">
        <v>747</v>
      </c>
      <c r="C68" s="331">
        <v>40184</v>
      </c>
      <c r="D68" s="332">
        <v>40189</v>
      </c>
      <c r="E68" s="333" t="s">
        <v>966</v>
      </c>
      <c r="F68" s="334" t="s">
        <v>117</v>
      </c>
      <c r="G68" s="330" t="s">
        <v>117</v>
      </c>
      <c r="H68" s="330" t="s">
        <v>117</v>
      </c>
      <c r="I68" s="330" t="s">
        <v>117</v>
      </c>
      <c r="J68" s="330" t="s">
        <v>967</v>
      </c>
      <c r="K68" s="49" t="s">
        <v>201</v>
      </c>
      <c r="L68" s="295" t="s">
        <v>969</v>
      </c>
      <c r="M68" s="255" t="s">
        <v>975</v>
      </c>
      <c r="N68" s="330" t="s">
        <v>274</v>
      </c>
      <c r="O68" s="336" t="s">
        <v>254</v>
      </c>
      <c r="P68" s="336" t="s">
        <v>308</v>
      </c>
      <c r="Q68" s="301" t="s">
        <v>968</v>
      </c>
      <c r="R68" s="331">
        <v>40187</v>
      </c>
      <c r="S68" s="335"/>
      <c r="T68" s="345" t="s">
        <v>255</v>
      </c>
    </row>
    <row r="69" spans="1:20" s="4" customFormat="1" ht="12.75">
      <c r="A69" s="54"/>
      <c r="B69" s="239"/>
      <c r="C69" s="239"/>
      <c r="D69" s="240"/>
      <c r="E69" s="256"/>
      <c r="F69" s="239"/>
      <c r="G69" s="241"/>
      <c r="H69" s="239"/>
      <c r="I69" s="242"/>
      <c r="J69" s="242"/>
      <c r="K69" s="239"/>
      <c r="L69" s="256"/>
      <c r="M69" s="239"/>
      <c r="N69" s="239"/>
      <c r="O69" s="239"/>
      <c r="P69" s="239"/>
      <c r="Q69" s="256"/>
      <c r="R69" s="239"/>
      <c r="S69" s="239"/>
      <c r="T69" s="239"/>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mergeCells count="3">
    <mergeCell ref="M29:M30"/>
    <mergeCell ref="M18:M20"/>
    <mergeCell ref="Q18:Q20"/>
  </mergeCells>
  <printOptions/>
  <pageMargins left="0.7" right="0.7" top="0.75" bottom="0.75" header="0.3" footer="0.3"/>
  <pageSetup fitToHeight="3" fitToWidth="1" horizontalDpi="600" verticalDpi="600" orientation="landscape" paperSize="5" scale="35" r:id="rId3"/>
  <legacyDrawing r:id="rId2"/>
</worksheet>
</file>

<file path=xl/worksheets/sheet1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7" t="s">
        <v>974</v>
      </c>
      <c r="B1" s="537"/>
      <c r="C1" s="537"/>
      <c r="D1" s="537"/>
      <c r="E1" s="537"/>
      <c r="F1" s="537"/>
      <c r="G1" s="537"/>
    </row>
    <row r="2" spans="1:7" ht="23.25" customHeight="1" thickBot="1">
      <c r="A2" s="77" t="s">
        <v>214</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216</v>
      </c>
      <c r="C4" s="206">
        <f>31*24*60</f>
        <v>44640</v>
      </c>
      <c r="D4" s="206">
        <v>1546</v>
      </c>
      <c r="E4" s="207">
        <f aca="true" t="shared" si="0" ref="E4:E15">SUM(C4-D4)</f>
        <v>43094</v>
      </c>
      <c r="F4" s="208">
        <v>0</v>
      </c>
      <c r="G4" s="100">
        <f aca="true" t="shared" si="1" ref="G4:G15">(E4-F4)/E4</f>
        <v>1</v>
      </c>
    </row>
    <row r="5" spans="1:7" ht="23.25" customHeight="1" thickBot="1">
      <c r="A5" s="15" t="s">
        <v>127</v>
      </c>
      <c r="B5" s="15" t="s">
        <v>216</v>
      </c>
      <c r="C5" s="206">
        <f>28*24*60</f>
        <v>40320</v>
      </c>
      <c r="D5" s="16">
        <v>1288</v>
      </c>
      <c r="E5" s="207">
        <f t="shared" si="0"/>
        <v>39032</v>
      </c>
      <c r="F5" s="98">
        <v>0</v>
      </c>
      <c r="G5" s="100">
        <f t="shared" si="1"/>
        <v>1</v>
      </c>
    </row>
    <row r="6" spans="1:7" ht="23.25" customHeight="1" thickBot="1">
      <c r="A6" s="15" t="s">
        <v>128</v>
      </c>
      <c r="B6" s="15" t="s">
        <v>216</v>
      </c>
      <c r="C6" s="206">
        <f>31*24*60</f>
        <v>44640</v>
      </c>
      <c r="D6" s="16">
        <v>3208</v>
      </c>
      <c r="E6" s="207">
        <f t="shared" si="0"/>
        <v>41432</v>
      </c>
      <c r="F6" s="98">
        <v>0</v>
      </c>
      <c r="G6" s="100">
        <f t="shared" si="1"/>
        <v>1</v>
      </c>
    </row>
    <row r="7" spans="1:7" ht="23.25" customHeight="1" thickBot="1">
      <c r="A7" s="15" t="s">
        <v>129</v>
      </c>
      <c r="B7" s="15" t="s">
        <v>216</v>
      </c>
      <c r="C7" s="206">
        <f>30*24*60</f>
        <v>43200</v>
      </c>
      <c r="D7" s="16">
        <v>1080</v>
      </c>
      <c r="E7" s="207">
        <f t="shared" si="0"/>
        <v>42120</v>
      </c>
      <c r="F7" s="98">
        <v>0</v>
      </c>
      <c r="G7" s="100">
        <f t="shared" si="1"/>
        <v>1</v>
      </c>
    </row>
    <row r="8" spans="1:7" ht="23.25" customHeight="1" thickBot="1">
      <c r="A8" s="15" t="s">
        <v>130</v>
      </c>
      <c r="B8" s="15" t="s">
        <v>216</v>
      </c>
      <c r="C8" s="206">
        <f>31*24*60</f>
        <v>44640</v>
      </c>
      <c r="D8" s="16">
        <v>4060</v>
      </c>
      <c r="E8" s="207">
        <f t="shared" si="0"/>
        <v>40580</v>
      </c>
      <c r="F8" s="98">
        <v>5</v>
      </c>
      <c r="G8" s="100">
        <f t="shared" si="1"/>
        <v>0.9998767865943815</v>
      </c>
    </row>
    <row r="9" spans="1:7" ht="23.25" customHeight="1" thickBot="1">
      <c r="A9" s="15" t="s">
        <v>131</v>
      </c>
      <c r="B9" s="15" t="s">
        <v>216</v>
      </c>
      <c r="C9" s="206">
        <f>30*24*60</f>
        <v>43200</v>
      </c>
      <c r="D9" s="16">
        <v>3434</v>
      </c>
      <c r="E9" s="207">
        <f t="shared" si="0"/>
        <v>39766</v>
      </c>
      <c r="F9" s="98">
        <v>0</v>
      </c>
      <c r="G9" s="100">
        <f t="shared" si="1"/>
        <v>1</v>
      </c>
    </row>
    <row r="10" spans="1:7" ht="23.25" customHeight="1" thickBot="1">
      <c r="A10" s="15" t="s">
        <v>132</v>
      </c>
      <c r="B10" s="15" t="s">
        <v>216</v>
      </c>
      <c r="C10" s="206">
        <f>31*24*60</f>
        <v>44640</v>
      </c>
      <c r="D10" s="16">
        <v>870</v>
      </c>
      <c r="E10" s="16">
        <f t="shared" si="0"/>
        <v>43770</v>
      </c>
      <c r="F10" s="15">
        <v>57</v>
      </c>
      <c r="G10" s="100">
        <f t="shared" si="1"/>
        <v>0.9986977381768335</v>
      </c>
    </row>
    <row r="11" spans="1:7" ht="21.75" customHeight="1" thickBot="1">
      <c r="A11" s="15" t="s">
        <v>133</v>
      </c>
      <c r="B11" s="15" t="s">
        <v>216</v>
      </c>
      <c r="C11" s="206">
        <f>31*24*60</f>
        <v>44640</v>
      </c>
      <c r="D11" s="16">
        <v>1308</v>
      </c>
      <c r="E11" s="16">
        <f t="shared" si="0"/>
        <v>43332</v>
      </c>
      <c r="F11" s="15">
        <v>0</v>
      </c>
      <c r="G11" s="100">
        <f t="shared" si="1"/>
        <v>1</v>
      </c>
    </row>
    <row r="12" spans="1:7" ht="23.25" customHeight="1" thickBot="1">
      <c r="A12" s="15" t="s">
        <v>134</v>
      </c>
      <c r="B12" s="15" t="s">
        <v>216</v>
      </c>
      <c r="C12" s="206">
        <f>30*24*60</f>
        <v>43200</v>
      </c>
      <c r="D12" s="16">
        <v>1213</v>
      </c>
      <c r="E12" s="16">
        <f t="shared" si="0"/>
        <v>41987</v>
      </c>
      <c r="F12" s="98">
        <v>720</v>
      </c>
      <c r="G12" s="100">
        <f t="shared" si="1"/>
        <v>0.9828518350918142</v>
      </c>
    </row>
    <row r="13" spans="1:7" ht="23.25" customHeight="1" thickBot="1">
      <c r="A13" s="17" t="s">
        <v>135</v>
      </c>
      <c r="B13" s="15" t="s">
        <v>216</v>
      </c>
      <c r="C13" s="206">
        <f>31*24*60</f>
        <v>44640</v>
      </c>
      <c r="D13" s="16">
        <v>1160</v>
      </c>
      <c r="E13" s="183">
        <f t="shared" si="0"/>
        <v>43480</v>
      </c>
      <c r="F13" s="18">
        <v>267</v>
      </c>
      <c r="G13" s="100">
        <f t="shared" si="1"/>
        <v>0.9938592456301748</v>
      </c>
    </row>
    <row r="14" spans="1:7" ht="23.25" customHeight="1" thickBot="1">
      <c r="A14" s="17" t="s">
        <v>140</v>
      </c>
      <c r="B14" s="15" t="s">
        <v>216</v>
      </c>
      <c r="C14" s="206">
        <f>30*24*60</f>
        <v>43200</v>
      </c>
      <c r="D14" s="16">
        <v>995</v>
      </c>
      <c r="E14" s="16">
        <f t="shared" si="0"/>
        <v>42205</v>
      </c>
      <c r="F14" s="18">
        <v>175</v>
      </c>
      <c r="G14" s="100">
        <f t="shared" si="1"/>
        <v>0.9958535718516763</v>
      </c>
    </row>
    <row r="15" spans="1:7" ht="23.25" customHeight="1" thickBot="1">
      <c r="A15" s="17" t="s">
        <v>141</v>
      </c>
      <c r="B15" s="15" t="s">
        <v>216</v>
      </c>
      <c r="C15" s="206">
        <f>31*24*60</f>
        <v>44640</v>
      </c>
      <c r="D15" s="16">
        <v>0</v>
      </c>
      <c r="E15" s="183">
        <f t="shared" si="0"/>
        <v>44640</v>
      </c>
      <c r="F15" s="204">
        <v>60</v>
      </c>
      <c r="G15" s="100">
        <f t="shared" si="1"/>
        <v>0.9986559139784946</v>
      </c>
    </row>
    <row r="16" spans="1:7" ht="23.25" customHeight="1">
      <c r="A16" s="531" t="s">
        <v>215</v>
      </c>
      <c r="B16" s="531" t="s">
        <v>216</v>
      </c>
      <c r="C16" s="533">
        <f>SUM(C4:C15)</f>
        <v>525600</v>
      </c>
      <c r="D16" s="533">
        <f>SUM(D4:D15)</f>
        <v>20162</v>
      </c>
      <c r="E16" s="533">
        <f>SUM(E4:E15)</f>
        <v>505438</v>
      </c>
      <c r="F16" s="533">
        <f>SUM(F4:F15)</f>
        <v>1284</v>
      </c>
      <c r="G16" s="535">
        <f>(E16-F16)/E16</f>
        <v>0.9974596290741892</v>
      </c>
    </row>
    <row r="17" spans="1:7" ht="23.25" customHeight="1" thickBot="1">
      <c r="A17" s="532"/>
      <c r="B17" s="532"/>
      <c r="C17" s="534"/>
      <c r="D17" s="534"/>
      <c r="E17" s="534"/>
      <c r="F17" s="534"/>
      <c r="G17" s="536"/>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30" t="s">
        <v>973</v>
      </c>
      <c r="B1" s="530"/>
      <c r="C1" s="530"/>
      <c r="D1" s="530"/>
      <c r="E1" s="530"/>
      <c r="F1" s="530"/>
      <c r="G1" s="530"/>
    </row>
    <row r="2" ht="23.25" customHeight="1" thickBot="1">
      <c r="A2" s="77" t="s">
        <v>214</v>
      </c>
    </row>
    <row r="3" spans="1:7" ht="22.5" thickBot="1">
      <c r="A3" s="19" t="s">
        <v>136</v>
      </c>
      <c r="B3" s="19" t="s">
        <v>137</v>
      </c>
      <c r="C3" s="19" t="s">
        <v>119</v>
      </c>
      <c r="D3" s="19" t="s">
        <v>122</v>
      </c>
      <c r="E3" s="19" t="s">
        <v>123</v>
      </c>
      <c r="F3" s="96" t="s">
        <v>124</v>
      </c>
      <c r="G3" s="99" t="s">
        <v>125</v>
      </c>
    </row>
    <row r="4" spans="1:7" ht="23.25" customHeight="1" thickBot="1">
      <c r="A4" s="15" t="s">
        <v>318</v>
      </c>
      <c r="B4" s="15" t="s">
        <v>197</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197</v>
      </c>
      <c r="C5" s="206">
        <f>28*24*60</f>
        <v>40320</v>
      </c>
      <c r="D5" s="16">
        <v>1288</v>
      </c>
      <c r="E5" s="207">
        <f t="shared" si="0"/>
        <v>39032</v>
      </c>
      <c r="F5" s="98">
        <v>0</v>
      </c>
      <c r="G5" s="100">
        <f t="shared" si="1"/>
        <v>1</v>
      </c>
    </row>
    <row r="6" spans="1:7" ht="23.25" customHeight="1" thickBot="1">
      <c r="A6" s="15" t="s">
        <v>128</v>
      </c>
      <c r="B6" s="15" t="s">
        <v>197</v>
      </c>
      <c r="C6" s="206">
        <f>31*24*60</f>
        <v>44640</v>
      </c>
      <c r="D6" s="16">
        <v>3208</v>
      </c>
      <c r="E6" s="207">
        <f t="shared" si="0"/>
        <v>41432</v>
      </c>
      <c r="F6" s="98">
        <v>103</v>
      </c>
      <c r="G6" s="100">
        <f t="shared" si="1"/>
        <v>0.9975139988414752</v>
      </c>
    </row>
    <row r="7" spans="1:7" ht="23.25" customHeight="1" thickBot="1">
      <c r="A7" s="15" t="s">
        <v>129</v>
      </c>
      <c r="B7" s="15" t="s">
        <v>197</v>
      </c>
      <c r="C7" s="206">
        <f>30*24*60</f>
        <v>43200</v>
      </c>
      <c r="D7" s="16">
        <v>1080</v>
      </c>
      <c r="E7" s="207">
        <f t="shared" si="0"/>
        <v>42120</v>
      </c>
      <c r="F7" s="98">
        <v>40</v>
      </c>
      <c r="G7" s="100">
        <f t="shared" si="1"/>
        <v>0.9990503323836657</v>
      </c>
    </row>
    <row r="8" spans="1:7" ht="23.25" customHeight="1" thickBot="1">
      <c r="A8" s="15" t="s">
        <v>130</v>
      </c>
      <c r="B8" s="15" t="s">
        <v>197</v>
      </c>
      <c r="C8" s="206">
        <f>31*24*60</f>
        <v>44640</v>
      </c>
      <c r="D8" s="16">
        <v>4060</v>
      </c>
      <c r="E8" s="207">
        <f t="shared" si="0"/>
        <v>40580</v>
      </c>
      <c r="F8" s="98">
        <v>320</v>
      </c>
      <c r="G8" s="100">
        <f t="shared" si="1"/>
        <v>0.992114342040414</v>
      </c>
    </row>
    <row r="9" spans="1:7" ht="23.25" customHeight="1" thickBot="1">
      <c r="A9" s="15" t="s">
        <v>131</v>
      </c>
      <c r="B9" s="15" t="s">
        <v>197</v>
      </c>
      <c r="C9" s="206">
        <f>30*24*60</f>
        <v>43200</v>
      </c>
      <c r="D9" s="16">
        <v>3434</v>
      </c>
      <c r="E9" s="207">
        <f t="shared" si="0"/>
        <v>39766</v>
      </c>
      <c r="F9" s="98">
        <v>0</v>
      </c>
      <c r="G9" s="100">
        <f t="shared" si="1"/>
        <v>1</v>
      </c>
    </row>
    <row r="10" spans="1:7" ht="23.25" customHeight="1" thickBot="1">
      <c r="A10" s="15" t="s">
        <v>132</v>
      </c>
      <c r="B10" s="15" t="s">
        <v>197</v>
      </c>
      <c r="C10" s="206">
        <f>31*24*60</f>
        <v>44640</v>
      </c>
      <c r="D10" s="16">
        <v>870</v>
      </c>
      <c r="E10" s="16">
        <f t="shared" si="0"/>
        <v>43770</v>
      </c>
      <c r="F10" s="15">
        <v>0</v>
      </c>
      <c r="G10" s="100">
        <f t="shared" si="1"/>
        <v>1</v>
      </c>
    </row>
    <row r="11" spans="1:7" ht="23.25" customHeight="1" thickBot="1">
      <c r="A11" s="15" t="s">
        <v>133</v>
      </c>
      <c r="B11" s="15" t="s">
        <v>197</v>
      </c>
      <c r="C11" s="206">
        <f>31*24*60</f>
        <v>44640</v>
      </c>
      <c r="D11" s="16">
        <v>1308</v>
      </c>
      <c r="E11" s="16">
        <f t="shared" si="0"/>
        <v>43332</v>
      </c>
      <c r="F11" s="15">
        <v>0</v>
      </c>
      <c r="G11" s="100">
        <f t="shared" si="1"/>
        <v>1</v>
      </c>
    </row>
    <row r="12" spans="1:7" ht="23.25" customHeight="1" thickBot="1">
      <c r="A12" s="15" t="s">
        <v>134</v>
      </c>
      <c r="B12" s="15" t="s">
        <v>197</v>
      </c>
      <c r="C12" s="206">
        <f>30*24*60</f>
        <v>43200</v>
      </c>
      <c r="D12" s="16">
        <v>1213</v>
      </c>
      <c r="E12" s="16">
        <f>SUM(C12-D12)</f>
        <v>41987</v>
      </c>
      <c r="F12" s="15">
        <v>720</v>
      </c>
      <c r="G12" s="100">
        <f>(E12-F12)/E12</f>
        <v>0.9828518350918142</v>
      </c>
    </row>
    <row r="13" spans="1:7" ht="23.25" customHeight="1" thickBot="1">
      <c r="A13" s="17" t="s">
        <v>135</v>
      </c>
      <c r="B13" s="15" t="s">
        <v>197</v>
      </c>
      <c r="C13" s="206">
        <f>31*24*60</f>
        <v>44640</v>
      </c>
      <c r="D13" s="16">
        <v>1160</v>
      </c>
      <c r="E13" s="16">
        <f>SUM(C13-D13)</f>
        <v>43480</v>
      </c>
      <c r="F13" s="18">
        <v>267</v>
      </c>
      <c r="G13" s="100">
        <f>(E13-F13)/E13</f>
        <v>0.9938592456301748</v>
      </c>
    </row>
    <row r="14" spans="1:7" ht="23.25" customHeight="1" thickBot="1">
      <c r="A14" s="17" t="s">
        <v>140</v>
      </c>
      <c r="B14" s="15" t="s">
        <v>197</v>
      </c>
      <c r="C14" s="206">
        <f>31*24*60</f>
        <v>44640</v>
      </c>
      <c r="D14" s="16">
        <v>995</v>
      </c>
      <c r="E14" s="16">
        <f>SUM(C14-D14)</f>
        <v>43645</v>
      </c>
      <c r="F14" s="18">
        <v>175</v>
      </c>
      <c r="G14" s="100">
        <f>(E14-F14)/E14</f>
        <v>0.9959903769045709</v>
      </c>
    </row>
    <row r="15" spans="1:7" ht="23.25" customHeight="1" thickBot="1">
      <c r="A15" s="17" t="s">
        <v>141</v>
      </c>
      <c r="B15" s="15" t="s">
        <v>197</v>
      </c>
      <c r="C15" s="206">
        <f>30*24*60</f>
        <v>43200</v>
      </c>
      <c r="D15" s="16">
        <v>0</v>
      </c>
      <c r="E15" s="183">
        <f>SUM(C15-D15)</f>
        <v>43200</v>
      </c>
      <c r="F15" s="204">
        <v>60</v>
      </c>
      <c r="G15" s="100">
        <f>(E15-F15)/E15</f>
        <v>0.9986111111111111</v>
      </c>
    </row>
    <row r="16" spans="1:7" ht="23.25" customHeight="1">
      <c r="A16" s="531" t="s">
        <v>215</v>
      </c>
      <c r="B16" s="531" t="s">
        <v>197</v>
      </c>
      <c r="C16" s="533">
        <f>SUM(C4:C15)</f>
        <v>525600</v>
      </c>
      <c r="D16" s="533">
        <f>SUM(D4:D15)</f>
        <v>20162</v>
      </c>
      <c r="E16" s="533">
        <f>SUM(E4:E15)</f>
        <v>505438</v>
      </c>
      <c r="F16" s="533">
        <f>SUM(F4:F15)</f>
        <v>1737</v>
      </c>
      <c r="G16" s="535">
        <f>(E16-F16)/E16</f>
        <v>0.9965633767148493</v>
      </c>
    </row>
    <row r="17" spans="1:7" ht="23.25" customHeight="1" thickBot="1">
      <c r="A17" s="532"/>
      <c r="B17" s="532"/>
      <c r="C17" s="534"/>
      <c r="D17" s="534"/>
      <c r="E17" s="534"/>
      <c r="F17" s="534"/>
      <c r="G17" s="536"/>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219</v>
      </c>
    </row>
    <row r="2" spans="2:7" ht="23.25">
      <c r="B2" s="6" t="s">
        <v>221</v>
      </c>
      <c r="D2" s="28"/>
      <c r="G2" s="28"/>
    </row>
    <row r="3" spans="2:7" ht="19.5" thickBot="1">
      <c r="B3" s="93" t="s">
        <v>228</v>
      </c>
      <c r="D3" s="29"/>
      <c r="F3" s="25"/>
      <c r="G3" s="34"/>
    </row>
    <row r="4" spans="2:7" ht="19.5" thickBot="1">
      <c r="B4" s="93"/>
      <c r="D4" s="34"/>
      <c r="F4" s="25"/>
      <c r="G4" s="29"/>
    </row>
    <row r="5" spans="2:7" ht="24" thickBot="1">
      <c r="B5" s="559" t="s">
        <v>221</v>
      </c>
      <c r="C5" s="560"/>
      <c r="D5" s="560"/>
      <c r="E5" s="560"/>
      <c r="F5" s="560"/>
      <c r="G5" s="53"/>
    </row>
    <row r="6" spans="2:7" ht="14.25" customHeight="1">
      <c r="B6" s="105" t="s">
        <v>466</v>
      </c>
      <c r="C6" s="27"/>
      <c r="D6" s="53"/>
      <c r="E6" s="27"/>
      <c r="F6" s="27"/>
      <c r="G6" s="53"/>
    </row>
    <row r="7" spans="2:7" ht="12.75">
      <c r="B7" s="30"/>
      <c r="C7" s="27"/>
      <c r="D7" s="53"/>
      <c r="E7" s="31"/>
      <c r="F7" s="27"/>
      <c r="G7" s="53"/>
    </row>
    <row r="8" spans="1:7" ht="23.25">
      <c r="A8" s="46"/>
      <c r="B8" s="45" t="s">
        <v>222</v>
      </c>
      <c r="C8" s="27"/>
      <c r="D8" s="53"/>
      <c r="E8" s="45" t="s">
        <v>223</v>
      </c>
      <c r="F8" s="27"/>
      <c r="G8" s="53"/>
    </row>
    <row r="9" spans="2:7" ht="25.5">
      <c r="B9" s="32" t="s">
        <v>112</v>
      </c>
      <c r="C9" s="26" t="s">
        <v>194</v>
      </c>
      <c r="D9" s="53"/>
      <c r="E9" s="23" t="s">
        <v>187</v>
      </c>
      <c r="F9" s="26" t="s">
        <v>194</v>
      </c>
      <c r="G9" s="53"/>
    </row>
    <row r="10" spans="2:7" ht="12.75">
      <c r="B10" s="50"/>
      <c r="C10" s="48"/>
      <c r="D10" s="53"/>
      <c r="E10" s="47"/>
      <c r="F10" s="48"/>
      <c r="G10" s="53"/>
    </row>
    <row r="11" spans="2:7" ht="12.75">
      <c r="B11" s="33" t="s">
        <v>220</v>
      </c>
      <c r="C11" s="49">
        <f>'2009 Ext Rpt Monthly Summary'!C31</f>
        <v>8</v>
      </c>
      <c r="D11" s="53"/>
      <c r="E11" s="24" t="s">
        <v>200</v>
      </c>
      <c r="F11" s="49">
        <v>2</v>
      </c>
      <c r="G11" s="53"/>
    </row>
    <row r="12" spans="2:7" ht="12.75">
      <c r="B12" s="33"/>
      <c r="C12" s="64"/>
      <c r="D12" s="53"/>
      <c r="E12" s="24"/>
      <c r="F12" s="49"/>
      <c r="G12" s="53"/>
    </row>
    <row r="13" spans="2:7" ht="12.75">
      <c r="B13" s="33" t="s">
        <v>193</v>
      </c>
      <c r="C13" s="64">
        <f>'2009 Ext Rpt Monthly Summary'!D31</f>
        <v>2</v>
      </c>
      <c r="D13" s="53"/>
      <c r="E13" s="24" t="s">
        <v>201</v>
      </c>
      <c r="F13" s="49">
        <f>'2009 Ext Rpt Monthly Summary'!L31</f>
        <v>8</v>
      </c>
      <c r="G13" s="53"/>
    </row>
    <row r="14" spans="2:7" ht="12.75">
      <c r="B14" s="33"/>
      <c r="C14" s="64"/>
      <c r="D14" s="53"/>
      <c r="E14" s="24"/>
      <c r="F14" s="49"/>
      <c r="G14" s="53"/>
    </row>
    <row r="15" spans="2:7" ht="12.75">
      <c r="B15" s="33" t="s">
        <v>212</v>
      </c>
      <c r="C15" s="64">
        <v>10</v>
      </c>
      <c r="D15" s="53"/>
      <c r="E15" s="24" t="s">
        <v>202</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162</v>
      </c>
      <c r="F17" s="49">
        <f>'2009 Ext Rpt Monthly Summary'!N31</f>
        <v>15</v>
      </c>
      <c r="G17" s="53"/>
    </row>
    <row r="18" spans="2:7" ht="12.75">
      <c r="B18" s="33"/>
      <c r="D18" s="53"/>
      <c r="E18" s="24"/>
      <c r="F18" s="49"/>
      <c r="G18" s="53"/>
    </row>
    <row r="19" spans="2:7" ht="12.75">
      <c r="B19" s="33" t="s">
        <v>233</v>
      </c>
      <c r="C19" s="64">
        <f>'2009 Ext Rpt Monthly Summary'!G31</f>
        <v>2</v>
      </c>
      <c r="D19" s="53"/>
      <c r="E19" s="24" t="s">
        <v>144</v>
      </c>
      <c r="F19" s="49">
        <f>'2009 Ext Rpt Monthly Summary'!O31</f>
        <v>0</v>
      </c>
      <c r="G19" s="53"/>
    </row>
    <row r="20" spans="2:7" ht="12.75">
      <c r="B20" s="33"/>
      <c r="D20" s="53"/>
      <c r="E20" s="24"/>
      <c r="F20" s="49"/>
      <c r="G20" s="53"/>
    </row>
    <row r="21" spans="2:7" ht="12.75">
      <c r="B21" s="33" t="s">
        <v>144</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15.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219</v>
      </c>
    </row>
    <row r="2" ht="23.25">
      <c r="B2" s="6" t="s">
        <v>221</v>
      </c>
    </row>
    <row r="3" ht="18.75">
      <c r="B3" s="93" t="s">
        <v>227</v>
      </c>
    </row>
    <row r="4" ht="13.5" thickBot="1"/>
    <row r="5" spans="3:17" ht="18.75" thickBot="1">
      <c r="C5" s="561" t="s">
        <v>222</v>
      </c>
      <c r="D5" s="560"/>
      <c r="E5" s="560"/>
      <c r="F5" s="560"/>
      <c r="G5" s="560"/>
      <c r="H5" s="560"/>
      <c r="I5" s="562"/>
      <c r="J5" s="60"/>
      <c r="K5" s="561" t="s">
        <v>223</v>
      </c>
      <c r="L5" s="560"/>
      <c r="M5" s="560"/>
      <c r="N5" s="560"/>
      <c r="O5" s="560"/>
      <c r="P5" s="562"/>
      <c r="Q5" s="60"/>
    </row>
    <row r="6" spans="2:17" ht="119.25" thickBot="1">
      <c r="B6" s="57">
        <v>2009</v>
      </c>
      <c r="C6" s="58" t="s">
        <v>220</v>
      </c>
      <c r="D6" s="58" t="s">
        <v>193</v>
      </c>
      <c r="E6" s="58" t="s">
        <v>192</v>
      </c>
      <c r="F6" s="58" t="s">
        <v>142</v>
      </c>
      <c r="G6" s="58" t="s">
        <v>234</v>
      </c>
      <c r="H6" s="58" t="s">
        <v>144</v>
      </c>
      <c r="I6" s="58"/>
      <c r="J6" s="60"/>
      <c r="K6" s="58" t="s">
        <v>200</v>
      </c>
      <c r="L6" s="58" t="s">
        <v>201</v>
      </c>
      <c r="M6" s="58" t="s">
        <v>202</v>
      </c>
      <c r="N6" s="58" t="s">
        <v>162</v>
      </c>
      <c r="O6" s="58" t="s">
        <v>144</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302</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219</v>
      </c>
      <c r="C1" s="6"/>
      <c r="D1" s="195"/>
      <c r="E1" s="4"/>
      <c r="G1" s="187"/>
      <c r="I1" s="7"/>
      <c r="J1" s="7"/>
      <c r="K1" s="4"/>
      <c r="L1" s="261"/>
      <c r="M1" s="7"/>
      <c r="N1" s="7"/>
      <c r="O1" s="61"/>
      <c r="P1" s="61"/>
      <c r="R1" s="9"/>
      <c r="T1" s="4"/>
    </row>
    <row r="2" spans="1:20" s="3" customFormat="1" ht="23.25">
      <c r="A2" s="55"/>
      <c r="B2" s="6" t="s">
        <v>226</v>
      </c>
      <c r="C2" s="6"/>
      <c r="D2" s="195"/>
      <c r="E2" s="4"/>
      <c r="G2" s="187"/>
      <c r="I2" s="7"/>
      <c r="J2" s="7"/>
      <c r="K2" s="117"/>
      <c r="L2" s="261"/>
      <c r="M2" s="7"/>
      <c r="N2" s="7"/>
      <c r="O2" s="61"/>
      <c r="P2" s="61"/>
      <c r="R2" s="9"/>
      <c r="T2" s="4"/>
    </row>
    <row r="3" spans="1:20" s="3" customFormat="1" ht="18.75">
      <c r="A3" s="55"/>
      <c r="B3" s="93" t="s">
        <v>225</v>
      </c>
      <c r="C3" s="5"/>
      <c r="D3" s="195"/>
      <c r="E3" s="4"/>
      <c r="G3" s="187"/>
      <c r="I3" s="7"/>
      <c r="J3" s="7"/>
      <c r="K3" s="4"/>
      <c r="L3" s="261"/>
      <c r="M3" s="7"/>
      <c r="N3" s="7"/>
      <c r="O3" s="61"/>
      <c r="P3" s="61"/>
      <c r="Q3" s="4"/>
      <c r="R3" s="9"/>
      <c r="T3" s="4"/>
    </row>
    <row r="4" spans="1:20" s="4" customFormat="1" ht="51">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1:20" ht="60">
      <c r="A5" s="329"/>
      <c r="B5" s="303" t="s">
        <v>120</v>
      </c>
      <c r="C5" s="253">
        <v>40154</v>
      </c>
      <c r="D5" s="249">
        <v>40155</v>
      </c>
      <c r="E5" s="324" t="s">
        <v>950</v>
      </c>
      <c r="F5" s="303" t="s">
        <v>117</v>
      </c>
      <c r="G5" s="303" t="s">
        <v>117</v>
      </c>
      <c r="H5" s="303" t="s">
        <v>117</v>
      </c>
      <c r="I5" s="303" t="s">
        <v>117</v>
      </c>
      <c r="J5" s="303" t="s">
        <v>959</v>
      </c>
      <c r="K5" s="213" t="s">
        <v>200</v>
      </c>
      <c r="L5" s="325" t="s">
        <v>958</v>
      </c>
      <c r="M5" s="325" t="s">
        <v>951</v>
      </c>
      <c r="N5" s="303" t="s">
        <v>254</v>
      </c>
      <c r="O5" s="214"/>
      <c r="P5" s="303" t="s">
        <v>308</v>
      </c>
      <c r="Q5" s="325" t="s">
        <v>952</v>
      </c>
      <c r="R5" s="323"/>
      <c r="S5" s="323"/>
      <c r="T5" s="312" t="s">
        <v>255</v>
      </c>
    </row>
    <row r="6" spans="1:21" s="213" customFormat="1" ht="105">
      <c r="A6" s="329"/>
      <c r="B6" s="303" t="s">
        <v>120</v>
      </c>
      <c r="C6" s="253">
        <v>40155</v>
      </c>
      <c r="D6" s="249">
        <v>40155</v>
      </c>
      <c r="E6" s="324" t="s">
        <v>949</v>
      </c>
      <c r="F6" s="303" t="s">
        <v>117</v>
      </c>
      <c r="G6" s="303" t="s">
        <v>117</v>
      </c>
      <c r="H6" s="303" t="s">
        <v>117</v>
      </c>
      <c r="I6" s="303" t="s">
        <v>117</v>
      </c>
      <c r="J6" s="12" t="s">
        <v>956</v>
      </c>
      <c r="K6" s="303" t="s">
        <v>200</v>
      </c>
      <c r="L6" s="325" t="s">
        <v>953</v>
      </c>
      <c r="M6" s="325"/>
      <c r="N6" s="303" t="s">
        <v>274</v>
      </c>
      <c r="P6" s="303" t="s">
        <v>308</v>
      </c>
      <c r="Q6" s="325" t="s">
        <v>954</v>
      </c>
      <c r="S6" s="325" t="s">
        <v>955</v>
      </c>
      <c r="T6" s="312" t="s">
        <v>255</v>
      </c>
      <c r="U6" s="328"/>
    </row>
    <row r="7" spans="1:21" s="213" customFormat="1" ht="51">
      <c r="A7" s="329"/>
      <c r="B7" s="303" t="s">
        <v>120</v>
      </c>
      <c r="C7" s="253">
        <v>40157</v>
      </c>
      <c r="D7" s="249">
        <v>40157</v>
      </c>
      <c r="E7" s="324" t="s">
        <v>944</v>
      </c>
      <c r="F7" s="303" t="s">
        <v>947</v>
      </c>
      <c r="G7" s="322" t="s">
        <v>946</v>
      </c>
      <c r="H7" s="213">
        <v>311</v>
      </c>
      <c r="I7" s="303" t="s">
        <v>948</v>
      </c>
      <c r="J7" s="303" t="s">
        <v>117</v>
      </c>
      <c r="K7" s="303" t="s">
        <v>162</v>
      </c>
      <c r="L7" s="300" t="s">
        <v>945</v>
      </c>
      <c r="M7" s="12" t="s">
        <v>961</v>
      </c>
      <c r="N7" s="303" t="s">
        <v>254</v>
      </c>
      <c r="P7" s="303" t="s">
        <v>308</v>
      </c>
      <c r="Q7" s="12" t="s">
        <v>962</v>
      </c>
      <c r="S7" s="12" t="s">
        <v>960</v>
      </c>
      <c r="T7" s="312" t="s">
        <v>255</v>
      </c>
      <c r="U7" s="328"/>
    </row>
    <row r="8" spans="1:21" s="213" customFormat="1" ht="45">
      <c r="A8" s="329"/>
      <c r="B8" s="213" t="s">
        <v>120</v>
      </c>
      <c r="C8" s="303" t="s">
        <v>117</v>
      </c>
      <c r="D8" s="249">
        <v>40162</v>
      </c>
      <c r="E8" s="324" t="s">
        <v>937</v>
      </c>
      <c r="F8" s="303" t="s">
        <v>117</v>
      </c>
      <c r="G8" s="303" t="s">
        <v>117</v>
      </c>
      <c r="H8" s="303" t="s">
        <v>117</v>
      </c>
      <c r="I8" s="303" t="s">
        <v>117</v>
      </c>
      <c r="J8" s="213" t="s">
        <v>957</v>
      </c>
      <c r="K8" s="303" t="s">
        <v>201</v>
      </c>
      <c r="L8" s="325" t="s">
        <v>938</v>
      </c>
      <c r="M8" s="325" t="s">
        <v>939</v>
      </c>
      <c r="N8" s="303" t="s">
        <v>254</v>
      </c>
      <c r="P8" s="303" t="s">
        <v>308</v>
      </c>
      <c r="T8" s="312" t="s">
        <v>255</v>
      </c>
      <c r="U8" s="328"/>
    </row>
    <row r="9" spans="1:21" s="213" customFormat="1" ht="30">
      <c r="A9" s="329"/>
      <c r="B9" s="303" t="s">
        <v>120</v>
      </c>
      <c r="C9" s="253">
        <v>40149</v>
      </c>
      <c r="D9" s="326" t="s">
        <v>117</v>
      </c>
      <c r="E9" s="303" t="s">
        <v>117</v>
      </c>
      <c r="F9" s="303" t="s">
        <v>940</v>
      </c>
      <c r="G9" s="322" t="s">
        <v>941</v>
      </c>
      <c r="H9" s="213">
        <v>0</v>
      </c>
      <c r="I9" s="303" t="s">
        <v>783</v>
      </c>
      <c r="J9" s="303" t="s">
        <v>117</v>
      </c>
      <c r="K9" s="303" t="s">
        <v>162</v>
      </c>
      <c r="L9" s="303" t="s">
        <v>943</v>
      </c>
      <c r="M9" s="303" t="s">
        <v>926</v>
      </c>
      <c r="N9" s="303" t="s">
        <v>254</v>
      </c>
      <c r="P9" s="303" t="s">
        <v>308</v>
      </c>
      <c r="Q9" s="327" t="s">
        <v>942</v>
      </c>
      <c r="T9" s="312" t="s">
        <v>255</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364</v>
      </c>
      <c r="C11" s="253">
        <v>40118</v>
      </c>
      <c r="D11" s="249">
        <v>40129</v>
      </c>
      <c r="E11" s="35" t="s">
        <v>933</v>
      </c>
      <c r="F11" s="303" t="s">
        <v>117</v>
      </c>
      <c r="G11" s="322" t="s">
        <v>117</v>
      </c>
      <c r="H11" s="303" t="s">
        <v>117</v>
      </c>
      <c r="I11" s="303" t="s">
        <v>117</v>
      </c>
      <c r="J11" s="303" t="s">
        <v>697</v>
      </c>
      <c r="K11" s="303" t="s">
        <v>202</v>
      </c>
      <c r="L11" s="301" t="s">
        <v>934</v>
      </c>
      <c r="M11" s="213"/>
      <c r="N11" s="303" t="s">
        <v>254</v>
      </c>
      <c r="O11" s="213"/>
      <c r="P11" s="303" t="s">
        <v>308</v>
      </c>
      <c r="Q11" s="301" t="s">
        <v>935</v>
      </c>
      <c r="R11" s="213"/>
      <c r="S11" s="12" t="s">
        <v>936</v>
      </c>
      <c r="T11" s="312" t="s">
        <v>255</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256</v>
      </c>
      <c r="C13" s="307">
        <v>40098</v>
      </c>
      <c r="D13" s="308">
        <v>40098</v>
      </c>
      <c r="E13" s="309" t="s">
        <v>924</v>
      </c>
      <c r="F13" s="310">
        <v>0.4895833333333333</v>
      </c>
      <c r="G13" s="310">
        <v>0.5361111111111111</v>
      </c>
      <c r="H13" s="48">
        <v>67</v>
      </c>
      <c r="I13" s="311" t="s">
        <v>783</v>
      </c>
      <c r="J13" s="303" t="s">
        <v>117</v>
      </c>
      <c r="K13" s="311" t="s">
        <v>162</v>
      </c>
      <c r="L13" s="301" t="s">
        <v>925</v>
      </c>
      <c r="M13" s="311" t="s">
        <v>926</v>
      </c>
      <c r="N13" s="311" t="s">
        <v>254</v>
      </c>
      <c r="O13" s="48"/>
      <c r="P13" s="311" t="s">
        <v>308</v>
      </c>
      <c r="Q13" s="311" t="s">
        <v>927</v>
      </c>
      <c r="R13" s="307">
        <v>40098</v>
      </c>
      <c r="S13" s="48"/>
      <c r="T13" s="312" t="s">
        <v>255</v>
      </c>
    </row>
    <row r="14" spans="2:20" ht="218.25" customHeight="1">
      <c r="B14" s="314" t="s">
        <v>256</v>
      </c>
      <c r="C14" s="315">
        <v>40088</v>
      </c>
      <c r="D14" s="316">
        <v>40088</v>
      </c>
      <c r="E14" s="317" t="s">
        <v>928</v>
      </c>
      <c r="F14" s="318" t="s">
        <v>117</v>
      </c>
      <c r="G14" s="318" t="s">
        <v>117</v>
      </c>
      <c r="H14" s="319" t="s">
        <v>117</v>
      </c>
      <c r="I14" s="319" t="s">
        <v>117</v>
      </c>
      <c r="J14" s="320" t="s">
        <v>929</v>
      </c>
      <c r="K14" s="319" t="s">
        <v>202</v>
      </c>
      <c r="L14" s="313" t="s">
        <v>931</v>
      </c>
      <c r="M14" s="313" t="s">
        <v>932</v>
      </c>
      <c r="N14" s="319" t="s">
        <v>254</v>
      </c>
      <c r="O14" s="314"/>
      <c r="P14" s="319" t="s">
        <v>308</v>
      </c>
      <c r="Q14" s="313" t="s">
        <v>930</v>
      </c>
      <c r="R14" s="315">
        <v>40088</v>
      </c>
      <c r="S14" s="314"/>
      <c r="T14" s="321" t="s">
        <v>255</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763</v>
      </c>
      <c r="C16" s="253">
        <v>40085</v>
      </c>
      <c r="D16" s="304">
        <v>40085</v>
      </c>
      <c r="E16" s="305" t="s">
        <v>917</v>
      </c>
      <c r="F16" s="303" t="s">
        <v>918</v>
      </c>
      <c r="G16" s="303" t="s">
        <v>919</v>
      </c>
      <c r="H16" s="213">
        <v>35</v>
      </c>
      <c r="I16" s="303" t="s">
        <v>198</v>
      </c>
      <c r="J16" s="306" t="s">
        <v>117</v>
      </c>
      <c r="K16" s="303" t="s">
        <v>162</v>
      </c>
      <c r="L16" s="12" t="s">
        <v>923</v>
      </c>
      <c r="M16" s="164" t="s">
        <v>920</v>
      </c>
      <c r="N16" s="259" t="s">
        <v>254</v>
      </c>
      <c r="P16" s="259" t="s">
        <v>308</v>
      </c>
      <c r="Q16" s="164" t="s">
        <v>921</v>
      </c>
      <c r="R16" s="253">
        <v>40085</v>
      </c>
      <c r="S16" s="164" t="s">
        <v>922</v>
      </c>
      <c r="T16" s="278" t="s">
        <v>255</v>
      </c>
    </row>
    <row r="17" spans="1:20" s="213" customFormat="1" ht="105">
      <c r="A17" s="258"/>
      <c r="B17" s="259" t="s">
        <v>763</v>
      </c>
      <c r="C17" s="253">
        <v>40067</v>
      </c>
      <c r="D17" s="249">
        <v>40069</v>
      </c>
      <c r="E17" s="302" t="s">
        <v>916</v>
      </c>
      <c r="F17" s="259" t="s">
        <v>432</v>
      </c>
      <c r="G17" s="286" t="s">
        <v>910</v>
      </c>
      <c r="H17" s="213">
        <v>382</v>
      </c>
      <c r="I17" s="303" t="s">
        <v>783</v>
      </c>
      <c r="J17" s="259" t="s">
        <v>117</v>
      </c>
      <c r="K17" s="259" t="s">
        <v>162</v>
      </c>
      <c r="L17" s="280" t="s">
        <v>909</v>
      </c>
      <c r="M17" s="301" t="s">
        <v>911</v>
      </c>
      <c r="N17" s="259" t="s">
        <v>254</v>
      </c>
      <c r="P17" s="259" t="s">
        <v>308</v>
      </c>
      <c r="Q17" s="295" t="s">
        <v>912</v>
      </c>
      <c r="R17" s="253">
        <v>40074</v>
      </c>
      <c r="S17" s="295" t="s">
        <v>914</v>
      </c>
      <c r="T17" s="278" t="s">
        <v>255</v>
      </c>
    </row>
    <row r="18" spans="1:20" s="213" customFormat="1" ht="75">
      <c r="A18" s="258"/>
      <c r="B18" s="259" t="s">
        <v>763</v>
      </c>
      <c r="C18" s="253">
        <v>40058</v>
      </c>
      <c r="D18" s="249">
        <v>40058</v>
      </c>
      <c r="E18" s="302" t="s">
        <v>915</v>
      </c>
      <c r="F18" s="259" t="s">
        <v>905</v>
      </c>
      <c r="G18" s="286" t="s">
        <v>906</v>
      </c>
      <c r="H18" s="213">
        <v>69</v>
      </c>
      <c r="I18" s="303" t="s">
        <v>198</v>
      </c>
      <c r="J18" s="259" t="s">
        <v>117</v>
      </c>
      <c r="K18" s="259" t="s">
        <v>162</v>
      </c>
      <c r="L18" s="295" t="s">
        <v>907</v>
      </c>
      <c r="M18" s="295" t="s">
        <v>908</v>
      </c>
      <c r="N18" s="259" t="s">
        <v>254</v>
      </c>
      <c r="P18" s="259" t="s">
        <v>308</v>
      </c>
      <c r="Q18" s="295" t="s">
        <v>913</v>
      </c>
      <c r="R18" s="253">
        <v>40058</v>
      </c>
      <c r="T18" s="278" t="s">
        <v>255</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894</v>
      </c>
      <c r="F20" s="259" t="s">
        <v>888</v>
      </c>
      <c r="G20" s="286" t="s">
        <v>889</v>
      </c>
      <c r="H20" s="213">
        <v>435</v>
      </c>
      <c r="I20" s="259" t="s">
        <v>198</v>
      </c>
      <c r="J20" s="259" t="s">
        <v>117</v>
      </c>
      <c r="K20" s="259" t="s">
        <v>162</v>
      </c>
      <c r="L20" s="295" t="s">
        <v>892</v>
      </c>
      <c r="M20" s="295" t="s">
        <v>898</v>
      </c>
      <c r="N20" s="213" t="s">
        <v>254</v>
      </c>
      <c r="O20" s="213"/>
      <c r="P20" s="213" t="s">
        <v>308</v>
      </c>
      <c r="Q20" s="295" t="s">
        <v>899</v>
      </c>
      <c r="R20" s="213" t="s">
        <v>117</v>
      </c>
      <c r="S20" s="213"/>
      <c r="T20" s="278" t="s">
        <v>255</v>
      </c>
    </row>
    <row r="21" spans="1:20" s="25" customFormat="1" ht="87.75" customHeight="1">
      <c r="A21" s="258"/>
      <c r="B21" s="259" t="s">
        <v>70</v>
      </c>
      <c r="C21" s="253">
        <v>40034</v>
      </c>
      <c r="D21" s="249">
        <v>40034</v>
      </c>
      <c r="E21" s="213" t="s">
        <v>893</v>
      </c>
      <c r="F21" s="259" t="s">
        <v>890</v>
      </c>
      <c r="G21" s="286" t="s">
        <v>891</v>
      </c>
      <c r="H21" s="213">
        <v>271</v>
      </c>
      <c r="I21" s="300" t="s">
        <v>901</v>
      </c>
      <c r="J21" s="259" t="s">
        <v>117</v>
      </c>
      <c r="K21" s="259" t="s">
        <v>162</v>
      </c>
      <c r="L21" s="298" t="s">
        <v>897</v>
      </c>
      <c r="M21" s="171" t="s">
        <v>896</v>
      </c>
      <c r="N21" s="213" t="s">
        <v>254</v>
      </c>
      <c r="O21" s="213"/>
      <c r="P21" s="213" t="s">
        <v>308</v>
      </c>
      <c r="Q21" s="295" t="s">
        <v>900</v>
      </c>
      <c r="R21" s="253" t="s">
        <v>117</v>
      </c>
      <c r="S21" s="11"/>
      <c r="T21" s="278" t="s">
        <v>255</v>
      </c>
    </row>
    <row r="22" spans="1:20" s="25" customFormat="1" ht="63.75">
      <c r="A22" s="258"/>
      <c r="B22" s="213" t="s">
        <v>70</v>
      </c>
      <c r="C22" s="253">
        <v>40027</v>
      </c>
      <c r="D22" s="249">
        <v>40027</v>
      </c>
      <c r="E22" s="213" t="s">
        <v>886</v>
      </c>
      <c r="F22" s="259" t="s">
        <v>902</v>
      </c>
      <c r="G22" s="286" t="s">
        <v>903</v>
      </c>
      <c r="H22" s="213">
        <v>72</v>
      </c>
      <c r="I22" s="299" t="s">
        <v>901</v>
      </c>
      <c r="J22" s="213" t="s">
        <v>117</v>
      </c>
      <c r="K22" s="213" t="s">
        <v>162</v>
      </c>
      <c r="L22" s="296" t="s">
        <v>895</v>
      </c>
      <c r="M22" s="171" t="s">
        <v>887</v>
      </c>
      <c r="N22" s="259" t="s">
        <v>254</v>
      </c>
      <c r="O22" s="213"/>
      <c r="P22" s="259" t="s">
        <v>308</v>
      </c>
      <c r="Q22" s="259"/>
      <c r="R22" s="253" t="s">
        <v>117</v>
      </c>
      <c r="S22" s="11"/>
      <c r="T22" s="278" t="s">
        <v>255</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430</v>
      </c>
      <c r="C24" s="253">
        <v>40007</v>
      </c>
      <c r="D24" s="249">
        <v>40007</v>
      </c>
      <c r="E24" s="213" t="s">
        <v>431</v>
      </c>
      <c r="F24" s="213" t="s">
        <v>432</v>
      </c>
      <c r="G24" s="286" t="s">
        <v>882</v>
      </c>
      <c r="H24" s="213">
        <v>20</v>
      </c>
      <c r="I24" s="213" t="s">
        <v>783</v>
      </c>
      <c r="J24" s="213" t="s">
        <v>117</v>
      </c>
      <c r="K24" s="213" t="s">
        <v>162</v>
      </c>
      <c r="L24" s="262" t="s">
        <v>885</v>
      </c>
      <c r="M24" s="95" t="s">
        <v>884</v>
      </c>
      <c r="N24" s="213" t="s">
        <v>254</v>
      </c>
      <c r="O24" s="213"/>
      <c r="P24" s="213" t="s">
        <v>308</v>
      </c>
      <c r="Q24" s="259" t="s">
        <v>881</v>
      </c>
      <c r="R24" s="253">
        <v>40007</v>
      </c>
      <c r="S24" s="11" t="s">
        <v>883</v>
      </c>
      <c r="T24" s="278" t="s">
        <v>255</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512</v>
      </c>
      <c r="C26" s="253">
        <v>39988</v>
      </c>
      <c r="D26" s="249">
        <v>39988</v>
      </c>
      <c r="E26" s="259" t="s">
        <v>104</v>
      </c>
      <c r="F26" s="213" t="s">
        <v>105</v>
      </c>
      <c r="G26" s="250" t="s">
        <v>106</v>
      </c>
      <c r="H26" s="213">
        <v>43</v>
      </c>
      <c r="I26" s="213" t="s">
        <v>783</v>
      </c>
      <c r="J26" s="213" t="s">
        <v>117</v>
      </c>
      <c r="K26" s="213" t="s">
        <v>162</v>
      </c>
      <c r="L26" s="262" t="s">
        <v>433</v>
      </c>
      <c r="M26" s="255" t="s">
        <v>277</v>
      </c>
      <c r="N26" s="213" t="s">
        <v>254</v>
      </c>
      <c r="O26" s="213"/>
      <c r="P26" s="213" t="s">
        <v>308</v>
      </c>
      <c r="Q26" s="279" t="s">
        <v>278</v>
      </c>
      <c r="R26" s="253">
        <v>39988</v>
      </c>
      <c r="S26" s="213"/>
      <c r="T26" s="278" t="s">
        <v>255</v>
      </c>
    </row>
    <row r="27" spans="1:20" s="25" customFormat="1" ht="45">
      <c r="A27" s="258"/>
      <c r="B27" s="213" t="s">
        <v>512</v>
      </c>
      <c r="C27" s="213" t="s">
        <v>515</v>
      </c>
      <c r="D27" s="249">
        <v>39982</v>
      </c>
      <c r="E27" s="276" t="s">
        <v>514</v>
      </c>
      <c r="F27" s="213" t="s">
        <v>117</v>
      </c>
      <c r="G27" s="250" t="s">
        <v>117</v>
      </c>
      <c r="H27" s="213" t="s">
        <v>117</v>
      </c>
      <c r="I27" s="213" t="s">
        <v>117</v>
      </c>
      <c r="J27" s="277" t="s">
        <v>516</v>
      </c>
      <c r="K27" s="213" t="s">
        <v>201</v>
      </c>
      <c r="L27" s="280" t="s">
        <v>513</v>
      </c>
      <c r="M27" s="213"/>
      <c r="N27" s="259" t="s">
        <v>274</v>
      </c>
      <c r="O27" s="213"/>
      <c r="P27" s="213" t="s">
        <v>308</v>
      </c>
      <c r="Q27" s="251" t="s">
        <v>107</v>
      </c>
      <c r="R27" s="213"/>
      <c r="S27" s="213"/>
      <c r="T27" s="278" t="s">
        <v>255</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367</v>
      </c>
      <c r="F29" s="213" t="s">
        <v>117</v>
      </c>
      <c r="G29" s="250" t="s">
        <v>117</v>
      </c>
      <c r="H29" s="213" t="s">
        <v>117</v>
      </c>
      <c r="I29" s="213" t="s">
        <v>117</v>
      </c>
      <c r="J29" s="251" t="s">
        <v>368</v>
      </c>
      <c r="K29" s="213" t="s">
        <v>201</v>
      </c>
      <c r="L29" s="263" t="s">
        <v>369</v>
      </c>
      <c r="M29" s="255" t="s">
        <v>834</v>
      </c>
      <c r="N29" s="213" t="s">
        <v>274</v>
      </c>
      <c r="P29" s="213" t="s">
        <v>371</v>
      </c>
      <c r="Q29" s="254" t="s">
        <v>370</v>
      </c>
      <c r="R29" s="253">
        <v>39966</v>
      </c>
      <c r="T29" s="283" t="s">
        <v>255</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554</v>
      </c>
      <c r="C31" s="245">
        <v>39915</v>
      </c>
      <c r="D31" s="246">
        <v>39920</v>
      </c>
      <c r="E31" s="259" t="s">
        <v>555</v>
      </c>
      <c r="F31" s="209" t="s">
        <v>117</v>
      </c>
      <c r="G31" s="247" t="s">
        <v>117</v>
      </c>
      <c r="H31" s="209" t="s">
        <v>117</v>
      </c>
      <c r="I31" s="11" t="s">
        <v>783</v>
      </c>
      <c r="J31" s="11" t="s">
        <v>556</v>
      </c>
      <c r="K31" s="209" t="s">
        <v>201</v>
      </c>
      <c r="L31" s="266" t="s">
        <v>553</v>
      </c>
      <c r="M31" s="210" t="s">
        <v>557</v>
      </c>
      <c r="N31" s="209"/>
      <c r="O31" s="209"/>
      <c r="P31" s="209" t="s">
        <v>308</v>
      </c>
      <c r="Q31" s="209" t="s">
        <v>558</v>
      </c>
      <c r="R31" s="245">
        <v>39920</v>
      </c>
      <c r="S31" s="209"/>
      <c r="T31" s="283" t="s">
        <v>255</v>
      </c>
    </row>
    <row r="32" spans="1:20" s="217" customFormat="1" ht="65.25" customHeight="1">
      <c r="A32" s="216"/>
      <c r="B32" s="228" t="s">
        <v>554</v>
      </c>
      <c r="C32" s="235">
        <v>39912</v>
      </c>
      <c r="D32" s="235">
        <v>39912</v>
      </c>
      <c r="E32" s="260" t="s">
        <v>388</v>
      </c>
      <c r="F32" s="228" t="s">
        <v>389</v>
      </c>
      <c r="G32" s="228" t="s">
        <v>390</v>
      </c>
      <c r="H32" s="228">
        <v>45</v>
      </c>
      <c r="I32" s="228" t="s">
        <v>783</v>
      </c>
      <c r="J32" s="227" t="s">
        <v>498</v>
      </c>
      <c r="K32" s="237" t="s">
        <v>162</v>
      </c>
      <c r="L32" s="267" t="s">
        <v>391</v>
      </c>
      <c r="M32" s="244" t="s">
        <v>180</v>
      </c>
      <c r="N32" s="228" t="s">
        <v>254</v>
      </c>
      <c r="O32" s="228"/>
      <c r="P32" s="228" t="s">
        <v>308</v>
      </c>
      <c r="Q32" s="228" t="s">
        <v>380</v>
      </c>
      <c r="R32" s="238">
        <v>39912</v>
      </c>
      <c r="S32" s="228"/>
      <c r="T32" s="284" t="s">
        <v>255</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689</v>
      </c>
      <c r="C34" s="235">
        <v>39894</v>
      </c>
      <c r="D34" s="235">
        <v>39895</v>
      </c>
      <c r="E34" s="228" t="s">
        <v>182</v>
      </c>
      <c r="F34" s="228" t="s">
        <v>184</v>
      </c>
      <c r="G34" s="228" t="s">
        <v>183</v>
      </c>
      <c r="H34" s="228">
        <v>50</v>
      </c>
      <c r="I34" s="228" t="s">
        <v>783</v>
      </c>
      <c r="J34" s="11" t="s">
        <v>498</v>
      </c>
      <c r="K34" s="237" t="s">
        <v>162</v>
      </c>
      <c r="L34" s="268" t="s">
        <v>181</v>
      </c>
      <c r="M34" s="244" t="s">
        <v>180</v>
      </c>
      <c r="N34" s="228" t="s">
        <v>254</v>
      </c>
      <c r="O34" s="228"/>
      <c r="P34" s="228" t="s">
        <v>308</v>
      </c>
      <c r="Q34" s="228" t="s">
        <v>380</v>
      </c>
      <c r="R34" s="238">
        <v>39894</v>
      </c>
      <c r="S34" s="228" t="s">
        <v>185</v>
      </c>
      <c r="T34" s="285" t="s">
        <v>255</v>
      </c>
    </row>
    <row r="35" spans="1:20" s="217" customFormat="1" ht="65.25" customHeight="1">
      <c r="A35" s="216"/>
      <c r="B35" s="228" t="s">
        <v>689</v>
      </c>
      <c r="C35" s="235">
        <v>39881</v>
      </c>
      <c r="D35" s="236" t="s">
        <v>693</v>
      </c>
      <c r="E35" s="228" t="s">
        <v>693</v>
      </c>
      <c r="F35" s="228" t="s">
        <v>691</v>
      </c>
      <c r="G35" s="228" t="s">
        <v>692</v>
      </c>
      <c r="H35" s="228">
        <v>36</v>
      </c>
      <c r="I35" s="228" t="s">
        <v>783</v>
      </c>
      <c r="J35" s="11" t="s">
        <v>498</v>
      </c>
      <c r="K35" s="237" t="s">
        <v>162</v>
      </c>
      <c r="L35" s="269" t="s">
        <v>690</v>
      </c>
      <c r="M35" s="244" t="s">
        <v>180</v>
      </c>
      <c r="N35" s="228" t="s">
        <v>254</v>
      </c>
      <c r="O35" s="228"/>
      <c r="P35" s="228" t="s">
        <v>308</v>
      </c>
      <c r="Q35" s="228" t="s">
        <v>380</v>
      </c>
      <c r="R35" s="238">
        <v>39881</v>
      </c>
      <c r="S35" s="228"/>
      <c r="T35" s="285" t="s">
        <v>255</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402</v>
      </c>
      <c r="C37" s="223">
        <v>39861</v>
      </c>
      <c r="D37" s="224">
        <v>39862</v>
      </c>
      <c r="E37" s="223" t="s">
        <v>803</v>
      </c>
      <c r="F37" s="225">
        <v>39849.635416666664</v>
      </c>
      <c r="G37" s="225">
        <v>39849.65972222222</v>
      </c>
      <c r="H37" s="226" t="s">
        <v>117</v>
      </c>
      <c r="I37" s="227" t="s">
        <v>783</v>
      </c>
      <c r="J37" s="227" t="s">
        <v>802</v>
      </c>
      <c r="K37" s="228" t="s">
        <v>202</v>
      </c>
      <c r="L37" s="270" t="s">
        <v>804</v>
      </c>
      <c r="M37" s="229" t="s">
        <v>805</v>
      </c>
      <c r="N37" s="227" t="s">
        <v>274</v>
      </c>
      <c r="O37" s="228"/>
      <c r="P37" s="227" t="s">
        <v>308</v>
      </c>
      <c r="Q37" s="227" t="s">
        <v>381</v>
      </c>
      <c r="R37" s="223">
        <v>39849</v>
      </c>
      <c r="S37" s="229"/>
      <c r="T37" s="285" t="s">
        <v>255</v>
      </c>
    </row>
    <row r="38" spans="1:20" s="4" customFormat="1" ht="63.75">
      <c r="A38" s="54"/>
      <c r="B38" s="222" t="s">
        <v>402</v>
      </c>
      <c r="C38" s="223">
        <v>39856</v>
      </c>
      <c r="D38" s="224">
        <v>39856</v>
      </c>
      <c r="E38" s="243" t="s">
        <v>694</v>
      </c>
      <c r="F38" s="225" t="s">
        <v>117</v>
      </c>
      <c r="G38" s="225" t="s">
        <v>117</v>
      </c>
      <c r="H38" s="226" t="s">
        <v>117</v>
      </c>
      <c r="I38" s="227" t="s">
        <v>783</v>
      </c>
      <c r="J38" s="227" t="s">
        <v>697</v>
      </c>
      <c r="K38" s="228" t="s">
        <v>696</v>
      </c>
      <c r="L38" s="271" t="s">
        <v>695</v>
      </c>
      <c r="M38" s="229"/>
      <c r="N38" s="227"/>
      <c r="O38" s="228"/>
      <c r="P38" s="227" t="s">
        <v>308</v>
      </c>
      <c r="Q38" s="227"/>
      <c r="R38" s="223"/>
      <c r="S38" s="229"/>
      <c r="T38" s="285" t="s">
        <v>255</v>
      </c>
    </row>
    <row r="39" spans="1:20" s="172" customFormat="1" ht="63.75">
      <c r="A39" s="54"/>
      <c r="B39" s="213" t="s">
        <v>402</v>
      </c>
      <c r="C39" s="10">
        <v>39849</v>
      </c>
      <c r="D39" s="197" t="s">
        <v>279</v>
      </c>
      <c r="E39" s="10" t="s">
        <v>275</v>
      </c>
      <c r="F39" s="170">
        <v>39849.635416666664</v>
      </c>
      <c r="G39" s="170">
        <v>39849.65972222222</v>
      </c>
      <c r="H39" s="211">
        <f>G39-F39</f>
        <v>0.024305555554747116</v>
      </c>
      <c r="I39" s="11" t="s">
        <v>783</v>
      </c>
      <c r="J39" s="11" t="s">
        <v>498</v>
      </c>
      <c r="K39" s="95" t="s">
        <v>162</v>
      </c>
      <c r="L39" s="272" t="s">
        <v>276</v>
      </c>
      <c r="M39" s="8" t="s">
        <v>280</v>
      </c>
      <c r="N39" s="11" t="s">
        <v>254</v>
      </c>
      <c r="O39" s="95"/>
      <c r="P39" s="11" t="s">
        <v>308</v>
      </c>
      <c r="Q39" s="11" t="s">
        <v>281</v>
      </c>
      <c r="R39" s="10">
        <v>39849</v>
      </c>
      <c r="S39" s="8"/>
      <c r="T39" s="285" t="s">
        <v>255</v>
      </c>
    </row>
    <row r="40" spans="1:20" s="217" customFormat="1" ht="65.25" customHeight="1">
      <c r="A40" s="216"/>
      <c r="B40" s="95" t="s">
        <v>402</v>
      </c>
      <c r="C40" s="230">
        <v>39846</v>
      </c>
      <c r="D40" s="166">
        <v>39846</v>
      </c>
      <c r="E40" s="95" t="s">
        <v>149</v>
      </c>
      <c r="F40" s="95" t="s">
        <v>150</v>
      </c>
      <c r="G40" s="95" t="s">
        <v>151</v>
      </c>
      <c r="H40" s="95">
        <v>100</v>
      </c>
      <c r="I40" s="95" t="s">
        <v>568</v>
      </c>
      <c r="J40" s="95" t="s">
        <v>498</v>
      </c>
      <c r="K40" s="232" t="s">
        <v>162</v>
      </c>
      <c r="L40" s="273" t="s">
        <v>152</v>
      </c>
      <c r="M40" s="231" t="s">
        <v>154</v>
      </c>
      <c r="N40" s="95" t="s">
        <v>254</v>
      </c>
      <c r="O40" s="95"/>
      <c r="P40" s="95" t="s">
        <v>308</v>
      </c>
      <c r="Q40" s="95" t="s">
        <v>153</v>
      </c>
      <c r="R40" s="233">
        <v>39846</v>
      </c>
      <c r="S40" s="95"/>
      <c r="T40" s="285" t="s">
        <v>255</v>
      </c>
    </row>
    <row r="41" spans="1:20" ht="76.5">
      <c r="A41" s="52" t="s">
        <v>801</v>
      </c>
      <c r="B41" s="213" t="s">
        <v>402</v>
      </c>
      <c r="C41" s="10">
        <v>39845</v>
      </c>
      <c r="D41" s="10">
        <v>39846</v>
      </c>
      <c r="E41" s="249" t="s">
        <v>407</v>
      </c>
      <c r="F41" s="10">
        <v>39846</v>
      </c>
      <c r="G41" s="215">
        <v>0.004756944444444445</v>
      </c>
      <c r="H41" s="234" t="s">
        <v>117</v>
      </c>
      <c r="I41" s="11" t="s">
        <v>783</v>
      </c>
      <c r="J41" s="212" t="s">
        <v>406</v>
      </c>
      <c r="K41" s="95" t="s">
        <v>200</v>
      </c>
      <c r="L41" s="254" t="s">
        <v>403</v>
      </c>
      <c r="M41" s="212" t="s">
        <v>404</v>
      </c>
      <c r="N41" s="213" t="s">
        <v>274</v>
      </c>
      <c r="O41" s="214"/>
      <c r="P41" s="11" t="s">
        <v>308</v>
      </c>
      <c r="Q41" s="25" t="s">
        <v>405</v>
      </c>
      <c r="R41" s="10">
        <v>39845</v>
      </c>
      <c r="T41" s="285" t="s">
        <v>255</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747</v>
      </c>
      <c r="C43" s="10">
        <v>39840</v>
      </c>
      <c r="D43" s="197">
        <v>39841</v>
      </c>
      <c r="E43" s="209" t="s">
        <v>395</v>
      </c>
      <c r="F43" s="209" t="s">
        <v>396</v>
      </c>
      <c r="G43" s="209" t="s">
        <v>397</v>
      </c>
      <c r="H43" s="209">
        <v>30</v>
      </c>
      <c r="I43" s="11" t="s">
        <v>783</v>
      </c>
      <c r="J43" s="11" t="s">
        <v>498</v>
      </c>
      <c r="K43" s="95" t="s">
        <v>162</v>
      </c>
      <c r="L43" s="267" t="s">
        <v>398</v>
      </c>
      <c r="M43" s="210" t="s">
        <v>399</v>
      </c>
      <c r="N43" s="11" t="s">
        <v>254</v>
      </c>
      <c r="O43" s="95"/>
      <c r="P43" s="11" t="s">
        <v>308</v>
      </c>
      <c r="Q43" s="209" t="s">
        <v>400</v>
      </c>
      <c r="R43" s="10">
        <v>39840</v>
      </c>
      <c r="S43" s="8"/>
      <c r="T43" s="285" t="s">
        <v>255</v>
      </c>
    </row>
    <row r="44" spans="1:20" s="172" customFormat="1" ht="51">
      <c r="A44" s="54"/>
      <c r="B44" s="22" t="s">
        <v>747</v>
      </c>
      <c r="C44" s="10">
        <v>39812</v>
      </c>
      <c r="D44" s="197">
        <v>39829</v>
      </c>
      <c r="E44" s="10" t="s">
        <v>672</v>
      </c>
      <c r="F44" s="205">
        <v>39812</v>
      </c>
      <c r="G44" s="10">
        <v>39833</v>
      </c>
      <c r="H44" s="11" t="s">
        <v>117</v>
      </c>
      <c r="I44" s="11" t="s">
        <v>783</v>
      </c>
      <c r="J44" s="11" t="s">
        <v>606</v>
      </c>
      <c r="K44" s="95" t="s">
        <v>201</v>
      </c>
      <c r="L44" s="272" t="s">
        <v>673</v>
      </c>
      <c r="M44" s="8" t="s">
        <v>674</v>
      </c>
      <c r="N44" s="11" t="s">
        <v>274</v>
      </c>
      <c r="O44" s="95"/>
      <c r="P44" s="11" t="s">
        <v>308</v>
      </c>
      <c r="Q44" s="11" t="s">
        <v>401</v>
      </c>
      <c r="R44" s="10">
        <v>39833</v>
      </c>
      <c r="S44" s="8"/>
      <c r="T44" s="285" t="s">
        <v>255</v>
      </c>
    </row>
    <row r="45" spans="1:20" s="172" customFormat="1" ht="51">
      <c r="A45" s="54"/>
      <c r="B45" s="22" t="s">
        <v>747</v>
      </c>
      <c r="C45" s="10">
        <v>39827</v>
      </c>
      <c r="D45" s="10">
        <v>39827</v>
      </c>
      <c r="E45" s="10" t="s">
        <v>721</v>
      </c>
      <c r="F45" s="10">
        <v>39827.427083333336</v>
      </c>
      <c r="G45" s="10">
        <v>39827.479166666664</v>
      </c>
      <c r="H45" s="11" t="s">
        <v>722</v>
      </c>
      <c r="I45" s="11" t="s">
        <v>497</v>
      </c>
      <c r="J45" s="11" t="s">
        <v>498</v>
      </c>
      <c r="K45" s="95" t="s">
        <v>162</v>
      </c>
      <c r="L45" s="272" t="s">
        <v>719</v>
      </c>
      <c r="M45" s="8" t="s">
        <v>720</v>
      </c>
      <c r="N45" s="11" t="s">
        <v>254</v>
      </c>
      <c r="O45" s="95"/>
      <c r="P45" s="11" t="s">
        <v>308</v>
      </c>
      <c r="Q45" s="11" t="s">
        <v>723</v>
      </c>
      <c r="R45" s="10">
        <v>39827</v>
      </c>
      <c r="S45" s="8"/>
      <c r="T45" s="285" t="s">
        <v>255</v>
      </c>
    </row>
    <row r="46" spans="1:20" s="172" customFormat="1" ht="51">
      <c r="A46" s="54"/>
      <c r="B46" s="172" t="s">
        <v>747</v>
      </c>
      <c r="C46" s="10">
        <v>39825</v>
      </c>
      <c r="D46" s="10">
        <v>39827</v>
      </c>
      <c r="E46" s="172" t="s">
        <v>724</v>
      </c>
      <c r="F46" s="10">
        <v>39825</v>
      </c>
      <c r="G46" s="10">
        <v>39827</v>
      </c>
      <c r="H46" s="172" t="s">
        <v>117</v>
      </c>
      <c r="I46" s="11" t="s">
        <v>783</v>
      </c>
      <c r="J46" s="11" t="s">
        <v>710</v>
      </c>
      <c r="K46" s="95" t="s">
        <v>201</v>
      </c>
      <c r="L46" s="272" t="s">
        <v>717</v>
      </c>
      <c r="M46" s="201" t="s">
        <v>86</v>
      </c>
      <c r="N46" s="11" t="s">
        <v>254</v>
      </c>
      <c r="O46" s="95"/>
      <c r="P46" s="11" t="s">
        <v>308</v>
      </c>
      <c r="Q46" s="11" t="s">
        <v>87</v>
      </c>
      <c r="R46" s="10">
        <v>39827</v>
      </c>
      <c r="S46" s="8"/>
      <c r="T46" s="285" t="s">
        <v>255</v>
      </c>
    </row>
    <row r="47" spans="1:20" s="172" customFormat="1" ht="51">
      <c r="A47" s="54"/>
      <c r="B47" s="22" t="s">
        <v>747</v>
      </c>
      <c r="C47" s="10">
        <v>39778</v>
      </c>
      <c r="D47" s="10">
        <v>39820</v>
      </c>
      <c r="E47" s="10" t="s">
        <v>725</v>
      </c>
      <c r="F47" s="10">
        <v>39778</v>
      </c>
      <c r="G47" s="10">
        <v>39821</v>
      </c>
      <c r="H47" s="11" t="s">
        <v>117</v>
      </c>
      <c r="I47" s="11" t="s">
        <v>783</v>
      </c>
      <c r="J47" s="11" t="s">
        <v>259</v>
      </c>
      <c r="K47" s="95" t="s">
        <v>201</v>
      </c>
      <c r="L47" s="275" t="s">
        <v>465</v>
      </c>
      <c r="M47" s="8" t="s">
        <v>718</v>
      </c>
      <c r="N47" s="11" t="s">
        <v>274</v>
      </c>
      <c r="O47" s="95"/>
      <c r="P47" s="11" t="s">
        <v>308</v>
      </c>
      <c r="Q47" s="11" t="s">
        <v>880</v>
      </c>
      <c r="R47" s="10">
        <v>39821</v>
      </c>
      <c r="S47" s="8"/>
      <c r="T47" s="285" t="s">
        <v>255</v>
      </c>
    </row>
    <row r="48" spans="1:20" s="172" customFormat="1" ht="51">
      <c r="A48" s="54"/>
      <c r="B48" s="22" t="s">
        <v>747</v>
      </c>
      <c r="C48" s="10">
        <v>39818</v>
      </c>
      <c r="D48" s="10">
        <v>39819</v>
      </c>
      <c r="E48" s="10" t="s">
        <v>748</v>
      </c>
      <c r="F48" s="10">
        <v>39818</v>
      </c>
      <c r="G48" s="10">
        <v>39820</v>
      </c>
      <c r="H48" s="11" t="s">
        <v>117</v>
      </c>
      <c r="I48" s="11" t="s">
        <v>783</v>
      </c>
      <c r="J48" s="11" t="s">
        <v>259</v>
      </c>
      <c r="K48" s="95" t="s">
        <v>201</v>
      </c>
      <c r="L48" s="272" t="s">
        <v>749</v>
      </c>
      <c r="M48" s="8" t="s">
        <v>718</v>
      </c>
      <c r="N48" s="11" t="s">
        <v>254</v>
      </c>
      <c r="O48" s="95"/>
      <c r="P48" s="11" t="s">
        <v>308</v>
      </c>
      <c r="Q48" s="11" t="s">
        <v>880</v>
      </c>
      <c r="R48" s="10">
        <v>39820</v>
      </c>
      <c r="S48" s="8"/>
      <c r="T48" s="285" t="s">
        <v>255</v>
      </c>
    </row>
    <row r="49" spans="1:20" s="172" customFormat="1" ht="51">
      <c r="A49" s="54"/>
      <c r="B49" s="22" t="s">
        <v>747</v>
      </c>
      <c r="C49" s="10">
        <v>39815</v>
      </c>
      <c r="D49" s="10">
        <v>39818</v>
      </c>
      <c r="E49" s="172" t="s">
        <v>488</v>
      </c>
      <c r="F49" s="10">
        <v>39815</v>
      </c>
      <c r="G49" s="189">
        <v>39819.583333333336</v>
      </c>
      <c r="H49" s="11" t="s">
        <v>117</v>
      </c>
      <c r="I49" s="11" t="s">
        <v>783</v>
      </c>
      <c r="J49" s="11" t="s">
        <v>259</v>
      </c>
      <c r="K49" s="95" t="s">
        <v>201</v>
      </c>
      <c r="L49" s="275" t="s">
        <v>489</v>
      </c>
      <c r="M49" s="8" t="s">
        <v>718</v>
      </c>
      <c r="N49" s="11" t="s">
        <v>254</v>
      </c>
      <c r="O49" s="95"/>
      <c r="P49" s="11" t="s">
        <v>308</v>
      </c>
      <c r="Q49" s="11" t="s">
        <v>880</v>
      </c>
      <c r="R49" s="10">
        <v>39819</v>
      </c>
      <c r="S49" s="8"/>
      <c r="T49" s="285" t="s">
        <v>255</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7" r:id="rId3"/>
  <legacyDrawing r:id="rId2"/>
</worksheet>
</file>

<file path=xl/worksheets/sheet1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7" t="s">
        <v>467</v>
      </c>
      <c r="B1" s="537"/>
      <c r="C1" s="537"/>
      <c r="D1" s="537"/>
      <c r="E1" s="537"/>
      <c r="F1" s="537"/>
      <c r="G1" s="537"/>
    </row>
    <row r="2" spans="1:7" ht="23.25" customHeight="1" thickBot="1">
      <c r="A2" s="77" t="s">
        <v>214</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216</v>
      </c>
      <c r="C4" s="206">
        <f>31*24*60</f>
        <v>44640</v>
      </c>
      <c r="D4" s="206">
        <v>2188</v>
      </c>
      <c r="E4" s="207">
        <f>SUM(C4-D4)</f>
        <v>42452</v>
      </c>
      <c r="F4" s="208">
        <v>30</v>
      </c>
      <c r="G4" s="100">
        <f aca="true" t="shared" si="0" ref="G4:G11">(E4-F4)/E4</f>
        <v>0.9992933195138038</v>
      </c>
    </row>
    <row r="5" spans="1:7" ht="23.25" customHeight="1" thickBot="1">
      <c r="A5" s="15" t="s">
        <v>127</v>
      </c>
      <c r="B5" s="15" t="s">
        <v>216</v>
      </c>
      <c r="C5" s="16">
        <v>40320</v>
      </c>
      <c r="D5" s="16">
        <v>3655</v>
      </c>
      <c r="E5" s="16">
        <f aca="true" t="shared" si="1" ref="E5:E15">SUM(C5-D5)</f>
        <v>36665</v>
      </c>
      <c r="F5" s="98">
        <v>135</v>
      </c>
      <c r="G5" s="100">
        <f t="shared" si="0"/>
        <v>0.9963180144552025</v>
      </c>
    </row>
    <row r="6" spans="1:7" ht="23.25" customHeight="1" thickBot="1">
      <c r="A6" s="15" t="s">
        <v>128</v>
      </c>
      <c r="B6" s="15" t="s">
        <v>216</v>
      </c>
      <c r="C6" s="16">
        <f>31*24*60</f>
        <v>44640</v>
      </c>
      <c r="D6" s="16">
        <f>568+630</f>
        <v>1198</v>
      </c>
      <c r="E6" s="16">
        <f t="shared" si="1"/>
        <v>43442</v>
      </c>
      <c r="F6" s="98">
        <v>36</v>
      </c>
      <c r="G6" s="100">
        <f t="shared" si="0"/>
        <v>0.9991713088715989</v>
      </c>
    </row>
    <row r="7" spans="1:7" ht="23.25" customHeight="1" thickBot="1">
      <c r="A7" s="15" t="s">
        <v>129</v>
      </c>
      <c r="B7" s="15" t="s">
        <v>216</v>
      </c>
      <c r="C7" s="16">
        <f>30*24*60</f>
        <v>43200</v>
      </c>
      <c r="D7" s="16">
        <v>3060</v>
      </c>
      <c r="E7" s="16">
        <f t="shared" si="1"/>
        <v>40140</v>
      </c>
      <c r="F7" s="98">
        <v>0</v>
      </c>
      <c r="G7" s="100">
        <f t="shared" si="0"/>
        <v>1</v>
      </c>
    </row>
    <row r="8" spans="1:7" ht="23.25" customHeight="1" thickBot="1">
      <c r="A8" s="15" t="s">
        <v>130</v>
      </c>
      <c r="B8" s="15" t="s">
        <v>216</v>
      </c>
      <c r="C8" s="16">
        <f>31*24*60</f>
        <v>44640</v>
      </c>
      <c r="D8" s="16">
        <v>3007</v>
      </c>
      <c r="E8" s="16">
        <f t="shared" si="1"/>
        <v>41633</v>
      </c>
      <c r="F8" s="98">
        <v>0</v>
      </c>
      <c r="G8" s="100">
        <f t="shared" si="0"/>
        <v>1</v>
      </c>
    </row>
    <row r="9" spans="1:7" ht="23.25" customHeight="1" thickBot="1">
      <c r="A9" s="15" t="s">
        <v>131</v>
      </c>
      <c r="B9" s="15" t="s">
        <v>216</v>
      </c>
      <c r="C9" s="16">
        <f>30*24*60</f>
        <v>43200</v>
      </c>
      <c r="D9" s="16">
        <v>3787</v>
      </c>
      <c r="E9" s="16">
        <f t="shared" si="1"/>
        <v>39413</v>
      </c>
      <c r="F9" s="15">
        <v>0</v>
      </c>
      <c r="G9" s="100">
        <f t="shared" si="0"/>
        <v>1</v>
      </c>
    </row>
    <row r="10" spans="1:7" ht="23.25" customHeight="1" thickBot="1">
      <c r="A10" s="15" t="s">
        <v>132</v>
      </c>
      <c r="B10" s="15" t="s">
        <v>216</v>
      </c>
      <c r="C10" s="16">
        <v>44640</v>
      </c>
      <c r="D10" s="16">
        <v>896</v>
      </c>
      <c r="E10" s="16">
        <f t="shared" si="1"/>
        <v>43744</v>
      </c>
      <c r="F10" s="15">
        <v>20</v>
      </c>
      <c r="G10" s="100">
        <f t="shared" si="0"/>
        <v>0.9995427944403804</v>
      </c>
    </row>
    <row r="11" spans="1:7" ht="21.75" customHeight="1" thickBot="1">
      <c r="A11" s="15" t="s">
        <v>133</v>
      </c>
      <c r="B11" s="15" t="s">
        <v>216</v>
      </c>
      <c r="C11" s="16">
        <v>44640</v>
      </c>
      <c r="D11" s="16">
        <v>1892</v>
      </c>
      <c r="E11" s="16">
        <f t="shared" si="1"/>
        <v>42748</v>
      </c>
      <c r="F11" s="15">
        <v>778</v>
      </c>
      <c r="G11" s="100">
        <f t="shared" si="0"/>
        <v>0.9818003181435389</v>
      </c>
    </row>
    <row r="12" spans="1:7" ht="23.25" customHeight="1" thickBot="1">
      <c r="A12" s="15" t="s">
        <v>134</v>
      </c>
      <c r="B12" s="15" t="s">
        <v>216</v>
      </c>
      <c r="C12" s="16">
        <f>30*24*60</f>
        <v>43200</v>
      </c>
      <c r="D12" s="16">
        <v>2932</v>
      </c>
      <c r="E12" s="16">
        <f>SUM(C12-D12)</f>
        <v>40268</v>
      </c>
      <c r="F12" s="98">
        <v>104</v>
      </c>
      <c r="G12" s="100">
        <f>(E12-F12)/E12</f>
        <v>0.9974173040627794</v>
      </c>
    </row>
    <row r="13" spans="1:7" ht="23.25" customHeight="1" thickBot="1">
      <c r="A13" s="17" t="s">
        <v>135</v>
      </c>
      <c r="B13" s="15" t="s">
        <v>216</v>
      </c>
      <c r="C13" s="16">
        <v>44640</v>
      </c>
      <c r="D13" s="16">
        <v>1504</v>
      </c>
      <c r="E13" s="183">
        <f t="shared" si="1"/>
        <v>43136</v>
      </c>
      <c r="F13" s="18">
        <v>0</v>
      </c>
      <c r="G13" s="100">
        <f>(E13-F13)/E13</f>
        <v>1</v>
      </c>
    </row>
    <row r="14" spans="1:7" ht="23.25" customHeight="1" thickBot="1">
      <c r="A14" s="17" t="s">
        <v>140</v>
      </c>
      <c r="B14" s="15" t="s">
        <v>216</v>
      </c>
      <c r="C14" s="16">
        <f>30*24*60</f>
        <v>43200</v>
      </c>
      <c r="D14" s="16">
        <v>1555</v>
      </c>
      <c r="E14" s="16">
        <f t="shared" si="1"/>
        <v>41645</v>
      </c>
      <c r="F14" s="18">
        <v>0</v>
      </c>
      <c r="G14" s="100">
        <f>(E14-F14)/E14</f>
        <v>1</v>
      </c>
    </row>
    <row r="15" spans="1:7" ht="23.25" customHeight="1" thickBot="1">
      <c r="A15" s="17" t="s">
        <v>141</v>
      </c>
      <c r="B15" s="15" t="s">
        <v>216</v>
      </c>
      <c r="C15" s="18">
        <v>44640</v>
      </c>
      <c r="D15" s="16">
        <v>855</v>
      </c>
      <c r="E15" s="183">
        <f t="shared" si="1"/>
        <v>43785</v>
      </c>
      <c r="F15" s="204">
        <v>311</v>
      </c>
      <c r="G15" s="100">
        <f>(E15-F15)/E15</f>
        <v>0.9928971108827224</v>
      </c>
    </row>
    <row r="16" spans="1:7" ht="23.25" customHeight="1">
      <c r="A16" s="531" t="s">
        <v>215</v>
      </c>
      <c r="B16" s="531" t="s">
        <v>216</v>
      </c>
      <c r="C16" s="533">
        <f>SUM(C4:C15)</f>
        <v>525600</v>
      </c>
      <c r="D16" s="533">
        <f>SUM(D4:D15)</f>
        <v>26529</v>
      </c>
      <c r="E16" s="533">
        <f>SUM(E4:E15)</f>
        <v>499071</v>
      </c>
      <c r="F16" s="533">
        <f>SUM(F4:F15)</f>
        <v>1414</v>
      </c>
      <c r="G16" s="535">
        <f>(E16-F16)/E16</f>
        <v>0.9971667357951073</v>
      </c>
    </row>
    <row r="17" spans="1:7" ht="23.25" customHeight="1" thickBot="1">
      <c r="A17" s="532"/>
      <c r="B17" s="532"/>
      <c r="C17" s="534"/>
      <c r="D17" s="534"/>
      <c r="E17" s="534"/>
      <c r="F17" s="534"/>
      <c r="G17" s="536"/>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1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30" t="s">
        <v>904</v>
      </c>
      <c r="B1" s="530"/>
      <c r="C1" s="530"/>
      <c r="D1" s="530"/>
      <c r="E1" s="530"/>
      <c r="F1" s="530"/>
      <c r="G1" s="530"/>
    </row>
    <row r="2" ht="23.25" customHeight="1" thickBot="1">
      <c r="A2" s="77" t="s">
        <v>214</v>
      </c>
    </row>
    <row r="3" spans="1:7" ht="22.5" thickBot="1">
      <c r="A3" s="19" t="s">
        <v>136</v>
      </c>
      <c r="B3" s="19" t="s">
        <v>137</v>
      </c>
      <c r="C3" s="19" t="s">
        <v>119</v>
      </c>
      <c r="D3" s="19" t="s">
        <v>122</v>
      </c>
      <c r="E3" s="19" t="s">
        <v>123</v>
      </c>
      <c r="F3" s="96" t="s">
        <v>124</v>
      </c>
      <c r="G3" s="99" t="s">
        <v>125</v>
      </c>
    </row>
    <row r="4" spans="1:7" ht="23.25" customHeight="1" thickBot="1">
      <c r="A4" s="15" t="s">
        <v>318</v>
      </c>
      <c r="B4" s="15" t="s">
        <v>197</v>
      </c>
      <c r="C4" s="206">
        <f>31*24*60</f>
        <v>44640</v>
      </c>
      <c r="D4" s="206">
        <v>2188</v>
      </c>
      <c r="E4" s="207">
        <f>SUM(C4-D4)</f>
        <v>42452</v>
      </c>
      <c r="F4" s="208">
        <v>30</v>
      </c>
      <c r="G4" s="100">
        <f aca="true" t="shared" si="0" ref="G4:G15">(E4-F4)/E4</f>
        <v>0.9992933195138038</v>
      </c>
    </row>
    <row r="5" spans="1:7" ht="23.25" customHeight="1" thickBot="1">
      <c r="A5" s="15" t="s">
        <v>127</v>
      </c>
      <c r="B5" s="15" t="s">
        <v>197</v>
      </c>
      <c r="C5" s="16">
        <v>40320</v>
      </c>
      <c r="D5" s="16">
        <v>3655</v>
      </c>
      <c r="E5" s="16">
        <f>SUM(C5-D5)</f>
        <v>36665</v>
      </c>
      <c r="F5" s="98">
        <v>135</v>
      </c>
      <c r="G5" s="100">
        <f t="shared" si="0"/>
        <v>0.9963180144552025</v>
      </c>
    </row>
    <row r="6" spans="1:7" ht="23.25" customHeight="1" thickBot="1">
      <c r="A6" s="15" t="s">
        <v>128</v>
      </c>
      <c r="B6" s="15" t="s">
        <v>197</v>
      </c>
      <c r="C6" s="206">
        <f>31*24*60</f>
        <v>44640</v>
      </c>
      <c r="D6" s="16">
        <f>568+630</f>
        <v>1198</v>
      </c>
      <c r="E6" s="16">
        <f aca="true" t="shared" si="1" ref="E6:E15">SUM(C6-D6)</f>
        <v>43442</v>
      </c>
      <c r="F6" s="98">
        <v>86</v>
      </c>
      <c r="G6" s="100">
        <f t="shared" si="0"/>
        <v>0.9980203489710419</v>
      </c>
    </row>
    <row r="7" spans="1:7" ht="23.25" customHeight="1" thickBot="1">
      <c r="A7" s="15" t="s">
        <v>129</v>
      </c>
      <c r="B7" s="15" t="s">
        <v>197</v>
      </c>
      <c r="C7" s="206">
        <f>30*24*60</f>
        <v>43200</v>
      </c>
      <c r="D7" s="16">
        <v>3060</v>
      </c>
      <c r="E7" s="16">
        <f t="shared" si="1"/>
        <v>40140</v>
      </c>
      <c r="F7" s="98">
        <v>45</v>
      </c>
      <c r="G7" s="100">
        <f t="shared" si="0"/>
        <v>0.9988789237668162</v>
      </c>
    </row>
    <row r="8" spans="1:7" ht="23.25" customHeight="1" thickBot="1">
      <c r="A8" s="15" t="s">
        <v>130</v>
      </c>
      <c r="B8" s="15" t="s">
        <v>197</v>
      </c>
      <c r="C8" s="16">
        <f>31*24*60</f>
        <v>44640</v>
      </c>
      <c r="D8" s="16">
        <v>3007</v>
      </c>
      <c r="E8" s="16">
        <f t="shared" si="1"/>
        <v>41633</v>
      </c>
      <c r="F8" s="98">
        <v>0</v>
      </c>
      <c r="G8" s="100">
        <f t="shared" si="0"/>
        <v>1</v>
      </c>
    </row>
    <row r="9" spans="1:7" ht="23.25" customHeight="1" thickBot="1">
      <c r="A9" s="15" t="s">
        <v>131</v>
      </c>
      <c r="B9" s="15" t="s">
        <v>197</v>
      </c>
      <c r="C9" s="16">
        <f>30*24*60</f>
        <v>43200</v>
      </c>
      <c r="D9" s="16">
        <v>3787</v>
      </c>
      <c r="E9" s="16">
        <f t="shared" si="1"/>
        <v>39413</v>
      </c>
      <c r="F9" s="15">
        <v>43</v>
      </c>
      <c r="G9" s="100">
        <f t="shared" si="0"/>
        <v>0.9989089894197346</v>
      </c>
    </row>
    <row r="10" spans="1:7" ht="23.25" customHeight="1" thickBot="1">
      <c r="A10" s="15" t="s">
        <v>132</v>
      </c>
      <c r="B10" s="15" t="s">
        <v>197</v>
      </c>
      <c r="C10" s="16">
        <v>44640</v>
      </c>
      <c r="D10" s="16">
        <v>896</v>
      </c>
      <c r="E10" s="16">
        <f t="shared" si="1"/>
        <v>43744</v>
      </c>
      <c r="F10" s="15">
        <v>20</v>
      </c>
      <c r="G10" s="100">
        <f t="shared" si="0"/>
        <v>0.9995427944403804</v>
      </c>
    </row>
    <row r="11" spans="1:7" ht="23.25" customHeight="1" thickBot="1">
      <c r="A11" s="15" t="s">
        <v>133</v>
      </c>
      <c r="B11" s="15" t="s">
        <v>197</v>
      </c>
      <c r="C11" s="16">
        <v>44640</v>
      </c>
      <c r="D11" s="16">
        <v>1892</v>
      </c>
      <c r="E11" s="16">
        <f t="shared" si="1"/>
        <v>42748</v>
      </c>
      <c r="F11" s="15">
        <v>343</v>
      </c>
      <c r="G11" s="100">
        <f t="shared" si="0"/>
        <v>0.9919762328062132</v>
      </c>
    </row>
    <row r="12" spans="1:7" ht="23.25" customHeight="1" thickBot="1">
      <c r="A12" s="15" t="s">
        <v>134</v>
      </c>
      <c r="B12" s="15" t="s">
        <v>197</v>
      </c>
      <c r="C12" s="16">
        <f>30*24*60</f>
        <v>43200</v>
      </c>
      <c r="D12" s="16">
        <v>2932</v>
      </c>
      <c r="E12" s="16">
        <f t="shared" si="1"/>
        <v>40268</v>
      </c>
      <c r="F12" s="98">
        <v>382</v>
      </c>
      <c r="G12" s="100">
        <f t="shared" si="0"/>
        <v>0.9905135591536705</v>
      </c>
    </row>
    <row r="13" spans="1:7" ht="23.25" customHeight="1" thickBot="1">
      <c r="A13" s="17" t="s">
        <v>135</v>
      </c>
      <c r="B13" s="15" t="s">
        <v>197</v>
      </c>
      <c r="C13" s="16">
        <v>44640</v>
      </c>
      <c r="D13" s="16">
        <v>1504</v>
      </c>
      <c r="E13" s="183">
        <f t="shared" si="1"/>
        <v>43136</v>
      </c>
      <c r="F13" s="18">
        <v>67</v>
      </c>
      <c r="G13" s="100">
        <f t="shared" si="0"/>
        <v>0.9984467729970327</v>
      </c>
    </row>
    <row r="14" spans="1:7" ht="23.25" customHeight="1" thickBot="1">
      <c r="A14" s="17" t="s">
        <v>140</v>
      </c>
      <c r="B14" s="15" t="s">
        <v>197</v>
      </c>
      <c r="C14" s="16">
        <f>30*24*60</f>
        <v>43200</v>
      </c>
      <c r="D14" s="16">
        <v>1555</v>
      </c>
      <c r="E14" s="183">
        <f t="shared" si="1"/>
        <v>41645</v>
      </c>
      <c r="F14" s="18">
        <v>0</v>
      </c>
      <c r="G14" s="100">
        <f t="shared" si="0"/>
        <v>1</v>
      </c>
    </row>
    <row r="15" spans="1:7" ht="23.25" customHeight="1" thickBot="1">
      <c r="A15" s="17" t="s">
        <v>141</v>
      </c>
      <c r="B15" s="15" t="s">
        <v>197</v>
      </c>
      <c r="C15" s="18">
        <v>44640</v>
      </c>
      <c r="D15" s="16">
        <v>855</v>
      </c>
      <c r="E15" s="183">
        <f t="shared" si="1"/>
        <v>43785</v>
      </c>
      <c r="F15" s="204">
        <v>311</v>
      </c>
      <c r="G15" s="100">
        <f t="shared" si="0"/>
        <v>0.9928971108827224</v>
      </c>
    </row>
    <row r="16" spans="1:7" ht="23.25" customHeight="1">
      <c r="A16" s="531" t="s">
        <v>215</v>
      </c>
      <c r="B16" s="531" t="s">
        <v>197</v>
      </c>
      <c r="C16" s="533">
        <f>SUM(C4:C15)</f>
        <v>525600</v>
      </c>
      <c r="D16" s="533">
        <f>SUM(D4:D15)</f>
        <v>26529</v>
      </c>
      <c r="E16" s="533">
        <f>SUM(E4:E15)</f>
        <v>499071</v>
      </c>
      <c r="F16" s="533">
        <f>SUM(F4:F15)</f>
        <v>1462</v>
      </c>
      <c r="G16" s="535">
        <f>(E16-F16)/E16</f>
        <v>0.9970705570950826</v>
      </c>
    </row>
    <row r="17" spans="1:7" ht="23.25" customHeight="1" thickBot="1">
      <c r="A17" s="532"/>
      <c r="B17" s="532"/>
      <c r="C17" s="534"/>
      <c r="D17" s="534"/>
      <c r="E17" s="534"/>
      <c r="F17" s="534"/>
      <c r="G17" s="536"/>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219</v>
      </c>
    </row>
    <row r="2" spans="2:7" ht="23.25">
      <c r="B2" s="6" t="s">
        <v>221</v>
      </c>
      <c r="D2" s="28"/>
      <c r="G2" s="28"/>
    </row>
    <row r="3" spans="2:7" ht="19.5" thickBot="1">
      <c r="B3" s="93" t="s">
        <v>228</v>
      </c>
      <c r="D3" s="29"/>
      <c r="F3" s="25"/>
      <c r="G3" s="34"/>
    </row>
    <row r="4" spans="2:7" ht="19.5" thickBot="1">
      <c r="B4" s="93"/>
      <c r="D4" s="34"/>
      <c r="F4" s="25"/>
      <c r="G4" s="29"/>
    </row>
    <row r="5" spans="2:7" ht="24" thickBot="1">
      <c r="B5" s="559" t="s">
        <v>221</v>
      </c>
      <c r="C5" s="560"/>
      <c r="D5" s="560"/>
      <c r="E5" s="560"/>
      <c r="F5" s="560"/>
      <c r="G5" s="53"/>
    </row>
    <row r="6" spans="2:7" ht="14.25" customHeight="1">
      <c r="B6" s="105" t="s">
        <v>232</v>
      </c>
      <c r="C6" s="27"/>
      <c r="D6" s="53"/>
      <c r="E6" s="27"/>
      <c r="F6" s="27"/>
      <c r="G6" s="53"/>
    </row>
    <row r="7" spans="2:7" ht="12.75">
      <c r="B7" s="30"/>
      <c r="C7" s="27"/>
      <c r="D7" s="53"/>
      <c r="E7" s="31"/>
      <c r="F7" s="27"/>
      <c r="G7" s="53"/>
    </row>
    <row r="8" spans="1:7" ht="23.25">
      <c r="A8" s="46"/>
      <c r="B8" s="45" t="s">
        <v>222</v>
      </c>
      <c r="C8" s="27"/>
      <c r="D8" s="53"/>
      <c r="E8" s="45" t="s">
        <v>223</v>
      </c>
      <c r="F8" s="27"/>
      <c r="G8" s="53"/>
    </row>
    <row r="9" spans="2:7" ht="25.5">
      <c r="B9" s="32" t="s">
        <v>112</v>
      </c>
      <c r="C9" s="26" t="s">
        <v>194</v>
      </c>
      <c r="D9" s="53"/>
      <c r="E9" s="23" t="s">
        <v>187</v>
      </c>
      <c r="F9" s="26" t="s">
        <v>194</v>
      </c>
      <c r="G9" s="53"/>
    </row>
    <row r="10" spans="2:7" ht="12.75">
      <c r="B10" s="50"/>
      <c r="C10" s="48"/>
      <c r="D10" s="53"/>
      <c r="E10" s="47"/>
      <c r="F10" s="48"/>
      <c r="G10" s="53"/>
    </row>
    <row r="11" spans="2:7" ht="12.75">
      <c r="B11" s="33" t="s">
        <v>220</v>
      </c>
      <c r="C11" s="49">
        <f>'2008 Ext Rpt Monthly Summary'!C31</f>
        <v>6</v>
      </c>
      <c r="D11" s="53"/>
      <c r="E11" s="24" t="s">
        <v>200</v>
      </c>
      <c r="F11" s="49">
        <f>'2008 Ext Rpt Monthly Summary'!K31</f>
        <v>12</v>
      </c>
      <c r="G11" s="53"/>
    </row>
    <row r="12" spans="2:7" ht="12.75">
      <c r="B12" s="33"/>
      <c r="C12" s="64"/>
      <c r="D12" s="53"/>
      <c r="E12" s="24"/>
      <c r="F12" s="49"/>
      <c r="G12" s="53"/>
    </row>
    <row r="13" spans="2:7" ht="12.75">
      <c r="B13" s="33" t="s">
        <v>193</v>
      </c>
      <c r="C13" s="64">
        <f>'2008 Ext Rpt Monthly Summary'!D31</f>
        <v>5</v>
      </c>
      <c r="D13" s="53"/>
      <c r="E13" s="24" t="s">
        <v>201</v>
      </c>
      <c r="F13" s="49">
        <f>'2008 Ext Rpt Monthly Summary'!L31</f>
        <v>9</v>
      </c>
      <c r="G13" s="53"/>
    </row>
    <row r="14" spans="2:7" ht="12.75">
      <c r="B14" s="33"/>
      <c r="C14" s="64"/>
      <c r="D14" s="53"/>
      <c r="E14" s="24"/>
      <c r="F14" s="49"/>
      <c r="G14" s="53"/>
    </row>
    <row r="15" spans="2:7" ht="12.75">
      <c r="B15" s="33" t="s">
        <v>212</v>
      </c>
      <c r="C15" s="64">
        <f>'2008 Ext Rpt Monthly Summary'!E31</f>
        <v>4</v>
      </c>
      <c r="D15" s="53"/>
      <c r="E15" s="24" t="s">
        <v>202</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162</v>
      </c>
      <c r="F17" s="49">
        <f>'2008 Ext Rpt Monthly Summary'!N31</f>
        <v>5</v>
      </c>
      <c r="G17" s="53"/>
    </row>
    <row r="18" spans="2:7" ht="12.75">
      <c r="B18" s="33"/>
      <c r="D18" s="53"/>
      <c r="E18" s="24"/>
      <c r="F18" s="49"/>
      <c r="G18" s="53"/>
    </row>
    <row r="19" spans="2:7" ht="12.75">
      <c r="B19" s="33" t="s">
        <v>233</v>
      </c>
      <c r="C19" s="64">
        <f>'2008 Ext Rpt Monthly Summary'!G31</f>
        <v>10</v>
      </c>
      <c r="D19" s="53"/>
      <c r="E19" s="24" t="s">
        <v>144</v>
      </c>
      <c r="F19" s="49">
        <v>3</v>
      </c>
      <c r="G19" s="53"/>
    </row>
    <row r="20" spans="2:7" ht="12.75">
      <c r="B20" s="33"/>
      <c r="D20" s="53"/>
      <c r="E20" s="24"/>
      <c r="F20" s="49"/>
      <c r="G20" s="53"/>
    </row>
    <row r="21" spans="2:7" ht="12.75">
      <c r="B21" s="33" t="s">
        <v>144</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sheetPr>
    <tabColor theme="3" tint="-0.24997000396251678"/>
  </sheetPr>
  <dimension ref="A1:T47"/>
  <sheetViews>
    <sheetView tabSelected="1" zoomScale="75" zoomScaleNormal="75" zoomScalePageLayoutView="0" workbookViewId="0" topLeftCell="A1">
      <selection activeCell="B7" sqref="B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219</v>
      </c>
      <c r="C1" s="6"/>
      <c r="D1" s="195"/>
      <c r="E1" s="4"/>
      <c r="G1" s="187"/>
      <c r="I1" s="7"/>
      <c r="J1" s="7"/>
      <c r="K1" s="4"/>
      <c r="L1" s="261"/>
      <c r="M1" s="7"/>
      <c r="N1" s="7"/>
      <c r="O1" s="61"/>
      <c r="P1" s="61"/>
      <c r="R1" s="9"/>
      <c r="T1" s="4"/>
    </row>
    <row r="2" spans="1:20" s="3" customFormat="1" ht="23.25">
      <c r="A2" s="55"/>
      <c r="B2" s="6" t="s">
        <v>226</v>
      </c>
      <c r="C2" s="6"/>
      <c r="D2" s="195"/>
      <c r="E2" s="4"/>
      <c r="G2" s="187"/>
      <c r="I2" s="7"/>
      <c r="J2" s="7"/>
      <c r="K2" s="117"/>
      <c r="L2" s="261"/>
      <c r="M2" s="7"/>
      <c r="N2" s="7"/>
      <c r="O2" s="61"/>
      <c r="P2" s="61"/>
      <c r="R2" s="9"/>
      <c r="T2" s="4"/>
    </row>
    <row r="3" spans="1:20" s="3" customFormat="1" ht="18.75">
      <c r="A3" s="55"/>
      <c r="B3" s="93" t="s">
        <v>225</v>
      </c>
      <c r="C3" s="5"/>
      <c r="D3" s="195"/>
      <c r="E3" s="4"/>
      <c r="G3" s="187"/>
      <c r="I3" s="7"/>
      <c r="J3" s="7"/>
      <c r="K3" s="4"/>
      <c r="L3" s="261"/>
      <c r="M3" s="7"/>
      <c r="N3" s="7"/>
      <c r="O3" s="61"/>
      <c r="P3" s="61"/>
      <c r="Q3" s="4"/>
      <c r="R3" s="9"/>
      <c r="T3" s="4"/>
    </row>
    <row r="4" spans="1:20" s="4" customFormat="1" ht="53.25" customHeight="1">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2:20" ht="25.5">
      <c r="B5" s="396" t="s">
        <v>126</v>
      </c>
      <c r="C5" s="253">
        <v>41277</v>
      </c>
      <c r="D5" s="249">
        <v>41277</v>
      </c>
      <c r="E5" s="249" t="s">
        <v>1636</v>
      </c>
      <c r="F5" s="303" t="s">
        <v>1640</v>
      </c>
      <c r="G5" s="322" t="s">
        <v>1389</v>
      </c>
      <c r="H5" s="213">
        <v>119</v>
      </c>
      <c r="I5" s="303" t="s">
        <v>1639</v>
      </c>
      <c r="J5" s="303" t="s">
        <v>693</v>
      </c>
      <c r="K5" s="303" t="s">
        <v>1638</v>
      </c>
      <c r="L5" s="368" t="s">
        <v>1637</v>
      </c>
      <c r="M5" s="434" t="s">
        <v>1641</v>
      </c>
      <c r="N5" s="303" t="s">
        <v>254</v>
      </c>
      <c r="O5" s="303" t="s">
        <v>254</v>
      </c>
      <c r="P5" s="303" t="s">
        <v>347</v>
      </c>
      <c r="Q5" s="303" t="s">
        <v>693</v>
      </c>
      <c r="R5" s="570">
        <v>41281</v>
      </c>
      <c r="S5" s="323"/>
      <c r="T5" s="477" t="s">
        <v>255</v>
      </c>
    </row>
    <row r="6" spans="1:20" s="4" customFormat="1" ht="12.75">
      <c r="A6" s="54"/>
      <c r="B6" s="516"/>
      <c r="C6" s="516"/>
      <c r="D6" s="517"/>
      <c r="E6" s="516"/>
      <c r="F6" s="516"/>
      <c r="G6" s="518"/>
      <c r="H6" s="516"/>
      <c r="I6" s="2"/>
      <c r="J6" s="2"/>
      <c r="K6" s="516"/>
      <c r="L6" s="516"/>
      <c r="M6" s="569"/>
      <c r="N6" s="516"/>
      <c r="O6" s="516"/>
      <c r="P6" s="516"/>
      <c r="Q6" s="516"/>
      <c r="R6" s="516"/>
      <c r="S6" s="516"/>
      <c r="T6" s="1"/>
    </row>
    <row r="7" spans="2:20" ht="51">
      <c r="B7" s="396" t="s">
        <v>141</v>
      </c>
      <c r="C7" s="253">
        <v>41246</v>
      </c>
      <c r="D7" s="249">
        <v>41246</v>
      </c>
      <c r="E7" s="249" t="s">
        <v>1628</v>
      </c>
      <c r="F7" s="303" t="s">
        <v>1629</v>
      </c>
      <c r="G7" s="322" t="s">
        <v>1630</v>
      </c>
      <c r="H7" s="213">
        <v>720</v>
      </c>
      <c r="I7" s="344" t="s">
        <v>1631</v>
      </c>
      <c r="J7" s="303" t="s">
        <v>1262</v>
      </c>
      <c r="K7" s="303" t="s">
        <v>162</v>
      </c>
      <c r="L7" s="434" t="s">
        <v>1632</v>
      </c>
      <c r="M7" s="434" t="s">
        <v>1633</v>
      </c>
      <c r="N7" s="303" t="s">
        <v>274</v>
      </c>
      <c r="O7" s="303" t="s">
        <v>254</v>
      </c>
      <c r="P7" s="303" t="s">
        <v>347</v>
      </c>
      <c r="Q7" s="164" t="s">
        <v>1634</v>
      </c>
      <c r="R7" s="164" t="s">
        <v>1635</v>
      </c>
      <c r="S7" s="323"/>
      <c r="T7" s="488" t="s">
        <v>1540</v>
      </c>
    </row>
    <row r="8" spans="1:20" s="4" customFormat="1" ht="12.75">
      <c r="A8" s="54"/>
      <c r="B8" s="516"/>
      <c r="C8" s="516"/>
      <c r="D8" s="517"/>
      <c r="E8" s="516"/>
      <c r="F8" s="516"/>
      <c r="G8" s="518"/>
      <c r="H8" s="516"/>
      <c r="I8" s="2"/>
      <c r="J8" s="2"/>
      <c r="K8" s="516"/>
      <c r="L8" s="516"/>
      <c r="M8" s="516"/>
      <c r="N8" s="516"/>
      <c r="O8" s="516"/>
      <c r="P8" s="516"/>
      <c r="Q8" s="516"/>
      <c r="R8" s="516"/>
      <c r="S8" s="516"/>
      <c r="T8" s="1"/>
    </row>
    <row r="9" spans="1:20" ht="38.25">
      <c r="A9" s="172"/>
      <c r="B9" s="303" t="s">
        <v>140</v>
      </c>
      <c r="C9" s="304">
        <v>41214</v>
      </c>
      <c r="D9" s="326">
        <v>41214</v>
      </c>
      <c r="E9" s="303" t="s">
        <v>1613</v>
      </c>
      <c r="F9" s="303" t="s">
        <v>1615</v>
      </c>
      <c r="G9" s="322" t="s">
        <v>1616</v>
      </c>
      <c r="H9" s="303">
        <v>53</v>
      </c>
      <c r="I9" s="303" t="s">
        <v>1363</v>
      </c>
      <c r="J9" s="303" t="s">
        <v>117</v>
      </c>
      <c r="K9" s="303" t="s">
        <v>162</v>
      </c>
      <c r="L9" s="344" t="s">
        <v>1617</v>
      </c>
      <c r="M9" s="344" t="s">
        <v>1618</v>
      </c>
      <c r="N9" s="201" t="s">
        <v>254</v>
      </c>
      <c r="O9" s="303" t="s">
        <v>254</v>
      </c>
      <c r="P9" s="303" t="s">
        <v>347</v>
      </c>
      <c r="Q9" s="344" t="s">
        <v>1625</v>
      </c>
      <c r="R9" s="304">
        <v>41214</v>
      </c>
      <c r="S9" s="344" t="s">
        <v>1619</v>
      </c>
      <c r="T9" s="477" t="s">
        <v>255</v>
      </c>
    </row>
    <row r="10" spans="1:20" s="4" customFormat="1" ht="12.75">
      <c r="A10" s="54"/>
      <c r="B10" s="516"/>
      <c r="C10" s="516"/>
      <c r="D10" s="517"/>
      <c r="E10" s="516"/>
      <c r="F10" s="516"/>
      <c r="G10" s="518"/>
      <c r="H10" s="516"/>
      <c r="I10" s="2"/>
      <c r="J10" s="2"/>
      <c r="K10" s="516"/>
      <c r="L10" s="516"/>
      <c r="M10" s="516"/>
      <c r="N10" s="516"/>
      <c r="O10" s="516"/>
      <c r="P10" s="516"/>
      <c r="Q10" s="516"/>
      <c r="R10" s="516"/>
      <c r="S10" s="516"/>
      <c r="T10" s="1"/>
    </row>
    <row r="11" spans="1:20" ht="25.5">
      <c r="A11" s="172"/>
      <c r="B11" s="303" t="s">
        <v>135</v>
      </c>
      <c r="C11" s="304">
        <v>41194</v>
      </c>
      <c r="D11" s="326">
        <v>41194</v>
      </c>
      <c r="E11" s="303" t="s">
        <v>1614</v>
      </c>
      <c r="F11" s="303" t="s">
        <v>1621</v>
      </c>
      <c r="G11" s="322" t="s">
        <v>1622</v>
      </c>
      <c r="H11" s="303">
        <v>83</v>
      </c>
      <c r="I11" s="303" t="s">
        <v>1476</v>
      </c>
      <c r="J11" s="303" t="s">
        <v>117</v>
      </c>
      <c r="K11" s="303" t="s">
        <v>162</v>
      </c>
      <c r="L11" s="344" t="s">
        <v>1620</v>
      </c>
      <c r="M11" s="344" t="s">
        <v>997</v>
      </c>
      <c r="N11" s="201" t="s">
        <v>254</v>
      </c>
      <c r="O11" s="303" t="s">
        <v>254</v>
      </c>
      <c r="P11" s="303" t="s">
        <v>347</v>
      </c>
      <c r="Q11" s="344" t="s">
        <v>1624</v>
      </c>
      <c r="R11" s="304">
        <v>41194</v>
      </c>
      <c r="S11" s="344" t="s">
        <v>1623</v>
      </c>
      <c r="T11" s="477" t="s">
        <v>255</v>
      </c>
    </row>
    <row r="12" spans="1:20" s="4" customFormat="1" ht="12.75">
      <c r="A12" s="54"/>
      <c r="B12" s="256"/>
      <c r="C12" s="256"/>
      <c r="D12" s="281"/>
      <c r="E12" s="256"/>
      <c r="F12" s="256"/>
      <c r="G12" s="282"/>
      <c r="H12" s="256"/>
      <c r="I12" s="257"/>
      <c r="J12" s="257"/>
      <c r="K12" s="256"/>
      <c r="L12" s="256"/>
      <c r="M12" s="256"/>
      <c r="N12" s="256"/>
      <c r="O12" s="256"/>
      <c r="P12" s="256"/>
      <c r="Q12" s="256"/>
      <c r="R12" s="256"/>
      <c r="S12" s="256"/>
      <c r="T12" s="256"/>
    </row>
    <row r="13" spans="1:20" ht="51">
      <c r="A13" s="258"/>
      <c r="B13" s="213" t="s">
        <v>134</v>
      </c>
      <c r="C13" s="303" t="s">
        <v>1608</v>
      </c>
      <c r="D13" s="249">
        <v>41169</v>
      </c>
      <c r="E13" s="303" t="s">
        <v>1606</v>
      </c>
      <c r="F13" s="303" t="s">
        <v>117</v>
      </c>
      <c r="G13" s="322" t="s">
        <v>117</v>
      </c>
      <c r="H13" s="303" t="s">
        <v>117</v>
      </c>
      <c r="I13" s="303" t="s">
        <v>117</v>
      </c>
      <c r="J13" s="303" t="s">
        <v>1611</v>
      </c>
      <c r="K13" s="303" t="s">
        <v>200</v>
      </c>
      <c r="L13" s="344" t="s">
        <v>1607</v>
      </c>
      <c r="M13" s="7" t="s">
        <v>1610</v>
      </c>
      <c r="N13" s="323"/>
      <c r="O13" s="303" t="s">
        <v>254</v>
      </c>
      <c r="P13" s="303" t="s">
        <v>347</v>
      </c>
      <c r="Q13" s="7" t="s">
        <v>1609</v>
      </c>
      <c r="R13" s="253">
        <v>41174</v>
      </c>
      <c r="S13" s="7" t="s">
        <v>1612</v>
      </c>
      <c r="T13" s="492" t="s">
        <v>255</v>
      </c>
    </row>
    <row r="14" spans="1:20" s="4" customFormat="1" ht="12.75">
      <c r="A14" s="54"/>
      <c r="B14" s="256"/>
      <c r="C14" s="256"/>
      <c r="D14" s="281"/>
      <c r="E14" s="256"/>
      <c r="F14" s="256"/>
      <c r="G14" s="282"/>
      <c r="H14" s="256"/>
      <c r="I14" s="257"/>
      <c r="J14" s="257"/>
      <c r="K14" s="256"/>
      <c r="L14" s="256"/>
      <c r="M14" s="256"/>
      <c r="N14" s="256"/>
      <c r="O14" s="256"/>
      <c r="P14" s="256"/>
      <c r="Q14" s="256"/>
      <c r="R14" s="256"/>
      <c r="S14" s="256"/>
      <c r="T14" s="256"/>
    </row>
    <row r="15" spans="1:20" ht="25.5">
      <c r="A15" s="329"/>
      <c r="B15" s="213" t="s">
        <v>133</v>
      </c>
      <c r="C15" s="253">
        <v>41143</v>
      </c>
      <c r="D15" s="253">
        <v>41144</v>
      </c>
      <c r="E15" s="213" t="s">
        <v>1601</v>
      </c>
      <c r="F15" s="213" t="s">
        <v>1604</v>
      </c>
      <c r="G15" s="213" t="s">
        <v>1605</v>
      </c>
      <c r="H15" s="213">
        <v>17</v>
      </c>
      <c r="I15" s="213" t="s">
        <v>1363</v>
      </c>
      <c r="J15" s="303" t="s">
        <v>117</v>
      </c>
      <c r="K15" s="303" t="s">
        <v>162</v>
      </c>
      <c r="L15" s="368" t="s">
        <v>1602</v>
      </c>
      <c r="M15" s="201" t="s">
        <v>1543</v>
      </c>
      <c r="N15" s="303" t="s">
        <v>254</v>
      </c>
      <c r="O15" s="303" t="s">
        <v>254</v>
      </c>
      <c r="P15" s="319" t="s">
        <v>347</v>
      </c>
      <c r="Q15" s="323"/>
      <c r="R15" s="336" t="s">
        <v>1369</v>
      </c>
      <c r="S15" s="323"/>
      <c r="T15" s="488" t="s">
        <v>1540</v>
      </c>
    </row>
    <row r="16" spans="1:20" ht="25.5">
      <c r="A16" s="329"/>
      <c r="B16" s="213" t="s">
        <v>133</v>
      </c>
      <c r="C16" s="253">
        <v>41142</v>
      </c>
      <c r="D16" s="253">
        <v>41144</v>
      </c>
      <c r="E16" s="213" t="s">
        <v>1601</v>
      </c>
      <c r="F16" s="213" t="s">
        <v>58</v>
      </c>
      <c r="G16" s="213" t="s">
        <v>1603</v>
      </c>
      <c r="H16" s="213">
        <v>58</v>
      </c>
      <c r="I16" s="213" t="s">
        <v>1363</v>
      </c>
      <c r="J16" s="303" t="s">
        <v>117</v>
      </c>
      <c r="K16" s="303" t="s">
        <v>162</v>
      </c>
      <c r="L16" s="368" t="s">
        <v>1602</v>
      </c>
      <c r="M16" s="201" t="s">
        <v>1543</v>
      </c>
      <c r="N16" s="303" t="s">
        <v>254</v>
      </c>
      <c r="O16" s="303" t="s">
        <v>254</v>
      </c>
      <c r="P16" s="319" t="s">
        <v>347</v>
      </c>
      <c r="Q16" s="323"/>
      <c r="R16" s="336" t="s">
        <v>1369</v>
      </c>
      <c r="S16" s="323"/>
      <c r="T16" s="488" t="s">
        <v>1540</v>
      </c>
    </row>
    <row r="17" spans="2:20" ht="38.25">
      <c r="B17" s="222" t="s">
        <v>133</v>
      </c>
      <c r="C17" s="337">
        <v>41127</v>
      </c>
      <c r="D17" s="338">
        <v>41128</v>
      </c>
      <c r="E17" s="338" t="s">
        <v>1590</v>
      </c>
      <c r="F17" s="336" t="s">
        <v>1494</v>
      </c>
      <c r="G17" s="398" t="s">
        <v>1591</v>
      </c>
      <c r="H17" s="222">
        <v>60</v>
      </c>
      <c r="I17" s="336" t="s">
        <v>1592</v>
      </c>
      <c r="J17" s="336" t="s">
        <v>117</v>
      </c>
      <c r="K17" s="336" t="s">
        <v>162</v>
      </c>
      <c r="L17" s="515" t="s">
        <v>1593</v>
      </c>
      <c r="M17" s="515" t="s">
        <v>1597</v>
      </c>
      <c r="N17" s="336" t="s">
        <v>254</v>
      </c>
      <c r="O17" s="336" t="s">
        <v>254</v>
      </c>
      <c r="P17" s="319" t="s">
        <v>347</v>
      </c>
      <c r="Q17" s="342"/>
      <c r="R17" s="336" t="s">
        <v>1369</v>
      </c>
      <c r="S17" s="342"/>
      <c r="T17" s="488" t="s">
        <v>1540</v>
      </c>
    </row>
    <row r="18" spans="2:20" ht="76.5">
      <c r="B18" s="303" t="s">
        <v>133</v>
      </c>
      <c r="C18" s="303" t="s">
        <v>117</v>
      </c>
      <c r="D18" s="249">
        <v>41122</v>
      </c>
      <c r="E18" s="249" t="s">
        <v>1594</v>
      </c>
      <c r="F18" s="303" t="s">
        <v>117</v>
      </c>
      <c r="G18" s="322" t="s">
        <v>117</v>
      </c>
      <c r="H18" s="303" t="s">
        <v>117</v>
      </c>
      <c r="I18" s="514" t="s">
        <v>1598</v>
      </c>
      <c r="J18" s="303" t="s">
        <v>117</v>
      </c>
      <c r="K18" s="303" t="s">
        <v>201</v>
      </c>
      <c r="L18" s="481" t="s">
        <v>1595</v>
      </c>
      <c r="M18" s="481" t="s">
        <v>1596</v>
      </c>
      <c r="N18" s="303" t="s">
        <v>254</v>
      </c>
      <c r="O18" s="303" t="s">
        <v>254</v>
      </c>
      <c r="P18" s="410" t="s">
        <v>347</v>
      </c>
      <c r="Q18" s="494" t="s">
        <v>1599</v>
      </c>
      <c r="R18" s="303" t="s">
        <v>1369</v>
      </c>
      <c r="S18" s="323"/>
      <c r="T18" s="492" t="s">
        <v>255</v>
      </c>
    </row>
    <row r="19" spans="1:20" s="4" customFormat="1" ht="11.25" customHeight="1">
      <c r="A19" s="54"/>
      <c r="B19" s="239"/>
      <c r="C19" s="239"/>
      <c r="D19" s="240"/>
      <c r="E19" s="239"/>
      <c r="F19" s="239"/>
      <c r="G19" s="241"/>
      <c r="H19" s="239"/>
      <c r="I19" s="498"/>
      <c r="J19" s="242"/>
      <c r="K19" s="239"/>
      <c r="L19" s="256"/>
      <c r="M19" s="239"/>
      <c r="N19" s="239"/>
      <c r="O19" s="239"/>
      <c r="P19" s="239"/>
      <c r="Q19" s="239"/>
      <c r="R19" s="239"/>
      <c r="S19" s="256"/>
      <c r="T19" s="256"/>
    </row>
    <row r="20" spans="1:20" s="495" customFormat="1" ht="76.5">
      <c r="A20" s="499"/>
      <c r="B20" s="411" t="s">
        <v>132</v>
      </c>
      <c r="C20" s="482">
        <v>41095</v>
      </c>
      <c r="D20" s="482">
        <v>41096</v>
      </c>
      <c r="E20" s="496" t="s">
        <v>1573</v>
      </c>
      <c r="F20" s="496" t="s">
        <v>1574</v>
      </c>
      <c r="G20" s="411" t="s">
        <v>902</v>
      </c>
      <c r="H20" s="411">
        <v>265</v>
      </c>
      <c r="I20" s="411" t="s">
        <v>1476</v>
      </c>
      <c r="J20" s="319" t="s">
        <v>117</v>
      </c>
      <c r="K20" s="411" t="s">
        <v>162</v>
      </c>
      <c r="L20" s="421" t="s">
        <v>1577</v>
      </c>
      <c r="M20" s="421" t="s">
        <v>1575</v>
      </c>
      <c r="N20" s="319" t="s">
        <v>254</v>
      </c>
      <c r="O20" s="319" t="s">
        <v>254</v>
      </c>
      <c r="P20" s="319" t="s">
        <v>347</v>
      </c>
      <c r="Q20" s="344" t="s">
        <v>1576</v>
      </c>
      <c r="R20" s="482">
        <v>41096</v>
      </c>
      <c r="S20" s="500"/>
      <c r="T20" s="492" t="s">
        <v>255</v>
      </c>
    </row>
    <row r="21" spans="1:20" s="495" customFormat="1" ht="51">
      <c r="A21" s="501"/>
      <c r="B21" s="502" t="s">
        <v>132</v>
      </c>
      <c r="C21" s="503">
        <v>41096</v>
      </c>
      <c r="D21" s="503">
        <v>41096</v>
      </c>
      <c r="E21" s="503" t="s">
        <v>1584</v>
      </c>
      <c r="F21" s="504" t="s">
        <v>117</v>
      </c>
      <c r="G21" s="502" t="s">
        <v>117</v>
      </c>
      <c r="H21" s="502" t="s">
        <v>117</v>
      </c>
      <c r="I21" s="505" t="s">
        <v>117</v>
      </c>
      <c r="J21" s="505" t="s">
        <v>1588</v>
      </c>
      <c r="K21" s="502" t="s">
        <v>202</v>
      </c>
      <c r="L21" s="506" t="s">
        <v>1586</v>
      </c>
      <c r="M21" s="506" t="s">
        <v>1589</v>
      </c>
      <c r="N21" s="410" t="s">
        <v>254</v>
      </c>
      <c r="O21" s="410" t="s">
        <v>254</v>
      </c>
      <c r="P21" s="410" t="s">
        <v>347</v>
      </c>
      <c r="Q21" s="344" t="s">
        <v>1587</v>
      </c>
      <c r="R21" s="12" t="s">
        <v>1369</v>
      </c>
      <c r="S21" s="344" t="s">
        <v>1585</v>
      </c>
      <c r="T21" s="488" t="s">
        <v>1540</v>
      </c>
    </row>
    <row r="22" spans="1:20" s="4" customFormat="1" ht="11.25" customHeight="1">
      <c r="A22" s="54"/>
      <c r="B22" s="239"/>
      <c r="C22" s="239"/>
      <c r="D22" s="240"/>
      <c r="E22" s="239"/>
      <c r="F22" s="239"/>
      <c r="G22" s="241"/>
      <c r="H22" s="239"/>
      <c r="I22" s="498"/>
      <c r="J22" s="242"/>
      <c r="K22" s="239"/>
      <c r="L22" s="256"/>
      <c r="M22" s="239"/>
      <c r="N22" s="239"/>
      <c r="O22" s="239"/>
      <c r="P22" s="239"/>
      <c r="Q22" s="239"/>
      <c r="R22" s="239"/>
      <c r="S22" s="256"/>
      <c r="T22" s="256"/>
    </row>
    <row r="23" spans="1:20" ht="75">
      <c r="A23" s="493"/>
      <c r="B23" s="508" t="s">
        <v>131</v>
      </c>
      <c r="C23" s="509">
        <v>41073</v>
      </c>
      <c r="D23" s="509">
        <v>41074</v>
      </c>
      <c r="E23" s="412" t="s">
        <v>1583</v>
      </c>
      <c r="F23" s="510" t="s">
        <v>1578</v>
      </c>
      <c r="G23" s="508" t="s">
        <v>1579</v>
      </c>
      <c r="H23" s="508">
        <v>4</v>
      </c>
      <c r="I23" s="511" t="s">
        <v>1476</v>
      </c>
      <c r="J23" s="511" t="s">
        <v>117</v>
      </c>
      <c r="K23" s="511" t="s">
        <v>162</v>
      </c>
      <c r="L23" s="512" t="s">
        <v>1581</v>
      </c>
      <c r="M23" s="512" t="s">
        <v>1582</v>
      </c>
      <c r="N23" s="303" t="s">
        <v>254</v>
      </c>
      <c r="O23" s="303" t="s">
        <v>254</v>
      </c>
      <c r="P23" s="303" t="s">
        <v>347</v>
      </c>
      <c r="Q23" s="512" t="s">
        <v>1580</v>
      </c>
      <c r="R23" s="253">
        <v>41072</v>
      </c>
      <c r="S23" s="323"/>
      <c r="T23" s="477" t="s">
        <v>255</v>
      </c>
    </row>
    <row r="24" spans="1:20" s="495" customFormat="1" ht="75">
      <c r="A24" s="493"/>
      <c r="B24" s="508" t="s">
        <v>131</v>
      </c>
      <c r="C24" s="509">
        <v>41071</v>
      </c>
      <c r="D24" s="509">
        <v>41071</v>
      </c>
      <c r="E24" s="412" t="s">
        <v>1567</v>
      </c>
      <c r="F24" s="510" t="s">
        <v>1570</v>
      </c>
      <c r="G24" s="508" t="s">
        <v>1571</v>
      </c>
      <c r="H24" s="508">
        <v>531</v>
      </c>
      <c r="I24" s="511" t="s">
        <v>1363</v>
      </c>
      <c r="J24" s="412" t="s">
        <v>117</v>
      </c>
      <c r="K24" s="508" t="s">
        <v>162</v>
      </c>
      <c r="L24" s="494" t="s">
        <v>1568</v>
      </c>
      <c r="M24" s="506" t="s">
        <v>1569</v>
      </c>
      <c r="N24" s="412" t="s">
        <v>254</v>
      </c>
      <c r="O24" s="412" t="s">
        <v>254</v>
      </c>
      <c r="P24" s="412" t="s">
        <v>347</v>
      </c>
      <c r="Q24" s="412"/>
      <c r="R24" s="509">
        <v>41072</v>
      </c>
      <c r="S24" s="497" t="s">
        <v>1572</v>
      </c>
      <c r="T24" s="507" t="s">
        <v>255</v>
      </c>
    </row>
    <row r="25" spans="2:20" ht="12.75">
      <c r="B25" s="523"/>
      <c r="C25" s="524"/>
      <c r="D25" s="524"/>
      <c r="E25" s="524"/>
      <c r="F25" s="524"/>
      <c r="G25" s="524"/>
      <c r="H25" s="524"/>
      <c r="I25" s="524"/>
      <c r="J25" s="524"/>
      <c r="K25" s="524"/>
      <c r="L25" s="524"/>
      <c r="M25" s="524"/>
      <c r="N25" s="524"/>
      <c r="O25" s="524"/>
      <c r="P25" s="524"/>
      <c r="Q25" s="524"/>
      <c r="R25" s="524"/>
      <c r="S25" s="524"/>
      <c r="T25" s="525"/>
    </row>
    <row r="26" spans="2:20" ht="12.75">
      <c r="B26" s="411" t="s">
        <v>129</v>
      </c>
      <c r="C26" s="482">
        <v>41017</v>
      </c>
      <c r="D26" s="482">
        <v>41017</v>
      </c>
      <c r="E26" s="303" t="s">
        <v>1554</v>
      </c>
      <c r="F26" s="411" t="s">
        <v>1555</v>
      </c>
      <c r="G26" s="411" t="s">
        <v>1556</v>
      </c>
      <c r="H26" s="411">
        <v>37</v>
      </c>
      <c r="I26" s="489" t="s">
        <v>1363</v>
      </c>
      <c r="J26" s="319" t="s">
        <v>117</v>
      </c>
      <c r="K26" s="411" t="s">
        <v>162</v>
      </c>
      <c r="L26" s="3" t="s">
        <v>1553</v>
      </c>
      <c r="M26" s="490" t="s">
        <v>1557</v>
      </c>
      <c r="N26" s="303" t="s">
        <v>254</v>
      </c>
      <c r="O26" s="303" t="s">
        <v>254</v>
      </c>
      <c r="P26" s="303" t="s">
        <v>347</v>
      </c>
      <c r="Q26" s="303"/>
      <c r="R26" s="482">
        <v>41017</v>
      </c>
      <c r="S26" s="344"/>
      <c r="T26" s="477" t="s">
        <v>255</v>
      </c>
    </row>
    <row r="27" spans="2:20" ht="51" customHeight="1">
      <c r="B27" s="411" t="s">
        <v>129</v>
      </c>
      <c r="C27" s="315">
        <v>41013</v>
      </c>
      <c r="D27" s="491" t="s">
        <v>117</v>
      </c>
      <c r="E27" s="319" t="s">
        <v>117</v>
      </c>
      <c r="F27" s="319" t="s">
        <v>1561</v>
      </c>
      <c r="G27" s="318" t="s">
        <v>1562</v>
      </c>
      <c r="H27" s="314">
        <v>37</v>
      </c>
      <c r="I27" s="529" t="s">
        <v>1564</v>
      </c>
      <c r="J27" s="528" t="s">
        <v>117</v>
      </c>
      <c r="K27" s="519" t="s">
        <v>200</v>
      </c>
      <c r="L27" s="526" t="s">
        <v>1563</v>
      </c>
      <c r="M27" s="529" t="s">
        <v>1565</v>
      </c>
      <c r="N27" s="519" t="s">
        <v>254</v>
      </c>
      <c r="O27" s="519" t="s">
        <v>254</v>
      </c>
      <c r="P27" s="519" t="s">
        <v>347</v>
      </c>
      <c r="Q27" s="408"/>
      <c r="R27" s="408"/>
      <c r="S27" s="408"/>
      <c r="T27" s="520" t="s">
        <v>1566</v>
      </c>
    </row>
    <row r="28" spans="2:20" ht="12.75">
      <c r="B28" s="411" t="s">
        <v>129</v>
      </c>
      <c r="C28" s="482">
        <v>41011</v>
      </c>
      <c r="D28" s="326" t="s">
        <v>117</v>
      </c>
      <c r="E28" s="303" t="s">
        <v>117</v>
      </c>
      <c r="F28" s="411" t="s">
        <v>1559</v>
      </c>
      <c r="G28" s="411" t="s">
        <v>1560</v>
      </c>
      <c r="H28" s="411">
        <v>49</v>
      </c>
      <c r="I28" s="529"/>
      <c r="J28" s="528"/>
      <c r="K28" s="519"/>
      <c r="L28" s="527"/>
      <c r="M28" s="529"/>
      <c r="N28" s="519"/>
      <c r="O28" s="519"/>
      <c r="P28" s="519"/>
      <c r="Q28" s="319"/>
      <c r="R28" s="482"/>
      <c r="S28" s="481"/>
      <c r="T28" s="521"/>
    </row>
    <row r="29" spans="2:20" ht="12.75">
      <c r="B29" s="411" t="s">
        <v>129</v>
      </c>
      <c r="C29" s="253">
        <v>41004</v>
      </c>
      <c r="D29" s="326" t="s">
        <v>117</v>
      </c>
      <c r="E29" s="303" t="s">
        <v>117</v>
      </c>
      <c r="F29" s="303" t="s">
        <v>1170</v>
      </c>
      <c r="G29" s="322" t="s">
        <v>1558</v>
      </c>
      <c r="H29" s="213">
        <v>101</v>
      </c>
      <c r="I29" s="529"/>
      <c r="J29" s="528"/>
      <c r="K29" s="519"/>
      <c r="L29" s="527"/>
      <c r="M29" s="529"/>
      <c r="N29" s="519"/>
      <c r="O29" s="519"/>
      <c r="P29" s="519"/>
      <c r="Q29" s="408"/>
      <c r="R29" s="408"/>
      <c r="S29" s="408"/>
      <c r="T29" s="522"/>
    </row>
    <row r="30" spans="2:20" ht="12.75">
      <c r="B30" s="523"/>
      <c r="C30" s="524"/>
      <c r="D30" s="524"/>
      <c r="E30" s="524"/>
      <c r="F30" s="524"/>
      <c r="G30" s="524"/>
      <c r="H30" s="524"/>
      <c r="I30" s="524"/>
      <c r="J30" s="524"/>
      <c r="K30" s="524"/>
      <c r="L30" s="524"/>
      <c r="M30" s="524"/>
      <c r="N30" s="524"/>
      <c r="O30" s="524"/>
      <c r="P30" s="524"/>
      <c r="Q30" s="524"/>
      <c r="R30" s="524"/>
      <c r="S30" s="524"/>
      <c r="T30" s="525"/>
    </row>
    <row r="31" spans="2:20" ht="12.75">
      <c r="B31" s="411" t="s">
        <v>128</v>
      </c>
      <c r="C31" s="482">
        <v>40983</v>
      </c>
      <c r="D31" s="482">
        <v>40977</v>
      </c>
      <c r="E31" s="396" t="s">
        <v>1549</v>
      </c>
      <c r="F31" s="411" t="s">
        <v>1551</v>
      </c>
      <c r="G31" s="411" t="s">
        <v>1552</v>
      </c>
      <c r="H31" s="411">
        <v>60</v>
      </c>
      <c r="I31" s="411" t="s">
        <v>1386</v>
      </c>
      <c r="J31" s="319" t="s">
        <v>117</v>
      </c>
      <c r="K31" s="411" t="s">
        <v>162</v>
      </c>
      <c r="L31" s="344" t="s">
        <v>1550</v>
      </c>
      <c r="M31" s="421"/>
      <c r="N31" s="303" t="s">
        <v>254</v>
      </c>
      <c r="O31" s="303" t="s">
        <v>254</v>
      </c>
      <c r="P31" s="303" t="s">
        <v>347</v>
      </c>
      <c r="Q31" s="303" t="s">
        <v>117</v>
      </c>
      <c r="R31" s="482">
        <v>40983</v>
      </c>
      <c r="S31" s="344"/>
      <c r="T31" s="477" t="s">
        <v>255</v>
      </c>
    </row>
    <row r="32" spans="1:20" s="411" customFormat="1" ht="12.75">
      <c r="A32" s="480"/>
      <c r="B32" s="411" t="s">
        <v>128</v>
      </c>
      <c r="C32" s="482">
        <v>40982</v>
      </c>
      <c r="D32" s="482">
        <v>40977</v>
      </c>
      <c r="E32" s="396" t="s">
        <v>1549</v>
      </c>
      <c r="F32" s="411" t="s">
        <v>1546</v>
      </c>
      <c r="G32" s="411" t="s">
        <v>1547</v>
      </c>
      <c r="H32" s="411">
        <v>17</v>
      </c>
      <c r="I32" s="411" t="s">
        <v>1541</v>
      </c>
      <c r="J32" s="319" t="s">
        <v>117</v>
      </c>
      <c r="K32" s="411" t="s">
        <v>162</v>
      </c>
      <c r="L32" s="344" t="s">
        <v>1548</v>
      </c>
      <c r="M32" s="421"/>
      <c r="N32" s="303" t="s">
        <v>254</v>
      </c>
      <c r="O32" s="303" t="s">
        <v>254</v>
      </c>
      <c r="P32" s="303" t="s">
        <v>347</v>
      </c>
      <c r="Q32" s="303" t="s">
        <v>117</v>
      </c>
      <c r="R32" s="482">
        <v>40982</v>
      </c>
      <c r="S32" s="344"/>
      <c r="T32" s="477" t="s">
        <v>255</v>
      </c>
    </row>
    <row r="33" spans="1:20" s="213" customFormat="1" ht="51">
      <c r="A33" s="52"/>
      <c r="B33" s="411" t="s">
        <v>128</v>
      </c>
      <c r="C33" s="482">
        <v>40973</v>
      </c>
      <c r="D33" s="482">
        <v>40973</v>
      </c>
      <c r="E33" s="482" t="s">
        <v>1538</v>
      </c>
      <c r="F33" s="411" t="s">
        <v>1544</v>
      </c>
      <c r="G33" s="411" t="s">
        <v>1545</v>
      </c>
      <c r="H33" s="411">
        <v>22</v>
      </c>
      <c r="I33" s="411" t="s">
        <v>1528</v>
      </c>
      <c r="J33" s="319" t="s">
        <v>117</v>
      </c>
      <c r="K33" s="303" t="s">
        <v>162</v>
      </c>
      <c r="L33" s="368" t="s">
        <v>1539</v>
      </c>
      <c r="M33" s="434" t="s">
        <v>138</v>
      </c>
      <c r="N33" s="303" t="s">
        <v>254</v>
      </c>
      <c r="O33" s="303" t="s">
        <v>254</v>
      </c>
      <c r="P33" s="303" t="s">
        <v>347</v>
      </c>
      <c r="Q33" s="303" t="s">
        <v>117</v>
      </c>
      <c r="R33" s="253">
        <v>40973</v>
      </c>
      <c r="T33" s="477" t="s">
        <v>255</v>
      </c>
    </row>
    <row r="34" spans="1:20" s="411" customFormat="1" ht="38.25">
      <c r="A34" s="480"/>
      <c r="B34" s="411" t="s">
        <v>128</v>
      </c>
      <c r="C34" s="482">
        <v>40974</v>
      </c>
      <c r="D34" s="482">
        <v>40975</v>
      </c>
      <c r="E34" s="482" t="s">
        <v>1533</v>
      </c>
      <c r="F34" s="411" t="s">
        <v>1534</v>
      </c>
      <c r="G34" s="411" t="s">
        <v>1535</v>
      </c>
      <c r="H34" s="411">
        <v>53</v>
      </c>
      <c r="I34" s="411" t="s">
        <v>1541</v>
      </c>
      <c r="J34" s="319" t="s">
        <v>117</v>
      </c>
      <c r="L34" s="7" t="s">
        <v>1542</v>
      </c>
      <c r="M34" s="421" t="s">
        <v>1543</v>
      </c>
      <c r="N34" s="411" t="s">
        <v>254</v>
      </c>
      <c r="O34" s="411" t="s">
        <v>254</v>
      </c>
      <c r="P34" s="411" t="s">
        <v>347</v>
      </c>
      <c r="Q34" s="481" t="s">
        <v>1537</v>
      </c>
      <c r="R34" s="482">
        <v>40975</v>
      </c>
      <c r="S34" s="344" t="s">
        <v>1536</v>
      </c>
      <c r="T34" s="488" t="s">
        <v>1540</v>
      </c>
    </row>
    <row r="35" spans="1:20" s="4" customFormat="1" ht="12.75">
      <c r="A35" s="54"/>
      <c r="B35" s="239"/>
      <c r="C35" s="239"/>
      <c r="D35" s="240"/>
      <c r="E35" s="256"/>
      <c r="F35" s="239"/>
      <c r="G35" s="241"/>
      <c r="H35" s="239"/>
      <c r="I35" s="242"/>
      <c r="J35" s="242"/>
      <c r="K35" s="239"/>
      <c r="L35" s="256"/>
      <c r="M35" s="239"/>
      <c r="N35" s="239"/>
      <c r="O35" s="239"/>
      <c r="P35" s="239"/>
      <c r="Q35" s="256"/>
      <c r="R35" s="239"/>
      <c r="S35" s="239"/>
      <c r="T35" s="239"/>
    </row>
    <row r="36" spans="1:20" s="411" customFormat="1" ht="76.5">
      <c r="A36" s="480"/>
      <c r="B36" s="411" t="s">
        <v>127</v>
      </c>
      <c r="C36" s="411" t="s">
        <v>1262</v>
      </c>
      <c r="D36" s="482">
        <v>40960</v>
      </c>
      <c r="E36" s="411" t="s">
        <v>1522</v>
      </c>
      <c r="F36" s="411" t="s">
        <v>117</v>
      </c>
      <c r="G36" s="411" t="s">
        <v>117</v>
      </c>
      <c r="H36" s="411" t="s">
        <v>117</v>
      </c>
      <c r="I36" s="411" t="s">
        <v>117</v>
      </c>
      <c r="J36" s="411" t="s">
        <v>1525</v>
      </c>
      <c r="K36" s="411" t="s">
        <v>201</v>
      </c>
      <c r="L36" s="421" t="s">
        <v>1524</v>
      </c>
      <c r="M36" s="421" t="s">
        <v>1523</v>
      </c>
      <c r="N36" s="411" t="s">
        <v>274</v>
      </c>
      <c r="O36" s="411" t="s">
        <v>254</v>
      </c>
      <c r="P36" s="411" t="s">
        <v>347</v>
      </c>
      <c r="Q36" s="481" t="s">
        <v>1526</v>
      </c>
      <c r="R36" s="482">
        <v>40960</v>
      </c>
      <c r="T36" s="477" t="s">
        <v>255</v>
      </c>
    </row>
    <row r="37" spans="1:20" s="475" customFormat="1" ht="63.75">
      <c r="A37" s="483"/>
      <c r="B37" s="319" t="s">
        <v>127</v>
      </c>
      <c r="C37" s="319" t="s">
        <v>1262</v>
      </c>
      <c r="D37" s="420">
        <v>40939</v>
      </c>
      <c r="E37" s="319" t="s">
        <v>1527</v>
      </c>
      <c r="F37" s="319" t="s">
        <v>117</v>
      </c>
      <c r="G37" s="319" t="s">
        <v>117</v>
      </c>
      <c r="H37" s="319" t="s">
        <v>117</v>
      </c>
      <c r="I37" s="319" t="s">
        <v>1528</v>
      </c>
      <c r="J37" s="319" t="s">
        <v>117</v>
      </c>
      <c r="K37" s="319" t="s">
        <v>162</v>
      </c>
      <c r="L37" s="344" t="s">
        <v>1532</v>
      </c>
      <c r="M37" s="475" t="s">
        <v>1529</v>
      </c>
      <c r="N37" s="319" t="s">
        <v>254</v>
      </c>
      <c r="O37" s="319" t="s">
        <v>254</v>
      </c>
      <c r="P37" s="319" t="s">
        <v>347</v>
      </c>
      <c r="Q37" s="481" t="s">
        <v>1530</v>
      </c>
      <c r="R37" s="420">
        <v>40939</v>
      </c>
      <c r="S37" s="475" t="s">
        <v>1531</v>
      </c>
      <c r="T37" s="477" t="s">
        <v>255</v>
      </c>
    </row>
    <row r="38" spans="1:20" s="4" customFormat="1" ht="12.75">
      <c r="A38" s="54"/>
      <c r="B38" s="239"/>
      <c r="C38" s="239"/>
      <c r="D38" s="240"/>
      <c r="E38" s="256"/>
      <c r="F38" s="239"/>
      <c r="G38" s="241"/>
      <c r="H38" s="239"/>
      <c r="I38" s="242"/>
      <c r="J38" s="242"/>
      <c r="K38" s="239"/>
      <c r="L38" s="256"/>
      <c r="M38" s="239"/>
      <c r="N38" s="239"/>
      <c r="O38" s="239"/>
      <c r="P38" s="239"/>
      <c r="Q38" s="256"/>
      <c r="R38" s="239"/>
      <c r="S38" s="239"/>
      <c r="T38" s="239"/>
    </row>
    <row r="39" spans="1:20" s="471" customFormat="1" ht="36.75" customHeight="1">
      <c r="A39" s="478"/>
      <c r="B39" s="319" t="s">
        <v>126</v>
      </c>
      <c r="C39" s="420">
        <v>40939</v>
      </c>
      <c r="D39" s="420">
        <v>40939</v>
      </c>
      <c r="E39" s="319" t="s">
        <v>1513</v>
      </c>
      <c r="F39" s="476">
        <v>0.5979166666666667</v>
      </c>
      <c r="G39" s="476">
        <v>0.6604166666666667</v>
      </c>
      <c r="H39" s="319">
        <v>90</v>
      </c>
      <c r="I39" s="319" t="s">
        <v>1511</v>
      </c>
      <c r="J39" s="319" t="s">
        <v>117</v>
      </c>
      <c r="K39" s="319" t="s">
        <v>162</v>
      </c>
      <c r="L39" s="479" t="s">
        <v>1512</v>
      </c>
      <c r="M39" s="425" t="s">
        <v>142</v>
      </c>
      <c r="N39" s="319" t="s">
        <v>254</v>
      </c>
      <c r="O39" s="319" t="s">
        <v>254</v>
      </c>
      <c r="P39" s="319" t="s">
        <v>347</v>
      </c>
      <c r="Q39" s="319"/>
      <c r="R39" s="420">
        <v>40939</v>
      </c>
      <c r="S39" s="425" t="s">
        <v>1514</v>
      </c>
      <c r="T39" s="477" t="s">
        <v>255</v>
      </c>
    </row>
    <row r="40" spans="1:20" s="471" customFormat="1" ht="15">
      <c r="A40" s="463"/>
      <c r="B40" s="472" t="s">
        <v>126</v>
      </c>
      <c r="C40" s="473">
        <v>40916</v>
      </c>
      <c r="D40" s="473">
        <v>40905</v>
      </c>
      <c r="E40" s="473" t="s">
        <v>1518</v>
      </c>
      <c r="F40" s="474" t="s">
        <v>1519</v>
      </c>
      <c r="G40" s="474" t="s">
        <v>1520</v>
      </c>
      <c r="H40" s="474">
        <v>871</v>
      </c>
      <c r="I40" s="474" t="s">
        <v>1521</v>
      </c>
      <c r="J40" s="474" t="s">
        <v>1521</v>
      </c>
      <c r="K40" s="474" t="s">
        <v>1392</v>
      </c>
      <c r="L40" s="474" t="s">
        <v>1392</v>
      </c>
      <c r="M40" s="474" t="s">
        <v>1392</v>
      </c>
      <c r="N40" s="474"/>
      <c r="O40" s="474"/>
      <c r="P40" s="474"/>
      <c r="Q40" s="474"/>
      <c r="R40" s="474"/>
      <c r="S40" s="474"/>
      <c r="T40" s="477" t="s">
        <v>255</v>
      </c>
    </row>
    <row r="41" spans="1:20" s="4" customFormat="1" ht="12.75">
      <c r="A41" s="54"/>
      <c r="B41" s="239"/>
      <c r="C41" s="239"/>
      <c r="D41" s="240"/>
      <c r="E41" s="256"/>
      <c r="F41" s="239"/>
      <c r="G41" s="241"/>
      <c r="H41" s="239"/>
      <c r="I41" s="242"/>
      <c r="J41" s="242"/>
      <c r="K41" s="239"/>
      <c r="L41" s="256"/>
      <c r="M41" s="239"/>
      <c r="N41" s="239"/>
      <c r="O41" s="239"/>
      <c r="P41" s="239"/>
      <c r="Q41" s="256"/>
      <c r="R41" s="239"/>
      <c r="S41" s="239"/>
      <c r="T41" s="239"/>
    </row>
    <row r="42" ht="12.75"/>
    <row r="43" ht="12.75"/>
    <row r="44" ht="12.75"/>
    <row r="45" ht="12.75"/>
    <row r="46" ht="12.75"/>
    <row r="47" spans="2:20" s="54" customFormat="1" ht="53.25" customHeight="1">
      <c r="B47" s="484"/>
      <c r="C47" s="484"/>
      <c r="D47" s="485"/>
      <c r="E47" s="484"/>
      <c r="F47" s="484"/>
      <c r="G47" s="486"/>
      <c r="H47" s="484"/>
      <c r="I47" s="487"/>
      <c r="J47" s="487"/>
      <c r="K47" s="484"/>
      <c r="L47" s="484"/>
      <c r="M47" s="484"/>
      <c r="N47" s="484"/>
      <c r="O47" s="484"/>
      <c r="P47" s="484"/>
      <c r="Q47" s="484"/>
      <c r="R47" s="484"/>
      <c r="S47" s="484"/>
      <c r="T47" s="484"/>
    </row>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sheetData>
  <sheetProtection/>
  <mergeCells count="11">
    <mergeCell ref="M27:M29"/>
    <mergeCell ref="N27:N29"/>
    <mergeCell ref="O27:O29"/>
    <mergeCell ref="P27:P29"/>
    <mergeCell ref="T27:T29"/>
    <mergeCell ref="B25:T25"/>
    <mergeCell ref="B30:T30"/>
    <mergeCell ref="L27:L29"/>
    <mergeCell ref="K27:K29"/>
    <mergeCell ref="J27:J29"/>
    <mergeCell ref="I27:I29"/>
  </mergeCells>
  <printOptions/>
  <pageMargins left="0.7" right="0.7" top="0.75" bottom="0.75" header="0.3" footer="0.3"/>
  <pageSetup horizontalDpi="600" verticalDpi="600" orientation="portrait" r:id="rId3"/>
  <legacyDrawing r:id="rId2"/>
</worksheet>
</file>

<file path=xl/worksheets/sheet20.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219</v>
      </c>
    </row>
    <row r="2" ht="23.25">
      <c r="B2" s="6" t="s">
        <v>221</v>
      </c>
    </row>
    <row r="3" ht="18.75">
      <c r="B3" s="93" t="s">
        <v>227</v>
      </c>
    </row>
    <row r="4" ht="13.5" thickBot="1"/>
    <row r="5" spans="3:17" ht="18.75" thickBot="1">
      <c r="C5" s="561" t="s">
        <v>222</v>
      </c>
      <c r="D5" s="560"/>
      <c r="E5" s="560"/>
      <c r="F5" s="560"/>
      <c r="G5" s="560"/>
      <c r="H5" s="560"/>
      <c r="I5" s="562"/>
      <c r="J5" s="60"/>
      <c r="K5" s="561" t="s">
        <v>223</v>
      </c>
      <c r="L5" s="560"/>
      <c r="M5" s="560"/>
      <c r="N5" s="560"/>
      <c r="O5" s="560"/>
      <c r="P5" s="562"/>
      <c r="Q5" s="60"/>
    </row>
    <row r="6" spans="2:17" ht="119.25" thickBot="1">
      <c r="B6" s="57">
        <v>2008</v>
      </c>
      <c r="C6" s="58" t="s">
        <v>220</v>
      </c>
      <c r="D6" s="58" t="s">
        <v>193</v>
      </c>
      <c r="E6" s="58" t="s">
        <v>192</v>
      </c>
      <c r="F6" s="58" t="s">
        <v>142</v>
      </c>
      <c r="G6" s="58" t="s">
        <v>234</v>
      </c>
      <c r="H6" s="58" t="s">
        <v>144</v>
      </c>
      <c r="I6" s="58"/>
      <c r="J6" s="60"/>
      <c r="K6" s="58" t="s">
        <v>200</v>
      </c>
      <c r="L6" s="58" t="s">
        <v>201</v>
      </c>
      <c r="M6" s="58" t="s">
        <v>202</v>
      </c>
      <c r="N6" s="58" t="s">
        <v>162</v>
      </c>
      <c r="O6" s="58" t="s">
        <v>144</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302</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219</v>
      </c>
      <c r="C1" s="6"/>
      <c r="D1" s="195"/>
      <c r="G1" s="187"/>
      <c r="I1" s="7"/>
      <c r="J1" s="7"/>
      <c r="K1" s="4"/>
      <c r="L1" s="7"/>
      <c r="M1" s="7"/>
      <c r="N1" s="7"/>
      <c r="O1" s="61"/>
      <c r="P1" s="61"/>
      <c r="R1" s="9"/>
    </row>
    <row r="2" spans="1:18" s="3" customFormat="1" ht="23.25">
      <c r="A2" s="55"/>
      <c r="B2" s="6" t="s">
        <v>226</v>
      </c>
      <c r="C2" s="6"/>
      <c r="D2" s="195"/>
      <c r="G2" s="187"/>
      <c r="I2" s="7"/>
      <c r="J2" s="7"/>
      <c r="K2" s="117"/>
      <c r="L2" s="7"/>
      <c r="M2" s="7"/>
      <c r="N2" s="7"/>
      <c r="O2" s="61"/>
      <c r="P2" s="61"/>
      <c r="R2" s="9"/>
    </row>
    <row r="3" spans="1:18" s="3" customFormat="1" ht="18.75">
      <c r="A3" s="55"/>
      <c r="B3" s="93" t="s">
        <v>225</v>
      </c>
      <c r="C3" s="5"/>
      <c r="D3" s="195"/>
      <c r="G3" s="187"/>
      <c r="I3" s="7"/>
      <c r="J3" s="7"/>
      <c r="K3" s="4"/>
      <c r="L3" s="7"/>
      <c r="M3" s="7"/>
      <c r="N3" s="7"/>
      <c r="O3" s="61"/>
      <c r="P3" s="61"/>
      <c r="Q3" s="4"/>
      <c r="R3" s="9"/>
    </row>
    <row r="4" spans="1:20" s="4" customFormat="1" ht="51">
      <c r="A4" s="54"/>
      <c r="B4" s="1" t="s">
        <v>136</v>
      </c>
      <c r="C4" s="1" t="s">
        <v>110</v>
      </c>
      <c r="D4" s="196" t="s">
        <v>303</v>
      </c>
      <c r="E4" s="1" t="s">
        <v>145</v>
      </c>
      <c r="F4" s="1" t="s">
        <v>113</v>
      </c>
      <c r="G4" s="188" t="s">
        <v>114</v>
      </c>
      <c r="H4" s="1" t="s">
        <v>116</v>
      </c>
      <c r="I4" s="2" t="s">
        <v>186</v>
      </c>
      <c r="J4" s="2" t="s">
        <v>237</v>
      </c>
      <c r="K4" s="1" t="s">
        <v>309</v>
      </c>
      <c r="L4" s="1" t="s">
        <v>111</v>
      </c>
      <c r="M4" s="1" t="s">
        <v>112</v>
      </c>
      <c r="N4" s="1" t="s">
        <v>224</v>
      </c>
      <c r="O4" s="1" t="s">
        <v>306</v>
      </c>
      <c r="P4" s="1" t="s">
        <v>307</v>
      </c>
      <c r="Q4" s="1" t="s">
        <v>115</v>
      </c>
      <c r="R4" s="1" t="s">
        <v>118</v>
      </c>
      <c r="S4" s="1" t="s">
        <v>109</v>
      </c>
      <c r="T4" s="1" t="s">
        <v>146</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496</v>
      </c>
      <c r="F6" s="170" t="s">
        <v>117</v>
      </c>
      <c r="G6" s="189">
        <v>39811.48263888889</v>
      </c>
      <c r="H6" s="11" t="s">
        <v>117</v>
      </c>
      <c r="I6" s="11" t="s">
        <v>497</v>
      </c>
      <c r="J6" s="11" t="s">
        <v>498</v>
      </c>
      <c r="K6" s="95" t="s">
        <v>162</v>
      </c>
      <c r="L6" s="167" t="s">
        <v>495</v>
      </c>
      <c r="M6" s="8" t="s">
        <v>494</v>
      </c>
      <c r="N6" s="11" t="s">
        <v>254</v>
      </c>
      <c r="O6" s="95"/>
      <c r="P6" s="11" t="s">
        <v>308</v>
      </c>
      <c r="Q6" s="11" t="s">
        <v>500</v>
      </c>
      <c r="R6" s="10">
        <v>39811</v>
      </c>
      <c r="S6" s="8" t="s">
        <v>176</v>
      </c>
      <c r="T6" s="20" t="s">
        <v>255</v>
      </c>
    </row>
    <row r="7" spans="1:20" s="172" customFormat="1" ht="114.75">
      <c r="A7" s="54"/>
      <c r="B7" s="22" t="s">
        <v>120</v>
      </c>
      <c r="C7" s="10">
        <v>39797</v>
      </c>
      <c r="D7" s="203">
        <v>39797</v>
      </c>
      <c r="E7" s="10" t="s">
        <v>499</v>
      </c>
      <c r="F7" s="10" t="s">
        <v>117</v>
      </c>
      <c r="G7" s="190">
        <v>39797</v>
      </c>
      <c r="H7" s="10" t="s">
        <v>117</v>
      </c>
      <c r="I7" s="11" t="s">
        <v>783</v>
      </c>
      <c r="J7" s="11" t="s">
        <v>121</v>
      </c>
      <c r="K7" s="95" t="s">
        <v>77</v>
      </c>
      <c r="L7" s="167" t="s">
        <v>743</v>
      </c>
      <c r="M7" s="185" t="s">
        <v>744</v>
      </c>
      <c r="N7" s="11" t="s">
        <v>254</v>
      </c>
      <c r="O7" s="201"/>
      <c r="P7" s="11" t="s">
        <v>308</v>
      </c>
      <c r="Q7" s="11" t="s">
        <v>684</v>
      </c>
      <c r="R7" s="10">
        <v>39807</v>
      </c>
      <c r="S7" s="8"/>
      <c r="T7" s="20" t="s">
        <v>255</v>
      </c>
    </row>
    <row r="8" spans="1:20" s="172" customFormat="1" ht="25.5">
      <c r="A8" s="54"/>
      <c r="B8" s="22" t="s">
        <v>120</v>
      </c>
      <c r="C8" s="10">
        <v>39787</v>
      </c>
      <c r="D8" s="202">
        <v>39787</v>
      </c>
      <c r="E8" s="10" t="s">
        <v>490</v>
      </c>
      <c r="F8" s="119">
        <v>40152</v>
      </c>
      <c r="G8" s="186">
        <v>39787.229166666664</v>
      </c>
      <c r="H8" s="11" t="s">
        <v>117</v>
      </c>
      <c r="I8" s="11" t="s">
        <v>783</v>
      </c>
      <c r="J8" s="11" t="s">
        <v>493</v>
      </c>
      <c r="K8" s="95" t="s">
        <v>200</v>
      </c>
      <c r="L8" s="8" t="s">
        <v>491</v>
      </c>
      <c r="M8" s="8" t="s">
        <v>492</v>
      </c>
      <c r="N8" s="11" t="s">
        <v>274</v>
      </c>
      <c r="O8" s="95"/>
      <c r="P8" s="11" t="s">
        <v>308</v>
      </c>
      <c r="Q8" s="11" t="s">
        <v>501</v>
      </c>
      <c r="R8" s="10">
        <v>39787</v>
      </c>
      <c r="S8" s="8"/>
      <c r="T8" s="20" t="s">
        <v>255</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444</v>
      </c>
      <c r="F10" s="11" t="s">
        <v>445</v>
      </c>
      <c r="G10" s="186" t="s">
        <v>446</v>
      </c>
      <c r="H10" s="11">
        <v>146</v>
      </c>
      <c r="I10" s="11" t="s">
        <v>568</v>
      </c>
      <c r="J10" s="11" t="s">
        <v>568</v>
      </c>
      <c r="K10" s="95" t="s">
        <v>162</v>
      </c>
      <c r="L10" s="8" t="s">
        <v>447</v>
      </c>
      <c r="M10" s="8" t="s">
        <v>448</v>
      </c>
      <c r="N10" s="11" t="s">
        <v>563</v>
      </c>
      <c r="O10" s="95"/>
      <c r="P10" s="11" t="s">
        <v>308</v>
      </c>
      <c r="Q10" s="11" t="s">
        <v>449</v>
      </c>
      <c r="R10" s="10">
        <v>39777</v>
      </c>
      <c r="S10" s="8" t="s">
        <v>450</v>
      </c>
      <c r="T10" s="20" t="s">
        <v>255</v>
      </c>
    </row>
    <row r="11" spans="1:20" s="172" customFormat="1" ht="63.75">
      <c r="A11" s="54"/>
      <c r="B11" s="22" t="s">
        <v>364</v>
      </c>
      <c r="C11" s="10">
        <v>39758</v>
      </c>
      <c r="D11" s="197">
        <v>39759</v>
      </c>
      <c r="E11" s="10" t="s">
        <v>366</v>
      </c>
      <c r="F11" s="10" t="s">
        <v>117</v>
      </c>
      <c r="G11" s="190">
        <v>39759</v>
      </c>
      <c r="H11" s="10" t="s">
        <v>117</v>
      </c>
      <c r="I11" s="11" t="s">
        <v>783</v>
      </c>
      <c r="J11" s="11" t="s">
        <v>372</v>
      </c>
      <c r="K11" s="95" t="s">
        <v>200</v>
      </c>
      <c r="L11" s="167" t="s">
        <v>373</v>
      </c>
      <c r="M11" s="95" t="s">
        <v>365</v>
      </c>
      <c r="N11" s="11" t="s">
        <v>563</v>
      </c>
      <c r="O11" s="201"/>
      <c r="P11" s="11" t="s">
        <v>308</v>
      </c>
      <c r="Q11" s="11" t="s">
        <v>684</v>
      </c>
      <c r="R11" s="10"/>
      <c r="S11" s="8"/>
      <c r="T11" s="20" t="s">
        <v>255</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256</v>
      </c>
      <c r="C13" s="10">
        <v>39731</v>
      </c>
      <c r="D13" s="197">
        <v>39734</v>
      </c>
      <c r="E13" s="10" t="s">
        <v>258</v>
      </c>
      <c r="F13" s="10" t="s">
        <v>117</v>
      </c>
      <c r="G13" s="190">
        <v>39735</v>
      </c>
      <c r="H13" s="10" t="s">
        <v>117</v>
      </c>
      <c r="I13" s="11" t="s">
        <v>783</v>
      </c>
      <c r="J13" s="11" t="s">
        <v>259</v>
      </c>
      <c r="K13" s="95" t="s">
        <v>72</v>
      </c>
      <c r="L13" s="167" t="s">
        <v>267</v>
      </c>
      <c r="M13" s="95" t="s">
        <v>265</v>
      </c>
      <c r="N13" s="11" t="s">
        <v>261</v>
      </c>
      <c r="O13" s="95"/>
      <c r="P13" s="11" t="s">
        <v>308</v>
      </c>
      <c r="Q13" s="95" t="s">
        <v>268</v>
      </c>
      <c r="R13" s="10"/>
      <c r="S13" s="8"/>
      <c r="T13" s="20" t="s">
        <v>255</v>
      </c>
    </row>
    <row r="14" spans="1:20" s="172" customFormat="1" ht="38.25">
      <c r="A14" s="54"/>
      <c r="B14" s="22" t="s">
        <v>256</v>
      </c>
      <c r="C14" s="10">
        <v>39729</v>
      </c>
      <c r="D14" s="197">
        <v>39730</v>
      </c>
      <c r="E14" s="10" t="s">
        <v>257</v>
      </c>
      <c r="F14" s="10" t="s">
        <v>117</v>
      </c>
      <c r="G14" s="190">
        <v>39731</v>
      </c>
      <c r="H14" s="10" t="s">
        <v>117</v>
      </c>
      <c r="I14" s="11" t="s">
        <v>783</v>
      </c>
      <c r="J14" s="11" t="s">
        <v>260</v>
      </c>
      <c r="K14" s="95" t="s">
        <v>77</v>
      </c>
      <c r="L14" s="167" t="s">
        <v>266</v>
      </c>
      <c r="M14" s="95" t="s">
        <v>265</v>
      </c>
      <c r="N14" s="11" t="s">
        <v>563</v>
      </c>
      <c r="O14" s="95"/>
      <c r="P14" s="11" t="s">
        <v>308</v>
      </c>
      <c r="Q14" s="95" t="s">
        <v>268</v>
      </c>
      <c r="R14" s="10"/>
      <c r="S14" s="8"/>
      <c r="T14" s="20" t="s">
        <v>255</v>
      </c>
    </row>
    <row r="15" spans="1:20" s="172" customFormat="1" ht="51">
      <c r="A15" s="54"/>
      <c r="B15" s="22" t="s">
        <v>256</v>
      </c>
      <c r="C15" s="10">
        <v>39723</v>
      </c>
      <c r="D15" s="197">
        <v>39724</v>
      </c>
      <c r="E15" s="10" t="s">
        <v>262</v>
      </c>
      <c r="F15" s="10" t="s">
        <v>117</v>
      </c>
      <c r="G15" s="190">
        <v>39724</v>
      </c>
      <c r="H15" s="10" t="s">
        <v>117</v>
      </c>
      <c r="I15" s="11" t="s">
        <v>783</v>
      </c>
      <c r="J15" s="11" t="s">
        <v>263</v>
      </c>
      <c r="K15" s="95" t="s">
        <v>548</v>
      </c>
      <c r="L15" s="167" t="s">
        <v>264</v>
      </c>
      <c r="M15" s="95" t="s">
        <v>265</v>
      </c>
      <c r="N15" s="11" t="s">
        <v>563</v>
      </c>
      <c r="P15" s="11" t="s">
        <v>308</v>
      </c>
      <c r="Q15" s="11" t="s">
        <v>268</v>
      </c>
      <c r="R15" s="10"/>
      <c r="S15" s="8"/>
      <c r="T15" s="20" t="s">
        <v>255</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763</v>
      </c>
      <c r="C17" s="10">
        <v>39694</v>
      </c>
      <c r="D17" s="197">
        <v>39694</v>
      </c>
      <c r="E17" s="10" t="s">
        <v>565</v>
      </c>
      <c r="F17" s="170" t="s">
        <v>566</v>
      </c>
      <c r="G17" s="189" t="s">
        <v>567</v>
      </c>
      <c r="H17" s="11">
        <v>33</v>
      </c>
      <c r="I17" s="11" t="s">
        <v>568</v>
      </c>
      <c r="J17" s="11" t="s">
        <v>568</v>
      </c>
      <c r="K17" s="95" t="s">
        <v>162</v>
      </c>
      <c r="L17" s="167" t="s">
        <v>571</v>
      </c>
      <c r="M17" s="95" t="s">
        <v>569</v>
      </c>
      <c r="N17" s="11" t="s">
        <v>563</v>
      </c>
      <c r="P17" s="95" t="s">
        <v>570</v>
      </c>
      <c r="Q17" s="11" t="s">
        <v>572</v>
      </c>
      <c r="R17" s="10">
        <v>39694</v>
      </c>
      <c r="S17" s="8"/>
      <c r="T17" s="20" t="s">
        <v>255</v>
      </c>
    </row>
    <row r="18" spans="1:20" s="172" customFormat="1" ht="25.5">
      <c r="A18" s="54"/>
      <c r="B18" s="22" t="s">
        <v>763</v>
      </c>
      <c r="C18" s="10">
        <v>39712</v>
      </c>
      <c r="D18" s="197">
        <v>39713</v>
      </c>
      <c r="E18" s="94" t="s">
        <v>559</v>
      </c>
      <c r="F18" s="10">
        <v>39712</v>
      </c>
      <c r="G18" s="190">
        <v>39718</v>
      </c>
      <c r="H18" s="170" t="s">
        <v>117</v>
      </c>
      <c r="I18" s="11" t="s">
        <v>783</v>
      </c>
      <c r="J18" s="11" t="s">
        <v>560</v>
      </c>
      <c r="K18" s="95" t="s">
        <v>200</v>
      </c>
      <c r="L18" s="167" t="s">
        <v>561</v>
      </c>
      <c r="M18" s="8" t="s">
        <v>562</v>
      </c>
      <c r="N18" s="11" t="s">
        <v>563</v>
      </c>
      <c r="O18" s="95"/>
      <c r="P18" s="11" t="s">
        <v>308</v>
      </c>
      <c r="Q18" s="95" t="s">
        <v>564</v>
      </c>
      <c r="R18" s="10">
        <v>39718</v>
      </c>
      <c r="S18" s="8"/>
      <c r="T18" s="20" t="s">
        <v>255</v>
      </c>
    </row>
    <row r="19" spans="1:20" s="172" customFormat="1" ht="63.75">
      <c r="A19" s="54"/>
      <c r="B19" s="22" t="s">
        <v>763</v>
      </c>
      <c r="C19" s="10">
        <v>39699</v>
      </c>
      <c r="D19" s="197">
        <v>39699</v>
      </c>
      <c r="E19" s="94" t="s">
        <v>552</v>
      </c>
      <c r="F19" s="10">
        <v>39699</v>
      </c>
      <c r="G19" s="190">
        <v>39707</v>
      </c>
      <c r="H19" s="170" t="s">
        <v>117</v>
      </c>
      <c r="I19" s="11" t="s">
        <v>783</v>
      </c>
      <c r="J19" s="11" t="s">
        <v>46</v>
      </c>
      <c r="K19" s="95" t="s">
        <v>548</v>
      </c>
      <c r="L19" s="167" t="s">
        <v>550</v>
      </c>
      <c r="M19" s="8" t="s">
        <v>551</v>
      </c>
      <c r="N19" s="11" t="s">
        <v>274</v>
      </c>
      <c r="O19" s="95"/>
      <c r="P19" s="11" t="s">
        <v>308</v>
      </c>
      <c r="Q19" s="95" t="s">
        <v>549</v>
      </c>
      <c r="R19" s="10">
        <v>39707</v>
      </c>
      <c r="S19" s="8"/>
      <c r="T19" s="20" t="s">
        <v>255</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783</v>
      </c>
      <c r="J21" s="11" t="s">
        <v>82</v>
      </c>
      <c r="K21" s="95" t="s">
        <v>200</v>
      </c>
      <c r="L21" s="167" t="s">
        <v>83</v>
      </c>
      <c r="M21" s="8" t="s">
        <v>84</v>
      </c>
      <c r="N21" s="11" t="s">
        <v>274</v>
      </c>
      <c r="O21" s="95"/>
      <c r="P21" s="11" t="s">
        <v>308</v>
      </c>
      <c r="Q21" s="11" t="s">
        <v>85</v>
      </c>
      <c r="R21" s="10">
        <v>39688</v>
      </c>
      <c r="S21" s="8"/>
      <c r="T21" s="20" t="s">
        <v>255</v>
      </c>
    </row>
    <row r="22" spans="1:20" s="172" customFormat="1" ht="63.75">
      <c r="A22" s="54"/>
      <c r="B22" s="22" t="s">
        <v>70</v>
      </c>
      <c r="C22" s="10">
        <v>39673</v>
      </c>
      <c r="D22" s="197">
        <v>39677</v>
      </c>
      <c r="E22" s="94" t="s">
        <v>117</v>
      </c>
      <c r="F22" s="170" t="s">
        <v>117</v>
      </c>
      <c r="G22" s="189" t="s">
        <v>117</v>
      </c>
      <c r="H22" s="170" t="s">
        <v>117</v>
      </c>
      <c r="I22" s="11" t="s">
        <v>783</v>
      </c>
      <c r="J22" s="11" t="s">
        <v>90</v>
      </c>
      <c r="K22" s="95" t="s">
        <v>162</v>
      </c>
      <c r="L22" s="167" t="s">
        <v>88</v>
      </c>
      <c r="M22" s="8" t="s">
        <v>89</v>
      </c>
      <c r="N22" s="11" t="s">
        <v>254</v>
      </c>
      <c r="O22" s="95"/>
      <c r="P22" s="11" t="s">
        <v>308</v>
      </c>
      <c r="Q22" s="95" t="s">
        <v>92</v>
      </c>
      <c r="R22" s="10">
        <v>39677</v>
      </c>
      <c r="S22" s="8" t="s">
        <v>91</v>
      </c>
      <c r="T22" s="20" t="s">
        <v>255</v>
      </c>
    </row>
    <row r="23" spans="1:20" s="172" customFormat="1" ht="38.25">
      <c r="A23" s="54"/>
      <c r="B23" s="22" t="s">
        <v>70</v>
      </c>
      <c r="C23" s="10">
        <v>39668</v>
      </c>
      <c r="D23" s="197">
        <v>39669</v>
      </c>
      <c r="E23" s="94" t="s">
        <v>78</v>
      </c>
      <c r="F23" s="170" t="s">
        <v>117</v>
      </c>
      <c r="G23" s="189">
        <v>39681</v>
      </c>
      <c r="H23" s="170" t="s">
        <v>117</v>
      </c>
      <c r="I23" s="11" t="s">
        <v>783</v>
      </c>
      <c r="J23" s="11" t="s">
        <v>782</v>
      </c>
      <c r="K23" s="95" t="s">
        <v>77</v>
      </c>
      <c r="L23" s="167" t="s">
        <v>75</v>
      </c>
      <c r="M23" s="8" t="s">
        <v>76</v>
      </c>
      <c r="N23" s="11" t="s">
        <v>274</v>
      </c>
      <c r="O23" s="95"/>
      <c r="P23" s="11" t="s">
        <v>308</v>
      </c>
      <c r="Q23" s="95" t="s">
        <v>79</v>
      </c>
      <c r="R23" s="10">
        <v>39669</v>
      </c>
      <c r="S23" s="8"/>
      <c r="T23" s="20" t="s">
        <v>255</v>
      </c>
    </row>
    <row r="24" spans="1:20" s="172" customFormat="1" ht="76.5">
      <c r="A24" s="54"/>
      <c r="B24" s="22" t="s">
        <v>70</v>
      </c>
      <c r="C24" s="10">
        <v>39665</v>
      </c>
      <c r="D24" s="197">
        <v>39666</v>
      </c>
      <c r="E24" s="94" t="s">
        <v>71</v>
      </c>
      <c r="F24" s="170" t="s">
        <v>117</v>
      </c>
      <c r="G24" s="189" t="s">
        <v>117</v>
      </c>
      <c r="H24" s="170" t="s">
        <v>117</v>
      </c>
      <c r="I24" s="11" t="s">
        <v>783</v>
      </c>
      <c r="J24" s="11" t="s">
        <v>305</v>
      </c>
      <c r="K24" s="95" t="s">
        <v>72</v>
      </c>
      <c r="L24" s="167" t="s">
        <v>73</v>
      </c>
      <c r="M24" s="8" t="s">
        <v>74</v>
      </c>
      <c r="N24" s="11" t="s">
        <v>274</v>
      </c>
      <c r="O24" s="95"/>
      <c r="P24" s="11" t="s">
        <v>308</v>
      </c>
      <c r="Q24" s="95" t="s">
        <v>79</v>
      </c>
      <c r="R24" s="10">
        <v>39666</v>
      </c>
      <c r="S24" s="8"/>
      <c r="T24" s="20" t="s">
        <v>255</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783</v>
      </c>
      <c r="J26" s="11" t="s">
        <v>631</v>
      </c>
      <c r="K26" s="95" t="s">
        <v>162</v>
      </c>
      <c r="L26" s="167" t="s">
        <v>65</v>
      </c>
      <c r="M26" s="8" t="s">
        <v>64</v>
      </c>
      <c r="N26" s="11" t="s">
        <v>254</v>
      </c>
      <c r="O26" s="95" t="s">
        <v>251</v>
      </c>
      <c r="P26" s="11" t="s">
        <v>308</v>
      </c>
      <c r="Q26" s="11" t="s">
        <v>63</v>
      </c>
      <c r="R26" s="10">
        <v>39651</v>
      </c>
      <c r="S26" s="8"/>
      <c r="T26" s="20" t="s">
        <v>255</v>
      </c>
    </row>
    <row r="27" spans="1:20" s="172" customFormat="1" ht="38.25">
      <c r="A27" s="54"/>
      <c r="B27" s="22" t="s">
        <v>132</v>
      </c>
      <c r="C27" s="10">
        <v>39650</v>
      </c>
      <c r="D27" s="197">
        <v>39651</v>
      </c>
      <c r="E27" s="94" t="s">
        <v>56</v>
      </c>
      <c r="F27" s="170" t="s">
        <v>57</v>
      </c>
      <c r="G27" s="189" t="s">
        <v>58</v>
      </c>
      <c r="H27" s="11">
        <v>126</v>
      </c>
      <c r="I27" s="11" t="s">
        <v>783</v>
      </c>
      <c r="J27" s="11" t="s">
        <v>631</v>
      </c>
      <c r="K27" s="95" t="s">
        <v>162</v>
      </c>
      <c r="L27" s="167" t="s">
        <v>65</v>
      </c>
      <c r="M27" s="8" t="s">
        <v>64</v>
      </c>
      <c r="N27" s="11" t="s">
        <v>254</v>
      </c>
      <c r="O27" s="95" t="s">
        <v>251</v>
      </c>
      <c r="P27" s="11" t="s">
        <v>308</v>
      </c>
      <c r="Q27" s="11" t="s">
        <v>63</v>
      </c>
      <c r="R27" s="10">
        <v>39650</v>
      </c>
      <c r="S27" s="8"/>
      <c r="T27" s="20" t="s">
        <v>255</v>
      </c>
    </row>
    <row r="28" spans="1:20" s="172" customFormat="1" ht="38.25">
      <c r="A28" s="54"/>
      <c r="B28" s="22" t="s">
        <v>132</v>
      </c>
      <c r="C28" s="10">
        <v>39647</v>
      </c>
      <c r="D28" s="197">
        <v>39647</v>
      </c>
      <c r="E28" s="94" t="s">
        <v>52</v>
      </c>
      <c r="F28" s="170" t="s">
        <v>117</v>
      </c>
      <c r="G28" s="189" t="s">
        <v>117</v>
      </c>
      <c r="H28" s="11" t="s">
        <v>117</v>
      </c>
      <c r="I28" s="11" t="s">
        <v>117</v>
      </c>
      <c r="J28" s="11" t="s">
        <v>443</v>
      </c>
      <c r="K28" s="95" t="s">
        <v>200</v>
      </c>
      <c r="L28" s="167" t="s">
        <v>55</v>
      </c>
      <c r="M28" s="8" t="s">
        <v>50</v>
      </c>
      <c r="N28" s="11" t="s">
        <v>274</v>
      </c>
      <c r="O28" s="95"/>
      <c r="P28" s="11" t="s">
        <v>308</v>
      </c>
      <c r="Q28" s="11" t="s">
        <v>51</v>
      </c>
      <c r="R28" s="10">
        <v>39647</v>
      </c>
      <c r="S28" s="8"/>
      <c r="T28" s="20" t="s">
        <v>255</v>
      </c>
    </row>
    <row r="29" spans="1:20" s="172" customFormat="1" ht="25.5">
      <c r="A29" s="54"/>
      <c r="B29" s="22" t="s">
        <v>132</v>
      </c>
      <c r="C29" s="10">
        <v>39643</v>
      </c>
      <c r="D29" s="197">
        <v>39643</v>
      </c>
      <c r="E29" s="94" t="s">
        <v>45</v>
      </c>
      <c r="F29" s="170" t="s">
        <v>117</v>
      </c>
      <c r="G29" s="189" t="s">
        <v>117</v>
      </c>
      <c r="H29" s="11" t="s">
        <v>117</v>
      </c>
      <c r="I29" s="11" t="s">
        <v>117</v>
      </c>
      <c r="J29" s="11" t="s">
        <v>46</v>
      </c>
      <c r="K29" s="95" t="s">
        <v>200</v>
      </c>
      <c r="L29" s="167" t="s">
        <v>47</v>
      </c>
      <c r="M29" s="8" t="s">
        <v>48</v>
      </c>
      <c r="N29" s="11" t="s">
        <v>254</v>
      </c>
      <c r="O29" s="95"/>
      <c r="P29" s="11" t="s">
        <v>308</v>
      </c>
      <c r="Q29" s="11" t="s">
        <v>49</v>
      </c>
      <c r="R29" s="10">
        <v>39643</v>
      </c>
      <c r="S29" s="8"/>
      <c r="T29" s="20" t="s">
        <v>255</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783</v>
      </c>
      <c r="J31" s="11" t="s">
        <v>631</v>
      </c>
      <c r="K31" s="95" t="s">
        <v>162</v>
      </c>
      <c r="L31" s="167" t="s">
        <v>874</v>
      </c>
      <c r="M31" s="8" t="s">
        <v>350</v>
      </c>
      <c r="N31" s="11" t="s">
        <v>254</v>
      </c>
      <c r="O31" s="95" t="s">
        <v>872</v>
      </c>
      <c r="P31" s="11" t="s">
        <v>308</v>
      </c>
      <c r="Q31" s="11" t="s">
        <v>633</v>
      </c>
      <c r="R31" s="10">
        <v>39621</v>
      </c>
      <c r="S31" s="8"/>
      <c r="T31" s="20" t="s">
        <v>255</v>
      </c>
    </row>
    <row r="32" spans="2:20" s="13" customFormat="1" ht="25.5">
      <c r="B32" s="22" t="s">
        <v>131</v>
      </c>
      <c r="C32" s="10">
        <v>39626</v>
      </c>
      <c r="D32" s="197">
        <v>39624</v>
      </c>
      <c r="E32" s="10" t="s">
        <v>869</v>
      </c>
      <c r="F32" s="169" t="s">
        <v>117</v>
      </c>
      <c r="G32" s="190" t="s">
        <v>117</v>
      </c>
      <c r="H32" s="11" t="s">
        <v>117</v>
      </c>
      <c r="I32" s="11" t="s">
        <v>117</v>
      </c>
      <c r="J32" s="11" t="s">
        <v>394</v>
      </c>
      <c r="K32" s="95" t="s">
        <v>200</v>
      </c>
      <c r="L32" s="171" t="s">
        <v>870</v>
      </c>
      <c r="M32" s="171" t="s">
        <v>249</v>
      </c>
      <c r="N32" s="95" t="s">
        <v>274</v>
      </c>
      <c r="O32" s="95" t="s">
        <v>871</v>
      </c>
      <c r="P32" s="11" t="s">
        <v>308</v>
      </c>
      <c r="Q32" s="95" t="s">
        <v>873</v>
      </c>
      <c r="R32" s="166">
        <v>39626</v>
      </c>
      <c r="S32" s="95"/>
      <c r="T32" s="20" t="s">
        <v>255</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635</v>
      </c>
      <c r="F34" s="168" t="s">
        <v>767</v>
      </c>
      <c r="G34" s="189" t="s">
        <v>768</v>
      </c>
      <c r="H34" s="11">
        <v>76</v>
      </c>
      <c r="I34" s="11" t="s">
        <v>247</v>
      </c>
      <c r="J34" s="11" t="s">
        <v>631</v>
      </c>
      <c r="K34" s="95" t="s">
        <v>162</v>
      </c>
      <c r="L34" s="167" t="s">
        <v>632</v>
      </c>
      <c r="M34" s="8" t="s">
        <v>250</v>
      </c>
      <c r="N34" s="11" t="s">
        <v>254</v>
      </c>
      <c r="O34" s="95" t="s">
        <v>251</v>
      </c>
      <c r="P34" s="11" t="s">
        <v>308</v>
      </c>
      <c r="Q34" s="11" t="s">
        <v>633</v>
      </c>
      <c r="R34" s="10">
        <v>39568</v>
      </c>
      <c r="S34" s="8"/>
      <c r="T34" s="20" t="s">
        <v>255</v>
      </c>
    </row>
    <row r="35" spans="2:20" s="13" customFormat="1" ht="25.5">
      <c r="B35" s="22" t="s">
        <v>130</v>
      </c>
      <c r="C35" s="10">
        <v>39575</v>
      </c>
      <c r="D35" s="197">
        <v>39575</v>
      </c>
      <c r="E35" s="10" t="s">
        <v>630</v>
      </c>
      <c r="F35" s="169" t="s">
        <v>59</v>
      </c>
      <c r="G35" s="191" t="s">
        <v>60</v>
      </c>
      <c r="H35" s="11">
        <v>20</v>
      </c>
      <c r="I35" s="11" t="s">
        <v>248</v>
      </c>
      <c r="J35" s="11" t="s">
        <v>631</v>
      </c>
      <c r="K35" s="95" t="s">
        <v>162</v>
      </c>
      <c r="L35" s="171" t="s">
        <v>636</v>
      </c>
      <c r="M35" s="171" t="s">
        <v>249</v>
      </c>
      <c r="N35" s="95" t="s">
        <v>254</v>
      </c>
      <c r="O35" s="95" t="s">
        <v>251</v>
      </c>
      <c r="P35" s="11" t="s">
        <v>308</v>
      </c>
      <c r="Q35" s="95" t="s">
        <v>252</v>
      </c>
      <c r="R35" s="166">
        <v>39575</v>
      </c>
      <c r="S35" s="95"/>
      <c r="T35" s="20" t="s">
        <v>255</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246</v>
      </c>
      <c r="D37" s="198">
        <v>39561</v>
      </c>
      <c r="E37" s="94" t="s">
        <v>239</v>
      </c>
      <c r="F37" s="114" t="s">
        <v>117</v>
      </c>
      <c r="G37" s="191" t="s">
        <v>117</v>
      </c>
      <c r="H37" s="11" t="s">
        <v>117</v>
      </c>
      <c r="I37" s="11" t="s">
        <v>117</v>
      </c>
      <c r="J37" s="11" t="s">
        <v>245</v>
      </c>
      <c r="K37" s="95" t="s">
        <v>311</v>
      </c>
      <c r="L37" s="8" t="s">
        <v>240</v>
      </c>
      <c r="M37" s="8" t="s">
        <v>241</v>
      </c>
      <c r="N37" s="11" t="s">
        <v>274</v>
      </c>
      <c r="O37" s="164" t="s">
        <v>242</v>
      </c>
      <c r="P37" s="11" t="s">
        <v>308</v>
      </c>
      <c r="Q37" s="8" t="s">
        <v>243</v>
      </c>
      <c r="R37" s="165" t="s">
        <v>244</v>
      </c>
      <c r="S37" s="8"/>
      <c r="T37" s="20" t="s">
        <v>255</v>
      </c>
    </row>
    <row r="38" spans="1:22" s="13" customFormat="1" ht="67.5" customHeight="1">
      <c r="A38" s="56"/>
      <c r="B38" s="95" t="s">
        <v>129</v>
      </c>
      <c r="C38" s="166">
        <v>39568</v>
      </c>
      <c r="D38" s="198">
        <v>39568</v>
      </c>
      <c r="E38" s="95" t="s">
        <v>766</v>
      </c>
      <c r="F38" s="95" t="s">
        <v>767</v>
      </c>
      <c r="G38" s="191" t="s">
        <v>768</v>
      </c>
      <c r="H38" s="95">
        <v>76</v>
      </c>
      <c r="I38" s="95" t="s">
        <v>787</v>
      </c>
      <c r="J38" s="11" t="s">
        <v>782</v>
      </c>
      <c r="K38" s="95" t="s">
        <v>162</v>
      </c>
      <c r="L38" s="11" t="s">
        <v>785</v>
      </c>
      <c r="M38" s="95" t="s">
        <v>784</v>
      </c>
      <c r="N38" s="95" t="s">
        <v>254</v>
      </c>
      <c r="O38" s="95" t="s">
        <v>780</v>
      </c>
      <c r="P38" s="11" t="s">
        <v>308</v>
      </c>
      <c r="Q38" s="95" t="s">
        <v>769</v>
      </c>
      <c r="R38" s="166">
        <v>39568</v>
      </c>
      <c r="S38" s="95" t="s">
        <v>769</v>
      </c>
      <c r="T38" s="20" t="s">
        <v>255</v>
      </c>
      <c r="U38" s="20" t="s">
        <v>26</v>
      </c>
      <c r="V38" s="13" t="s">
        <v>770</v>
      </c>
    </row>
    <row r="39" spans="1:22" s="13" customFormat="1" ht="48.75" customHeight="1">
      <c r="A39" s="56"/>
      <c r="B39" s="95" t="s">
        <v>129</v>
      </c>
      <c r="C39" s="166">
        <v>39552</v>
      </c>
      <c r="D39" s="198">
        <v>39552</v>
      </c>
      <c r="E39" s="95" t="s">
        <v>771</v>
      </c>
      <c r="F39" s="95" t="s">
        <v>772</v>
      </c>
      <c r="G39" s="191" t="s">
        <v>773</v>
      </c>
      <c r="H39" s="95">
        <v>72</v>
      </c>
      <c r="I39" s="95" t="s">
        <v>783</v>
      </c>
      <c r="J39" s="11" t="s">
        <v>782</v>
      </c>
      <c r="K39" s="95" t="s">
        <v>162</v>
      </c>
      <c r="L39" s="11" t="s">
        <v>62</v>
      </c>
      <c r="M39" s="95" t="s">
        <v>786</v>
      </c>
      <c r="N39" s="95" t="s">
        <v>254</v>
      </c>
      <c r="O39" s="95" t="s">
        <v>780</v>
      </c>
      <c r="P39" s="11" t="s">
        <v>308</v>
      </c>
      <c r="Q39" s="95" t="s">
        <v>774</v>
      </c>
      <c r="R39" s="166">
        <v>39552</v>
      </c>
      <c r="S39" s="95" t="s">
        <v>774</v>
      </c>
      <c r="T39" s="20" t="s">
        <v>255</v>
      </c>
      <c r="U39" s="20" t="s">
        <v>26</v>
      </c>
      <c r="V39" s="13" t="s">
        <v>770</v>
      </c>
    </row>
    <row r="40" spans="1:22" s="13" customFormat="1" ht="54.75" customHeight="1">
      <c r="A40" s="56"/>
      <c r="B40" s="95" t="s">
        <v>129</v>
      </c>
      <c r="C40" s="166">
        <v>39546</v>
      </c>
      <c r="D40" s="198" t="s">
        <v>117</v>
      </c>
      <c r="E40" s="95" t="s">
        <v>117</v>
      </c>
      <c r="F40" s="95" t="s">
        <v>775</v>
      </c>
      <c r="G40" s="191" t="s">
        <v>776</v>
      </c>
      <c r="H40" s="95">
        <v>28</v>
      </c>
      <c r="I40" s="95" t="s">
        <v>783</v>
      </c>
      <c r="J40" s="11" t="s">
        <v>782</v>
      </c>
      <c r="K40" s="95" t="s">
        <v>162</v>
      </c>
      <c r="L40" s="11" t="s">
        <v>62</v>
      </c>
      <c r="M40" s="95" t="s">
        <v>634</v>
      </c>
      <c r="N40" s="95" t="s">
        <v>254</v>
      </c>
      <c r="O40" s="95" t="s">
        <v>780</v>
      </c>
      <c r="P40" s="11" t="s">
        <v>308</v>
      </c>
      <c r="Q40" s="95" t="s">
        <v>777</v>
      </c>
      <c r="R40" s="166">
        <v>39546</v>
      </c>
      <c r="S40" s="95" t="s">
        <v>777</v>
      </c>
      <c r="T40" s="21" t="s">
        <v>781</v>
      </c>
      <c r="U40" s="21" t="s">
        <v>778</v>
      </c>
      <c r="V40" s="13" t="s">
        <v>779</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868</v>
      </c>
      <c r="D42" s="199">
        <v>39519</v>
      </c>
      <c r="E42" s="176" t="s">
        <v>54</v>
      </c>
      <c r="F42" s="177">
        <v>39517</v>
      </c>
      <c r="G42" s="192">
        <v>39528</v>
      </c>
      <c r="H42" s="178" t="s">
        <v>117</v>
      </c>
      <c r="I42" s="178" t="s">
        <v>117</v>
      </c>
      <c r="J42" s="178" t="s">
        <v>238</v>
      </c>
      <c r="K42" s="178" t="s">
        <v>201</v>
      </c>
      <c r="L42" s="179" t="s">
        <v>68</v>
      </c>
      <c r="M42" s="179" t="s">
        <v>253</v>
      </c>
      <c r="N42" s="178" t="s">
        <v>254</v>
      </c>
      <c r="O42" s="180"/>
      <c r="P42" s="180" t="s">
        <v>308</v>
      </c>
      <c r="Q42" s="178" t="s">
        <v>269</v>
      </c>
      <c r="R42" s="175" t="s">
        <v>117</v>
      </c>
      <c r="S42" s="179"/>
      <c r="T42" s="20" t="s">
        <v>255</v>
      </c>
    </row>
    <row r="43" spans="1:20" s="13" customFormat="1" ht="38.25">
      <c r="A43" s="56"/>
      <c r="B43" s="95" t="s">
        <v>128</v>
      </c>
      <c r="C43" s="114">
        <v>39520</v>
      </c>
      <c r="D43" s="198">
        <v>39521</v>
      </c>
      <c r="E43" s="95" t="s">
        <v>270</v>
      </c>
      <c r="F43" s="95" t="s">
        <v>117</v>
      </c>
      <c r="G43" s="191" t="s">
        <v>117</v>
      </c>
      <c r="H43" s="95" t="s">
        <v>117</v>
      </c>
      <c r="I43" s="95" t="s">
        <v>117</v>
      </c>
      <c r="J43" s="95" t="s">
        <v>271</v>
      </c>
      <c r="K43" s="11" t="s">
        <v>200</v>
      </c>
      <c r="L43" s="8" t="s">
        <v>272</v>
      </c>
      <c r="M43" s="8" t="s">
        <v>273</v>
      </c>
      <c r="N43" s="95" t="s">
        <v>254</v>
      </c>
      <c r="O43" s="95"/>
      <c r="P43" s="95" t="s">
        <v>308</v>
      </c>
      <c r="Q43" s="95" t="s">
        <v>282</v>
      </c>
      <c r="R43" s="114">
        <v>39529</v>
      </c>
      <c r="S43" s="95"/>
      <c r="T43" s="20" t="s">
        <v>255</v>
      </c>
    </row>
    <row r="44" spans="1:20" s="4" customFormat="1" ht="38.25">
      <c r="A44" s="54"/>
      <c r="B44" s="95" t="s">
        <v>128</v>
      </c>
      <c r="C44" s="95" t="s">
        <v>283</v>
      </c>
      <c r="D44" s="198">
        <v>39524</v>
      </c>
      <c r="E44" s="95" t="s">
        <v>310</v>
      </c>
      <c r="F44" s="95" t="s">
        <v>117</v>
      </c>
      <c r="G44" s="191" t="s">
        <v>117</v>
      </c>
      <c r="H44" s="95" t="s">
        <v>117</v>
      </c>
      <c r="I44" s="95" t="s">
        <v>117</v>
      </c>
      <c r="J44" s="95" t="s">
        <v>304</v>
      </c>
      <c r="K44" s="95" t="s">
        <v>200</v>
      </c>
      <c r="L44" s="8" t="s">
        <v>284</v>
      </c>
      <c r="M44" s="8" t="s">
        <v>292</v>
      </c>
      <c r="N44" s="95" t="s">
        <v>274</v>
      </c>
      <c r="O44" s="95"/>
      <c r="P44" s="95" t="s">
        <v>308</v>
      </c>
      <c r="Q44" s="95" t="s">
        <v>285</v>
      </c>
      <c r="R44" s="95" t="s">
        <v>286</v>
      </c>
      <c r="S44" s="95"/>
      <c r="T44" s="20" t="s">
        <v>255</v>
      </c>
    </row>
    <row r="45" spans="1:20" s="13" customFormat="1" ht="25.5">
      <c r="A45" s="56"/>
      <c r="B45" s="103" t="s">
        <v>128</v>
      </c>
      <c r="C45" s="114"/>
      <c r="D45" s="198">
        <v>39528</v>
      </c>
      <c r="E45" s="104" t="s">
        <v>287</v>
      </c>
      <c r="F45" s="11" t="s">
        <v>117</v>
      </c>
      <c r="G45" s="193" t="s">
        <v>117</v>
      </c>
      <c r="H45" s="103" t="s">
        <v>117</v>
      </c>
      <c r="I45" s="11" t="s">
        <v>117</v>
      </c>
      <c r="J45" s="11" t="s">
        <v>288</v>
      </c>
      <c r="K45" s="95" t="s">
        <v>201</v>
      </c>
      <c r="L45" s="62" t="s">
        <v>289</v>
      </c>
      <c r="M45" s="8" t="s">
        <v>290</v>
      </c>
      <c r="N45" s="11" t="s">
        <v>254</v>
      </c>
      <c r="O45" s="8"/>
      <c r="P45" s="95" t="s">
        <v>308</v>
      </c>
      <c r="Q45" s="11" t="s">
        <v>291</v>
      </c>
      <c r="R45" s="95" t="s">
        <v>315</v>
      </c>
      <c r="S45" s="11"/>
      <c r="T45" s="20" t="s">
        <v>255</v>
      </c>
    </row>
    <row r="46" spans="1:20" s="13" customFormat="1" ht="25.5">
      <c r="A46" s="56"/>
      <c r="B46" s="22" t="s">
        <v>128</v>
      </c>
      <c r="C46" s="114">
        <v>39533</v>
      </c>
      <c r="D46" s="198">
        <v>39533</v>
      </c>
      <c r="E46" s="11" t="s">
        <v>293</v>
      </c>
      <c r="F46" s="11" t="s">
        <v>117</v>
      </c>
      <c r="G46" s="191" t="s">
        <v>117</v>
      </c>
      <c r="H46" s="11" t="s">
        <v>117</v>
      </c>
      <c r="I46" s="11" t="s">
        <v>117</v>
      </c>
      <c r="J46" s="11" t="s">
        <v>305</v>
      </c>
      <c r="K46" s="95" t="s">
        <v>201</v>
      </c>
      <c r="L46" s="62" t="s">
        <v>294</v>
      </c>
      <c r="M46" s="8" t="s">
        <v>295</v>
      </c>
      <c r="N46" s="11" t="s">
        <v>254</v>
      </c>
      <c r="O46" s="12"/>
      <c r="P46" s="95" t="s">
        <v>312</v>
      </c>
      <c r="Q46" s="11" t="s">
        <v>296</v>
      </c>
      <c r="R46" s="118">
        <v>39533</v>
      </c>
      <c r="S46" s="8"/>
      <c r="T46" s="20" t="s">
        <v>255</v>
      </c>
    </row>
    <row r="47" spans="1:20" s="13" customFormat="1" ht="42.75" customHeight="1">
      <c r="A47" s="56"/>
      <c r="B47" s="95" t="s">
        <v>128</v>
      </c>
      <c r="C47" s="114" t="s">
        <v>297</v>
      </c>
      <c r="D47" s="198">
        <v>39538</v>
      </c>
      <c r="E47" s="95" t="s">
        <v>298</v>
      </c>
      <c r="F47" s="95" t="s">
        <v>117</v>
      </c>
      <c r="G47" s="191" t="s">
        <v>117</v>
      </c>
      <c r="H47" s="95" t="s">
        <v>117</v>
      </c>
      <c r="I47" s="95" t="s">
        <v>117</v>
      </c>
      <c r="J47" s="95" t="s">
        <v>299</v>
      </c>
      <c r="K47" s="95" t="s">
        <v>311</v>
      </c>
      <c r="L47" s="62" t="s">
        <v>314</v>
      </c>
      <c r="M47" s="8" t="s">
        <v>313</v>
      </c>
      <c r="N47" s="12" t="s">
        <v>274</v>
      </c>
      <c r="O47" s="12"/>
      <c r="P47" s="95" t="s">
        <v>308</v>
      </c>
      <c r="Q47" s="11" t="s">
        <v>316</v>
      </c>
      <c r="R47" s="119">
        <v>39540</v>
      </c>
      <c r="S47" s="8"/>
      <c r="T47" s="20" t="s">
        <v>255</v>
      </c>
    </row>
    <row r="48" spans="1:20" s="13" customFormat="1" ht="25.5">
      <c r="A48" s="56"/>
      <c r="B48" s="22" t="s">
        <v>128</v>
      </c>
      <c r="C48" s="114">
        <v>39535</v>
      </c>
      <c r="D48" s="198">
        <v>39547</v>
      </c>
      <c r="E48" s="94" t="s">
        <v>300</v>
      </c>
      <c r="F48" s="11" t="s">
        <v>117</v>
      </c>
      <c r="G48" s="191" t="s">
        <v>117</v>
      </c>
      <c r="H48" s="11" t="s">
        <v>117</v>
      </c>
      <c r="I48" s="11" t="s">
        <v>117</v>
      </c>
      <c r="J48" s="11" t="s">
        <v>288</v>
      </c>
      <c r="K48" s="95" t="s">
        <v>201</v>
      </c>
      <c r="L48" s="62" t="s">
        <v>69</v>
      </c>
      <c r="M48" s="8" t="s">
        <v>301</v>
      </c>
      <c r="N48" s="11" t="s">
        <v>254</v>
      </c>
      <c r="O48" s="12"/>
      <c r="P48" s="95" t="s">
        <v>312</v>
      </c>
      <c r="Q48" s="11" t="s">
        <v>316</v>
      </c>
      <c r="R48" s="119">
        <v>39537</v>
      </c>
      <c r="S48" s="8" t="s">
        <v>317</v>
      </c>
      <c r="T48" s="20" t="s">
        <v>255</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5" r:id="rId3"/>
  <legacyDrawing r:id="rId2"/>
</worksheet>
</file>

<file path=xl/worksheets/sheet2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7" t="s">
        <v>195</v>
      </c>
      <c r="B1" s="537"/>
      <c r="C1" s="537"/>
      <c r="D1" s="537"/>
      <c r="E1" s="537"/>
      <c r="F1" s="537"/>
      <c r="G1" s="537"/>
    </row>
    <row r="2" spans="1:7" ht="23.25" customHeight="1" thickBot="1">
      <c r="A2" s="77" t="s">
        <v>214</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318</v>
      </c>
      <c r="B4" s="15" t="s">
        <v>216</v>
      </c>
      <c r="C4" s="16"/>
      <c r="D4" s="16"/>
      <c r="E4" s="16"/>
      <c r="F4" s="97"/>
      <c r="G4" s="100"/>
    </row>
    <row r="5" spans="1:7" ht="23.25" customHeight="1" thickBot="1">
      <c r="A5" s="15" t="s">
        <v>127</v>
      </c>
      <c r="B5" s="15" t="s">
        <v>216</v>
      </c>
      <c r="C5" s="16"/>
      <c r="D5" s="16"/>
      <c r="E5" s="16"/>
      <c r="F5" s="98"/>
      <c r="G5" s="100"/>
    </row>
    <row r="6" spans="1:7" ht="23.25" customHeight="1" thickBot="1">
      <c r="A6" s="15" t="s">
        <v>128</v>
      </c>
      <c r="B6" s="15" t="s">
        <v>216</v>
      </c>
      <c r="C6" s="16"/>
      <c r="D6" s="16"/>
      <c r="E6" s="16"/>
      <c r="F6" s="98"/>
      <c r="G6" s="101"/>
    </row>
    <row r="7" spans="1:7" ht="23.25" customHeight="1" thickBot="1">
      <c r="A7" s="15" t="s">
        <v>129</v>
      </c>
      <c r="B7" s="15" t="s">
        <v>216</v>
      </c>
      <c r="C7" s="16">
        <v>43200</v>
      </c>
      <c r="D7" s="16">
        <v>720</v>
      </c>
      <c r="E7" s="16">
        <f>SUM(C7-D7)</f>
        <v>42480</v>
      </c>
      <c r="F7" s="98">
        <v>76</v>
      </c>
      <c r="G7" s="100">
        <f aca="true" t="shared" si="0" ref="G7:G12">(E7-F7)/E7</f>
        <v>0.9982109227871939</v>
      </c>
    </row>
    <row r="8" spans="1:7" ht="23.25" customHeight="1" thickBot="1">
      <c r="A8" s="15" t="s">
        <v>130</v>
      </c>
      <c r="B8" s="15" t="s">
        <v>216</v>
      </c>
      <c r="C8" s="16">
        <v>44640</v>
      </c>
      <c r="D8" s="16">
        <v>2880</v>
      </c>
      <c r="E8" s="16">
        <f>SUM(C8-D8)</f>
        <v>41760</v>
      </c>
      <c r="F8" s="98">
        <v>96</v>
      </c>
      <c r="G8" s="100">
        <f t="shared" si="0"/>
        <v>0.9977011494252873</v>
      </c>
    </row>
    <row r="9" spans="1:7" ht="23.25" customHeight="1" thickBot="1">
      <c r="A9" s="15" t="s">
        <v>131</v>
      </c>
      <c r="B9" s="15" t="s">
        <v>216</v>
      </c>
      <c r="C9" s="16">
        <v>43200</v>
      </c>
      <c r="D9" s="16">
        <v>1872</v>
      </c>
      <c r="E9" s="16">
        <f aca="true" t="shared" si="1" ref="E9:E15">SUM(C9-D9)</f>
        <v>41328</v>
      </c>
      <c r="F9" s="15">
        <v>0</v>
      </c>
      <c r="G9" s="101">
        <f t="shared" si="0"/>
        <v>1</v>
      </c>
    </row>
    <row r="10" spans="1:7" ht="23.25" customHeight="1" thickBot="1">
      <c r="A10" s="15" t="s">
        <v>132</v>
      </c>
      <c r="B10" s="15" t="s">
        <v>216</v>
      </c>
      <c r="C10" s="16">
        <v>44640</v>
      </c>
      <c r="D10" s="16">
        <v>1173</v>
      </c>
      <c r="E10" s="16">
        <f t="shared" si="1"/>
        <v>43467</v>
      </c>
      <c r="F10" s="15">
        <v>0</v>
      </c>
      <c r="G10" s="101">
        <f t="shared" si="0"/>
        <v>1</v>
      </c>
    </row>
    <row r="11" spans="1:7" ht="23.25" customHeight="1" thickBot="1">
      <c r="A11" s="15" t="s">
        <v>133</v>
      </c>
      <c r="B11" s="15" t="s">
        <v>216</v>
      </c>
      <c r="C11" s="16">
        <v>44640</v>
      </c>
      <c r="D11" s="16">
        <v>3145</v>
      </c>
      <c r="E11" s="16">
        <f t="shared" si="1"/>
        <v>41495</v>
      </c>
      <c r="F11" s="15">
        <v>0</v>
      </c>
      <c r="G11" s="101">
        <f t="shared" si="0"/>
        <v>1</v>
      </c>
    </row>
    <row r="12" spans="1:7" ht="23.25" customHeight="1" thickBot="1">
      <c r="A12" s="15" t="s">
        <v>134</v>
      </c>
      <c r="B12" s="15" t="s">
        <v>216</v>
      </c>
      <c r="C12" s="16">
        <v>43200</v>
      </c>
      <c r="D12" s="16">
        <v>1320</v>
      </c>
      <c r="E12" s="16">
        <f t="shared" si="1"/>
        <v>41880</v>
      </c>
      <c r="F12" s="16">
        <v>0</v>
      </c>
      <c r="G12" s="101">
        <f t="shared" si="0"/>
        <v>1</v>
      </c>
    </row>
    <row r="13" spans="1:7" ht="23.25" customHeight="1" thickBot="1">
      <c r="A13" s="17" t="s">
        <v>135</v>
      </c>
      <c r="B13" s="15" t="s">
        <v>216</v>
      </c>
      <c r="C13" s="16">
        <v>44640</v>
      </c>
      <c r="D13" s="16">
        <v>1198</v>
      </c>
      <c r="E13" s="183">
        <f t="shared" si="1"/>
        <v>43442</v>
      </c>
      <c r="F13" s="18">
        <v>0</v>
      </c>
      <c r="G13" s="101">
        <f>(E13-F13)/E13</f>
        <v>1</v>
      </c>
    </row>
    <row r="14" spans="1:7" ht="23.25" customHeight="1" thickBot="1">
      <c r="A14" s="17" t="s">
        <v>140</v>
      </c>
      <c r="B14" s="15" t="s">
        <v>216</v>
      </c>
      <c r="C14" s="16">
        <v>43200</v>
      </c>
      <c r="D14" s="16">
        <v>1665</v>
      </c>
      <c r="E14" s="16">
        <f t="shared" si="1"/>
        <v>41535</v>
      </c>
      <c r="F14" s="18">
        <v>146</v>
      </c>
      <c r="G14" s="101">
        <f>(E14-F14)/E14</f>
        <v>0.9964848922595402</v>
      </c>
    </row>
    <row r="15" spans="1:7" ht="23.25" customHeight="1" thickBot="1">
      <c r="A15" s="17" t="s">
        <v>141</v>
      </c>
      <c r="B15" s="15" t="s">
        <v>216</v>
      </c>
      <c r="C15" s="18">
        <v>44640</v>
      </c>
      <c r="D15" s="16">
        <v>2560</v>
      </c>
      <c r="E15" s="183">
        <f t="shared" si="1"/>
        <v>42080</v>
      </c>
      <c r="F15" s="204">
        <v>0</v>
      </c>
      <c r="G15" s="101">
        <f>(E15-F15)/E15</f>
        <v>1</v>
      </c>
    </row>
    <row r="16" spans="1:7" ht="23.25" customHeight="1">
      <c r="A16" s="531" t="s">
        <v>215</v>
      </c>
      <c r="B16" s="531" t="s">
        <v>216</v>
      </c>
      <c r="C16" s="533">
        <f>SUM(C4:C15)</f>
        <v>396000</v>
      </c>
      <c r="D16" s="533">
        <f>SUM(D4:D15)</f>
        <v>16533</v>
      </c>
      <c r="E16" s="533">
        <f>SUM(E4:E15)</f>
        <v>379467</v>
      </c>
      <c r="F16" s="533">
        <f>SUM(F4:F15)</f>
        <v>318</v>
      </c>
      <c r="G16" s="535">
        <f>(E16-F16)/E16</f>
        <v>0.9991619824648784</v>
      </c>
    </row>
    <row r="17" spans="1:7" ht="23.25" customHeight="1" thickBot="1">
      <c r="A17" s="532"/>
      <c r="B17" s="532"/>
      <c r="C17" s="534"/>
      <c r="D17" s="534"/>
      <c r="E17" s="534"/>
      <c r="F17" s="534"/>
      <c r="G17" s="536"/>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30" t="s">
        <v>213</v>
      </c>
      <c r="B1" s="530"/>
      <c r="C1" s="530"/>
      <c r="D1" s="530"/>
      <c r="E1" s="530"/>
      <c r="F1" s="530"/>
      <c r="G1" s="530"/>
    </row>
    <row r="2" ht="23.25" customHeight="1" thickBot="1">
      <c r="A2" s="77" t="s">
        <v>214</v>
      </c>
    </row>
    <row r="3" spans="1:7" ht="22.5" thickBot="1">
      <c r="A3" s="19" t="s">
        <v>136</v>
      </c>
      <c r="B3" s="19" t="s">
        <v>137</v>
      </c>
      <c r="C3" s="19" t="s">
        <v>119</v>
      </c>
      <c r="D3" s="19" t="s">
        <v>122</v>
      </c>
      <c r="E3" s="19" t="s">
        <v>123</v>
      </c>
      <c r="F3" s="96" t="s">
        <v>124</v>
      </c>
      <c r="G3" s="99" t="s">
        <v>125</v>
      </c>
    </row>
    <row r="4" spans="1:7" ht="23.25" customHeight="1" thickBot="1">
      <c r="A4" s="15" t="s">
        <v>318</v>
      </c>
      <c r="B4" s="15" t="s">
        <v>197</v>
      </c>
      <c r="C4" s="16"/>
      <c r="D4" s="16"/>
      <c r="E4" s="16"/>
      <c r="F4" s="97"/>
      <c r="G4" s="100"/>
    </row>
    <row r="5" spans="1:7" ht="23.25" customHeight="1" thickBot="1">
      <c r="A5" s="15" t="s">
        <v>127</v>
      </c>
      <c r="B5" s="15" t="s">
        <v>197</v>
      </c>
      <c r="C5" s="16"/>
      <c r="D5" s="16"/>
      <c r="E5" s="16"/>
      <c r="F5" s="98"/>
      <c r="G5" s="100"/>
    </row>
    <row r="6" spans="1:7" ht="23.25" customHeight="1" thickBot="1">
      <c r="A6" s="15" t="s">
        <v>128</v>
      </c>
      <c r="B6" s="15" t="s">
        <v>197</v>
      </c>
      <c r="C6" s="16"/>
      <c r="D6" s="16"/>
      <c r="E6" s="16"/>
      <c r="F6" s="98"/>
      <c r="G6" s="100"/>
    </row>
    <row r="7" spans="1:7" ht="23.25" customHeight="1" thickBot="1">
      <c r="A7" s="15" t="s">
        <v>129</v>
      </c>
      <c r="B7" s="15" t="s">
        <v>197</v>
      </c>
      <c r="C7" s="16">
        <v>43200</v>
      </c>
      <c r="D7" s="16">
        <v>720</v>
      </c>
      <c r="E7" s="16">
        <f>SUM(C7-D7)</f>
        <v>42480</v>
      </c>
      <c r="F7" s="98">
        <v>176</v>
      </c>
      <c r="G7" s="100">
        <f aca="true" t="shared" si="0" ref="G7:G13">(E7-F7)/E7</f>
        <v>0.9958568738229755</v>
      </c>
    </row>
    <row r="8" spans="1:7" ht="23.25" customHeight="1" thickBot="1">
      <c r="A8" s="15" t="s">
        <v>130</v>
      </c>
      <c r="B8" s="15" t="s">
        <v>197</v>
      </c>
      <c r="C8" s="16">
        <v>44640</v>
      </c>
      <c r="D8" s="16">
        <v>2880</v>
      </c>
      <c r="E8" s="16">
        <f>SUM(C8-D8)</f>
        <v>41760</v>
      </c>
      <c r="F8" s="98">
        <v>96</v>
      </c>
      <c r="G8" s="100">
        <f t="shared" si="0"/>
        <v>0.9977011494252873</v>
      </c>
    </row>
    <row r="9" spans="1:7" ht="23.25" customHeight="1" thickBot="1">
      <c r="A9" s="15" t="s">
        <v>131</v>
      </c>
      <c r="B9" s="15" t="s">
        <v>197</v>
      </c>
      <c r="C9" s="16">
        <v>43200</v>
      </c>
      <c r="D9" s="16">
        <v>1872</v>
      </c>
      <c r="E9" s="16">
        <f aca="true" t="shared" si="1" ref="E9:E15">SUM(C9-D9)</f>
        <v>41328</v>
      </c>
      <c r="F9" s="15">
        <v>65</v>
      </c>
      <c r="G9" s="100">
        <f t="shared" si="0"/>
        <v>0.9984272164150213</v>
      </c>
    </row>
    <row r="10" spans="1:7" ht="23.25" customHeight="1" thickBot="1">
      <c r="A10" s="15" t="s">
        <v>132</v>
      </c>
      <c r="B10" s="15" t="s">
        <v>197</v>
      </c>
      <c r="C10" s="16">
        <v>44640</v>
      </c>
      <c r="D10" s="16">
        <v>1173</v>
      </c>
      <c r="E10" s="16">
        <f t="shared" si="1"/>
        <v>43467</v>
      </c>
      <c r="F10" s="15">
        <v>216</v>
      </c>
      <c r="G10" s="100">
        <f t="shared" si="0"/>
        <v>0.9950307129546553</v>
      </c>
    </row>
    <row r="11" spans="1:7" ht="23.25" customHeight="1" thickBot="1">
      <c r="A11" s="15" t="s">
        <v>133</v>
      </c>
      <c r="B11" s="15" t="s">
        <v>197</v>
      </c>
      <c r="C11" s="16">
        <v>44640</v>
      </c>
      <c r="D11" s="16">
        <v>3145</v>
      </c>
      <c r="E11" s="16">
        <f t="shared" si="1"/>
        <v>41495</v>
      </c>
      <c r="F11" s="15">
        <v>0</v>
      </c>
      <c r="G11" s="100">
        <f t="shared" si="0"/>
        <v>1</v>
      </c>
    </row>
    <row r="12" spans="1:7" ht="23.25" customHeight="1" thickBot="1">
      <c r="A12" s="15" t="s">
        <v>134</v>
      </c>
      <c r="B12" s="15" t="s">
        <v>197</v>
      </c>
      <c r="C12" s="16">
        <v>43200</v>
      </c>
      <c r="D12" s="16">
        <v>1320</v>
      </c>
      <c r="E12" s="16">
        <f t="shared" si="1"/>
        <v>41880</v>
      </c>
      <c r="F12" s="16">
        <v>33</v>
      </c>
      <c r="G12" s="100">
        <f t="shared" si="0"/>
        <v>0.9992120343839541</v>
      </c>
    </row>
    <row r="13" spans="1:7" ht="23.25" customHeight="1" thickBot="1">
      <c r="A13" s="17" t="s">
        <v>135</v>
      </c>
      <c r="B13" s="15" t="s">
        <v>197</v>
      </c>
      <c r="C13" s="16">
        <v>44640</v>
      </c>
      <c r="D13" s="16">
        <v>1198</v>
      </c>
      <c r="E13" s="183">
        <f t="shared" si="1"/>
        <v>43442</v>
      </c>
      <c r="F13" s="18">
        <v>0</v>
      </c>
      <c r="G13" s="100">
        <f t="shared" si="0"/>
        <v>1</v>
      </c>
    </row>
    <row r="14" spans="1:7" ht="23.25" customHeight="1" thickBot="1">
      <c r="A14" s="17" t="s">
        <v>140</v>
      </c>
      <c r="B14" s="15" t="s">
        <v>197</v>
      </c>
      <c r="C14" s="16">
        <v>43200</v>
      </c>
      <c r="D14" s="16">
        <v>1665</v>
      </c>
      <c r="E14" s="16">
        <f t="shared" si="1"/>
        <v>41535</v>
      </c>
      <c r="F14" s="18">
        <v>146</v>
      </c>
      <c r="G14" s="101">
        <f>(E14-F14)/E14</f>
        <v>0.9964848922595402</v>
      </c>
    </row>
    <row r="15" spans="1:7" ht="23.25" customHeight="1" thickBot="1">
      <c r="A15" s="17" t="s">
        <v>141</v>
      </c>
      <c r="B15" s="15" t="s">
        <v>197</v>
      </c>
      <c r="C15" s="18">
        <v>44640</v>
      </c>
      <c r="D15" s="16">
        <v>2560</v>
      </c>
      <c r="E15" s="183">
        <f t="shared" si="1"/>
        <v>42080</v>
      </c>
      <c r="F15" s="204">
        <v>0</v>
      </c>
      <c r="G15" s="101">
        <f>(E15-F15)/E15</f>
        <v>1</v>
      </c>
    </row>
    <row r="16" spans="1:7" ht="23.25" customHeight="1">
      <c r="A16" s="531" t="s">
        <v>215</v>
      </c>
      <c r="B16" s="531" t="s">
        <v>197</v>
      </c>
      <c r="C16" s="533">
        <f>SUM(C4:C15)</f>
        <v>396000</v>
      </c>
      <c r="D16" s="533">
        <f>SUM(D4:D15)</f>
        <v>16533</v>
      </c>
      <c r="E16" s="533">
        <f>SUM(E4:E15)</f>
        <v>379467</v>
      </c>
      <c r="F16" s="533">
        <f>SUM(F4:F15)</f>
        <v>732</v>
      </c>
      <c r="G16" s="563">
        <f>(E16-F16)/E16</f>
        <v>0.9980709785040597</v>
      </c>
    </row>
    <row r="17" spans="1:7" ht="23.25" customHeight="1" thickBot="1">
      <c r="A17" s="532"/>
      <c r="B17" s="532"/>
      <c r="C17" s="534"/>
      <c r="D17" s="534"/>
      <c r="E17" s="534"/>
      <c r="F17" s="534"/>
      <c r="G17" s="564"/>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565" t="s">
        <v>319</v>
      </c>
      <c r="B1" s="566"/>
      <c r="C1" s="566"/>
      <c r="D1" s="566"/>
    </row>
    <row r="2" spans="1:4" ht="12.75">
      <c r="A2" s="566"/>
      <c r="B2" s="566"/>
      <c r="C2" s="566"/>
      <c r="D2" s="566"/>
    </row>
    <row r="3" spans="1:4" ht="12.75">
      <c r="A3" s="566"/>
      <c r="B3" s="566"/>
      <c r="C3" s="566"/>
      <c r="D3" s="566"/>
    </row>
    <row r="4" spans="1:4" ht="12.75">
      <c r="A4" s="567" t="s">
        <v>440</v>
      </c>
      <c r="B4" s="567"/>
      <c r="C4" s="568"/>
      <c r="D4" s="568"/>
    </row>
    <row r="5" spans="1:18" ht="39" thickBot="1">
      <c r="A5" s="121" t="s">
        <v>320</v>
      </c>
      <c r="B5" s="121" t="s">
        <v>321</v>
      </c>
      <c r="C5" s="121" t="s">
        <v>322</v>
      </c>
      <c r="D5" s="121" t="s">
        <v>323</v>
      </c>
      <c r="E5" s="121" t="s">
        <v>324</v>
      </c>
      <c r="F5" s="121" t="s">
        <v>325</v>
      </c>
      <c r="G5" s="121" t="s">
        <v>326</v>
      </c>
      <c r="H5" s="121" t="s">
        <v>327</v>
      </c>
      <c r="I5" s="121" t="s">
        <v>328</v>
      </c>
      <c r="J5" s="121" t="s">
        <v>814</v>
      </c>
      <c r="K5" s="121" t="s">
        <v>329</v>
      </c>
      <c r="L5" s="121" t="s">
        <v>330</v>
      </c>
      <c r="M5" s="121" t="s">
        <v>331</v>
      </c>
      <c r="N5" s="121" t="s">
        <v>332</v>
      </c>
      <c r="O5" s="121" t="s">
        <v>333</v>
      </c>
      <c r="P5" s="121" t="s">
        <v>334</v>
      </c>
      <c r="Q5" s="121" t="s">
        <v>335</v>
      </c>
      <c r="R5" s="121" t="s">
        <v>336</v>
      </c>
    </row>
    <row r="6" spans="1:18" ht="48">
      <c r="A6" s="122">
        <v>1</v>
      </c>
      <c r="B6" s="123" t="s">
        <v>337</v>
      </c>
      <c r="C6" s="124" t="s">
        <v>338</v>
      </c>
      <c r="D6" s="122">
        <v>2</v>
      </c>
      <c r="E6" s="124" t="s">
        <v>339</v>
      </c>
      <c r="F6" s="124" t="s">
        <v>340</v>
      </c>
      <c r="G6" s="124" t="s">
        <v>341</v>
      </c>
      <c r="H6" s="124" t="s">
        <v>342</v>
      </c>
      <c r="I6" s="124" t="s">
        <v>340</v>
      </c>
      <c r="J6" s="125" t="s">
        <v>815</v>
      </c>
      <c r="K6" s="124" t="s">
        <v>343</v>
      </c>
      <c r="L6" s="124" t="s">
        <v>344</v>
      </c>
      <c r="M6" s="132" t="s">
        <v>441</v>
      </c>
      <c r="N6" s="124" t="s">
        <v>816</v>
      </c>
      <c r="O6" s="124" t="s">
        <v>345</v>
      </c>
      <c r="P6" s="124" t="s">
        <v>346</v>
      </c>
      <c r="Q6" s="124" t="s">
        <v>347</v>
      </c>
      <c r="R6" s="124" t="s">
        <v>348</v>
      </c>
    </row>
    <row r="7" spans="1:18" s="131" customFormat="1" ht="204">
      <c r="A7" s="127">
        <v>2</v>
      </c>
      <c r="B7" s="128" t="s">
        <v>349</v>
      </c>
      <c r="C7" s="129" t="s">
        <v>351</v>
      </c>
      <c r="D7" s="130">
        <v>1</v>
      </c>
      <c r="E7" s="124" t="s">
        <v>339</v>
      </c>
      <c r="F7" s="124" t="s">
        <v>352</v>
      </c>
      <c r="G7" s="129" t="s">
        <v>341</v>
      </c>
      <c r="H7" s="129" t="s">
        <v>353</v>
      </c>
      <c r="I7" s="129" t="s">
        <v>340</v>
      </c>
      <c r="J7" s="129" t="s">
        <v>354</v>
      </c>
      <c r="K7" s="129" t="s">
        <v>355</v>
      </c>
      <c r="L7" s="129" t="s">
        <v>356</v>
      </c>
      <c r="M7" s="129" t="s">
        <v>357</v>
      </c>
      <c r="N7" s="129" t="s">
        <v>358</v>
      </c>
      <c r="O7" s="129" t="s">
        <v>358</v>
      </c>
      <c r="P7" s="129" t="s">
        <v>359</v>
      </c>
      <c r="Q7" s="124" t="s">
        <v>347</v>
      </c>
      <c r="R7" s="129" t="s">
        <v>360</v>
      </c>
    </row>
    <row r="8" spans="1:18" ht="84">
      <c r="A8" s="127">
        <v>3</v>
      </c>
      <c r="B8" s="128" t="s">
        <v>361</v>
      </c>
      <c r="C8" s="129" t="s">
        <v>362</v>
      </c>
      <c r="D8" s="130">
        <v>1</v>
      </c>
      <c r="E8" s="124" t="s">
        <v>339</v>
      </c>
      <c r="F8" s="124" t="s">
        <v>363</v>
      </c>
      <c r="G8" s="129" t="s">
        <v>341</v>
      </c>
      <c r="H8" s="129" t="s">
        <v>353</v>
      </c>
      <c r="I8" s="129" t="s">
        <v>340</v>
      </c>
      <c r="J8" s="129" t="s">
        <v>354</v>
      </c>
      <c r="K8" s="129" t="s">
        <v>374</v>
      </c>
      <c r="L8" s="129" t="s">
        <v>356</v>
      </c>
      <c r="M8" s="132" t="s">
        <v>375</v>
      </c>
      <c r="N8" s="129" t="s">
        <v>376</v>
      </c>
      <c r="O8" s="129" t="s">
        <v>377</v>
      </c>
      <c r="P8" s="129" t="s">
        <v>378</v>
      </c>
      <c r="Q8" s="124" t="s">
        <v>347</v>
      </c>
      <c r="R8" s="129" t="s">
        <v>348</v>
      </c>
    </row>
    <row r="9" spans="1:18" ht="48">
      <c r="A9" s="127">
        <v>4</v>
      </c>
      <c r="B9" s="128" t="s">
        <v>379</v>
      </c>
      <c r="C9" s="129" t="s">
        <v>382</v>
      </c>
      <c r="D9" s="130">
        <v>1</v>
      </c>
      <c r="E9" s="129" t="s">
        <v>383</v>
      </c>
      <c r="F9" s="124" t="s">
        <v>384</v>
      </c>
      <c r="G9" s="129" t="s">
        <v>385</v>
      </c>
      <c r="H9" s="129" t="s">
        <v>386</v>
      </c>
      <c r="I9" s="129" t="s">
        <v>340</v>
      </c>
      <c r="J9" s="125" t="s">
        <v>817</v>
      </c>
      <c r="K9" s="129" t="s">
        <v>387</v>
      </c>
      <c r="L9" s="129" t="s">
        <v>356</v>
      </c>
      <c r="M9" s="129" t="s">
        <v>392</v>
      </c>
      <c r="N9" s="129" t="s">
        <v>358</v>
      </c>
      <c r="O9" s="129" t="s">
        <v>358</v>
      </c>
      <c r="P9" s="129" t="s">
        <v>393</v>
      </c>
      <c r="Q9" s="124" t="s">
        <v>347</v>
      </c>
      <c r="R9" s="129"/>
    </row>
    <row r="10" spans="1:18" ht="72">
      <c r="A10" s="127">
        <v>5</v>
      </c>
      <c r="B10" s="128" t="s">
        <v>394</v>
      </c>
      <c r="C10" s="129" t="s">
        <v>408</v>
      </c>
      <c r="D10" s="130">
        <v>1</v>
      </c>
      <c r="E10" s="129" t="s">
        <v>383</v>
      </c>
      <c r="F10" s="129" t="s">
        <v>384</v>
      </c>
      <c r="G10" s="129" t="s">
        <v>385</v>
      </c>
      <c r="H10" s="129" t="s">
        <v>386</v>
      </c>
      <c r="I10" s="129" t="s">
        <v>340</v>
      </c>
      <c r="J10" s="133" t="s">
        <v>818</v>
      </c>
      <c r="K10" s="129" t="s">
        <v>409</v>
      </c>
      <c r="L10" s="129" t="s">
        <v>356</v>
      </c>
      <c r="M10" s="129" t="s">
        <v>410</v>
      </c>
      <c r="N10" s="129" t="s">
        <v>358</v>
      </c>
      <c r="O10" s="129" t="s">
        <v>358</v>
      </c>
      <c r="P10" s="129" t="s">
        <v>411</v>
      </c>
      <c r="Q10" s="124" t="s">
        <v>347</v>
      </c>
      <c r="R10" s="129" t="s">
        <v>412</v>
      </c>
    </row>
    <row r="11" spans="1:18" ht="72">
      <c r="A11" s="130">
        <v>6</v>
      </c>
      <c r="B11" s="128" t="s">
        <v>413</v>
      </c>
      <c r="C11" s="129" t="s">
        <v>414</v>
      </c>
      <c r="D11" s="130">
        <v>3</v>
      </c>
      <c r="E11" s="129" t="s">
        <v>383</v>
      </c>
      <c r="F11" s="124" t="s">
        <v>340</v>
      </c>
      <c r="G11" s="129" t="s">
        <v>415</v>
      </c>
      <c r="H11" s="129" t="s">
        <v>386</v>
      </c>
      <c r="I11" s="129" t="s">
        <v>416</v>
      </c>
      <c r="J11" s="133" t="s">
        <v>819</v>
      </c>
      <c r="K11" s="129" t="s">
        <v>417</v>
      </c>
      <c r="L11" s="129" t="s">
        <v>418</v>
      </c>
      <c r="M11" s="132" t="s">
        <v>419</v>
      </c>
      <c r="N11" s="129" t="s">
        <v>820</v>
      </c>
      <c r="O11" s="129" t="s">
        <v>420</v>
      </c>
      <c r="P11" s="129" t="s">
        <v>421</v>
      </c>
      <c r="Q11" s="124" t="s">
        <v>422</v>
      </c>
      <c r="R11" s="129"/>
    </row>
    <row r="12" spans="1:18" ht="60">
      <c r="A12" s="127">
        <v>7</v>
      </c>
      <c r="B12" s="128" t="s">
        <v>423</v>
      </c>
      <c r="C12" s="129" t="s">
        <v>424</v>
      </c>
      <c r="D12" s="130">
        <v>1</v>
      </c>
      <c r="E12" s="129" t="s">
        <v>383</v>
      </c>
      <c r="F12" s="124" t="s">
        <v>340</v>
      </c>
      <c r="G12" s="129" t="s">
        <v>415</v>
      </c>
      <c r="H12" s="129" t="s">
        <v>386</v>
      </c>
      <c r="I12" s="129" t="s">
        <v>425</v>
      </c>
      <c r="J12" s="133" t="s">
        <v>821</v>
      </c>
      <c r="K12" s="129" t="s">
        <v>426</v>
      </c>
      <c r="L12" s="129" t="s">
        <v>356</v>
      </c>
      <c r="M12" s="132" t="s">
        <v>427</v>
      </c>
      <c r="N12" s="129" t="s">
        <v>820</v>
      </c>
      <c r="O12" s="129" t="s">
        <v>420</v>
      </c>
      <c r="P12" s="129" t="s">
        <v>428</v>
      </c>
      <c r="Q12" s="124" t="s">
        <v>347</v>
      </c>
      <c r="R12" s="129"/>
    </row>
    <row r="13" spans="1:18" ht="60">
      <c r="A13" s="127">
        <v>8</v>
      </c>
      <c r="B13" s="128" t="s">
        <v>429</v>
      </c>
      <c r="C13" s="129" t="s">
        <v>434</v>
      </c>
      <c r="D13" s="130">
        <v>1</v>
      </c>
      <c r="E13" s="129" t="s">
        <v>383</v>
      </c>
      <c r="F13" s="124" t="s">
        <v>340</v>
      </c>
      <c r="G13" s="129" t="s">
        <v>415</v>
      </c>
      <c r="H13" s="129" t="s">
        <v>435</v>
      </c>
      <c r="I13" s="129" t="s">
        <v>436</v>
      </c>
      <c r="J13" s="133" t="s">
        <v>822</v>
      </c>
      <c r="K13" s="129" t="s">
        <v>437</v>
      </c>
      <c r="L13" s="129" t="s">
        <v>356</v>
      </c>
      <c r="M13" s="132" t="s">
        <v>438</v>
      </c>
      <c r="N13" s="129" t="s">
        <v>820</v>
      </c>
      <c r="O13" s="129" t="s">
        <v>420</v>
      </c>
      <c r="P13" s="129" t="s">
        <v>439</v>
      </c>
      <c r="Q13" s="124" t="s">
        <v>347</v>
      </c>
      <c r="R13" s="129" t="s">
        <v>412</v>
      </c>
    </row>
    <row r="14" spans="1:18" ht="72">
      <c r="A14" s="127">
        <v>9</v>
      </c>
      <c r="B14" s="128" t="s">
        <v>443</v>
      </c>
      <c r="C14" s="129" t="s">
        <v>451</v>
      </c>
      <c r="D14" s="130">
        <v>1</v>
      </c>
      <c r="E14" s="124" t="s">
        <v>339</v>
      </c>
      <c r="F14" s="124" t="s">
        <v>452</v>
      </c>
      <c r="G14" s="129" t="s">
        <v>453</v>
      </c>
      <c r="H14" s="129" t="s">
        <v>386</v>
      </c>
      <c r="I14" s="129" t="s">
        <v>340</v>
      </c>
      <c r="J14" s="133" t="s">
        <v>823</v>
      </c>
      <c r="K14" s="129" t="s">
        <v>454</v>
      </c>
      <c r="L14" s="129" t="s">
        <v>356</v>
      </c>
      <c r="M14" s="129" t="s">
        <v>455</v>
      </c>
      <c r="N14" s="129" t="s">
        <v>358</v>
      </c>
      <c r="O14" s="129" t="s">
        <v>358</v>
      </c>
      <c r="P14" s="129" t="s">
        <v>456</v>
      </c>
      <c r="Q14" s="124" t="s">
        <v>347</v>
      </c>
      <c r="R14" s="129"/>
    </row>
    <row r="15" spans="1:18" ht="48">
      <c r="A15" s="127">
        <v>10</v>
      </c>
      <c r="B15" s="128" t="s">
        <v>457</v>
      </c>
      <c r="C15" s="129" t="s">
        <v>458</v>
      </c>
      <c r="D15" s="130">
        <v>1</v>
      </c>
      <c r="E15" s="129" t="s">
        <v>383</v>
      </c>
      <c r="F15" s="124" t="s">
        <v>340</v>
      </c>
      <c r="G15" s="129" t="s">
        <v>415</v>
      </c>
      <c r="H15" s="129" t="s">
        <v>435</v>
      </c>
      <c r="I15" s="129" t="s">
        <v>459</v>
      </c>
      <c r="J15" s="133" t="s">
        <v>824</v>
      </c>
      <c r="K15" s="129" t="s">
        <v>460</v>
      </c>
      <c r="L15" s="129" t="s">
        <v>356</v>
      </c>
      <c r="M15" s="132" t="s">
        <v>461</v>
      </c>
      <c r="N15" s="129" t="s">
        <v>820</v>
      </c>
      <c r="O15" s="129" t="s">
        <v>420</v>
      </c>
      <c r="P15" s="129" t="s">
        <v>439</v>
      </c>
      <c r="Q15" s="129" t="s">
        <v>422</v>
      </c>
      <c r="R15" s="129" t="s">
        <v>412</v>
      </c>
    </row>
    <row r="16" spans="1:18" ht="48">
      <c r="A16" s="130">
        <v>11</v>
      </c>
      <c r="B16" s="128" t="s">
        <v>462</v>
      </c>
      <c r="C16" s="129" t="s">
        <v>463</v>
      </c>
      <c r="D16" s="130">
        <v>3</v>
      </c>
      <c r="E16" s="129" t="s">
        <v>383</v>
      </c>
      <c r="F16" s="129" t="s">
        <v>384</v>
      </c>
      <c r="G16" s="129" t="s">
        <v>385</v>
      </c>
      <c r="H16" s="129" t="s">
        <v>386</v>
      </c>
      <c r="I16" s="129" t="s">
        <v>340</v>
      </c>
      <c r="J16" s="133" t="s">
        <v>825</v>
      </c>
      <c r="K16" s="129" t="s">
        <v>464</v>
      </c>
      <c r="L16" s="129" t="s">
        <v>356</v>
      </c>
      <c r="M16" s="132" t="s">
        <v>468</v>
      </c>
      <c r="N16" s="129" t="s">
        <v>358</v>
      </c>
      <c r="O16" s="129" t="s">
        <v>358</v>
      </c>
      <c r="P16" s="134"/>
      <c r="Q16" s="124" t="s">
        <v>347</v>
      </c>
      <c r="R16" s="129"/>
    </row>
    <row r="17" spans="1:18" ht="48">
      <c r="A17" s="127">
        <v>12</v>
      </c>
      <c r="B17" s="128" t="s">
        <v>469</v>
      </c>
      <c r="C17" s="129" t="s">
        <v>470</v>
      </c>
      <c r="D17" s="130">
        <v>1</v>
      </c>
      <c r="E17" s="129" t="s">
        <v>383</v>
      </c>
      <c r="F17" s="124" t="s">
        <v>340</v>
      </c>
      <c r="G17" s="129" t="s">
        <v>471</v>
      </c>
      <c r="H17" s="129" t="s">
        <v>386</v>
      </c>
      <c r="I17" s="129" t="s">
        <v>472</v>
      </c>
      <c r="J17" s="133" t="s">
        <v>826</v>
      </c>
      <c r="K17" s="129" t="s">
        <v>473</v>
      </c>
      <c r="L17" s="129" t="s">
        <v>356</v>
      </c>
      <c r="M17" s="132" t="s">
        <v>468</v>
      </c>
      <c r="N17" s="129" t="s">
        <v>820</v>
      </c>
      <c r="O17" s="129" t="s">
        <v>420</v>
      </c>
      <c r="P17" s="129" t="s">
        <v>474</v>
      </c>
      <c r="Q17" s="124" t="s">
        <v>347</v>
      </c>
      <c r="R17" s="129"/>
    </row>
    <row r="18" spans="1:18" ht="84">
      <c r="A18" s="130">
        <v>13</v>
      </c>
      <c r="B18" s="128" t="s">
        <v>475</v>
      </c>
      <c r="C18" s="129" t="s">
        <v>476</v>
      </c>
      <c r="D18" s="130">
        <v>2</v>
      </c>
      <c r="E18" s="124" t="s">
        <v>339</v>
      </c>
      <c r="F18" s="124" t="s">
        <v>340</v>
      </c>
      <c r="G18" s="129" t="s">
        <v>385</v>
      </c>
      <c r="H18" s="129" t="s">
        <v>353</v>
      </c>
      <c r="I18" s="129" t="s">
        <v>340</v>
      </c>
      <c r="J18" s="133" t="s">
        <v>827</v>
      </c>
      <c r="K18" s="129" t="s">
        <v>477</v>
      </c>
      <c r="L18" s="129" t="s">
        <v>356</v>
      </c>
      <c r="M18" s="132" t="s">
        <v>478</v>
      </c>
      <c r="N18" s="129" t="s">
        <v>358</v>
      </c>
      <c r="O18" s="129" t="s">
        <v>358</v>
      </c>
      <c r="P18" s="129" t="s">
        <v>479</v>
      </c>
      <c r="Q18" s="124" t="s">
        <v>347</v>
      </c>
      <c r="R18" s="129"/>
    </row>
    <row r="19" spans="1:18" ht="60">
      <c r="A19" s="130">
        <v>14</v>
      </c>
      <c r="B19" s="128" t="s">
        <v>480</v>
      </c>
      <c r="C19" s="129" t="s">
        <v>481</v>
      </c>
      <c r="D19" s="130">
        <v>3</v>
      </c>
      <c r="E19" s="129" t="s">
        <v>383</v>
      </c>
      <c r="F19" s="124" t="s">
        <v>340</v>
      </c>
      <c r="G19" s="129" t="s">
        <v>415</v>
      </c>
      <c r="H19" s="129" t="s">
        <v>386</v>
      </c>
      <c r="I19" s="129" t="s">
        <v>482</v>
      </c>
      <c r="J19" s="133" t="s">
        <v>828</v>
      </c>
      <c r="K19" s="129" t="s">
        <v>483</v>
      </c>
      <c r="L19" s="129" t="s">
        <v>356</v>
      </c>
      <c r="M19" s="129" t="s">
        <v>484</v>
      </c>
      <c r="N19" s="129" t="s">
        <v>820</v>
      </c>
      <c r="O19" s="129" t="s">
        <v>420</v>
      </c>
      <c r="P19" s="129" t="s">
        <v>421</v>
      </c>
      <c r="Q19" s="124" t="s">
        <v>347</v>
      </c>
      <c r="R19" s="129"/>
    </row>
    <row r="20" spans="1:18" ht="84">
      <c r="A20" s="127">
        <v>15</v>
      </c>
      <c r="B20" s="128" t="s">
        <v>485</v>
      </c>
      <c r="C20" s="129" t="s">
        <v>486</v>
      </c>
      <c r="D20" s="130">
        <v>1</v>
      </c>
      <c r="E20" s="124" t="s">
        <v>339</v>
      </c>
      <c r="F20" s="124" t="s">
        <v>487</v>
      </c>
      <c r="G20" s="129" t="s">
        <v>341</v>
      </c>
      <c r="H20" s="129" t="s">
        <v>353</v>
      </c>
      <c r="I20" s="129" t="s">
        <v>502</v>
      </c>
      <c r="J20" s="133" t="s">
        <v>829</v>
      </c>
      <c r="K20" s="129" t="s">
        <v>503</v>
      </c>
      <c r="L20" s="129" t="s">
        <v>504</v>
      </c>
      <c r="M20" s="129" t="s">
        <v>505</v>
      </c>
      <c r="N20" s="129" t="s">
        <v>358</v>
      </c>
      <c r="O20" s="129" t="s">
        <v>420</v>
      </c>
      <c r="P20" s="129" t="s">
        <v>506</v>
      </c>
      <c r="Q20" s="124" t="s">
        <v>347</v>
      </c>
      <c r="R20" s="129"/>
    </row>
    <row r="21" spans="1:18" ht="60">
      <c r="A21" s="127">
        <v>16</v>
      </c>
      <c r="B21" s="128" t="s">
        <v>507</v>
      </c>
      <c r="C21" s="129" t="s">
        <v>508</v>
      </c>
      <c r="D21" s="130">
        <v>1</v>
      </c>
      <c r="E21" s="129" t="s">
        <v>383</v>
      </c>
      <c r="F21" s="124" t="s">
        <v>340</v>
      </c>
      <c r="G21" s="129" t="s">
        <v>415</v>
      </c>
      <c r="H21" s="129" t="s">
        <v>386</v>
      </c>
      <c r="I21" s="129" t="s">
        <v>509</v>
      </c>
      <c r="J21" s="133" t="s">
        <v>830</v>
      </c>
      <c r="K21" s="129" t="s">
        <v>510</v>
      </c>
      <c r="L21" s="129" t="s">
        <v>356</v>
      </c>
      <c r="M21" s="132" t="s">
        <v>468</v>
      </c>
      <c r="N21" s="129" t="s">
        <v>820</v>
      </c>
      <c r="O21" s="129" t="s">
        <v>420</v>
      </c>
      <c r="P21" s="129" t="s">
        <v>456</v>
      </c>
      <c r="Q21" s="124" t="s">
        <v>347</v>
      </c>
      <c r="R21" s="129"/>
    </row>
    <row r="22" spans="1:18" ht="48">
      <c r="A22" s="127">
        <v>17</v>
      </c>
      <c r="B22" s="128" t="s">
        <v>511</v>
      </c>
      <c r="C22" s="129" t="s">
        <v>517</v>
      </c>
      <c r="D22" s="130">
        <v>1</v>
      </c>
      <c r="E22" s="129" t="s">
        <v>383</v>
      </c>
      <c r="F22" s="124" t="s">
        <v>384</v>
      </c>
      <c r="G22" s="129" t="s">
        <v>385</v>
      </c>
      <c r="H22" s="129" t="s">
        <v>386</v>
      </c>
      <c r="I22" s="129" t="s">
        <v>340</v>
      </c>
      <c r="J22" s="133" t="s">
        <v>830</v>
      </c>
      <c r="K22" s="129" t="s">
        <v>518</v>
      </c>
      <c r="L22" s="129" t="s">
        <v>356</v>
      </c>
      <c r="M22" s="129" t="s">
        <v>519</v>
      </c>
      <c r="N22" s="129" t="s">
        <v>358</v>
      </c>
      <c r="O22" s="129" t="s">
        <v>358</v>
      </c>
      <c r="P22" s="129" t="s">
        <v>393</v>
      </c>
      <c r="Q22" s="124" t="s">
        <v>347</v>
      </c>
      <c r="R22" s="129"/>
    </row>
    <row r="23" spans="1:18" ht="60">
      <c r="A23" s="127">
        <v>18</v>
      </c>
      <c r="B23" s="128" t="s">
        <v>520</v>
      </c>
      <c r="C23" s="129" t="s">
        <v>521</v>
      </c>
      <c r="D23" s="130">
        <v>1</v>
      </c>
      <c r="E23" s="124" t="s">
        <v>339</v>
      </c>
      <c r="F23" s="124" t="s">
        <v>452</v>
      </c>
      <c r="G23" s="129" t="s">
        <v>453</v>
      </c>
      <c r="H23" s="129" t="s">
        <v>386</v>
      </c>
      <c r="I23" s="129" t="s">
        <v>340</v>
      </c>
      <c r="J23" s="133" t="s">
        <v>831</v>
      </c>
      <c r="K23" s="129" t="s">
        <v>522</v>
      </c>
      <c r="L23" s="129" t="s">
        <v>356</v>
      </c>
      <c r="M23" s="129" t="s">
        <v>523</v>
      </c>
      <c r="N23" s="129" t="s">
        <v>524</v>
      </c>
      <c r="O23" s="129" t="s">
        <v>524</v>
      </c>
      <c r="P23" s="129" t="s">
        <v>525</v>
      </c>
      <c r="Q23" s="124" t="s">
        <v>347</v>
      </c>
      <c r="R23" s="129"/>
    </row>
    <row r="24" spans="1:18" ht="48">
      <c r="A24" s="127">
        <v>19</v>
      </c>
      <c r="B24" s="128" t="s">
        <v>526</v>
      </c>
      <c r="C24" s="129" t="s">
        <v>527</v>
      </c>
      <c r="D24" s="130">
        <v>1</v>
      </c>
      <c r="E24" s="129" t="s">
        <v>528</v>
      </c>
      <c r="F24" s="129" t="s">
        <v>384</v>
      </c>
      <c r="G24" s="129" t="s">
        <v>385</v>
      </c>
      <c r="H24" s="129" t="s">
        <v>386</v>
      </c>
      <c r="I24" s="129" t="s">
        <v>340</v>
      </c>
      <c r="J24" s="133" t="s">
        <v>832</v>
      </c>
      <c r="K24" s="129" t="s">
        <v>529</v>
      </c>
      <c r="L24" s="129" t="s">
        <v>356</v>
      </c>
      <c r="M24" s="129" t="s">
        <v>530</v>
      </c>
      <c r="N24" s="129" t="s">
        <v>358</v>
      </c>
      <c r="O24" s="129" t="s">
        <v>358</v>
      </c>
      <c r="P24" s="129" t="s">
        <v>531</v>
      </c>
      <c r="Q24" s="124" t="s">
        <v>347</v>
      </c>
      <c r="R24" s="129"/>
    </row>
    <row r="25" spans="1:18" ht="72">
      <c r="A25" s="127">
        <v>20</v>
      </c>
      <c r="B25" s="128" t="s">
        <v>532</v>
      </c>
      <c r="C25" s="129" t="s">
        <v>533</v>
      </c>
      <c r="D25" s="130">
        <v>1</v>
      </c>
      <c r="E25" s="129" t="s">
        <v>383</v>
      </c>
      <c r="F25" s="129" t="s">
        <v>534</v>
      </c>
      <c r="G25" s="129" t="s">
        <v>385</v>
      </c>
      <c r="H25" s="129" t="s">
        <v>535</v>
      </c>
      <c r="I25" s="129" t="s">
        <v>536</v>
      </c>
      <c r="J25" s="133" t="s">
        <v>833</v>
      </c>
      <c r="K25" s="129" t="s">
        <v>537</v>
      </c>
      <c r="L25" s="129" t="s">
        <v>504</v>
      </c>
      <c r="M25" s="129" t="s">
        <v>538</v>
      </c>
      <c r="N25" s="129" t="s">
        <v>358</v>
      </c>
      <c r="O25" s="129" t="s">
        <v>420</v>
      </c>
      <c r="P25" s="129" t="s">
        <v>539</v>
      </c>
      <c r="Q25" s="129" t="s">
        <v>422</v>
      </c>
      <c r="R25" s="129"/>
    </row>
    <row r="26" spans="1:18" ht="60">
      <c r="A26" s="130">
        <v>21</v>
      </c>
      <c r="B26" s="128" t="s">
        <v>540</v>
      </c>
      <c r="C26" s="129" t="s">
        <v>541</v>
      </c>
      <c r="D26" s="130">
        <v>3</v>
      </c>
      <c r="E26" s="129" t="s">
        <v>383</v>
      </c>
      <c r="F26" s="124" t="s">
        <v>340</v>
      </c>
      <c r="G26" s="129" t="s">
        <v>542</v>
      </c>
      <c r="H26" s="129" t="s">
        <v>386</v>
      </c>
      <c r="I26" s="129" t="s">
        <v>543</v>
      </c>
      <c r="J26" s="133" t="s">
        <v>835</v>
      </c>
      <c r="K26" s="129" t="s">
        <v>544</v>
      </c>
      <c r="L26" s="129" t="s">
        <v>418</v>
      </c>
      <c r="M26" s="132" t="s">
        <v>545</v>
      </c>
      <c r="N26" s="129" t="s">
        <v>546</v>
      </c>
      <c r="O26" s="129" t="s">
        <v>546</v>
      </c>
      <c r="P26" s="129" t="s">
        <v>547</v>
      </c>
      <c r="Q26" s="124" t="s">
        <v>347</v>
      </c>
      <c r="R26" s="129"/>
    </row>
    <row r="27" spans="1:18" ht="72">
      <c r="A27" s="130">
        <v>22</v>
      </c>
      <c r="B27" s="128" t="s">
        <v>573</v>
      </c>
      <c r="C27" s="129" t="s">
        <v>574</v>
      </c>
      <c r="D27" s="130">
        <v>3</v>
      </c>
      <c r="E27" s="129" t="s">
        <v>528</v>
      </c>
      <c r="F27" s="124" t="s">
        <v>340</v>
      </c>
      <c r="G27" s="129" t="s">
        <v>385</v>
      </c>
      <c r="H27" s="129" t="s">
        <v>386</v>
      </c>
      <c r="I27" s="129" t="s">
        <v>340</v>
      </c>
      <c r="J27" s="133" t="s">
        <v>836</v>
      </c>
      <c r="K27" s="129" t="s">
        <v>575</v>
      </c>
      <c r="L27" s="129" t="s">
        <v>504</v>
      </c>
      <c r="M27" s="129" t="s">
        <v>576</v>
      </c>
      <c r="N27" s="129" t="s">
        <v>358</v>
      </c>
      <c r="O27" s="129" t="s">
        <v>358</v>
      </c>
      <c r="P27" s="129" t="s">
        <v>577</v>
      </c>
      <c r="Q27" s="124" t="s">
        <v>347</v>
      </c>
      <c r="R27" s="129"/>
    </row>
    <row r="28" spans="1:18" ht="60">
      <c r="A28" s="130">
        <v>23</v>
      </c>
      <c r="B28" s="128" t="s">
        <v>578</v>
      </c>
      <c r="C28" s="129" t="s">
        <v>579</v>
      </c>
      <c r="D28" s="130">
        <v>3</v>
      </c>
      <c r="E28" s="124" t="s">
        <v>339</v>
      </c>
      <c r="F28" s="124" t="s">
        <v>340</v>
      </c>
      <c r="G28" s="129" t="s">
        <v>453</v>
      </c>
      <c r="H28" s="129" t="s">
        <v>353</v>
      </c>
      <c r="I28" s="129" t="s">
        <v>340</v>
      </c>
      <c r="J28" s="133" t="s">
        <v>837</v>
      </c>
      <c r="K28" s="129" t="s">
        <v>580</v>
      </c>
      <c r="L28" s="129" t="s">
        <v>418</v>
      </c>
      <c r="M28" s="129" t="s">
        <v>581</v>
      </c>
      <c r="N28" s="129" t="s">
        <v>358</v>
      </c>
      <c r="O28" s="129" t="s">
        <v>358</v>
      </c>
      <c r="P28" s="129" t="s">
        <v>582</v>
      </c>
      <c r="Q28" s="124" t="s">
        <v>347</v>
      </c>
      <c r="R28" s="129"/>
    </row>
    <row r="29" spans="1:18" ht="72">
      <c r="A29" s="130">
        <v>24</v>
      </c>
      <c r="B29" s="128" t="s">
        <v>583</v>
      </c>
      <c r="C29" s="129" t="s">
        <v>584</v>
      </c>
      <c r="D29" s="130">
        <v>3</v>
      </c>
      <c r="E29" s="129" t="s">
        <v>383</v>
      </c>
      <c r="F29" s="124" t="s">
        <v>340</v>
      </c>
      <c r="G29" s="129" t="s">
        <v>415</v>
      </c>
      <c r="H29" s="129" t="s">
        <v>386</v>
      </c>
      <c r="I29" s="129" t="s">
        <v>585</v>
      </c>
      <c r="J29" s="133" t="s">
        <v>838</v>
      </c>
      <c r="K29" s="129" t="s">
        <v>586</v>
      </c>
      <c r="L29" s="129" t="s">
        <v>356</v>
      </c>
      <c r="M29" s="132" t="s">
        <v>484</v>
      </c>
      <c r="N29" s="129" t="s">
        <v>587</v>
      </c>
      <c r="O29" s="129" t="s">
        <v>420</v>
      </c>
      <c r="P29" s="129" t="s">
        <v>588</v>
      </c>
      <c r="Q29" s="124" t="s">
        <v>347</v>
      </c>
      <c r="R29" s="129"/>
    </row>
    <row r="30" spans="1:18" ht="72">
      <c r="A30" s="130">
        <v>25</v>
      </c>
      <c r="B30" s="128" t="s">
        <v>589</v>
      </c>
      <c r="C30" s="129" t="s">
        <v>590</v>
      </c>
      <c r="D30" s="130">
        <v>3</v>
      </c>
      <c r="E30" s="129" t="s">
        <v>383</v>
      </c>
      <c r="F30" s="124" t="s">
        <v>340</v>
      </c>
      <c r="G30" s="129" t="s">
        <v>415</v>
      </c>
      <c r="H30" s="129" t="s">
        <v>386</v>
      </c>
      <c r="I30" s="129" t="s">
        <v>591</v>
      </c>
      <c r="J30" s="133" t="s">
        <v>839</v>
      </c>
      <c r="K30" s="129" t="s">
        <v>592</v>
      </c>
      <c r="L30" s="129" t="s">
        <v>356</v>
      </c>
      <c r="M30" s="132" t="s">
        <v>484</v>
      </c>
      <c r="N30" s="129" t="s">
        <v>587</v>
      </c>
      <c r="O30" s="129" t="s">
        <v>420</v>
      </c>
      <c r="P30" s="129" t="s">
        <v>593</v>
      </c>
      <c r="Q30" s="124" t="s">
        <v>347</v>
      </c>
      <c r="R30" s="129"/>
    </row>
    <row r="31" spans="1:18" ht="72">
      <c r="A31" s="130">
        <v>26</v>
      </c>
      <c r="B31" s="128" t="s">
        <v>594</v>
      </c>
      <c r="C31" s="129" t="s">
        <v>595</v>
      </c>
      <c r="D31" s="130">
        <v>3</v>
      </c>
      <c r="E31" s="129" t="s">
        <v>383</v>
      </c>
      <c r="F31" s="124" t="s">
        <v>340</v>
      </c>
      <c r="G31" s="129" t="s">
        <v>415</v>
      </c>
      <c r="H31" s="129" t="s">
        <v>386</v>
      </c>
      <c r="I31" s="129" t="s">
        <v>596</v>
      </c>
      <c r="J31" s="133" t="s">
        <v>840</v>
      </c>
      <c r="K31" s="129" t="s">
        <v>597</v>
      </c>
      <c r="L31" s="129" t="s">
        <v>356</v>
      </c>
      <c r="M31" s="132" t="s">
        <v>484</v>
      </c>
      <c r="N31" s="129" t="s">
        <v>587</v>
      </c>
      <c r="O31" s="129" t="s">
        <v>420</v>
      </c>
      <c r="P31" s="129" t="s">
        <v>593</v>
      </c>
      <c r="Q31" s="124" t="s">
        <v>347</v>
      </c>
      <c r="R31" s="129"/>
    </row>
    <row r="32" spans="1:18" ht="60">
      <c r="A32" s="130">
        <v>27</v>
      </c>
      <c r="B32" s="128" t="s">
        <v>598</v>
      </c>
      <c r="C32" s="129" t="s">
        <v>599</v>
      </c>
      <c r="D32" s="130">
        <v>2</v>
      </c>
      <c r="E32" s="129" t="s">
        <v>528</v>
      </c>
      <c r="F32" s="124" t="s">
        <v>340</v>
      </c>
      <c r="G32" s="129" t="s">
        <v>385</v>
      </c>
      <c r="H32" s="129" t="s">
        <v>386</v>
      </c>
      <c r="I32" s="129" t="s">
        <v>340</v>
      </c>
      <c r="J32" s="133" t="s">
        <v>841</v>
      </c>
      <c r="K32" s="129" t="s">
        <v>600</v>
      </c>
      <c r="L32" s="129" t="s">
        <v>356</v>
      </c>
      <c r="M32" s="132" t="s">
        <v>601</v>
      </c>
      <c r="N32" s="129" t="s">
        <v>358</v>
      </c>
      <c r="O32" s="129" t="s">
        <v>358</v>
      </c>
      <c r="P32" s="129" t="s">
        <v>602</v>
      </c>
      <c r="Q32" s="124" t="s">
        <v>347</v>
      </c>
      <c r="R32" s="129"/>
    </row>
    <row r="33" spans="1:18" ht="72">
      <c r="A33" s="130">
        <v>28</v>
      </c>
      <c r="B33" s="128" t="s">
        <v>603</v>
      </c>
      <c r="C33" s="129" t="s">
        <v>604</v>
      </c>
      <c r="D33" s="130">
        <v>2</v>
      </c>
      <c r="E33" s="129" t="s">
        <v>528</v>
      </c>
      <c r="F33" s="124" t="s">
        <v>340</v>
      </c>
      <c r="G33" s="129" t="s">
        <v>385</v>
      </c>
      <c r="H33" s="129" t="s">
        <v>386</v>
      </c>
      <c r="I33" s="129" t="s">
        <v>340</v>
      </c>
      <c r="J33" s="133" t="s">
        <v>842</v>
      </c>
      <c r="K33" s="129" t="s">
        <v>605</v>
      </c>
      <c r="L33" s="129" t="s">
        <v>356</v>
      </c>
      <c r="M33" s="132" t="s">
        <v>601</v>
      </c>
      <c r="N33" s="129" t="s">
        <v>358</v>
      </c>
      <c r="O33" s="129" t="s">
        <v>358</v>
      </c>
      <c r="P33" s="129" t="s">
        <v>602</v>
      </c>
      <c r="Q33" s="124" t="s">
        <v>347</v>
      </c>
      <c r="R33" s="129"/>
    </row>
    <row r="34" spans="1:18" ht="60">
      <c r="A34" s="127">
        <v>29</v>
      </c>
      <c r="B34" s="128" t="s">
        <v>299</v>
      </c>
      <c r="C34" s="129" t="s">
        <v>607</v>
      </c>
      <c r="D34" s="130">
        <v>1</v>
      </c>
      <c r="E34" s="129" t="s">
        <v>528</v>
      </c>
      <c r="F34" s="129" t="s">
        <v>608</v>
      </c>
      <c r="G34" s="129" t="s">
        <v>385</v>
      </c>
      <c r="H34" s="129" t="s">
        <v>609</v>
      </c>
      <c r="I34" s="129" t="s">
        <v>610</v>
      </c>
      <c r="J34" s="133" t="s">
        <v>843</v>
      </c>
      <c r="K34" s="129" t="s">
        <v>611</v>
      </c>
      <c r="L34" s="129" t="s">
        <v>356</v>
      </c>
      <c r="M34" s="129" t="s">
        <v>612</v>
      </c>
      <c r="N34" s="129" t="s">
        <v>358</v>
      </c>
      <c r="O34" s="129" t="s">
        <v>420</v>
      </c>
      <c r="P34" s="129" t="s">
        <v>539</v>
      </c>
      <c r="Q34" s="129" t="s">
        <v>422</v>
      </c>
      <c r="R34" s="129" t="s">
        <v>613</v>
      </c>
    </row>
    <row r="35" spans="1:18" ht="48">
      <c r="A35" s="130">
        <v>30</v>
      </c>
      <c r="B35" s="128" t="s">
        <v>614</v>
      </c>
      <c r="C35" s="129" t="s">
        <v>615</v>
      </c>
      <c r="D35" s="130">
        <v>3</v>
      </c>
      <c r="E35" s="124" t="s">
        <v>339</v>
      </c>
      <c r="F35" s="124" t="s">
        <v>340</v>
      </c>
      <c r="G35" s="129" t="s">
        <v>453</v>
      </c>
      <c r="H35" s="129" t="s">
        <v>342</v>
      </c>
      <c r="I35" s="129" t="s">
        <v>340</v>
      </c>
      <c r="J35" s="129" t="s">
        <v>616</v>
      </c>
      <c r="K35" s="129" t="s">
        <v>340</v>
      </c>
      <c r="L35" s="129" t="s">
        <v>617</v>
      </c>
      <c r="M35" s="132" t="s">
        <v>618</v>
      </c>
      <c r="N35" s="129" t="s">
        <v>619</v>
      </c>
      <c r="O35" s="129" t="s">
        <v>619</v>
      </c>
      <c r="P35" s="129" t="s">
        <v>620</v>
      </c>
      <c r="Q35" s="124" t="s">
        <v>347</v>
      </c>
      <c r="R35" s="129"/>
    </row>
    <row r="36" spans="1:18" ht="36">
      <c r="A36" s="130">
        <v>31</v>
      </c>
      <c r="B36" s="128" t="s">
        <v>621</v>
      </c>
      <c r="C36" s="129" t="s">
        <v>622</v>
      </c>
      <c r="D36" s="130">
        <v>2</v>
      </c>
      <c r="E36" s="124" t="s">
        <v>339</v>
      </c>
      <c r="F36" s="124" t="s">
        <v>340</v>
      </c>
      <c r="G36" s="129" t="s">
        <v>341</v>
      </c>
      <c r="H36" s="129" t="s">
        <v>353</v>
      </c>
      <c r="I36" s="129" t="s">
        <v>340</v>
      </c>
      <c r="J36" s="133" t="s">
        <v>844</v>
      </c>
      <c r="K36" s="129" t="s">
        <v>623</v>
      </c>
      <c r="L36" s="129" t="s">
        <v>356</v>
      </c>
      <c r="M36" s="132" t="s">
        <v>375</v>
      </c>
      <c r="N36" s="129" t="s">
        <v>624</v>
      </c>
      <c r="O36" s="129" t="s">
        <v>345</v>
      </c>
      <c r="P36" s="129" t="s">
        <v>625</v>
      </c>
      <c r="Q36" s="124" t="s">
        <v>347</v>
      </c>
      <c r="R36" s="129" t="s">
        <v>348</v>
      </c>
    </row>
    <row r="37" spans="1:18" ht="72">
      <c r="A37" s="130">
        <v>32</v>
      </c>
      <c r="B37" s="128" t="s">
        <v>626</v>
      </c>
      <c r="C37" s="129" t="s">
        <v>627</v>
      </c>
      <c r="D37" s="130">
        <v>2</v>
      </c>
      <c r="E37" s="129" t="s">
        <v>383</v>
      </c>
      <c r="F37" s="124" t="s">
        <v>340</v>
      </c>
      <c r="G37" s="129" t="s">
        <v>628</v>
      </c>
      <c r="H37" s="129" t="s">
        <v>386</v>
      </c>
      <c r="I37" s="129" t="s">
        <v>629</v>
      </c>
      <c r="J37" s="133" t="s">
        <v>845</v>
      </c>
      <c r="K37" s="129" t="s">
        <v>637</v>
      </c>
      <c r="L37" s="129" t="s">
        <v>356</v>
      </c>
      <c r="M37" s="132" t="s">
        <v>638</v>
      </c>
      <c r="N37" s="129" t="s">
        <v>587</v>
      </c>
      <c r="O37" s="129" t="s">
        <v>420</v>
      </c>
      <c r="P37" s="129" t="s">
        <v>639</v>
      </c>
      <c r="Q37" s="124" t="s">
        <v>347</v>
      </c>
      <c r="R37" s="129" t="s">
        <v>613</v>
      </c>
    </row>
    <row r="38" spans="1:18" ht="60">
      <c r="A38" s="127">
        <v>33</v>
      </c>
      <c r="B38" s="128" t="s">
        <v>640</v>
      </c>
      <c r="C38" s="129" t="s">
        <v>641</v>
      </c>
      <c r="D38" s="130">
        <v>1</v>
      </c>
      <c r="E38" s="129" t="s">
        <v>383</v>
      </c>
      <c r="F38" s="129" t="s">
        <v>642</v>
      </c>
      <c r="G38" s="129" t="s">
        <v>471</v>
      </c>
      <c r="H38" s="129" t="s">
        <v>386</v>
      </c>
      <c r="I38" s="129" t="s">
        <v>643</v>
      </c>
      <c r="J38" s="133" t="s">
        <v>846</v>
      </c>
      <c r="K38" s="129" t="s">
        <v>644</v>
      </c>
      <c r="L38" s="129" t="s">
        <v>356</v>
      </c>
      <c r="M38" s="129" t="s">
        <v>645</v>
      </c>
      <c r="N38" s="129" t="s">
        <v>358</v>
      </c>
      <c r="O38" s="129" t="s">
        <v>420</v>
      </c>
      <c r="P38" s="129" t="s">
        <v>646</v>
      </c>
      <c r="Q38" s="124" t="s">
        <v>347</v>
      </c>
      <c r="R38" s="129"/>
    </row>
    <row r="39" spans="1:18" ht="72">
      <c r="A39" s="127">
        <v>34</v>
      </c>
      <c r="B39" s="128" t="s">
        <v>647</v>
      </c>
      <c r="C39" s="129" t="s">
        <v>648</v>
      </c>
      <c r="D39" s="130">
        <v>1</v>
      </c>
      <c r="E39" s="124" t="s">
        <v>339</v>
      </c>
      <c r="F39" s="124" t="s">
        <v>649</v>
      </c>
      <c r="G39" s="129" t="s">
        <v>341</v>
      </c>
      <c r="H39" s="129" t="s">
        <v>342</v>
      </c>
      <c r="I39" s="129" t="s">
        <v>340</v>
      </c>
      <c r="J39" s="133" t="s">
        <v>847</v>
      </c>
      <c r="K39" s="129" t="s">
        <v>650</v>
      </c>
      <c r="L39" s="129" t="s">
        <v>356</v>
      </c>
      <c r="M39" s="132" t="s">
        <v>375</v>
      </c>
      <c r="N39" s="129" t="s">
        <v>624</v>
      </c>
      <c r="O39" s="129" t="s">
        <v>345</v>
      </c>
      <c r="P39" s="129" t="s">
        <v>625</v>
      </c>
      <c r="Q39" s="124" t="s">
        <v>347</v>
      </c>
      <c r="R39" s="129" t="s">
        <v>348</v>
      </c>
    </row>
    <row r="40" spans="1:18" ht="60">
      <c r="A40" s="130">
        <v>35</v>
      </c>
      <c r="B40" s="128" t="s">
        <v>651</v>
      </c>
      <c r="C40" s="129" t="s">
        <v>652</v>
      </c>
      <c r="D40" s="130">
        <v>2</v>
      </c>
      <c r="E40" s="124" t="s">
        <v>339</v>
      </c>
      <c r="F40" s="124" t="s">
        <v>340</v>
      </c>
      <c r="G40" s="129" t="s">
        <v>341</v>
      </c>
      <c r="H40" s="129" t="s">
        <v>342</v>
      </c>
      <c r="I40" s="129" t="s">
        <v>340</v>
      </c>
      <c r="J40" s="133" t="s">
        <v>848</v>
      </c>
      <c r="K40" s="129" t="s">
        <v>653</v>
      </c>
      <c r="L40" s="129" t="s">
        <v>344</v>
      </c>
      <c r="M40" s="132" t="s">
        <v>654</v>
      </c>
      <c r="N40" s="129" t="s">
        <v>624</v>
      </c>
      <c r="O40" s="129" t="s">
        <v>345</v>
      </c>
      <c r="P40" s="129" t="s">
        <v>442</v>
      </c>
      <c r="Q40" s="124" t="s">
        <v>347</v>
      </c>
      <c r="R40" s="129" t="s">
        <v>348</v>
      </c>
    </row>
    <row r="41" spans="1:18" ht="84">
      <c r="A41" s="130">
        <v>36</v>
      </c>
      <c r="B41" s="128" t="s">
        <v>655</v>
      </c>
      <c r="C41" s="129" t="s">
        <v>849</v>
      </c>
      <c r="D41" s="130">
        <v>3</v>
      </c>
      <c r="E41" s="124" t="s">
        <v>339</v>
      </c>
      <c r="F41" s="124" t="s">
        <v>340</v>
      </c>
      <c r="G41" s="129" t="s">
        <v>341</v>
      </c>
      <c r="H41" s="129" t="s">
        <v>342</v>
      </c>
      <c r="I41" s="129" t="s">
        <v>340</v>
      </c>
      <c r="J41" s="133" t="s">
        <v>850</v>
      </c>
      <c r="K41" s="129" t="s">
        <v>656</v>
      </c>
      <c r="L41" s="129" t="s">
        <v>356</v>
      </c>
      <c r="M41" s="129" t="s">
        <v>657</v>
      </c>
      <c r="N41" s="129" t="s">
        <v>358</v>
      </c>
      <c r="O41" s="129" t="s">
        <v>358</v>
      </c>
      <c r="P41" s="129" t="s">
        <v>658</v>
      </c>
      <c r="Q41" s="124" t="s">
        <v>347</v>
      </c>
      <c r="R41" s="129"/>
    </row>
    <row r="42" spans="1:18" ht="72">
      <c r="A42" s="130">
        <v>37</v>
      </c>
      <c r="B42" s="128" t="s">
        <v>659</v>
      </c>
      <c r="C42" s="129" t="s">
        <v>660</v>
      </c>
      <c r="D42" s="130">
        <v>2</v>
      </c>
      <c r="E42" s="124" t="s">
        <v>339</v>
      </c>
      <c r="F42" s="124" t="s">
        <v>340</v>
      </c>
      <c r="G42" s="129" t="s">
        <v>341</v>
      </c>
      <c r="H42" s="129" t="s">
        <v>342</v>
      </c>
      <c r="I42" s="129" t="s">
        <v>340</v>
      </c>
      <c r="J42" s="133" t="s">
        <v>851</v>
      </c>
      <c r="K42" s="129" t="s">
        <v>650</v>
      </c>
      <c r="L42" s="129" t="s">
        <v>356</v>
      </c>
      <c r="M42" s="132" t="s">
        <v>478</v>
      </c>
      <c r="N42" s="129" t="s">
        <v>624</v>
      </c>
      <c r="O42" s="129" t="s">
        <v>345</v>
      </c>
      <c r="P42" s="129" t="s">
        <v>661</v>
      </c>
      <c r="Q42" s="124" t="s">
        <v>347</v>
      </c>
      <c r="R42" s="129" t="s">
        <v>852</v>
      </c>
    </row>
    <row r="43" spans="1:18" ht="132">
      <c r="A43" s="130">
        <v>38</v>
      </c>
      <c r="B43" s="128" t="s">
        <v>662</v>
      </c>
      <c r="C43" s="129" t="s">
        <v>663</v>
      </c>
      <c r="D43" s="130">
        <v>2</v>
      </c>
      <c r="E43" s="124" t="s">
        <v>339</v>
      </c>
      <c r="F43" s="124" t="s">
        <v>664</v>
      </c>
      <c r="G43" s="129" t="s">
        <v>341</v>
      </c>
      <c r="H43" s="129" t="s">
        <v>665</v>
      </c>
      <c r="I43" s="129" t="s">
        <v>666</v>
      </c>
      <c r="J43" s="133" t="s">
        <v>853</v>
      </c>
      <c r="K43" s="129" t="s">
        <v>667</v>
      </c>
      <c r="L43" s="129" t="s">
        <v>356</v>
      </c>
      <c r="M43" s="132" t="s">
        <v>478</v>
      </c>
      <c r="N43" s="129" t="s">
        <v>668</v>
      </c>
      <c r="O43" s="129" t="s">
        <v>668</v>
      </c>
      <c r="P43" s="129" t="s">
        <v>669</v>
      </c>
      <c r="Q43" s="124" t="s">
        <v>347</v>
      </c>
      <c r="R43" s="129" t="s">
        <v>348</v>
      </c>
    </row>
    <row r="44" spans="1:18" ht="48">
      <c r="A44" s="130">
        <v>39</v>
      </c>
      <c r="B44" s="128" t="s">
        <v>670</v>
      </c>
      <c r="C44" s="129" t="s">
        <v>671</v>
      </c>
      <c r="D44" s="130">
        <v>3</v>
      </c>
      <c r="E44" s="124" t="s">
        <v>339</v>
      </c>
      <c r="F44" s="124" t="s">
        <v>340</v>
      </c>
      <c r="G44" s="129" t="s">
        <v>453</v>
      </c>
      <c r="H44" s="129" t="s">
        <v>386</v>
      </c>
      <c r="I44" s="129" t="s">
        <v>340</v>
      </c>
      <c r="J44" s="133" t="s">
        <v>675</v>
      </c>
      <c r="K44" s="129" t="s">
        <v>676</v>
      </c>
      <c r="L44" s="129" t="s">
        <v>617</v>
      </c>
      <c r="M44" s="132" t="s">
        <v>618</v>
      </c>
      <c r="N44" s="129"/>
      <c r="O44" s="129"/>
      <c r="P44" s="129"/>
      <c r="Q44" s="124" t="s">
        <v>347</v>
      </c>
      <c r="R44" s="129"/>
    </row>
    <row r="45" spans="1:18" ht="36">
      <c r="A45" s="130">
        <v>40</v>
      </c>
      <c r="B45" s="128" t="s">
        <v>677</v>
      </c>
      <c r="C45" s="129" t="s">
        <v>678</v>
      </c>
      <c r="D45" s="130">
        <v>3</v>
      </c>
      <c r="E45" s="124" t="s">
        <v>339</v>
      </c>
      <c r="F45" s="124" t="s">
        <v>340</v>
      </c>
      <c r="G45" s="129" t="s">
        <v>341</v>
      </c>
      <c r="H45" s="129" t="s">
        <v>386</v>
      </c>
      <c r="I45" s="129" t="s">
        <v>502</v>
      </c>
      <c r="J45" s="133" t="s">
        <v>854</v>
      </c>
      <c r="K45" s="129" t="s">
        <v>679</v>
      </c>
      <c r="L45" s="129" t="s">
        <v>356</v>
      </c>
      <c r="M45" s="132" t="s">
        <v>375</v>
      </c>
      <c r="N45" s="129" t="s">
        <v>358</v>
      </c>
      <c r="O45" s="129" t="s">
        <v>420</v>
      </c>
      <c r="P45" s="129" t="s">
        <v>680</v>
      </c>
      <c r="Q45" s="124" t="s">
        <v>347</v>
      </c>
      <c r="R45" s="129"/>
    </row>
    <row r="46" spans="1:18" ht="72">
      <c r="A46" s="127">
        <v>41</v>
      </c>
      <c r="B46" s="128" t="s">
        <v>681</v>
      </c>
      <c r="C46" s="135" t="s">
        <v>682</v>
      </c>
      <c r="D46" s="130">
        <v>1</v>
      </c>
      <c r="E46" s="129" t="s">
        <v>383</v>
      </c>
      <c r="F46" s="124" t="s">
        <v>683</v>
      </c>
      <c r="G46" s="129" t="s">
        <v>385</v>
      </c>
      <c r="H46" s="129" t="s">
        <v>685</v>
      </c>
      <c r="I46" s="129" t="s">
        <v>686</v>
      </c>
      <c r="J46" s="133" t="s">
        <v>855</v>
      </c>
      <c r="K46" s="129" t="s">
        <v>687</v>
      </c>
      <c r="L46" s="129" t="s">
        <v>356</v>
      </c>
      <c r="M46" s="132" t="s">
        <v>688</v>
      </c>
      <c r="N46" s="129" t="s">
        <v>358</v>
      </c>
      <c r="O46" s="129" t="s">
        <v>420</v>
      </c>
      <c r="P46" s="134"/>
      <c r="Q46" s="129" t="s">
        <v>422</v>
      </c>
      <c r="R46" s="129"/>
    </row>
    <row r="47" spans="1:18" ht="72">
      <c r="A47" s="127">
        <v>42</v>
      </c>
      <c r="B47" s="128" t="s">
        <v>698</v>
      </c>
      <c r="C47" s="129" t="s">
        <v>699</v>
      </c>
      <c r="D47" s="130">
        <v>1</v>
      </c>
      <c r="E47" s="129" t="s">
        <v>383</v>
      </c>
      <c r="F47" s="129" t="s">
        <v>683</v>
      </c>
      <c r="G47" s="129" t="s">
        <v>385</v>
      </c>
      <c r="H47" s="129" t="s">
        <v>685</v>
      </c>
      <c r="I47" s="129" t="s">
        <v>686</v>
      </c>
      <c r="J47" s="133" t="s">
        <v>856</v>
      </c>
      <c r="K47" s="129" t="s">
        <v>700</v>
      </c>
      <c r="L47" s="129" t="s">
        <v>356</v>
      </c>
      <c r="M47" s="129" t="s">
        <v>701</v>
      </c>
      <c r="N47" s="129" t="s">
        <v>358</v>
      </c>
      <c r="O47" s="129" t="s">
        <v>420</v>
      </c>
      <c r="P47" s="129" t="s">
        <v>506</v>
      </c>
      <c r="Q47" s="129" t="s">
        <v>422</v>
      </c>
      <c r="R47" s="129"/>
    </row>
    <row r="48" spans="1:18" ht="60">
      <c r="A48" s="130">
        <v>43</v>
      </c>
      <c r="B48" s="128" t="s">
        <v>702</v>
      </c>
      <c r="C48" s="129" t="s">
        <v>703</v>
      </c>
      <c r="D48" s="130">
        <v>3</v>
      </c>
      <c r="E48" s="129" t="s">
        <v>383</v>
      </c>
      <c r="F48" s="124" t="s">
        <v>340</v>
      </c>
      <c r="G48" s="129" t="s">
        <v>542</v>
      </c>
      <c r="H48" s="129" t="s">
        <v>386</v>
      </c>
      <c r="I48" s="129" t="s">
        <v>704</v>
      </c>
      <c r="J48" s="133" t="s">
        <v>857</v>
      </c>
      <c r="K48" s="129" t="s">
        <v>705</v>
      </c>
      <c r="L48" s="129" t="s">
        <v>356</v>
      </c>
      <c r="M48" s="129" t="s">
        <v>419</v>
      </c>
      <c r="N48" s="129" t="s">
        <v>587</v>
      </c>
      <c r="O48" s="129" t="s">
        <v>420</v>
      </c>
      <c r="P48" s="129" t="s">
        <v>706</v>
      </c>
      <c r="Q48" s="124" t="s">
        <v>347</v>
      </c>
      <c r="R48" s="129"/>
    </row>
    <row r="49" spans="1:18" ht="60">
      <c r="A49" s="127">
        <v>44</v>
      </c>
      <c r="B49" s="128" t="s">
        <v>707</v>
      </c>
      <c r="C49" s="129" t="s">
        <v>708</v>
      </c>
      <c r="D49" s="130">
        <v>1</v>
      </c>
      <c r="E49" s="129" t="s">
        <v>383</v>
      </c>
      <c r="F49" s="129" t="s">
        <v>709</v>
      </c>
      <c r="G49" s="129" t="s">
        <v>710</v>
      </c>
      <c r="H49" s="129" t="s">
        <v>435</v>
      </c>
      <c r="I49" s="129" t="s">
        <v>711</v>
      </c>
      <c r="J49" s="133" t="s">
        <v>858</v>
      </c>
      <c r="K49" s="129" t="s">
        <v>712</v>
      </c>
      <c r="L49" s="129" t="s">
        <v>356</v>
      </c>
      <c r="M49" s="129" t="s">
        <v>713</v>
      </c>
      <c r="N49" s="129" t="s">
        <v>358</v>
      </c>
      <c r="O49" s="129" t="s">
        <v>420</v>
      </c>
      <c r="P49" s="129" t="s">
        <v>714</v>
      </c>
      <c r="Q49" s="129" t="s">
        <v>422</v>
      </c>
      <c r="R49" s="129" t="s">
        <v>613</v>
      </c>
    </row>
    <row r="50" spans="1:18" ht="72">
      <c r="A50" s="127">
        <v>45</v>
      </c>
      <c r="B50" s="128" t="s">
        <v>715</v>
      </c>
      <c r="C50" s="129" t="s">
        <v>716</v>
      </c>
      <c r="D50" s="130">
        <v>1</v>
      </c>
      <c r="E50" s="129" t="s">
        <v>383</v>
      </c>
      <c r="F50" s="129" t="s">
        <v>726</v>
      </c>
      <c r="G50" s="129" t="s">
        <v>710</v>
      </c>
      <c r="H50" s="129" t="s">
        <v>435</v>
      </c>
      <c r="I50" s="129" t="s">
        <v>711</v>
      </c>
      <c r="J50" s="133" t="s">
        <v>859</v>
      </c>
      <c r="K50" s="129" t="s">
        <v>727</v>
      </c>
      <c r="L50" s="129" t="s">
        <v>356</v>
      </c>
      <c r="M50" s="132" t="s">
        <v>728</v>
      </c>
      <c r="N50" s="129" t="s">
        <v>358</v>
      </c>
      <c r="O50" s="129" t="s">
        <v>420</v>
      </c>
      <c r="P50" s="129" t="s">
        <v>729</v>
      </c>
      <c r="Q50" s="129" t="s">
        <v>422</v>
      </c>
      <c r="R50" s="129"/>
    </row>
    <row r="51" spans="1:18" ht="60">
      <c r="A51" s="127">
        <v>46</v>
      </c>
      <c r="B51" s="128" t="s">
        <v>730</v>
      </c>
      <c r="C51" s="129" t="s">
        <v>731</v>
      </c>
      <c r="D51" s="130">
        <v>1</v>
      </c>
      <c r="E51" s="124" t="s">
        <v>339</v>
      </c>
      <c r="F51" s="124" t="s">
        <v>732</v>
      </c>
      <c r="G51" s="129" t="s">
        <v>341</v>
      </c>
      <c r="H51" s="129" t="s">
        <v>353</v>
      </c>
      <c r="I51" s="129" t="s">
        <v>733</v>
      </c>
      <c r="J51" s="133" t="s">
        <v>860</v>
      </c>
      <c r="K51" s="129" t="s">
        <v>734</v>
      </c>
      <c r="L51" s="129" t="s">
        <v>504</v>
      </c>
      <c r="M51" s="132" t="s">
        <v>735</v>
      </c>
      <c r="N51" s="129" t="s">
        <v>736</v>
      </c>
      <c r="O51" s="129" t="s">
        <v>420</v>
      </c>
      <c r="P51" s="129" t="s">
        <v>737</v>
      </c>
      <c r="Q51" s="124" t="s">
        <v>422</v>
      </c>
      <c r="R51" s="129" t="s">
        <v>348</v>
      </c>
    </row>
    <row r="52" spans="1:18" ht="48">
      <c r="A52" s="130">
        <v>47</v>
      </c>
      <c r="B52" s="128" t="s">
        <v>738</v>
      </c>
      <c r="C52" s="129" t="s">
        <v>739</v>
      </c>
      <c r="D52" s="130">
        <v>3</v>
      </c>
      <c r="E52" s="124" t="s">
        <v>339</v>
      </c>
      <c r="F52" s="124" t="s">
        <v>340</v>
      </c>
      <c r="G52" s="129" t="s">
        <v>341</v>
      </c>
      <c r="H52" s="129" t="s">
        <v>386</v>
      </c>
      <c r="I52" s="129" t="s">
        <v>340</v>
      </c>
      <c r="J52" s="133" t="s">
        <v>861</v>
      </c>
      <c r="K52" s="129" t="s">
        <v>740</v>
      </c>
      <c r="L52" s="129" t="s">
        <v>741</v>
      </c>
      <c r="M52" s="132" t="s">
        <v>742</v>
      </c>
      <c r="N52" s="129" t="s">
        <v>619</v>
      </c>
      <c r="O52" s="129" t="s">
        <v>619</v>
      </c>
      <c r="P52" s="129" t="s">
        <v>745</v>
      </c>
      <c r="Q52" s="124" t="s">
        <v>347</v>
      </c>
      <c r="R52" s="129"/>
    </row>
    <row r="53" spans="1:18" ht="72">
      <c r="A53" s="127">
        <v>48</v>
      </c>
      <c r="B53" s="128" t="s">
        <v>746</v>
      </c>
      <c r="C53" s="129" t="s">
        <v>750</v>
      </c>
      <c r="D53" s="130">
        <v>1</v>
      </c>
      <c r="E53" s="124" t="s">
        <v>339</v>
      </c>
      <c r="F53" s="124" t="s">
        <v>751</v>
      </c>
      <c r="G53" s="129" t="s">
        <v>341</v>
      </c>
      <c r="H53" s="129" t="s">
        <v>386</v>
      </c>
      <c r="I53" s="129" t="s">
        <v>752</v>
      </c>
      <c r="J53" s="133" t="s">
        <v>862</v>
      </c>
      <c r="K53" s="129" t="s">
        <v>753</v>
      </c>
      <c r="L53" s="129" t="s">
        <v>344</v>
      </c>
      <c r="M53" s="132" t="s">
        <v>754</v>
      </c>
      <c r="N53" s="129" t="s">
        <v>736</v>
      </c>
      <c r="O53" s="129" t="s">
        <v>736</v>
      </c>
      <c r="P53" s="129" t="s">
        <v>755</v>
      </c>
      <c r="Q53" s="124" t="s">
        <v>347</v>
      </c>
      <c r="R53" s="129"/>
    </row>
    <row r="54" spans="1:18" ht="60">
      <c r="A54" s="130">
        <v>49</v>
      </c>
      <c r="B54" s="128" t="s">
        <v>756</v>
      </c>
      <c r="C54" s="129" t="s">
        <v>757</v>
      </c>
      <c r="D54" s="130">
        <v>3</v>
      </c>
      <c r="E54" s="124" t="s">
        <v>339</v>
      </c>
      <c r="F54" s="124" t="s">
        <v>340</v>
      </c>
      <c r="G54" s="129" t="s">
        <v>453</v>
      </c>
      <c r="H54" s="129" t="s">
        <v>353</v>
      </c>
      <c r="I54" s="129" t="s">
        <v>340</v>
      </c>
      <c r="J54" s="133" t="s">
        <v>863</v>
      </c>
      <c r="K54" s="129" t="s">
        <v>758</v>
      </c>
      <c r="L54" s="129" t="s">
        <v>759</v>
      </c>
      <c r="M54" s="132" t="s">
        <v>760</v>
      </c>
      <c r="N54" s="129" t="s">
        <v>358</v>
      </c>
      <c r="O54" s="129" t="s">
        <v>358</v>
      </c>
      <c r="P54" s="129" t="s">
        <v>761</v>
      </c>
      <c r="Q54" s="124" t="s">
        <v>347</v>
      </c>
      <c r="R54" s="129"/>
    </row>
    <row r="55" spans="1:18" ht="60">
      <c r="A55" s="127">
        <v>50</v>
      </c>
      <c r="B55" s="128" t="s">
        <v>762</v>
      </c>
      <c r="C55" s="129" t="s">
        <v>764</v>
      </c>
      <c r="D55" s="130">
        <v>1</v>
      </c>
      <c r="E55" s="129" t="s">
        <v>383</v>
      </c>
      <c r="F55" s="129" t="s">
        <v>340</v>
      </c>
      <c r="G55" s="129" t="s">
        <v>385</v>
      </c>
      <c r="H55" s="129" t="s">
        <v>386</v>
      </c>
      <c r="I55" s="129" t="s">
        <v>340</v>
      </c>
      <c r="J55" s="133" t="s">
        <v>864</v>
      </c>
      <c r="K55" s="129" t="s">
        <v>765</v>
      </c>
      <c r="L55" s="129" t="s">
        <v>356</v>
      </c>
      <c r="M55" s="129" t="s">
        <v>788</v>
      </c>
      <c r="N55" s="129" t="s">
        <v>358</v>
      </c>
      <c r="O55" s="129" t="s">
        <v>358</v>
      </c>
      <c r="P55" s="129" t="s">
        <v>789</v>
      </c>
      <c r="Q55" s="129" t="s">
        <v>347</v>
      </c>
      <c r="R55" s="129"/>
    </row>
    <row r="56" spans="1:18" s="106" customFormat="1" ht="36">
      <c r="A56" s="136">
        <v>51</v>
      </c>
      <c r="B56" s="137" t="s">
        <v>790</v>
      </c>
      <c r="C56" s="132" t="s">
        <v>791</v>
      </c>
      <c r="D56" s="138">
        <v>1</v>
      </c>
      <c r="E56" s="132" t="s">
        <v>383</v>
      </c>
      <c r="F56" s="126" t="s">
        <v>340</v>
      </c>
      <c r="G56" s="132" t="s">
        <v>415</v>
      </c>
      <c r="H56" s="132" t="s">
        <v>386</v>
      </c>
      <c r="I56" s="132"/>
      <c r="J56" s="132" t="s">
        <v>792</v>
      </c>
      <c r="K56" s="132" t="s">
        <v>793</v>
      </c>
      <c r="L56" s="132" t="s">
        <v>794</v>
      </c>
      <c r="M56" s="132" t="s">
        <v>795</v>
      </c>
      <c r="N56" s="132" t="s">
        <v>587</v>
      </c>
      <c r="O56" s="132" t="s">
        <v>420</v>
      </c>
      <c r="P56" s="132" t="s">
        <v>796</v>
      </c>
      <c r="Q56" s="132" t="s">
        <v>797</v>
      </c>
      <c r="R56" s="132" t="s">
        <v>798</v>
      </c>
    </row>
    <row r="57" spans="1:18" s="106" customFormat="1" ht="36">
      <c r="A57" s="138">
        <v>52</v>
      </c>
      <c r="B57" s="137" t="s">
        <v>799</v>
      </c>
      <c r="C57" s="132" t="s">
        <v>800</v>
      </c>
      <c r="D57" s="138">
        <v>3</v>
      </c>
      <c r="E57" s="132"/>
      <c r="F57" s="126"/>
      <c r="G57" s="132" t="s">
        <v>385</v>
      </c>
      <c r="H57" s="132"/>
      <c r="I57" s="132"/>
      <c r="J57" s="139" t="s">
        <v>806</v>
      </c>
      <c r="K57" s="132"/>
      <c r="L57" s="132" t="s">
        <v>741</v>
      </c>
      <c r="M57" s="132" t="s">
        <v>807</v>
      </c>
      <c r="N57" s="132"/>
      <c r="O57" s="132"/>
      <c r="P57" s="132"/>
      <c r="Q57" s="132"/>
      <c r="R57" s="132"/>
    </row>
    <row r="58" spans="1:18" s="146" customFormat="1" ht="45" customHeight="1">
      <c r="A58" s="140">
        <v>53</v>
      </c>
      <c r="B58" s="137" t="s">
        <v>808</v>
      </c>
      <c r="C58" s="141" t="s">
        <v>809</v>
      </c>
      <c r="D58" s="142">
        <v>1</v>
      </c>
      <c r="E58" s="143" t="s">
        <v>383</v>
      </c>
      <c r="F58" s="126" t="s">
        <v>340</v>
      </c>
      <c r="G58" s="132" t="s">
        <v>415</v>
      </c>
      <c r="H58" s="144" t="s">
        <v>386</v>
      </c>
      <c r="I58" s="142"/>
      <c r="J58" s="145" t="s">
        <v>865</v>
      </c>
      <c r="K58" s="141" t="s">
        <v>810</v>
      </c>
      <c r="L58" s="141" t="s">
        <v>356</v>
      </c>
      <c r="M58" s="141" t="s">
        <v>811</v>
      </c>
      <c r="N58" s="144" t="s">
        <v>587</v>
      </c>
      <c r="O58" s="144" t="s">
        <v>420</v>
      </c>
      <c r="P58" s="144" t="s">
        <v>812</v>
      </c>
      <c r="Q58" s="141" t="s">
        <v>347</v>
      </c>
      <c r="R58" s="142"/>
    </row>
    <row r="59" spans="1:18" s="146" customFormat="1" ht="30.75" customHeight="1">
      <c r="A59" s="142">
        <v>54</v>
      </c>
      <c r="B59" s="137" t="s">
        <v>813</v>
      </c>
      <c r="C59" s="142"/>
      <c r="D59" s="142">
        <v>2</v>
      </c>
      <c r="E59" s="144"/>
      <c r="F59" s="126"/>
      <c r="G59" s="132" t="s">
        <v>415</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25.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866</v>
      </c>
      <c r="C1" s="147" t="s">
        <v>867</v>
      </c>
      <c r="D1" s="147" t="s">
        <v>875</v>
      </c>
      <c r="E1" s="148"/>
    </row>
    <row r="2" spans="1:5" ht="19.5" customHeight="1">
      <c r="A2" s="149">
        <v>1</v>
      </c>
      <c r="B2" s="150" t="s">
        <v>876</v>
      </c>
      <c r="C2" s="151" t="s">
        <v>877</v>
      </c>
      <c r="D2" s="152" t="s">
        <v>878</v>
      </c>
      <c r="E2" s="153"/>
    </row>
    <row r="3" spans="1:5" ht="19.5" customHeight="1">
      <c r="A3" s="149">
        <v>2</v>
      </c>
      <c r="B3" s="150" t="s">
        <v>879</v>
      </c>
      <c r="C3" s="151" t="s">
        <v>0</v>
      </c>
      <c r="D3" s="152" t="s">
        <v>878</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878</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878</v>
      </c>
      <c r="E23" s="153"/>
    </row>
    <row r="24" spans="1:5" ht="19.5" customHeight="1">
      <c r="A24" s="149">
        <v>23</v>
      </c>
      <c r="B24" s="150" t="s">
        <v>96</v>
      </c>
      <c r="C24" s="151" t="s">
        <v>97</v>
      </c>
      <c r="D24" s="152" t="s">
        <v>878</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65"/>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G11" sqref="G11"/>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30" t="s">
        <v>1517</v>
      </c>
      <c r="B1" s="530"/>
      <c r="C1" s="530"/>
      <c r="D1" s="530"/>
      <c r="E1" s="530"/>
      <c r="F1" s="530"/>
      <c r="G1" s="530"/>
    </row>
    <row r="2" ht="23.25" customHeight="1" thickBot="1">
      <c r="A2" s="77" t="s">
        <v>214</v>
      </c>
    </row>
    <row r="3" spans="1:7" ht="22.5" thickBot="1">
      <c r="A3" s="19" t="s">
        <v>136</v>
      </c>
      <c r="B3" s="19" t="s">
        <v>137</v>
      </c>
      <c r="C3" s="19" t="s">
        <v>119</v>
      </c>
      <c r="D3" s="19" t="s">
        <v>122</v>
      </c>
      <c r="E3" s="19" t="s">
        <v>123</v>
      </c>
      <c r="F3" s="96" t="s">
        <v>124</v>
      </c>
      <c r="G3" s="99" t="s">
        <v>125</v>
      </c>
    </row>
    <row r="4" spans="1:7" ht="23.25" customHeight="1" thickBot="1">
      <c r="A4" s="15" t="s">
        <v>318</v>
      </c>
      <c r="B4" s="15" t="s">
        <v>1476</v>
      </c>
      <c r="C4" s="206">
        <f>31*24*60</f>
        <v>44640</v>
      </c>
      <c r="D4" s="206">
        <v>0</v>
      </c>
      <c r="E4" s="207">
        <f aca="true" t="shared" si="0" ref="E4:E11">SUM(C4-D4)</f>
        <v>44640</v>
      </c>
      <c r="F4" s="208">
        <v>0</v>
      </c>
      <c r="G4" s="100">
        <f aca="true" t="shared" si="1" ref="G4:G15">(E4-F4)/E4</f>
        <v>1</v>
      </c>
    </row>
    <row r="5" spans="1:7" ht="23.25" customHeight="1" thickBot="1">
      <c r="A5" s="15" t="s">
        <v>127</v>
      </c>
      <c r="B5" s="15" t="s">
        <v>1476</v>
      </c>
      <c r="C5" s="206">
        <f>28*24*60</f>
        <v>40320</v>
      </c>
      <c r="D5" s="16">
        <v>0</v>
      </c>
      <c r="E5" s="207">
        <f t="shared" si="0"/>
        <v>40320</v>
      </c>
      <c r="F5" s="98">
        <v>0</v>
      </c>
      <c r="G5" s="100">
        <f t="shared" si="1"/>
        <v>1</v>
      </c>
    </row>
    <row r="6" spans="1:7" ht="23.25" customHeight="1" thickBot="1">
      <c r="A6" s="15" t="s">
        <v>128</v>
      </c>
      <c r="B6" s="15" t="s">
        <v>1476</v>
      </c>
      <c r="C6" s="206">
        <f>31*24*60</f>
        <v>44640</v>
      </c>
      <c r="D6" s="16">
        <v>0</v>
      </c>
      <c r="E6" s="207">
        <f t="shared" si="0"/>
        <v>44640</v>
      </c>
      <c r="F6" s="98">
        <v>0</v>
      </c>
      <c r="G6" s="100">
        <f t="shared" si="1"/>
        <v>1</v>
      </c>
    </row>
    <row r="7" spans="1:7" ht="23.25" customHeight="1" thickBot="1">
      <c r="A7" s="15" t="s">
        <v>129</v>
      </c>
      <c r="B7" s="15" t="s">
        <v>1476</v>
      </c>
      <c r="C7" s="206">
        <f>30*24*60</f>
        <v>43200</v>
      </c>
      <c r="D7" s="16">
        <v>0</v>
      </c>
      <c r="E7" s="207">
        <f t="shared" si="0"/>
        <v>43200</v>
      </c>
      <c r="F7" s="98">
        <v>0</v>
      </c>
      <c r="G7" s="100">
        <f t="shared" si="1"/>
        <v>1</v>
      </c>
    </row>
    <row r="8" spans="1:7" ht="23.25" customHeight="1" thickBot="1">
      <c r="A8" s="15" t="s">
        <v>130</v>
      </c>
      <c r="B8" s="15" t="s">
        <v>1476</v>
      </c>
      <c r="C8" s="206">
        <f>31*24*60</f>
        <v>44640</v>
      </c>
      <c r="D8" s="16">
        <v>0</v>
      </c>
      <c r="E8" s="207">
        <f t="shared" si="0"/>
        <v>44640</v>
      </c>
      <c r="F8" s="98">
        <v>0</v>
      </c>
      <c r="G8" s="100">
        <f t="shared" si="1"/>
        <v>1</v>
      </c>
    </row>
    <row r="9" spans="1:7" ht="23.25" customHeight="1" thickBot="1">
      <c r="A9" s="15" t="s">
        <v>131</v>
      </c>
      <c r="B9" s="15" t="s">
        <v>1476</v>
      </c>
      <c r="C9" s="206">
        <f>30*24*60</f>
        <v>43200</v>
      </c>
      <c r="D9" s="16">
        <v>0</v>
      </c>
      <c r="E9" s="207">
        <f t="shared" si="0"/>
        <v>43200</v>
      </c>
      <c r="F9" s="98">
        <v>0</v>
      </c>
      <c r="G9" s="100">
        <f t="shared" si="1"/>
        <v>1</v>
      </c>
    </row>
    <row r="10" spans="1:7" ht="23.25" customHeight="1" thickBot="1">
      <c r="A10" s="15" t="s">
        <v>132</v>
      </c>
      <c r="B10" s="15" t="s">
        <v>1476</v>
      </c>
      <c r="C10" s="206">
        <f>31*24*60</f>
        <v>44640</v>
      </c>
      <c r="D10" s="16">
        <v>0</v>
      </c>
      <c r="E10" s="16">
        <f t="shared" si="0"/>
        <v>44640</v>
      </c>
      <c r="F10" s="15">
        <v>0</v>
      </c>
      <c r="G10" s="100">
        <f t="shared" si="1"/>
        <v>1</v>
      </c>
    </row>
    <row r="11" spans="1:7" ht="23.25" customHeight="1" thickBot="1">
      <c r="A11" s="15" t="s">
        <v>133</v>
      </c>
      <c r="B11" s="15" t="s">
        <v>1476</v>
      </c>
      <c r="C11" s="206">
        <f>31*24*60</f>
        <v>44640</v>
      </c>
      <c r="D11" s="16">
        <v>0</v>
      </c>
      <c r="E11" s="16">
        <f t="shared" si="0"/>
        <v>44640</v>
      </c>
      <c r="F11" s="15">
        <v>0</v>
      </c>
      <c r="G11" s="100">
        <f t="shared" si="1"/>
        <v>1</v>
      </c>
    </row>
    <row r="12" spans="1:7" ht="23.25" customHeight="1" thickBot="1">
      <c r="A12" s="15" t="s">
        <v>134</v>
      </c>
      <c r="B12" s="15" t="s">
        <v>1476</v>
      </c>
      <c r="C12" s="206">
        <f>30*24*60</f>
        <v>43200</v>
      </c>
      <c r="D12" s="16">
        <v>0</v>
      </c>
      <c r="E12" s="16">
        <f>SUM(C12-D12)</f>
        <v>43200</v>
      </c>
      <c r="F12" s="15">
        <v>0</v>
      </c>
      <c r="G12" s="100">
        <f t="shared" si="1"/>
        <v>1</v>
      </c>
    </row>
    <row r="13" spans="1:7" ht="23.25" customHeight="1" thickBot="1">
      <c r="A13" s="17" t="s">
        <v>135</v>
      </c>
      <c r="B13" s="15" t="s">
        <v>1476</v>
      </c>
      <c r="C13" s="206">
        <f>31*24*60</f>
        <v>44640</v>
      </c>
      <c r="D13" s="16">
        <v>0</v>
      </c>
      <c r="E13" s="16">
        <f>SUM(C13-D13)</f>
        <v>44640</v>
      </c>
      <c r="F13" s="18">
        <v>48</v>
      </c>
      <c r="G13" s="100">
        <f t="shared" si="1"/>
        <v>0.9989247311827957</v>
      </c>
    </row>
    <row r="14" spans="1:7" ht="23.25" customHeight="1" thickBot="1">
      <c r="A14" s="17" t="s">
        <v>140</v>
      </c>
      <c r="B14" s="15" t="s">
        <v>1476</v>
      </c>
      <c r="C14" s="206">
        <f>30*24*60</f>
        <v>43200</v>
      </c>
      <c r="D14" s="16">
        <v>0</v>
      </c>
      <c r="E14" s="16">
        <f>SUM(C14-D14)</f>
        <v>43200</v>
      </c>
      <c r="F14" s="18">
        <v>0</v>
      </c>
      <c r="G14" s="100">
        <f t="shared" si="1"/>
        <v>1</v>
      </c>
    </row>
    <row r="15" spans="1:7" ht="23.25" customHeight="1" thickBot="1">
      <c r="A15" s="17" t="s">
        <v>141</v>
      </c>
      <c r="B15" s="15" t="s">
        <v>1476</v>
      </c>
      <c r="C15" s="206">
        <f>31*24*60</f>
        <v>44640</v>
      </c>
      <c r="D15" s="16">
        <v>0</v>
      </c>
      <c r="E15" s="183">
        <f>SUM(C15-D15)</f>
        <v>44640</v>
      </c>
      <c r="F15" s="204">
        <v>277</v>
      </c>
      <c r="G15" s="100">
        <f t="shared" si="1"/>
        <v>0.9937948028673835</v>
      </c>
    </row>
    <row r="16" spans="1:7" ht="23.25" customHeight="1">
      <c r="A16" s="531" t="s">
        <v>1213</v>
      </c>
      <c r="B16" s="531" t="s">
        <v>1476</v>
      </c>
      <c r="C16" s="533">
        <f>SUM(C4:C15)</f>
        <v>525600</v>
      </c>
      <c r="D16" s="533">
        <f>SUM(D4:D15)</f>
        <v>0</v>
      </c>
      <c r="E16" s="533">
        <f>SUM(E4:E15)</f>
        <v>525600</v>
      </c>
      <c r="F16" s="533">
        <f>SUM(F4:F15)</f>
        <v>325</v>
      </c>
      <c r="G16" s="535">
        <f>(E16-F16)/E16</f>
        <v>0.9993816590563166</v>
      </c>
    </row>
    <row r="17" spans="1:7" ht="23.25" customHeight="1" thickBot="1">
      <c r="A17" s="532"/>
      <c r="B17" s="532"/>
      <c r="C17" s="534"/>
      <c r="D17" s="534"/>
      <c r="E17" s="534"/>
      <c r="F17" s="534"/>
      <c r="G17" s="536"/>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67"/>
  <sheetViews>
    <sheetView zoomScalePageLayoutView="0" workbookViewId="0" topLeftCell="A34">
      <selection activeCell="J61" sqref="J61"/>
    </sheetView>
  </sheetViews>
  <sheetFormatPr defaultColWidth="9.140625" defaultRowHeight="12.75"/>
  <cols>
    <col min="1" max="1" width="27.140625" style="0" bestFit="1" customWidth="1"/>
    <col min="3" max="3" width="8.57421875" style="0" bestFit="1" customWidth="1"/>
  </cols>
  <sheetData>
    <row r="1" ht="12.75">
      <c r="A1" s="513">
        <v>41091</v>
      </c>
    </row>
    <row r="26" ht="12.75">
      <c r="A26" t="s">
        <v>1600</v>
      </c>
    </row>
    <row r="51" spans="1:7" ht="23.25">
      <c r="A51" s="530" t="s">
        <v>1626</v>
      </c>
      <c r="B51" s="530"/>
      <c r="C51" s="530"/>
      <c r="D51" s="530"/>
      <c r="E51" s="530"/>
      <c r="F51" s="530"/>
      <c r="G51" s="530"/>
    </row>
    <row r="52" ht="15.75" thickBot="1">
      <c r="A52" s="77" t="s">
        <v>214</v>
      </c>
    </row>
    <row r="53" spans="1:7" ht="43.5" thickBot="1">
      <c r="A53" s="19" t="s">
        <v>136</v>
      </c>
      <c r="B53" s="19" t="s">
        <v>137</v>
      </c>
      <c r="C53" s="19" t="s">
        <v>119</v>
      </c>
      <c r="D53" s="19" t="s">
        <v>122</v>
      </c>
      <c r="E53" s="19" t="s">
        <v>123</v>
      </c>
      <c r="F53" s="96" t="s">
        <v>124</v>
      </c>
      <c r="G53" s="99" t="s">
        <v>125</v>
      </c>
    </row>
    <row r="54" spans="1:7" ht="13.5" thickBot="1">
      <c r="A54" s="15" t="s">
        <v>318</v>
      </c>
      <c r="B54" s="15" t="s">
        <v>1363</v>
      </c>
      <c r="C54" s="206">
        <f>31*24*60</f>
        <v>44640</v>
      </c>
      <c r="D54" s="16">
        <v>871</v>
      </c>
      <c r="E54" s="207">
        <f aca="true" t="shared" si="0" ref="E54:E61">SUM(C54-D54)</f>
        <v>43769</v>
      </c>
      <c r="F54" s="208">
        <v>0</v>
      </c>
      <c r="G54" s="100">
        <f aca="true" t="shared" si="1" ref="G54:G65">(E54-F54)/E54</f>
        <v>1</v>
      </c>
    </row>
    <row r="55" spans="1:7" ht="13.5" thickBot="1">
      <c r="A55" s="15" t="s">
        <v>127</v>
      </c>
      <c r="B55" s="15" t="s">
        <v>1363</v>
      </c>
      <c r="C55" s="206">
        <f>28*24*60</f>
        <v>40320</v>
      </c>
      <c r="D55" s="16">
        <v>1616</v>
      </c>
      <c r="E55" s="207">
        <f t="shared" si="0"/>
        <v>38704</v>
      </c>
      <c r="F55" s="98">
        <v>0</v>
      </c>
      <c r="G55" s="100">
        <f t="shared" si="1"/>
        <v>1</v>
      </c>
    </row>
    <row r="56" spans="1:7" ht="13.5" thickBot="1">
      <c r="A56" s="15" t="s">
        <v>128</v>
      </c>
      <c r="B56" s="15" t="s">
        <v>1363</v>
      </c>
      <c r="C56" s="206">
        <f>31*24*60</f>
        <v>44640</v>
      </c>
      <c r="D56" s="16">
        <v>600</v>
      </c>
      <c r="E56" s="207">
        <f t="shared" si="0"/>
        <v>44040</v>
      </c>
      <c r="F56" s="98">
        <v>0</v>
      </c>
      <c r="G56" s="100">
        <f t="shared" si="1"/>
        <v>1</v>
      </c>
    </row>
    <row r="57" spans="1:7" ht="13.5" thickBot="1">
      <c r="A57" s="15" t="s">
        <v>129</v>
      </c>
      <c r="B57" s="15" t="s">
        <v>1363</v>
      </c>
      <c r="C57" s="206">
        <f>30*24*60</f>
        <v>43200</v>
      </c>
      <c r="D57" s="16">
        <v>920</v>
      </c>
      <c r="E57" s="207">
        <f t="shared" si="0"/>
        <v>42280</v>
      </c>
      <c r="F57" s="98">
        <v>37</v>
      </c>
      <c r="G57" s="100">
        <f t="shared" si="1"/>
        <v>0.9991248817407757</v>
      </c>
    </row>
    <row r="58" spans="1:7" ht="13.5" thickBot="1">
      <c r="A58" s="15" t="s">
        <v>130</v>
      </c>
      <c r="B58" s="15" t="s">
        <v>1363</v>
      </c>
      <c r="C58" s="206">
        <f>31*24*60</f>
        <v>44640</v>
      </c>
      <c r="D58" s="16">
        <v>772</v>
      </c>
      <c r="E58" s="207">
        <f t="shared" si="0"/>
        <v>43868</v>
      </c>
      <c r="F58" s="98">
        <v>0</v>
      </c>
      <c r="G58" s="100">
        <f t="shared" si="1"/>
        <v>1</v>
      </c>
    </row>
    <row r="59" spans="1:7" ht="13.5" thickBot="1">
      <c r="A59" s="15" t="s">
        <v>131</v>
      </c>
      <c r="B59" s="15" t="s">
        <v>1363</v>
      </c>
      <c r="C59" s="206">
        <f>30*24*60</f>
        <v>43200</v>
      </c>
      <c r="D59" s="16">
        <v>3516</v>
      </c>
      <c r="E59" s="207">
        <f t="shared" si="0"/>
        <v>39684</v>
      </c>
      <c r="F59" s="98">
        <v>0</v>
      </c>
      <c r="G59" s="100">
        <f t="shared" si="1"/>
        <v>1</v>
      </c>
    </row>
    <row r="60" spans="1:7" ht="13.5" thickBot="1">
      <c r="A60" s="15" t="s">
        <v>132</v>
      </c>
      <c r="B60" s="15" t="s">
        <v>1363</v>
      </c>
      <c r="C60" s="206">
        <f>31*24*60</f>
        <v>44640</v>
      </c>
      <c r="D60" s="16">
        <v>764</v>
      </c>
      <c r="E60" s="16">
        <f t="shared" si="0"/>
        <v>43876</v>
      </c>
      <c r="F60" s="15">
        <v>0</v>
      </c>
      <c r="G60" s="100">
        <f t="shared" si="1"/>
        <v>1</v>
      </c>
    </row>
    <row r="61" spans="1:7" ht="13.5" thickBot="1">
      <c r="A61" s="15" t="s">
        <v>133</v>
      </c>
      <c r="B61" s="15" t="s">
        <v>1363</v>
      </c>
      <c r="C61" s="206">
        <f>31*24*60</f>
        <v>44640</v>
      </c>
      <c r="D61" s="16">
        <v>1785</v>
      </c>
      <c r="E61" s="16">
        <f t="shared" si="0"/>
        <v>42855</v>
      </c>
      <c r="F61" s="15">
        <v>75</v>
      </c>
      <c r="G61" s="100">
        <f t="shared" si="1"/>
        <v>0.9982499124956248</v>
      </c>
    </row>
    <row r="62" spans="1:7" ht="13.5" thickBot="1">
      <c r="A62" s="15" t="s">
        <v>134</v>
      </c>
      <c r="B62" s="15" t="s">
        <v>1363</v>
      </c>
      <c r="C62" s="206">
        <f>30*24*60</f>
        <v>43200</v>
      </c>
      <c r="D62" s="16">
        <v>1643</v>
      </c>
      <c r="E62" s="16">
        <f>SUM(C62-D62)</f>
        <v>41557</v>
      </c>
      <c r="F62" s="15">
        <v>0</v>
      </c>
      <c r="G62" s="100">
        <f t="shared" si="1"/>
        <v>1</v>
      </c>
    </row>
    <row r="63" spans="1:7" ht="13.5" thickBot="1">
      <c r="A63" s="17" t="s">
        <v>135</v>
      </c>
      <c r="B63" s="15" t="s">
        <v>1363</v>
      </c>
      <c r="C63" s="206">
        <f>31*24*60</f>
        <v>44640</v>
      </c>
      <c r="D63" s="16">
        <v>860</v>
      </c>
      <c r="E63" s="16">
        <f>SUM(C63-D63)</f>
        <v>43780</v>
      </c>
      <c r="F63" s="15">
        <v>0</v>
      </c>
      <c r="G63" s="100">
        <f t="shared" si="1"/>
        <v>1</v>
      </c>
    </row>
    <row r="64" spans="1:7" ht="13.5" thickBot="1">
      <c r="A64" s="17" t="s">
        <v>140</v>
      </c>
      <c r="B64" s="15" t="s">
        <v>1363</v>
      </c>
      <c r="C64" s="206">
        <f>30*24*60</f>
        <v>43200</v>
      </c>
      <c r="D64" s="16">
        <v>613</v>
      </c>
      <c r="E64" s="16">
        <f>SUM(C64-D64)</f>
        <v>42587</v>
      </c>
      <c r="F64" s="15">
        <v>53</v>
      </c>
      <c r="G64" s="100">
        <f t="shared" si="1"/>
        <v>0.9987554887641769</v>
      </c>
    </row>
    <row r="65" spans="1:7" ht="13.5" thickBot="1">
      <c r="A65" s="17" t="s">
        <v>141</v>
      </c>
      <c r="B65" s="15" t="s">
        <v>1363</v>
      </c>
      <c r="C65" s="206">
        <f>31*24*60</f>
        <v>44640</v>
      </c>
      <c r="D65" s="16">
        <v>0</v>
      </c>
      <c r="E65" s="183">
        <f>SUM(C65-D65)</f>
        <v>44640</v>
      </c>
      <c r="F65" s="204">
        <v>213</v>
      </c>
      <c r="G65" s="100">
        <f t="shared" si="1"/>
        <v>0.9952284946236559</v>
      </c>
    </row>
    <row r="66" spans="1:7" ht="12.75">
      <c r="A66" s="531" t="s">
        <v>1213</v>
      </c>
      <c r="B66" s="531" t="s">
        <v>1363</v>
      </c>
      <c r="C66" s="533">
        <f>SUM(C54:C65)</f>
        <v>525600</v>
      </c>
      <c r="D66" s="533">
        <f>SUM(D54:D65)</f>
        <v>13960</v>
      </c>
      <c r="E66" s="533">
        <f>SUM(E54:E65)</f>
        <v>511640</v>
      </c>
      <c r="F66" s="533">
        <f>SUM(F54:F65)</f>
        <v>378</v>
      </c>
      <c r="G66" s="535">
        <f>(E66-F66)/E66</f>
        <v>0.9992611992807443</v>
      </c>
    </row>
    <row r="67" spans="1:7" ht="13.5" thickBot="1">
      <c r="A67" s="532"/>
      <c r="B67" s="532"/>
      <c r="C67" s="534"/>
      <c r="D67" s="534"/>
      <c r="E67" s="534"/>
      <c r="F67" s="534"/>
      <c r="G67" s="536"/>
    </row>
  </sheetData>
  <sheetProtection/>
  <mergeCells count="8">
    <mergeCell ref="A51:G51"/>
    <mergeCell ref="A66:A67"/>
    <mergeCell ref="B66:B67"/>
    <mergeCell ref="C66:C67"/>
    <mergeCell ref="D66:D67"/>
    <mergeCell ref="E66:E67"/>
    <mergeCell ref="F66:F67"/>
    <mergeCell ref="G66:G67"/>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F12" sqref="F12"/>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30" t="s">
        <v>1627</v>
      </c>
      <c r="B1" s="530"/>
      <c r="C1" s="530"/>
      <c r="D1" s="530"/>
      <c r="E1" s="530"/>
      <c r="F1" s="530"/>
      <c r="G1" s="530"/>
    </row>
    <row r="2" ht="23.25" customHeight="1" thickBot="1">
      <c r="A2" s="77" t="s">
        <v>1516</v>
      </c>
    </row>
    <row r="3" spans="1:7" ht="22.5" thickBot="1">
      <c r="A3" s="19" t="s">
        <v>136</v>
      </c>
      <c r="B3" s="19" t="s">
        <v>137</v>
      </c>
      <c r="C3" s="19" t="s">
        <v>119</v>
      </c>
      <c r="D3" s="19" t="s">
        <v>122</v>
      </c>
      <c r="E3" s="19" t="s">
        <v>123</v>
      </c>
      <c r="F3" s="96" t="s">
        <v>124</v>
      </c>
      <c r="G3" s="99" t="s">
        <v>125</v>
      </c>
    </row>
    <row r="4" spans="1:7" ht="23.25" customHeight="1" thickBot="1">
      <c r="A4" s="15" t="s">
        <v>318</v>
      </c>
      <c r="B4" s="15" t="s">
        <v>1511</v>
      </c>
      <c r="C4" s="206">
        <f>31*24*60</f>
        <v>44640</v>
      </c>
      <c r="D4" s="16">
        <v>871</v>
      </c>
      <c r="E4" s="207">
        <f aca="true" t="shared" si="0" ref="E4:E11">SUM(C4-D4)</f>
        <v>43769</v>
      </c>
      <c r="F4" s="208">
        <v>90</v>
      </c>
      <c r="G4" s="100">
        <f aca="true" t="shared" si="1" ref="G4:G15">(E4-F4)/E4</f>
        <v>0.9979437501427951</v>
      </c>
    </row>
    <row r="5" spans="1:7" ht="23.25" customHeight="1" thickBot="1">
      <c r="A5" s="15" t="s">
        <v>127</v>
      </c>
      <c r="B5" s="15" t="s">
        <v>1511</v>
      </c>
      <c r="C5" s="206">
        <f>28*24*60</f>
        <v>40320</v>
      </c>
      <c r="D5" s="16">
        <v>1616</v>
      </c>
      <c r="E5" s="207">
        <f t="shared" si="0"/>
        <v>38704</v>
      </c>
      <c r="F5" s="98">
        <v>0</v>
      </c>
      <c r="G5" s="100">
        <f t="shared" si="1"/>
        <v>1</v>
      </c>
    </row>
    <row r="6" spans="1:7" ht="23.25" customHeight="1" thickBot="1">
      <c r="A6" s="15" t="s">
        <v>128</v>
      </c>
      <c r="B6" s="15" t="s">
        <v>1511</v>
      </c>
      <c r="C6" s="206">
        <f>31*24*60</f>
        <v>44640</v>
      </c>
      <c r="D6" s="16">
        <v>600</v>
      </c>
      <c r="E6" s="207">
        <f t="shared" si="0"/>
        <v>44040</v>
      </c>
      <c r="F6" s="98">
        <v>0</v>
      </c>
      <c r="G6" s="100">
        <f t="shared" si="1"/>
        <v>1</v>
      </c>
    </row>
    <row r="7" spans="1:7" ht="23.25" customHeight="1" thickBot="1">
      <c r="A7" s="15" t="s">
        <v>129</v>
      </c>
      <c r="B7" s="15" t="s">
        <v>1511</v>
      </c>
      <c r="C7" s="206">
        <f>30*24*60</f>
        <v>43200</v>
      </c>
      <c r="D7" s="16">
        <v>920</v>
      </c>
      <c r="E7" s="207">
        <f t="shared" si="0"/>
        <v>42280</v>
      </c>
      <c r="F7" s="98">
        <v>0</v>
      </c>
      <c r="G7" s="100">
        <f t="shared" si="1"/>
        <v>1</v>
      </c>
    </row>
    <row r="8" spans="1:7" ht="23.25" customHeight="1" thickBot="1">
      <c r="A8" s="15" t="s">
        <v>130</v>
      </c>
      <c r="B8" s="15" t="s">
        <v>1511</v>
      </c>
      <c r="C8" s="206">
        <f>31*24*60</f>
        <v>44640</v>
      </c>
      <c r="D8" s="16">
        <v>772</v>
      </c>
      <c r="E8" s="207">
        <f t="shared" si="0"/>
        <v>43868</v>
      </c>
      <c r="F8" s="98">
        <v>0</v>
      </c>
      <c r="G8" s="100">
        <f t="shared" si="1"/>
        <v>1</v>
      </c>
    </row>
    <row r="9" spans="1:7" ht="23.25" customHeight="1" thickBot="1">
      <c r="A9" s="15" t="s">
        <v>131</v>
      </c>
      <c r="B9" s="15" t="s">
        <v>1511</v>
      </c>
      <c r="C9" s="206">
        <f>30*24*60</f>
        <v>43200</v>
      </c>
      <c r="D9" s="16">
        <v>3516</v>
      </c>
      <c r="E9" s="207">
        <f t="shared" si="0"/>
        <v>39684</v>
      </c>
      <c r="F9" s="98">
        <v>0</v>
      </c>
      <c r="G9" s="100">
        <f t="shared" si="1"/>
        <v>1</v>
      </c>
    </row>
    <row r="10" spans="1:7" ht="23.25" customHeight="1" thickBot="1">
      <c r="A10" s="15" t="s">
        <v>132</v>
      </c>
      <c r="B10" s="15" t="s">
        <v>1511</v>
      </c>
      <c r="C10" s="206">
        <f>31*24*60</f>
        <v>44640</v>
      </c>
      <c r="D10" s="16">
        <v>764</v>
      </c>
      <c r="E10" s="16">
        <f t="shared" si="0"/>
        <v>43876</v>
      </c>
      <c r="F10" s="15">
        <v>0</v>
      </c>
      <c r="G10" s="100">
        <f t="shared" si="1"/>
        <v>1</v>
      </c>
    </row>
    <row r="11" spans="1:7" ht="23.25" customHeight="1" thickBot="1">
      <c r="A11" s="15" t="s">
        <v>133</v>
      </c>
      <c r="B11" s="15" t="s">
        <v>1511</v>
      </c>
      <c r="C11" s="206">
        <f>31*24*60</f>
        <v>44640</v>
      </c>
      <c r="D11" s="16">
        <v>1785</v>
      </c>
      <c r="E11" s="16">
        <f t="shared" si="0"/>
        <v>42855</v>
      </c>
      <c r="F11" s="15">
        <v>0</v>
      </c>
      <c r="G11" s="100">
        <f t="shared" si="1"/>
        <v>1</v>
      </c>
    </row>
    <row r="12" spans="1:7" ht="23.25" customHeight="1" thickBot="1">
      <c r="A12" s="15" t="s">
        <v>134</v>
      </c>
      <c r="B12" s="15" t="s">
        <v>1511</v>
      </c>
      <c r="C12" s="206">
        <f>30*24*60</f>
        <v>43200</v>
      </c>
      <c r="D12" s="16">
        <v>1643</v>
      </c>
      <c r="E12" s="16">
        <f>SUM(C12-D12)</f>
        <v>41557</v>
      </c>
      <c r="F12" s="15">
        <v>0</v>
      </c>
      <c r="G12" s="100">
        <f t="shared" si="1"/>
        <v>1</v>
      </c>
    </row>
    <row r="13" spans="1:7" ht="23.25" customHeight="1" thickBot="1">
      <c r="A13" s="17" t="s">
        <v>135</v>
      </c>
      <c r="B13" s="15" t="s">
        <v>1511</v>
      </c>
      <c r="C13" s="206">
        <f>31*24*60</f>
        <v>44640</v>
      </c>
      <c r="D13" s="16">
        <v>860</v>
      </c>
      <c r="E13" s="16">
        <f>SUM(C13-D13)</f>
        <v>43780</v>
      </c>
      <c r="F13" s="15">
        <v>0</v>
      </c>
      <c r="G13" s="100">
        <f t="shared" si="1"/>
        <v>1</v>
      </c>
    </row>
    <row r="14" spans="1:7" ht="23.25" customHeight="1" thickBot="1">
      <c r="A14" s="17" t="s">
        <v>140</v>
      </c>
      <c r="B14" s="15" t="s">
        <v>1511</v>
      </c>
      <c r="C14" s="206">
        <f>30*24*60</f>
        <v>43200</v>
      </c>
      <c r="D14" s="16">
        <v>613</v>
      </c>
      <c r="E14" s="16">
        <f>SUM(C14-D14)</f>
        <v>42587</v>
      </c>
      <c r="F14" s="15">
        <v>0</v>
      </c>
      <c r="G14" s="100">
        <f t="shared" si="1"/>
        <v>1</v>
      </c>
    </row>
    <row r="15" spans="1:7" ht="23.25" customHeight="1" thickBot="1">
      <c r="A15" s="17" t="s">
        <v>141</v>
      </c>
      <c r="B15" s="15" t="s">
        <v>1511</v>
      </c>
      <c r="C15" s="206">
        <f>31*24*60</f>
        <v>44640</v>
      </c>
      <c r="D15" s="16">
        <v>510</v>
      </c>
      <c r="E15" s="183">
        <f>SUM(C15-D15)</f>
        <v>44130</v>
      </c>
      <c r="F15" s="204">
        <v>720</v>
      </c>
      <c r="G15" s="100">
        <f t="shared" si="1"/>
        <v>0.9836845683208701</v>
      </c>
    </row>
    <row r="16" spans="1:7" ht="23.25" customHeight="1">
      <c r="A16" s="531" t="s">
        <v>1213</v>
      </c>
      <c r="B16" s="531" t="s">
        <v>1511</v>
      </c>
      <c r="C16" s="533">
        <f>SUM(C4:C15)</f>
        <v>525600</v>
      </c>
      <c r="D16" s="533">
        <f>SUM(D4:D15)</f>
        <v>14470</v>
      </c>
      <c r="E16" s="533">
        <f>SUM(E4:E15)</f>
        <v>511130</v>
      </c>
      <c r="F16" s="533">
        <f>SUM(F4:F15)</f>
        <v>810</v>
      </c>
      <c r="G16" s="535">
        <f>(E16-F16)/E16</f>
        <v>0.9984152759571929</v>
      </c>
    </row>
    <row r="17" spans="1:7" ht="23.25" customHeight="1" thickBot="1">
      <c r="A17" s="532"/>
      <c r="B17" s="532"/>
      <c r="C17" s="534"/>
      <c r="D17" s="534"/>
      <c r="E17" s="534"/>
      <c r="F17" s="534"/>
      <c r="G17" s="536"/>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G12" sqref="G12"/>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7" t="s">
        <v>1515</v>
      </c>
      <c r="B1" s="537"/>
      <c r="C1" s="537"/>
      <c r="D1" s="537"/>
      <c r="E1" s="537"/>
      <c r="F1" s="537"/>
      <c r="G1" s="537"/>
    </row>
    <row r="2" spans="1:7" ht="23.25" customHeight="1" thickBot="1">
      <c r="A2" s="77" t="s">
        <v>214</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216</v>
      </c>
      <c r="C4" s="206">
        <f>31*24*60</f>
        <v>44640</v>
      </c>
      <c r="D4" s="16">
        <v>871</v>
      </c>
      <c r="E4" s="207">
        <f aca="true" t="shared" si="0" ref="E4:E15">SUM(C4-D4)</f>
        <v>43769</v>
      </c>
      <c r="F4" s="208">
        <v>0</v>
      </c>
      <c r="G4" s="100">
        <f aca="true" t="shared" si="1" ref="G4:G15">(E4-F4)/E4</f>
        <v>1</v>
      </c>
    </row>
    <row r="5" spans="1:7" ht="23.25" customHeight="1" thickBot="1">
      <c r="A5" s="15" t="s">
        <v>127</v>
      </c>
      <c r="B5" s="15" t="s">
        <v>216</v>
      </c>
      <c r="C5" s="206">
        <f>28*24*60</f>
        <v>40320</v>
      </c>
      <c r="D5" s="16">
        <v>1616</v>
      </c>
      <c r="E5" s="207">
        <f t="shared" si="0"/>
        <v>38704</v>
      </c>
      <c r="F5" s="208">
        <v>0</v>
      </c>
      <c r="G5" s="100">
        <f t="shared" si="1"/>
        <v>1</v>
      </c>
    </row>
    <row r="6" spans="1:7" ht="23.25" customHeight="1" thickBot="1">
      <c r="A6" s="15" t="s">
        <v>128</v>
      </c>
      <c r="B6" s="15" t="s">
        <v>216</v>
      </c>
      <c r="C6" s="206">
        <f>31*24*60</f>
        <v>44640</v>
      </c>
      <c r="D6" s="16">
        <v>600</v>
      </c>
      <c r="E6" s="207">
        <f t="shared" si="0"/>
        <v>44040</v>
      </c>
      <c r="F6" s="208">
        <v>0</v>
      </c>
      <c r="G6" s="100">
        <f t="shared" si="1"/>
        <v>1</v>
      </c>
    </row>
    <row r="7" spans="1:7" ht="23.25" customHeight="1" thickBot="1">
      <c r="A7" s="15" t="s">
        <v>129</v>
      </c>
      <c r="B7" s="15" t="s">
        <v>216</v>
      </c>
      <c r="C7" s="206">
        <f>30*24*60</f>
        <v>43200</v>
      </c>
      <c r="D7" s="16">
        <v>920</v>
      </c>
      <c r="E7" s="207">
        <f t="shared" si="0"/>
        <v>42280</v>
      </c>
      <c r="F7" s="208">
        <v>0</v>
      </c>
      <c r="G7" s="100">
        <f t="shared" si="1"/>
        <v>1</v>
      </c>
    </row>
    <row r="8" spans="1:7" ht="23.25" customHeight="1" thickBot="1">
      <c r="A8" s="15" t="s">
        <v>130</v>
      </c>
      <c r="B8" s="15" t="s">
        <v>216</v>
      </c>
      <c r="C8" s="206">
        <f>31*24*60</f>
        <v>44640</v>
      </c>
      <c r="D8" s="16">
        <v>772</v>
      </c>
      <c r="E8" s="207">
        <f t="shared" si="0"/>
        <v>43868</v>
      </c>
      <c r="F8" s="208">
        <v>0</v>
      </c>
      <c r="G8" s="100">
        <f t="shared" si="1"/>
        <v>1</v>
      </c>
    </row>
    <row r="9" spans="1:7" ht="23.25" customHeight="1" thickBot="1">
      <c r="A9" s="15" t="s">
        <v>131</v>
      </c>
      <c r="B9" s="15" t="s">
        <v>216</v>
      </c>
      <c r="C9" s="206">
        <f>30*24*60</f>
        <v>43200</v>
      </c>
      <c r="D9" s="16">
        <v>3516</v>
      </c>
      <c r="E9" s="207">
        <f t="shared" si="0"/>
        <v>39684</v>
      </c>
      <c r="F9" s="208">
        <v>0</v>
      </c>
      <c r="G9" s="100">
        <f t="shared" si="1"/>
        <v>1</v>
      </c>
    </row>
    <row r="10" spans="1:7" ht="23.25" customHeight="1" thickBot="1">
      <c r="A10" s="15" t="s">
        <v>132</v>
      </c>
      <c r="B10" s="15" t="s">
        <v>216</v>
      </c>
      <c r="C10" s="206">
        <f>31*24*60</f>
        <v>44640</v>
      </c>
      <c r="D10" s="16">
        <v>764</v>
      </c>
      <c r="E10" s="16">
        <f t="shared" si="0"/>
        <v>43876</v>
      </c>
      <c r="F10" s="208">
        <v>0</v>
      </c>
      <c r="G10" s="100">
        <f t="shared" si="1"/>
        <v>1</v>
      </c>
    </row>
    <row r="11" spans="1:7" ht="21.75" customHeight="1" thickBot="1">
      <c r="A11" s="15" t="s">
        <v>133</v>
      </c>
      <c r="B11" s="15" t="s">
        <v>216</v>
      </c>
      <c r="C11" s="206">
        <f>31*24*60</f>
        <v>44640</v>
      </c>
      <c r="D11" s="16">
        <v>1785</v>
      </c>
      <c r="E11" s="16">
        <f t="shared" si="0"/>
        <v>42855</v>
      </c>
      <c r="F11" s="15">
        <v>0</v>
      </c>
      <c r="G11" s="100">
        <f t="shared" si="1"/>
        <v>1</v>
      </c>
    </row>
    <row r="12" spans="1:7" ht="23.25" customHeight="1" thickBot="1">
      <c r="A12" s="15" t="s">
        <v>134</v>
      </c>
      <c r="B12" s="15" t="s">
        <v>216</v>
      </c>
      <c r="C12" s="206">
        <f>30*24*60</f>
        <v>43200</v>
      </c>
      <c r="D12" s="16">
        <v>1643</v>
      </c>
      <c r="E12" s="16">
        <f t="shared" si="0"/>
        <v>41557</v>
      </c>
      <c r="F12" s="98">
        <v>0</v>
      </c>
      <c r="G12" s="100">
        <f t="shared" si="1"/>
        <v>1</v>
      </c>
    </row>
    <row r="13" spans="1:7" ht="23.25" customHeight="1" thickBot="1">
      <c r="A13" s="17" t="s">
        <v>135</v>
      </c>
      <c r="B13" s="15" t="s">
        <v>216</v>
      </c>
      <c r="C13" s="206">
        <f>31*24*60</f>
        <v>44640</v>
      </c>
      <c r="D13" s="16">
        <v>860</v>
      </c>
      <c r="E13" s="183">
        <f t="shared" si="0"/>
        <v>43780</v>
      </c>
      <c r="F13" s="18">
        <v>0</v>
      </c>
      <c r="G13" s="100">
        <f t="shared" si="1"/>
        <v>1</v>
      </c>
    </row>
    <row r="14" spans="1:7" ht="23.25" customHeight="1" thickBot="1">
      <c r="A14" s="17" t="s">
        <v>140</v>
      </c>
      <c r="B14" s="15" t="s">
        <v>216</v>
      </c>
      <c r="C14" s="206">
        <f>30*24*60</f>
        <v>43200</v>
      </c>
      <c r="D14" s="16">
        <v>613</v>
      </c>
      <c r="E14" s="16">
        <f t="shared" si="0"/>
        <v>42587</v>
      </c>
      <c r="F14" s="18">
        <v>0</v>
      </c>
      <c r="G14" s="100">
        <f t="shared" si="1"/>
        <v>1</v>
      </c>
    </row>
    <row r="15" spans="1:7" ht="23.25" customHeight="1" thickBot="1">
      <c r="A15" s="17" t="s">
        <v>141</v>
      </c>
      <c r="B15" s="15" t="s">
        <v>216</v>
      </c>
      <c r="C15" s="206">
        <f>31*24*60</f>
        <v>44640</v>
      </c>
      <c r="D15" s="16">
        <v>510</v>
      </c>
      <c r="E15" s="183">
        <f t="shared" si="0"/>
        <v>44130</v>
      </c>
      <c r="F15" s="204">
        <v>720</v>
      </c>
      <c r="G15" s="100">
        <f t="shared" si="1"/>
        <v>0.9836845683208701</v>
      </c>
    </row>
    <row r="16" spans="1:7" ht="23.25" customHeight="1">
      <c r="A16" s="531" t="s">
        <v>1213</v>
      </c>
      <c r="B16" s="531" t="s">
        <v>216</v>
      </c>
      <c r="C16" s="533">
        <f>SUM(C4:C15)</f>
        <v>525600</v>
      </c>
      <c r="D16" s="533">
        <f>SUM(D4:D15)</f>
        <v>14470</v>
      </c>
      <c r="E16" s="533">
        <f>SUM(E4:E15)</f>
        <v>511130</v>
      </c>
      <c r="F16" s="533">
        <f>SUM(F4:F15)</f>
        <v>720</v>
      </c>
      <c r="G16" s="535">
        <f>(E16-F16)/E16</f>
        <v>0.9985913564063936</v>
      </c>
    </row>
    <row r="17" spans="1:7" ht="23.25" customHeight="1" thickBot="1">
      <c r="A17" s="532"/>
      <c r="B17" s="532"/>
      <c r="C17" s="534"/>
      <c r="D17" s="534"/>
      <c r="E17" s="534"/>
      <c r="F17" s="534"/>
      <c r="G17" s="536"/>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8"/>
  </sheetPr>
  <dimension ref="A1:U80"/>
  <sheetViews>
    <sheetView zoomScale="70" zoomScaleNormal="70" zoomScalePageLayoutView="0" workbookViewId="0" topLeftCell="A1">
      <selection activeCell="D10" sqref="D10"/>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219</v>
      </c>
      <c r="C1" s="6"/>
      <c r="D1" s="195"/>
      <c r="E1" s="4"/>
      <c r="G1" s="187"/>
      <c r="I1" s="7"/>
      <c r="J1" s="7"/>
      <c r="K1" s="4"/>
      <c r="L1" s="261"/>
      <c r="M1" s="7"/>
      <c r="N1" s="7"/>
      <c r="O1" s="61"/>
      <c r="P1" s="61"/>
      <c r="R1" s="9"/>
      <c r="T1" s="4"/>
    </row>
    <row r="2" spans="1:20" s="3" customFormat="1" ht="23.25">
      <c r="A2" s="55"/>
      <c r="B2" s="6" t="s">
        <v>226</v>
      </c>
      <c r="C2" s="6"/>
      <c r="D2" s="195"/>
      <c r="E2" s="4"/>
      <c r="G2" s="187"/>
      <c r="I2" s="7"/>
      <c r="J2" s="7"/>
      <c r="K2" s="117"/>
      <c r="L2" s="261"/>
      <c r="M2" s="7"/>
      <c r="N2" s="7"/>
      <c r="O2" s="61"/>
      <c r="P2" s="61"/>
      <c r="R2" s="9"/>
      <c r="T2" s="4"/>
    </row>
    <row r="3" spans="1:20" s="3" customFormat="1" ht="18.75">
      <c r="A3" s="55"/>
      <c r="B3" s="93" t="s">
        <v>225</v>
      </c>
      <c r="C3" s="5"/>
      <c r="D3" s="195"/>
      <c r="E3" s="4"/>
      <c r="G3" s="187"/>
      <c r="I3" s="7"/>
      <c r="J3" s="7"/>
      <c r="K3" s="4"/>
      <c r="L3" s="261"/>
      <c r="M3" s="7"/>
      <c r="N3" s="7"/>
      <c r="O3" s="61"/>
      <c r="P3" s="61"/>
      <c r="Q3" s="4"/>
      <c r="R3" s="9"/>
      <c r="T3" s="4"/>
    </row>
    <row r="4" spans="1:20" s="4" customFormat="1" ht="53.25" customHeight="1">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1:20" s="35" customFormat="1" ht="90">
      <c r="A5" s="463"/>
      <c r="B5" s="324" t="s">
        <v>141</v>
      </c>
      <c r="C5" s="456" t="s">
        <v>1510</v>
      </c>
      <c r="D5" s="456">
        <v>40893</v>
      </c>
      <c r="E5" s="456" t="s">
        <v>1504</v>
      </c>
      <c r="F5" s="324" t="s">
        <v>117</v>
      </c>
      <c r="G5" s="324" t="s">
        <v>117</v>
      </c>
      <c r="H5" s="324" t="s">
        <v>117</v>
      </c>
      <c r="I5" s="324" t="s">
        <v>117</v>
      </c>
      <c r="J5" s="325" t="s">
        <v>1509</v>
      </c>
      <c r="K5" s="324" t="s">
        <v>162</v>
      </c>
      <c r="L5" s="295" t="s">
        <v>1505</v>
      </c>
      <c r="M5" s="295" t="s">
        <v>1508</v>
      </c>
      <c r="N5" s="324" t="s">
        <v>274</v>
      </c>
      <c r="O5" s="324" t="s">
        <v>117</v>
      </c>
      <c r="P5" s="324" t="s">
        <v>347</v>
      </c>
      <c r="Q5" s="280" t="s">
        <v>1506</v>
      </c>
      <c r="R5" s="456">
        <v>40896</v>
      </c>
      <c r="S5" s="301" t="s">
        <v>1507</v>
      </c>
      <c r="T5" s="460" t="s">
        <v>255</v>
      </c>
    </row>
    <row r="6" spans="1:20" s="35" customFormat="1" ht="105">
      <c r="A6" s="463"/>
      <c r="B6" s="324" t="s">
        <v>141</v>
      </c>
      <c r="C6" s="456">
        <v>40891</v>
      </c>
      <c r="D6" s="456">
        <v>40891</v>
      </c>
      <c r="E6" s="456" t="s">
        <v>1499</v>
      </c>
      <c r="F6" s="324" t="s">
        <v>117</v>
      </c>
      <c r="G6" s="324" t="s">
        <v>117</v>
      </c>
      <c r="H6" s="324" t="s">
        <v>117</v>
      </c>
      <c r="I6" s="324" t="s">
        <v>117</v>
      </c>
      <c r="J6" s="325" t="s">
        <v>1503</v>
      </c>
      <c r="K6" s="324" t="s">
        <v>162</v>
      </c>
      <c r="L6" s="295" t="s">
        <v>1501</v>
      </c>
      <c r="M6" s="295" t="s">
        <v>1500</v>
      </c>
      <c r="N6" s="324" t="s">
        <v>274</v>
      </c>
      <c r="O6" s="324" t="s">
        <v>117</v>
      </c>
      <c r="P6" s="324" t="s">
        <v>347</v>
      </c>
      <c r="Q6" s="280" t="s">
        <v>1502</v>
      </c>
      <c r="R6" s="456">
        <v>40891</v>
      </c>
      <c r="S6" s="295"/>
      <c r="T6" s="460" t="s">
        <v>255</v>
      </c>
    </row>
    <row r="7" spans="1:20" s="35" customFormat="1" ht="45">
      <c r="A7" s="463"/>
      <c r="B7" s="324" t="s">
        <v>141</v>
      </c>
      <c r="C7" s="456">
        <v>40886</v>
      </c>
      <c r="D7" s="456">
        <v>40889</v>
      </c>
      <c r="E7" s="456" t="s">
        <v>1498</v>
      </c>
      <c r="F7" s="324" t="s">
        <v>117</v>
      </c>
      <c r="G7" s="324" t="s">
        <v>117</v>
      </c>
      <c r="H7" s="324" t="s">
        <v>117</v>
      </c>
      <c r="I7" s="324" t="s">
        <v>117</v>
      </c>
      <c r="J7" s="324" t="s">
        <v>1497</v>
      </c>
      <c r="K7" s="324" t="s">
        <v>162</v>
      </c>
      <c r="L7" s="470" t="s">
        <v>1496</v>
      </c>
      <c r="M7" s="467" t="s">
        <v>142</v>
      </c>
      <c r="N7" s="339" t="s">
        <v>274</v>
      </c>
      <c r="O7" s="324" t="s">
        <v>117</v>
      </c>
      <c r="P7" s="324" t="s">
        <v>347</v>
      </c>
      <c r="Q7" s="470" t="s">
        <v>1495</v>
      </c>
      <c r="R7" s="456">
        <v>40887</v>
      </c>
      <c r="S7" s="295"/>
      <c r="T7" s="460" t="s">
        <v>255</v>
      </c>
    </row>
    <row r="8" spans="1:20" s="4" customFormat="1" ht="12.75">
      <c r="A8" s="54"/>
      <c r="B8" s="218"/>
      <c r="C8" s="218"/>
      <c r="D8" s="219"/>
      <c r="E8" s="256"/>
      <c r="F8" s="218"/>
      <c r="G8" s="220"/>
      <c r="H8" s="218"/>
      <c r="I8" s="221"/>
      <c r="J8" s="221"/>
      <c r="K8" s="218"/>
      <c r="L8" s="218"/>
      <c r="M8" s="218"/>
      <c r="N8" s="218"/>
      <c r="O8" s="218"/>
      <c r="P8" s="218"/>
      <c r="Q8" s="218"/>
      <c r="R8" s="218"/>
      <c r="S8" s="218"/>
      <c r="T8" s="218"/>
    </row>
    <row r="9" spans="1:20" s="35" customFormat="1" ht="60">
      <c r="A9" s="463"/>
      <c r="B9" s="324" t="s">
        <v>140</v>
      </c>
      <c r="C9" s="456">
        <v>40877</v>
      </c>
      <c r="D9" s="469">
        <v>40875</v>
      </c>
      <c r="E9" s="297" t="s">
        <v>1493</v>
      </c>
      <c r="F9" s="324" t="s">
        <v>1287</v>
      </c>
      <c r="G9" s="458" t="s">
        <v>1494</v>
      </c>
      <c r="H9" s="324">
        <v>145</v>
      </c>
      <c r="I9" s="324" t="s">
        <v>1469</v>
      </c>
      <c r="J9" s="324" t="s">
        <v>117</v>
      </c>
      <c r="K9" s="324" t="s">
        <v>162</v>
      </c>
      <c r="L9" s="295" t="s">
        <v>1466</v>
      </c>
      <c r="M9" s="343" t="s">
        <v>1392</v>
      </c>
      <c r="N9" s="324" t="s">
        <v>254</v>
      </c>
      <c r="O9" s="324" t="s">
        <v>117</v>
      </c>
      <c r="P9" s="324" t="s">
        <v>117</v>
      </c>
      <c r="Q9" s="324" t="s">
        <v>117</v>
      </c>
      <c r="R9" s="456">
        <v>40877</v>
      </c>
      <c r="S9" s="295" t="s">
        <v>1467</v>
      </c>
      <c r="T9" s="460" t="s">
        <v>255</v>
      </c>
    </row>
    <row r="10" spans="2:20" ht="90">
      <c r="B10" s="324" t="s">
        <v>140</v>
      </c>
      <c r="C10" s="456">
        <v>40861</v>
      </c>
      <c r="D10" s="457">
        <v>40828</v>
      </c>
      <c r="E10" s="324" t="s">
        <v>1480</v>
      </c>
      <c r="F10" s="324" t="s">
        <v>117</v>
      </c>
      <c r="G10" s="458" t="s">
        <v>117</v>
      </c>
      <c r="H10" s="458" t="s">
        <v>117</v>
      </c>
      <c r="I10" s="324" t="s">
        <v>117</v>
      </c>
      <c r="J10" s="324" t="s">
        <v>117</v>
      </c>
      <c r="K10" s="324" t="s">
        <v>117</v>
      </c>
      <c r="L10" s="295" t="s">
        <v>1481</v>
      </c>
      <c r="M10" s="378" t="s">
        <v>117</v>
      </c>
      <c r="N10" s="378" t="s">
        <v>254</v>
      </c>
      <c r="O10" s="324" t="s">
        <v>117</v>
      </c>
      <c r="P10" s="324" t="s">
        <v>117</v>
      </c>
      <c r="Q10" s="343"/>
      <c r="R10" s="456">
        <v>40861</v>
      </c>
      <c r="S10" s="295" t="s">
        <v>1482</v>
      </c>
      <c r="T10" s="460" t="s">
        <v>255</v>
      </c>
    </row>
    <row r="11" spans="1:20" s="35" customFormat="1" ht="45">
      <c r="A11" s="463"/>
      <c r="B11" s="324" t="s">
        <v>140</v>
      </c>
      <c r="C11" s="456">
        <v>40855</v>
      </c>
      <c r="D11" s="457" t="s">
        <v>117</v>
      </c>
      <c r="E11" s="324" t="s">
        <v>117</v>
      </c>
      <c r="F11" s="324" t="s">
        <v>1474</v>
      </c>
      <c r="G11" s="458" t="s">
        <v>1475</v>
      </c>
      <c r="H11" s="324">
        <v>205</v>
      </c>
      <c r="I11" s="324" t="s">
        <v>1476</v>
      </c>
      <c r="J11" s="324" t="s">
        <v>117</v>
      </c>
      <c r="K11" s="324" t="s">
        <v>162</v>
      </c>
      <c r="L11" s="295" t="s">
        <v>1477</v>
      </c>
      <c r="M11" s="343" t="s">
        <v>1478</v>
      </c>
      <c r="N11" s="324" t="s">
        <v>254</v>
      </c>
      <c r="O11" s="324" t="s">
        <v>117</v>
      </c>
      <c r="P11" s="324" t="s">
        <v>347</v>
      </c>
      <c r="Q11" s="280" t="s">
        <v>1479</v>
      </c>
      <c r="R11" s="456">
        <v>40855</v>
      </c>
      <c r="S11" s="295"/>
      <c r="T11" s="460" t="s">
        <v>255</v>
      </c>
    </row>
    <row r="12" spans="1:20" s="4" customFormat="1" ht="12.75">
      <c r="A12" s="54"/>
      <c r="B12" s="256"/>
      <c r="C12" s="256"/>
      <c r="D12" s="281"/>
      <c r="E12" s="256"/>
      <c r="F12" s="256"/>
      <c r="G12" s="282"/>
      <c r="H12" s="256"/>
      <c r="I12" s="257"/>
      <c r="J12" s="257"/>
      <c r="K12" s="256"/>
      <c r="L12" s="256"/>
      <c r="M12" s="256"/>
      <c r="N12" s="256"/>
      <c r="O12" s="256"/>
      <c r="P12" s="256"/>
      <c r="Q12" s="256"/>
      <c r="R12" s="256"/>
      <c r="S12" s="256"/>
      <c r="T12" s="256"/>
    </row>
    <row r="13" spans="1:20" s="35" customFormat="1" ht="12.75" customHeight="1">
      <c r="A13" s="463"/>
      <c r="B13" s="324" t="s">
        <v>135</v>
      </c>
      <c r="C13" s="456">
        <v>40843</v>
      </c>
      <c r="D13" s="457">
        <v>40843</v>
      </c>
      <c r="E13" s="324" t="s">
        <v>1489</v>
      </c>
      <c r="F13" s="324" t="s">
        <v>1492</v>
      </c>
      <c r="G13" s="468"/>
      <c r="H13" s="343"/>
      <c r="I13" s="325" t="s">
        <v>1490</v>
      </c>
      <c r="J13" s="324" t="s">
        <v>117</v>
      </c>
      <c r="K13" s="324" t="s">
        <v>162</v>
      </c>
      <c r="L13" s="343" t="s">
        <v>1491</v>
      </c>
      <c r="M13" s="343" t="s">
        <v>1369</v>
      </c>
      <c r="N13" s="324" t="s">
        <v>254</v>
      </c>
      <c r="O13" s="324" t="s">
        <v>117</v>
      </c>
      <c r="P13" s="324" t="s">
        <v>347</v>
      </c>
      <c r="Q13" s="343"/>
      <c r="R13" s="456">
        <v>40844</v>
      </c>
      <c r="S13" s="343"/>
      <c r="T13" s="464" t="s">
        <v>255</v>
      </c>
    </row>
    <row r="14" spans="1:20" s="35" customFormat="1" ht="75">
      <c r="A14" s="463"/>
      <c r="B14" s="339" t="s">
        <v>135</v>
      </c>
      <c r="C14" s="339" t="s">
        <v>1487</v>
      </c>
      <c r="D14" s="452">
        <v>40844</v>
      </c>
      <c r="E14" s="339" t="s">
        <v>1483</v>
      </c>
      <c r="F14" s="339" t="s">
        <v>117</v>
      </c>
      <c r="G14" s="453" t="s">
        <v>117</v>
      </c>
      <c r="H14" s="453" t="s">
        <v>117</v>
      </c>
      <c r="I14" s="339" t="s">
        <v>117</v>
      </c>
      <c r="J14" s="466" t="s">
        <v>1484</v>
      </c>
      <c r="K14" s="339" t="s">
        <v>200</v>
      </c>
      <c r="L14" s="466" t="s">
        <v>1486</v>
      </c>
      <c r="M14" s="467" t="s">
        <v>1485</v>
      </c>
      <c r="N14" s="339" t="s">
        <v>274</v>
      </c>
      <c r="O14" s="339" t="s">
        <v>117</v>
      </c>
      <c r="P14" s="339" t="s">
        <v>347</v>
      </c>
      <c r="Q14" s="301" t="s">
        <v>1488</v>
      </c>
      <c r="R14" s="451">
        <v>40844</v>
      </c>
      <c r="S14" s="467"/>
      <c r="T14" s="464" t="s">
        <v>255</v>
      </c>
    </row>
    <row r="15" spans="2:20" ht="135">
      <c r="B15" s="324" t="s">
        <v>135</v>
      </c>
      <c r="C15" s="456">
        <v>40842</v>
      </c>
      <c r="D15" s="457">
        <v>40856</v>
      </c>
      <c r="E15" s="324" t="s">
        <v>1470</v>
      </c>
      <c r="F15" s="324" t="s">
        <v>117</v>
      </c>
      <c r="G15" s="458" t="s">
        <v>117</v>
      </c>
      <c r="H15" s="458" t="s">
        <v>117</v>
      </c>
      <c r="I15" s="324" t="s">
        <v>117</v>
      </c>
      <c r="J15" s="343"/>
      <c r="K15" s="324" t="s">
        <v>117</v>
      </c>
      <c r="L15" s="295" t="s">
        <v>1471</v>
      </c>
      <c r="M15" s="343"/>
      <c r="N15" s="343"/>
      <c r="O15" s="465"/>
      <c r="P15" s="324" t="s">
        <v>117</v>
      </c>
      <c r="Q15" s="295" t="s">
        <v>1473</v>
      </c>
      <c r="R15" s="456">
        <v>40842</v>
      </c>
      <c r="S15" s="295" t="s">
        <v>1472</v>
      </c>
      <c r="T15" s="460" t="s">
        <v>255</v>
      </c>
    </row>
    <row r="16" spans="1:20" s="35" customFormat="1" ht="60">
      <c r="A16" s="463"/>
      <c r="B16" s="324" t="s">
        <v>135</v>
      </c>
      <c r="C16" s="456">
        <v>40821</v>
      </c>
      <c r="D16" s="457">
        <v>40816</v>
      </c>
      <c r="E16" s="324" t="s">
        <v>1465</v>
      </c>
      <c r="F16" s="324" t="s">
        <v>566</v>
      </c>
      <c r="G16" s="458" t="s">
        <v>1468</v>
      </c>
      <c r="H16" s="324">
        <v>155</v>
      </c>
      <c r="I16" s="324" t="s">
        <v>1469</v>
      </c>
      <c r="J16" s="324" t="s">
        <v>117</v>
      </c>
      <c r="K16" s="324" t="s">
        <v>162</v>
      </c>
      <c r="L16" s="295" t="s">
        <v>1466</v>
      </c>
      <c r="M16" s="343" t="s">
        <v>1392</v>
      </c>
      <c r="N16" s="324" t="s">
        <v>254</v>
      </c>
      <c r="O16" s="324" t="s">
        <v>117</v>
      </c>
      <c r="P16" s="324" t="s">
        <v>117</v>
      </c>
      <c r="Q16" s="324" t="s">
        <v>117</v>
      </c>
      <c r="R16" s="456">
        <v>40821</v>
      </c>
      <c r="S16" s="295" t="s">
        <v>1467</v>
      </c>
      <c r="T16" s="460" t="s">
        <v>255</v>
      </c>
    </row>
    <row r="17" spans="2:20" ht="135">
      <c r="B17" s="324" t="s">
        <v>135</v>
      </c>
      <c r="C17" s="456">
        <v>40892</v>
      </c>
      <c r="D17" s="457">
        <v>40829</v>
      </c>
      <c r="E17" s="324" t="s">
        <v>1459</v>
      </c>
      <c r="F17" s="324" t="s">
        <v>117</v>
      </c>
      <c r="G17" s="458" t="s">
        <v>117</v>
      </c>
      <c r="H17" s="458" t="s">
        <v>117</v>
      </c>
      <c r="I17" s="324" t="s">
        <v>568</v>
      </c>
      <c r="J17" s="300" t="s">
        <v>117</v>
      </c>
      <c r="K17" s="324" t="s">
        <v>117</v>
      </c>
      <c r="L17" s="295" t="s">
        <v>1461</v>
      </c>
      <c r="M17" s="295" t="s">
        <v>1462</v>
      </c>
      <c r="N17" s="324" t="s">
        <v>254</v>
      </c>
      <c r="O17" s="324" t="s">
        <v>117</v>
      </c>
      <c r="P17" s="324" t="s">
        <v>117</v>
      </c>
      <c r="Q17" s="324" t="s">
        <v>117</v>
      </c>
      <c r="R17" s="324"/>
      <c r="S17" s="295" t="s">
        <v>1460</v>
      </c>
      <c r="T17" s="461" t="s">
        <v>1399</v>
      </c>
    </row>
    <row r="18" spans="2:20" ht="105">
      <c r="B18" s="324" t="s">
        <v>135</v>
      </c>
      <c r="C18" s="456">
        <v>40847</v>
      </c>
      <c r="D18" s="457">
        <v>40820</v>
      </c>
      <c r="E18" s="324" t="s">
        <v>1457</v>
      </c>
      <c r="F18" s="324" t="s">
        <v>117</v>
      </c>
      <c r="G18" s="458" t="s">
        <v>117</v>
      </c>
      <c r="H18" s="458" t="s">
        <v>117</v>
      </c>
      <c r="I18" s="324" t="s">
        <v>117</v>
      </c>
      <c r="J18" s="325" t="s">
        <v>1464</v>
      </c>
      <c r="K18" s="324" t="s">
        <v>117</v>
      </c>
      <c r="L18" s="295" t="s">
        <v>1463</v>
      </c>
      <c r="M18" s="295"/>
      <c r="N18" s="324" t="s">
        <v>254</v>
      </c>
      <c r="O18" s="324" t="s">
        <v>117</v>
      </c>
      <c r="P18" s="324" t="s">
        <v>117</v>
      </c>
      <c r="Q18" s="324" t="s">
        <v>117</v>
      </c>
      <c r="R18" s="324"/>
      <c r="S18" s="295" t="s">
        <v>1458</v>
      </c>
      <c r="T18" s="460" t="s">
        <v>255</v>
      </c>
    </row>
    <row r="19" spans="1:20" s="4" customFormat="1" ht="12.75">
      <c r="A19" s="54"/>
      <c r="B19" s="218"/>
      <c r="C19" s="218"/>
      <c r="D19" s="219"/>
      <c r="E19" s="218"/>
      <c r="F19" s="218"/>
      <c r="G19" s="220"/>
      <c r="H19" s="218"/>
      <c r="I19" s="221"/>
      <c r="J19" s="221"/>
      <c r="K19" s="218"/>
      <c r="L19" s="218"/>
      <c r="M19" s="218"/>
      <c r="N19" s="218"/>
      <c r="O19" s="218"/>
      <c r="P19" s="218"/>
      <c r="Q19" s="218"/>
      <c r="R19" s="218"/>
      <c r="S19" s="218"/>
      <c r="T19" s="218"/>
    </row>
    <row r="20" spans="2:20" ht="105">
      <c r="B20" s="343" t="s">
        <v>134</v>
      </c>
      <c r="C20" s="456">
        <v>40799</v>
      </c>
      <c r="D20" s="457">
        <v>40801</v>
      </c>
      <c r="E20" s="324" t="s">
        <v>1439</v>
      </c>
      <c r="F20" s="324" t="s">
        <v>117</v>
      </c>
      <c r="G20" s="458" t="s">
        <v>117</v>
      </c>
      <c r="H20" s="458" t="s">
        <v>117</v>
      </c>
      <c r="I20" s="324" t="s">
        <v>117</v>
      </c>
      <c r="J20" s="365" t="s">
        <v>1446</v>
      </c>
      <c r="K20" s="324" t="s">
        <v>162</v>
      </c>
      <c r="L20" s="295" t="s">
        <v>1441</v>
      </c>
      <c r="M20" s="295" t="s">
        <v>1456</v>
      </c>
      <c r="N20" s="324" t="s">
        <v>274</v>
      </c>
      <c r="O20" s="324" t="s">
        <v>117</v>
      </c>
      <c r="P20" s="324" t="s">
        <v>347</v>
      </c>
      <c r="Q20" s="324" t="s">
        <v>117</v>
      </c>
      <c r="R20" s="324" t="s">
        <v>117</v>
      </c>
      <c r="S20" s="295" t="s">
        <v>1440</v>
      </c>
      <c r="T20" s="460" t="s">
        <v>255</v>
      </c>
    </row>
    <row r="21" spans="2:20" ht="75">
      <c r="B21" s="343" t="s">
        <v>134</v>
      </c>
      <c r="C21" s="456">
        <v>40812</v>
      </c>
      <c r="D21" s="457">
        <v>40812</v>
      </c>
      <c r="E21" s="343" t="s">
        <v>1453</v>
      </c>
      <c r="F21" s="324" t="s">
        <v>1449</v>
      </c>
      <c r="G21" s="458" t="s">
        <v>1450</v>
      </c>
      <c r="H21" s="462">
        <v>75</v>
      </c>
      <c r="I21" s="324" t="s">
        <v>1451</v>
      </c>
      <c r="J21" s="365" t="s">
        <v>117</v>
      </c>
      <c r="K21" s="324" t="s">
        <v>162</v>
      </c>
      <c r="L21" s="295" t="s">
        <v>1452</v>
      </c>
      <c r="M21" s="409" t="s">
        <v>1454</v>
      </c>
      <c r="N21" s="324" t="s">
        <v>254</v>
      </c>
      <c r="O21" s="324" t="s">
        <v>117</v>
      </c>
      <c r="P21" s="324" t="s">
        <v>347</v>
      </c>
      <c r="Q21" s="325" t="s">
        <v>1455</v>
      </c>
      <c r="R21" s="456">
        <v>40812</v>
      </c>
      <c r="S21" s="295"/>
      <c r="T21" s="460" t="s">
        <v>255</v>
      </c>
    </row>
    <row r="22" spans="2:20" ht="180">
      <c r="B22" s="343" t="s">
        <v>134</v>
      </c>
      <c r="C22" s="456">
        <v>40788</v>
      </c>
      <c r="D22" s="457">
        <v>40788</v>
      </c>
      <c r="E22" s="324" t="s">
        <v>1442</v>
      </c>
      <c r="F22" s="324" t="s">
        <v>117</v>
      </c>
      <c r="G22" s="458" t="s">
        <v>117</v>
      </c>
      <c r="H22" s="458" t="s">
        <v>117</v>
      </c>
      <c r="I22" s="324" t="s">
        <v>117</v>
      </c>
      <c r="J22" s="295" t="s">
        <v>1447</v>
      </c>
      <c r="K22" s="324" t="s">
        <v>202</v>
      </c>
      <c r="L22" s="295" t="s">
        <v>1443</v>
      </c>
      <c r="M22" s="295" t="s">
        <v>1445</v>
      </c>
      <c r="N22" s="324" t="s">
        <v>254</v>
      </c>
      <c r="O22" s="324" t="s">
        <v>117</v>
      </c>
      <c r="P22" s="324" t="s">
        <v>347</v>
      </c>
      <c r="Q22" s="324" t="s">
        <v>1448</v>
      </c>
      <c r="R22" s="324" t="s">
        <v>1369</v>
      </c>
      <c r="S22" s="320" t="s">
        <v>1444</v>
      </c>
      <c r="T22" s="461" t="s">
        <v>1399</v>
      </c>
    </row>
    <row r="23" spans="1:20" s="4" customFormat="1" ht="12.75">
      <c r="A23" s="54"/>
      <c r="B23" s="239"/>
      <c r="C23" s="239"/>
      <c r="D23" s="240"/>
      <c r="E23" s="256"/>
      <c r="F23" s="239"/>
      <c r="G23" s="241"/>
      <c r="H23" s="239"/>
      <c r="I23" s="242"/>
      <c r="J23" s="242"/>
      <c r="K23" s="239"/>
      <c r="L23" s="256"/>
      <c r="M23" s="239"/>
      <c r="N23" s="239"/>
      <c r="O23" s="239"/>
      <c r="P23" s="239"/>
      <c r="Q23" s="239"/>
      <c r="R23" s="239"/>
      <c r="S23" s="256"/>
      <c r="T23" s="239"/>
    </row>
    <row r="24" spans="2:20" ht="45">
      <c r="B24" s="339" t="s">
        <v>133</v>
      </c>
      <c r="C24" s="451">
        <v>40779</v>
      </c>
      <c r="D24" s="452">
        <v>40779</v>
      </c>
      <c r="E24" s="297" t="s">
        <v>1421</v>
      </c>
      <c r="F24" s="339" t="s">
        <v>1422</v>
      </c>
      <c r="G24" s="453" t="s">
        <v>1436</v>
      </c>
      <c r="H24" s="339">
        <v>159</v>
      </c>
      <c r="I24" s="339" t="s">
        <v>1396</v>
      </c>
      <c r="J24" s="339" t="s">
        <v>117</v>
      </c>
      <c r="K24" s="339" t="s">
        <v>162</v>
      </c>
      <c r="L24" s="301" t="s">
        <v>1423</v>
      </c>
      <c r="M24" s="454"/>
      <c r="N24" s="339" t="s">
        <v>254</v>
      </c>
      <c r="O24" s="339" t="s">
        <v>117</v>
      </c>
      <c r="P24" s="339" t="s">
        <v>347</v>
      </c>
      <c r="Q24" s="339"/>
      <c r="R24" s="451">
        <v>40779</v>
      </c>
      <c r="S24" s="301" t="s">
        <v>1424</v>
      </c>
      <c r="T24" s="455" t="s">
        <v>255</v>
      </c>
    </row>
    <row r="25" spans="2:20" ht="12.75" customHeight="1">
      <c r="B25" s="324" t="s">
        <v>133</v>
      </c>
      <c r="C25" s="456">
        <v>40779</v>
      </c>
      <c r="D25" s="457" t="s">
        <v>117</v>
      </c>
      <c r="E25" s="457" t="s">
        <v>117</v>
      </c>
      <c r="F25" s="324" t="s">
        <v>1429</v>
      </c>
      <c r="G25" s="458" t="s">
        <v>1431</v>
      </c>
      <c r="H25" s="324">
        <v>100</v>
      </c>
      <c r="I25" s="324" t="s">
        <v>1432</v>
      </c>
      <c r="J25" s="324" t="s">
        <v>117</v>
      </c>
      <c r="K25" s="324" t="s">
        <v>162</v>
      </c>
      <c r="L25" s="343" t="s">
        <v>1434</v>
      </c>
      <c r="M25" s="295" t="s">
        <v>1435</v>
      </c>
      <c r="N25" s="324" t="s">
        <v>254</v>
      </c>
      <c r="O25" s="324" t="s">
        <v>117</v>
      </c>
      <c r="P25" s="339" t="s">
        <v>347</v>
      </c>
      <c r="Q25" s="542" t="s">
        <v>1437</v>
      </c>
      <c r="R25" s="544">
        <v>40779</v>
      </c>
      <c r="S25" s="540" t="s">
        <v>1428</v>
      </c>
      <c r="T25" s="538" t="s">
        <v>255</v>
      </c>
    </row>
    <row r="26" spans="2:20" ht="48" customHeight="1">
      <c r="B26" s="324" t="s">
        <v>133</v>
      </c>
      <c r="C26" s="456">
        <v>40778</v>
      </c>
      <c r="D26" s="457">
        <v>40778</v>
      </c>
      <c r="E26" s="324" t="s">
        <v>1430</v>
      </c>
      <c r="F26" s="324" t="s">
        <v>1425</v>
      </c>
      <c r="G26" s="458" t="s">
        <v>1433</v>
      </c>
      <c r="H26" s="324">
        <v>50</v>
      </c>
      <c r="I26" s="324" t="s">
        <v>1427</v>
      </c>
      <c r="J26" s="324" t="s">
        <v>117</v>
      </c>
      <c r="K26" s="324" t="s">
        <v>162</v>
      </c>
      <c r="L26" s="343" t="s">
        <v>1426</v>
      </c>
      <c r="M26" s="295" t="s">
        <v>1435</v>
      </c>
      <c r="N26" s="324" t="s">
        <v>254</v>
      </c>
      <c r="O26" s="324" t="s">
        <v>117</v>
      </c>
      <c r="P26" s="339" t="s">
        <v>347</v>
      </c>
      <c r="Q26" s="543"/>
      <c r="R26" s="545"/>
      <c r="S26" s="541"/>
      <c r="T26" s="539"/>
    </row>
    <row r="27" spans="2:20" ht="135">
      <c r="B27" s="324" t="s">
        <v>133</v>
      </c>
      <c r="C27" s="456">
        <v>40765</v>
      </c>
      <c r="D27" s="457">
        <v>40765</v>
      </c>
      <c r="E27" s="324" t="s">
        <v>1417</v>
      </c>
      <c r="F27" s="324" t="s">
        <v>1418</v>
      </c>
      <c r="G27" s="458" t="s">
        <v>1419</v>
      </c>
      <c r="H27" s="324">
        <v>30</v>
      </c>
      <c r="I27" s="324" t="s">
        <v>1363</v>
      </c>
      <c r="J27" s="324" t="s">
        <v>117</v>
      </c>
      <c r="K27" s="324" t="s">
        <v>162</v>
      </c>
      <c r="L27" s="295" t="s">
        <v>1420</v>
      </c>
      <c r="M27" s="459" t="s">
        <v>1438</v>
      </c>
      <c r="N27" s="324" t="s">
        <v>254</v>
      </c>
      <c r="O27" s="324" t="s">
        <v>117</v>
      </c>
      <c r="P27" s="339" t="s">
        <v>347</v>
      </c>
      <c r="Q27" s="324" t="s">
        <v>117</v>
      </c>
      <c r="R27" s="456">
        <v>40765</v>
      </c>
      <c r="S27" s="343"/>
      <c r="T27" s="460" t="s">
        <v>255</v>
      </c>
    </row>
    <row r="28" spans="2:20" ht="120">
      <c r="B28" s="324" t="s">
        <v>133</v>
      </c>
      <c r="C28" s="456">
        <v>40792</v>
      </c>
      <c r="D28" s="457">
        <v>40766</v>
      </c>
      <c r="E28" s="324" t="s">
        <v>1413</v>
      </c>
      <c r="F28" s="324" t="s">
        <v>117</v>
      </c>
      <c r="G28" s="458" t="s">
        <v>117</v>
      </c>
      <c r="H28" s="324" t="s">
        <v>117</v>
      </c>
      <c r="I28" s="324" t="s">
        <v>117</v>
      </c>
      <c r="J28" s="324" t="s">
        <v>1415</v>
      </c>
      <c r="K28" s="324" t="s">
        <v>117</v>
      </c>
      <c r="L28" s="295" t="s">
        <v>1414</v>
      </c>
      <c r="M28" s="343"/>
      <c r="N28" s="324" t="s">
        <v>254</v>
      </c>
      <c r="O28" s="324" t="s">
        <v>117</v>
      </c>
      <c r="P28" s="324" t="s">
        <v>117</v>
      </c>
      <c r="Q28" s="324" t="s">
        <v>117</v>
      </c>
      <c r="R28" s="456"/>
      <c r="S28" s="295" t="s">
        <v>1416</v>
      </c>
      <c r="T28" s="461" t="s">
        <v>1399</v>
      </c>
    </row>
    <row r="29" spans="1:20" s="4" customFormat="1" ht="12.75">
      <c r="A29" s="54"/>
      <c r="B29" s="218"/>
      <c r="C29" s="218"/>
      <c r="D29" s="219"/>
      <c r="E29" s="218"/>
      <c r="F29" s="218"/>
      <c r="G29" s="220"/>
      <c r="H29" s="218"/>
      <c r="I29" s="221"/>
      <c r="J29" s="221"/>
      <c r="K29" s="218"/>
      <c r="L29" s="218"/>
      <c r="M29" s="218"/>
      <c r="N29" s="218"/>
      <c r="O29" s="218"/>
      <c r="P29" s="218"/>
      <c r="Q29" s="218"/>
      <c r="R29" s="218"/>
      <c r="S29" s="218"/>
      <c r="T29" s="218"/>
    </row>
    <row r="30" spans="2:20" ht="57.75" customHeight="1">
      <c r="B30" s="303" t="s">
        <v>132</v>
      </c>
      <c r="C30" s="253">
        <v>40748</v>
      </c>
      <c r="D30" s="249">
        <v>40739</v>
      </c>
      <c r="E30" s="324" t="s">
        <v>1408</v>
      </c>
      <c r="F30" s="303" t="s">
        <v>1409</v>
      </c>
      <c r="G30" s="322" t="s">
        <v>1112</v>
      </c>
      <c r="H30" s="213">
        <v>70</v>
      </c>
      <c r="I30" s="213" t="s">
        <v>1370</v>
      </c>
      <c r="J30" s="303" t="s">
        <v>1412</v>
      </c>
      <c r="K30" s="303" t="s">
        <v>162</v>
      </c>
      <c r="L30" s="295" t="s">
        <v>1410</v>
      </c>
      <c r="M30" s="323"/>
      <c r="N30" s="303" t="s">
        <v>254</v>
      </c>
      <c r="O30" s="303" t="s">
        <v>117</v>
      </c>
      <c r="P30" s="303" t="s">
        <v>117</v>
      </c>
      <c r="Q30" s="323"/>
      <c r="R30" s="253">
        <v>40748</v>
      </c>
      <c r="S30" s="295" t="s">
        <v>1411</v>
      </c>
      <c r="T30" s="321" t="s">
        <v>255</v>
      </c>
    </row>
    <row r="31" spans="2:20" ht="76.5">
      <c r="B31" s="336" t="s">
        <v>132</v>
      </c>
      <c r="C31" s="337">
        <v>40739</v>
      </c>
      <c r="D31" s="338">
        <v>40519</v>
      </c>
      <c r="E31" s="339" t="s">
        <v>1398</v>
      </c>
      <c r="F31" s="336" t="s">
        <v>117</v>
      </c>
      <c r="G31" s="398" t="s">
        <v>117</v>
      </c>
      <c r="H31" s="336" t="s">
        <v>117</v>
      </c>
      <c r="I31" s="336" t="s">
        <v>117</v>
      </c>
      <c r="J31" s="450" t="s">
        <v>1405</v>
      </c>
      <c r="K31" s="336" t="s">
        <v>200</v>
      </c>
      <c r="L31" s="301" t="s">
        <v>1404</v>
      </c>
      <c r="M31" s="342"/>
      <c r="N31" s="336" t="s">
        <v>274</v>
      </c>
      <c r="O31" s="336" t="s">
        <v>254</v>
      </c>
      <c r="P31" s="336" t="s">
        <v>117</v>
      </c>
      <c r="Q31" s="342"/>
      <c r="R31" s="336" t="s">
        <v>1400</v>
      </c>
      <c r="S31" s="449" t="s">
        <v>1406</v>
      </c>
      <c r="T31" s="448" t="s">
        <v>1399</v>
      </c>
    </row>
    <row r="32" spans="2:20" ht="21" customHeight="1">
      <c r="B32" s="303" t="s">
        <v>132</v>
      </c>
      <c r="C32" s="253">
        <v>40737</v>
      </c>
      <c r="D32" s="249">
        <v>40732</v>
      </c>
      <c r="E32" s="324" t="s">
        <v>1393</v>
      </c>
      <c r="F32" s="303" t="s">
        <v>1130</v>
      </c>
      <c r="G32" s="322" t="s">
        <v>1402</v>
      </c>
      <c r="H32" s="213">
        <v>76</v>
      </c>
      <c r="I32" s="303" t="s">
        <v>1372</v>
      </c>
      <c r="J32" s="303" t="s">
        <v>117</v>
      </c>
      <c r="K32" s="303" t="s">
        <v>162</v>
      </c>
      <c r="L32" s="434" t="s">
        <v>1394</v>
      </c>
      <c r="M32" s="323"/>
      <c r="N32" s="303" t="s">
        <v>254</v>
      </c>
      <c r="O32" s="303" t="s">
        <v>254</v>
      </c>
      <c r="P32" s="303" t="s">
        <v>117</v>
      </c>
      <c r="Q32" s="323"/>
      <c r="R32" s="253">
        <v>40737</v>
      </c>
      <c r="S32" s="323"/>
      <c r="T32" s="321" t="s">
        <v>255</v>
      </c>
    </row>
    <row r="33" spans="2:20" ht="25.5">
      <c r="B33" s="303" t="s">
        <v>132</v>
      </c>
      <c r="C33" s="253">
        <v>40736</v>
      </c>
      <c r="D33" s="249">
        <v>40732</v>
      </c>
      <c r="E33" s="324" t="s">
        <v>1393</v>
      </c>
      <c r="F33" s="303" t="s">
        <v>1006</v>
      </c>
      <c r="G33" s="322" t="s">
        <v>1401</v>
      </c>
      <c r="H33" s="303" t="s">
        <v>117</v>
      </c>
      <c r="I33" s="303" t="s">
        <v>1372</v>
      </c>
      <c r="J33" s="303" t="s">
        <v>117</v>
      </c>
      <c r="K33" s="303" t="s">
        <v>162</v>
      </c>
      <c r="L33" s="368" t="s">
        <v>1403</v>
      </c>
      <c r="M33" s="323"/>
      <c r="N33" s="447" t="s">
        <v>254</v>
      </c>
      <c r="O33" s="303" t="s">
        <v>254</v>
      </c>
      <c r="P33" s="303" t="s">
        <v>117</v>
      </c>
      <c r="Q33" s="323"/>
      <c r="R33" s="253">
        <v>40736</v>
      </c>
      <c r="S33" s="323"/>
      <c r="T33" s="321" t="s">
        <v>255</v>
      </c>
    </row>
    <row r="34" spans="2:20" ht="45">
      <c r="B34" s="201" t="s">
        <v>132</v>
      </c>
      <c r="C34" s="253">
        <v>40730</v>
      </c>
      <c r="D34" s="249">
        <v>40718</v>
      </c>
      <c r="E34" s="324" t="s">
        <v>1395</v>
      </c>
      <c r="F34" s="303" t="s">
        <v>1129</v>
      </c>
      <c r="G34" s="322" t="s">
        <v>432</v>
      </c>
      <c r="H34" s="213">
        <v>120</v>
      </c>
      <c r="I34" s="201" t="s">
        <v>1396</v>
      </c>
      <c r="J34" s="303" t="s">
        <v>117</v>
      </c>
      <c r="K34" s="201" t="s">
        <v>162</v>
      </c>
      <c r="L34" s="434" t="s">
        <v>1397</v>
      </c>
      <c r="M34" s="323"/>
      <c r="N34" s="303" t="s">
        <v>254</v>
      </c>
      <c r="O34" s="303" t="s">
        <v>254</v>
      </c>
      <c r="P34" s="303" t="s">
        <v>117</v>
      </c>
      <c r="Q34" s="323"/>
      <c r="R34" s="253">
        <v>40730</v>
      </c>
      <c r="S34" s="301" t="s">
        <v>1407</v>
      </c>
      <c r="T34" s="321" t="s">
        <v>255</v>
      </c>
    </row>
    <row r="35" spans="1:20" s="4" customFormat="1" ht="12.75">
      <c r="A35" s="54"/>
      <c r="B35" s="218"/>
      <c r="C35" s="218"/>
      <c r="D35" s="219"/>
      <c r="E35" s="218"/>
      <c r="F35" s="218"/>
      <c r="G35" s="220"/>
      <c r="H35" s="218"/>
      <c r="I35" s="221"/>
      <c r="J35" s="221"/>
      <c r="K35" s="218"/>
      <c r="L35" s="218"/>
      <c r="M35" s="218"/>
      <c r="N35" s="218"/>
      <c r="O35" s="218"/>
      <c r="P35" s="218"/>
      <c r="Q35" s="218"/>
      <c r="R35" s="218"/>
      <c r="S35" s="218"/>
      <c r="T35" s="218"/>
    </row>
    <row r="36" spans="2:20" ht="90">
      <c r="B36" s="383" t="s">
        <v>131</v>
      </c>
      <c r="C36" s="253">
        <v>40722</v>
      </c>
      <c r="D36" s="249">
        <v>40722</v>
      </c>
      <c r="E36" s="324" t="s">
        <v>1381</v>
      </c>
      <c r="F36" s="213" t="s">
        <v>1390</v>
      </c>
      <c r="G36" s="250" t="s">
        <v>1391</v>
      </c>
      <c r="H36" s="213">
        <v>79</v>
      </c>
      <c r="I36" s="303" t="s">
        <v>1386</v>
      </c>
      <c r="J36" s="213" t="s">
        <v>117</v>
      </c>
      <c r="K36" s="213" t="s">
        <v>162</v>
      </c>
      <c r="L36" s="295" t="s">
        <v>1382</v>
      </c>
      <c r="M36" s="396" t="s">
        <v>1357</v>
      </c>
      <c r="N36" s="303" t="s">
        <v>254</v>
      </c>
      <c r="O36" s="303" t="s">
        <v>254</v>
      </c>
      <c r="P36" s="303" t="s">
        <v>347</v>
      </c>
      <c r="Q36" s="323"/>
      <c r="R36" s="253">
        <v>40722</v>
      </c>
      <c r="S36" s="323"/>
      <c r="T36" s="321" t="s">
        <v>255</v>
      </c>
    </row>
    <row r="37" spans="2:20" ht="45">
      <c r="B37" s="383" t="s">
        <v>131</v>
      </c>
      <c r="C37" s="253">
        <v>40702</v>
      </c>
      <c r="D37" s="249">
        <v>40697</v>
      </c>
      <c r="E37" s="324" t="s">
        <v>1384</v>
      </c>
      <c r="F37" s="303" t="s">
        <v>1388</v>
      </c>
      <c r="G37" s="322" t="s">
        <v>1389</v>
      </c>
      <c r="H37" s="213">
        <v>75</v>
      </c>
      <c r="I37" s="303" t="s">
        <v>1386</v>
      </c>
      <c r="J37" s="213" t="s">
        <v>117</v>
      </c>
      <c r="K37" s="430" t="s">
        <v>162</v>
      </c>
      <c r="L37" s="295" t="s">
        <v>1385</v>
      </c>
      <c r="M37" s="396" t="s">
        <v>1392</v>
      </c>
      <c r="N37" s="303" t="s">
        <v>254</v>
      </c>
      <c r="O37" s="303" t="s">
        <v>254</v>
      </c>
      <c r="P37" s="303" t="s">
        <v>347</v>
      </c>
      <c r="Q37" s="323"/>
      <c r="R37" s="253">
        <v>40702</v>
      </c>
      <c r="S37" s="323"/>
      <c r="T37" s="321" t="s">
        <v>255</v>
      </c>
    </row>
    <row r="38" spans="2:21" ht="75">
      <c r="B38" s="383" t="s">
        <v>131</v>
      </c>
      <c r="C38" s="304">
        <v>40701</v>
      </c>
      <c r="D38" s="249">
        <v>40697</v>
      </c>
      <c r="E38" s="324" t="s">
        <v>1383</v>
      </c>
      <c r="F38" s="303"/>
      <c r="G38" s="303"/>
      <c r="H38" s="303">
        <v>0</v>
      </c>
      <c r="I38" s="12" t="s">
        <v>1261</v>
      </c>
      <c r="J38" s="213" t="s">
        <v>117</v>
      </c>
      <c r="K38" s="430" t="s">
        <v>162</v>
      </c>
      <c r="L38" s="295" t="s">
        <v>1387</v>
      </c>
      <c r="M38" s="396" t="s">
        <v>1392</v>
      </c>
      <c r="N38" s="303" t="s">
        <v>254</v>
      </c>
      <c r="O38" s="303" t="s">
        <v>254</v>
      </c>
      <c r="P38" s="303" t="s">
        <v>347</v>
      </c>
      <c r="Q38" s="344"/>
      <c r="R38" s="304">
        <v>40701</v>
      </c>
      <c r="S38" s="295"/>
      <c r="T38" s="321" t="s">
        <v>255</v>
      </c>
      <c r="U38" s="439"/>
    </row>
    <row r="39" spans="1:20" s="4" customFormat="1" ht="12.75">
      <c r="A39" s="54"/>
      <c r="B39" s="239"/>
      <c r="C39" s="239"/>
      <c r="D39" s="240"/>
      <c r="E39" s="256"/>
      <c r="F39" s="239"/>
      <c r="G39" s="241"/>
      <c r="H39" s="239"/>
      <c r="I39" s="242"/>
      <c r="J39" s="242"/>
      <c r="K39" s="239"/>
      <c r="L39" s="239"/>
      <c r="M39" s="239"/>
      <c r="N39" s="239"/>
      <c r="O39" s="239"/>
      <c r="P39" s="239"/>
      <c r="Q39" s="239"/>
      <c r="R39" s="239"/>
      <c r="S39" s="256"/>
      <c r="T39" s="239"/>
    </row>
    <row r="40" spans="1:20" s="323" customFormat="1" ht="45">
      <c r="A40" s="52"/>
      <c r="B40" s="303" t="s">
        <v>130</v>
      </c>
      <c r="C40" s="253">
        <v>40684</v>
      </c>
      <c r="D40" s="249">
        <v>40686</v>
      </c>
      <c r="E40" s="324" t="s">
        <v>1379</v>
      </c>
      <c r="F40" s="303" t="s">
        <v>117</v>
      </c>
      <c r="G40" s="322" t="s">
        <v>117</v>
      </c>
      <c r="H40" s="303" t="s">
        <v>117</v>
      </c>
      <c r="J40" s="344" t="s">
        <v>1167</v>
      </c>
      <c r="K40" s="303" t="s">
        <v>200</v>
      </c>
      <c r="L40" s="295" t="s">
        <v>1380</v>
      </c>
      <c r="O40" s="214"/>
      <c r="P40" s="214"/>
      <c r="T40" s="417" t="s">
        <v>255</v>
      </c>
    </row>
    <row r="41" spans="2:21" ht="103.5" customHeight="1">
      <c r="B41" s="442" t="s">
        <v>130</v>
      </c>
      <c r="C41" s="443">
        <v>40675</v>
      </c>
      <c r="D41" s="443">
        <v>40673</v>
      </c>
      <c r="E41" s="297" t="s">
        <v>1371</v>
      </c>
      <c r="F41" s="330" t="s">
        <v>432</v>
      </c>
      <c r="G41" s="330" t="s">
        <v>390</v>
      </c>
      <c r="H41" s="330">
        <v>176</v>
      </c>
      <c r="I41" s="330" t="s">
        <v>1372</v>
      </c>
      <c r="J41" s="330" t="s">
        <v>693</v>
      </c>
      <c r="K41" s="330" t="s">
        <v>162</v>
      </c>
      <c r="L41" s="444" t="s">
        <v>1374</v>
      </c>
      <c r="M41" s="445" t="s">
        <v>117</v>
      </c>
      <c r="N41" s="330" t="s">
        <v>254</v>
      </c>
      <c r="O41" s="330" t="s">
        <v>254</v>
      </c>
      <c r="P41" s="330" t="s">
        <v>347</v>
      </c>
      <c r="Q41" s="446"/>
      <c r="R41" s="443">
        <v>40675</v>
      </c>
      <c r="S41" s="301" t="s">
        <v>1373</v>
      </c>
      <c r="T41" s="417" t="s">
        <v>255</v>
      </c>
      <c r="U41" s="439"/>
    </row>
    <row r="42" spans="2:21" ht="103.5" customHeight="1">
      <c r="B42" s="383" t="s">
        <v>130</v>
      </c>
      <c r="C42" s="304">
        <v>40673</v>
      </c>
      <c r="D42" s="304">
        <v>40674</v>
      </c>
      <c r="E42" s="324" t="s">
        <v>1364</v>
      </c>
      <c r="F42" s="303" t="s">
        <v>1366</v>
      </c>
      <c r="G42" s="303" t="s">
        <v>1367</v>
      </c>
      <c r="H42" s="303">
        <v>20</v>
      </c>
      <c r="I42" s="303" t="s">
        <v>1363</v>
      </c>
      <c r="J42" s="303" t="s">
        <v>1370</v>
      </c>
      <c r="K42" s="303" t="s">
        <v>162</v>
      </c>
      <c r="L42" s="295" t="s">
        <v>1365</v>
      </c>
      <c r="M42" s="12" t="s">
        <v>926</v>
      </c>
      <c r="N42" s="303" t="s">
        <v>274</v>
      </c>
      <c r="O42" s="303" t="s">
        <v>254</v>
      </c>
      <c r="P42" s="303" t="s">
        <v>347</v>
      </c>
      <c r="Q42" s="344"/>
      <c r="R42" s="304" t="s">
        <v>1369</v>
      </c>
      <c r="S42" s="295" t="s">
        <v>1368</v>
      </c>
      <c r="T42" s="321" t="s">
        <v>255</v>
      </c>
      <c r="U42" s="285"/>
    </row>
    <row r="43" spans="2:21" ht="103.5" customHeight="1">
      <c r="B43" s="435" t="s">
        <v>130</v>
      </c>
      <c r="C43" s="436">
        <v>40664</v>
      </c>
      <c r="D43" s="436">
        <v>40664</v>
      </c>
      <c r="E43" s="324" t="s">
        <v>1375</v>
      </c>
      <c r="F43" s="311" t="s">
        <v>902</v>
      </c>
      <c r="G43" s="311" t="s">
        <v>1376</v>
      </c>
      <c r="H43" s="311">
        <v>101</v>
      </c>
      <c r="I43" s="437" t="s">
        <v>1377</v>
      </c>
      <c r="J43" s="311" t="s">
        <v>693</v>
      </c>
      <c r="K43" s="311" t="s">
        <v>162</v>
      </c>
      <c r="L43" s="164" t="s">
        <v>1378</v>
      </c>
      <c r="M43" s="437"/>
      <c r="N43" s="311" t="s">
        <v>254</v>
      </c>
      <c r="O43" s="311" t="s">
        <v>254</v>
      </c>
      <c r="P43" s="311" t="s">
        <v>347</v>
      </c>
      <c r="Q43" s="438"/>
      <c r="R43" s="436">
        <v>40664</v>
      </c>
      <c r="S43" s="295"/>
      <c r="T43" s="321" t="s">
        <v>255</v>
      </c>
      <c r="U43" s="439"/>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1" ht="103.5" customHeight="1">
      <c r="B45" s="435" t="s">
        <v>129</v>
      </c>
      <c r="C45" s="304">
        <v>40652</v>
      </c>
      <c r="D45" s="304">
        <v>40652</v>
      </c>
      <c r="E45" s="303" t="s">
        <v>1353</v>
      </c>
      <c r="F45" s="303" t="s">
        <v>1354</v>
      </c>
      <c r="G45" s="303" t="s">
        <v>1355</v>
      </c>
      <c r="H45" s="303">
        <v>120</v>
      </c>
      <c r="I45" s="303" t="s">
        <v>1363</v>
      </c>
      <c r="J45" s="213" t="s">
        <v>117</v>
      </c>
      <c r="K45" s="303" t="s">
        <v>1345</v>
      </c>
      <c r="L45" s="344" t="s">
        <v>1356</v>
      </c>
      <c r="M45" s="12" t="s">
        <v>1357</v>
      </c>
      <c r="N45" s="303" t="s">
        <v>254</v>
      </c>
      <c r="O45" s="303" t="s">
        <v>254</v>
      </c>
      <c r="P45" s="303" t="s">
        <v>347</v>
      </c>
      <c r="Q45" s="344" t="s">
        <v>1358</v>
      </c>
      <c r="R45" s="304">
        <v>40652</v>
      </c>
      <c r="S45" s="344" t="s">
        <v>1359</v>
      </c>
      <c r="T45" s="321" t="s">
        <v>255</v>
      </c>
      <c r="U45" s="285" t="s">
        <v>770</v>
      </c>
    </row>
    <row r="46" spans="2:21" ht="87.75" customHeight="1">
      <c r="B46" s="383" t="s">
        <v>129</v>
      </c>
      <c r="C46" s="304">
        <v>40646</v>
      </c>
      <c r="D46" s="304">
        <v>40646</v>
      </c>
      <c r="E46" s="303" t="s">
        <v>1333</v>
      </c>
      <c r="F46" s="303" t="s">
        <v>1343</v>
      </c>
      <c r="G46" s="303" t="s">
        <v>1360</v>
      </c>
      <c r="H46" s="303">
        <v>66</v>
      </c>
      <c r="I46" s="303" t="s">
        <v>1363</v>
      </c>
      <c r="J46" s="213" t="s">
        <v>117</v>
      </c>
      <c r="K46" s="303" t="s">
        <v>1345</v>
      </c>
      <c r="L46" s="344" t="s">
        <v>1361</v>
      </c>
      <c r="M46" s="303" t="s">
        <v>192</v>
      </c>
      <c r="N46" s="303" t="s">
        <v>254</v>
      </c>
      <c r="O46" s="303" t="s">
        <v>254</v>
      </c>
      <c r="P46" s="303" t="s">
        <v>347</v>
      </c>
      <c r="Q46" s="344" t="s">
        <v>1362</v>
      </c>
      <c r="R46" s="304">
        <v>40646</v>
      </c>
      <c r="S46" s="344" t="s">
        <v>1346</v>
      </c>
      <c r="T46" s="321" t="s">
        <v>255</v>
      </c>
      <c r="U46" s="285" t="s">
        <v>770</v>
      </c>
    </row>
    <row r="47" spans="2:20" ht="60">
      <c r="B47" s="303" t="s">
        <v>554</v>
      </c>
      <c r="C47" s="253">
        <v>40611</v>
      </c>
      <c r="D47" s="249">
        <v>40647</v>
      </c>
      <c r="E47" s="324" t="s">
        <v>1338</v>
      </c>
      <c r="F47" s="213" t="s">
        <v>117</v>
      </c>
      <c r="G47" s="213" t="s">
        <v>117</v>
      </c>
      <c r="H47" s="213" t="s">
        <v>117</v>
      </c>
      <c r="I47" s="213" t="s">
        <v>117</v>
      </c>
      <c r="J47" s="303" t="s">
        <v>1350</v>
      </c>
      <c r="K47" s="303" t="s">
        <v>201</v>
      </c>
      <c r="L47" s="343" t="s">
        <v>1349</v>
      </c>
      <c r="M47" s="301" t="s">
        <v>1351</v>
      </c>
      <c r="N47" s="303" t="s">
        <v>254</v>
      </c>
      <c r="O47" s="303" t="s">
        <v>254</v>
      </c>
      <c r="P47" s="303" t="s">
        <v>347</v>
      </c>
      <c r="Q47" s="295" t="s">
        <v>1352</v>
      </c>
      <c r="R47" s="253">
        <v>40647</v>
      </c>
      <c r="S47" s="323"/>
      <c r="T47" s="321" t="s">
        <v>255</v>
      </c>
    </row>
    <row r="48" spans="2:20" ht="90">
      <c r="B48" s="303" t="s">
        <v>554</v>
      </c>
      <c r="C48" s="253">
        <v>40646</v>
      </c>
      <c r="D48" s="249">
        <v>40646</v>
      </c>
      <c r="E48" s="324" t="s">
        <v>1333</v>
      </c>
      <c r="F48" s="303" t="s">
        <v>1343</v>
      </c>
      <c r="G48" s="322" t="s">
        <v>1344</v>
      </c>
      <c r="H48" s="213">
        <v>66</v>
      </c>
      <c r="I48" s="303" t="s">
        <v>1262</v>
      </c>
      <c r="J48" s="303" t="s">
        <v>117</v>
      </c>
      <c r="K48" s="303" t="s">
        <v>1345</v>
      </c>
      <c r="L48" s="295" t="s">
        <v>1342</v>
      </c>
      <c r="M48" s="295" t="s">
        <v>1347</v>
      </c>
      <c r="N48" s="303" t="s">
        <v>254</v>
      </c>
      <c r="O48" s="303" t="s">
        <v>254</v>
      </c>
      <c r="P48" s="303" t="s">
        <v>347</v>
      </c>
      <c r="Q48" s="385" t="s">
        <v>1348</v>
      </c>
      <c r="R48" s="253">
        <v>40647</v>
      </c>
      <c r="S48" s="295" t="s">
        <v>1346</v>
      </c>
      <c r="T48" s="321" t="s">
        <v>255</v>
      </c>
    </row>
    <row r="49" spans="2:20" ht="30">
      <c r="B49" s="303" t="s">
        <v>554</v>
      </c>
      <c r="C49" s="253">
        <v>40645</v>
      </c>
      <c r="D49" s="249">
        <v>40646</v>
      </c>
      <c r="E49" s="324" t="s">
        <v>1334</v>
      </c>
      <c r="F49" s="213" t="s">
        <v>117</v>
      </c>
      <c r="G49" s="213" t="s">
        <v>117</v>
      </c>
      <c r="H49" s="213" t="s">
        <v>117</v>
      </c>
      <c r="I49" s="213" t="s">
        <v>117</v>
      </c>
      <c r="J49" s="366" t="s">
        <v>1339</v>
      </c>
      <c r="K49" s="303" t="s">
        <v>200</v>
      </c>
      <c r="L49" s="295" t="s">
        <v>1335</v>
      </c>
      <c r="M49" s="343" t="s">
        <v>1340</v>
      </c>
      <c r="N49" s="303" t="s">
        <v>274</v>
      </c>
      <c r="O49" s="303" t="s">
        <v>254</v>
      </c>
      <c r="P49" s="303" t="s">
        <v>347</v>
      </c>
      <c r="Q49" s="343" t="s">
        <v>1341</v>
      </c>
      <c r="R49" s="253">
        <v>40646</v>
      </c>
      <c r="S49" s="323"/>
      <c r="T49" s="321" t="s">
        <v>255</v>
      </c>
    </row>
    <row r="50" spans="2:20" ht="75">
      <c r="B50" s="303" t="s">
        <v>554</v>
      </c>
      <c r="C50" s="253">
        <v>40636</v>
      </c>
      <c r="D50" s="249">
        <v>40641</v>
      </c>
      <c r="E50" s="324" t="s">
        <v>1332</v>
      </c>
      <c r="F50" s="213" t="s">
        <v>117</v>
      </c>
      <c r="G50" s="303" t="s">
        <v>117</v>
      </c>
      <c r="H50" s="213" t="s">
        <v>117</v>
      </c>
      <c r="I50" s="213" t="s">
        <v>117</v>
      </c>
      <c r="J50" s="433" t="s">
        <v>1262</v>
      </c>
      <c r="K50" s="430" t="s">
        <v>162</v>
      </c>
      <c r="L50" s="434" t="s">
        <v>1337</v>
      </c>
      <c r="M50" s="323"/>
      <c r="N50" s="201" t="s">
        <v>274</v>
      </c>
      <c r="O50" s="303" t="s">
        <v>254</v>
      </c>
      <c r="P50" s="303" t="s">
        <v>347</v>
      </c>
      <c r="Q50" s="396" t="s">
        <v>117</v>
      </c>
      <c r="R50" s="303" t="s">
        <v>117</v>
      </c>
      <c r="S50" s="295" t="s">
        <v>1324</v>
      </c>
      <c r="T50" s="321" t="s">
        <v>255</v>
      </c>
    </row>
    <row r="51" spans="2:20" ht="75">
      <c r="B51" s="303" t="s">
        <v>554</v>
      </c>
      <c r="C51" s="253">
        <v>40634</v>
      </c>
      <c r="D51" s="249">
        <v>40637</v>
      </c>
      <c r="E51" s="324" t="s">
        <v>1331</v>
      </c>
      <c r="F51" s="213" t="s">
        <v>117</v>
      </c>
      <c r="G51" s="213" t="s">
        <v>117</v>
      </c>
      <c r="H51" s="213" t="s">
        <v>117</v>
      </c>
      <c r="I51" s="213" t="s">
        <v>117</v>
      </c>
      <c r="J51" s="433" t="s">
        <v>1262</v>
      </c>
      <c r="K51" s="430" t="s">
        <v>162</v>
      </c>
      <c r="L51" s="434" t="s">
        <v>1336</v>
      </c>
      <c r="M51" s="323"/>
      <c r="N51" s="201" t="s">
        <v>274</v>
      </c>
      <c r="O51" s="303" t="s">
        <v>254</v>
      </c>
      <c r="P51" s="303" t="s">
        <v>347</v>
      </c>
      <c r="Q51" s="396" t="s">
        <v>117</v>
      </c>
      <c r="R51" s="303" t="s">
        <v>117</v>
      </c>
      <c r="S51" s="295" t="s">
        <v>1324</v>
      </c>
      <c r="T51" s="321" t="s">
        <v>255</v>
      </c>
    </row>
    <row r="52" spans="1:20" s="4" customFormat="1" ht="12.75">
      <c r="A52" s="54"/>
      <c r="B52" s="239"/>
      <c r="C52" s="239"/>
      <c r="D52" s="240"/>
      <c r="E52" s="256"/>
      <c r="F52" s="239"/>
      <c r="G52" s="241"/>
      <c r="H52" s="239"/>
      <c r="I52" s="242"/>
      <c r="J52" s="257"/>
      <c r="K52" s="239"/>
      <c r="L52" s="239"/>
      <c r="M52" s="239"/>
      <c r="N52" s="239"/>
      <c r="O52" s="239"/>
      <c r="P52" s="239"/>
      <c r="Q52" s="239"/>
      <c r="R52" s="239"/>
      <c r="S52" s="239"/>
      <c r="T52" s="239"/>
    </row>
    <row r="53" spans="2:20" ht="75">
      <c r="B53" s="303" t="s">
        <v>689</v>
      </c>
      <c r="C53" s="253">
        <v>40631</v>
      </c>
      <c r="D53" s="249">
        <v>40632</v>
      </c>
      <c r="E53" s="297" t="s">
        <v>1323</v>
      </c>
      <c r="F53" s="213" t="s">
        <v>117</v>
      </c>
      <c r="G53" s="213" t="s">
        <v>117</v>
      </c>
      <c r="H53" s="213" t="s">
        <v>117</v>
      </c>
      <c r="I53" s="213" t="s">
        <v>117</v>
      </c>
      <c r="J53" s="432" t="s">
        <v>1325</v>
      </c>
      <c r="K53" s="430" t="s">
        <v>162</v>
      </c>
      <c r="L53" s="434" t="s">
        <v>1326</v>
      </c>
      <c r="M53" s="323"/>
      <c r="N53" s="201" t="s">
        <v>274</v>
      </c>
      <c r="O53" s="303" t="s">
        <v>254</v>
      </c>
      <c r="P53" s="303" t="s">
        <v>347</v>
      </c>
      <c r="Q53" s="396" t="s">
        <v>117</v>
      </c>
      <c r="R53" s="303" t="s">
        <v>117</v>
      </c>
      <c r="S53" s="295" t="s">
        <v>1324</v>
      </c>
      <c r="T53" s="321" t="s">
        <v>255</v>
      </c>
    </row>
    <row r="54" spans="2:20" ht="75">
      <c r="B54" s="303" t="s">
        <v>689</v>
      </c>
      <c r="C54" s="253">
        <v>40626</v>
      </c>
      <c r="D54" s="249">
        <v>40627</v>
      </c>
      <c r="E54" s="324" t="s">
        <v>1320</v>
      </c>
      <c r="F54" s="213" t="s">
        <v>117</v>
      </c>
      <c r="G54" s="213" t="s">
        <v>117</v>
      </c>
      <c r="H54" s="213" t="s">
        <v>117</v>
      </c>
      <c r="I54" s="213" t="s">
        <v>117</v>
      </c>
      <c r="J54" s="433" t="s">
        <v>1321</v>
      </c>
      <c r="K54" s="430" t="s">
        <v>162</v>
      </c>
      <c r="L54" s="434" t="s">
        <v>1322</v>
      </c>
      <c r="M54" s="323"/>
      <c r="N54" s="201" t="s">
        <v>274</v>
      </c>
      <c r="O54" s="303" t="s">
        <v>254</v>
      </c>
      <c r="P54" s="303" t="s">
        <v>347</v>
      </c>
      <c r="Q54" s="396" t="s">
        <v>117</v>
      </c>
      <c r="R54" s="303" t="s">
        <v>117</v>
      </c>
      <c r="S54" s="295" t="s">
        <v>1255</v>
      </c>
      <c r="T54" s="321" t="s">
        <v>255</v>
      </c>
    </row>
    <row r="55" spans="2:20" ht="105">
      <c r="B55" s="303" t="s">
        <v>689</v>
      </c>
      <c r="C55" s="253">
        <v>40624</v>
      </c>
      <c r="D55" s="249">
        <v>40625</v>
      </c>
      <c r="E55" s="324" t="s">
        <v>1315</v>
      </c>
      <c r="F55" s="213" t="s">
        <v>117</v>
      </c>
      <c r="G55" s="213" t="s">
        <v>117</v>
      </c>
      <c r="H55" s="213" t="s">
        <v>117</v>
      </c>
      <c r="I55" s="213" t="s">
        <v>117</v>
      </c>
      <c r="J55" s="164" t="s">
        <v>1319</v>
      </c>
      <c r="K55" s="201" t="s">
        <v>200</v>
      </c>
      <c r="L55" s="295" t="s">
        <v>1316</v>
      </c>
      <c r="M55" s="343" t="s">
        <v>1317</v>
      </c>
      <c r="N55" s="201" t="s">
        <v>274</v>
      </c>
      <c r="O55" s="303" t="s">
        <v>254</v>
      </c>
      <c r="P55" s="303" t="s">
        <v>347</v>
      </c>
      <c r="Q55" s="295" t="s">
        <v>1318</v>
      </c>
      <c r="R55" s="304">
        <v>40625</v>
      </c>
      <c r="S55" s="295"/>
      <c r="T55" s="321" t="s">
        <v>255</v>
      </c>
    </row>
    <row r="56" spans="2:20" ht="75">
      <c r="B56" s="303" t="s">
        <v>689</v>
      </c>
      <c r="C56" s="253">
        <v>40617</v>
      </c>
      <c r="D56" s="249">
        <v>40620</v>
      </c>
      <c r="E56" s="324" t="s">
        <v>1311</v>
      </c>
      <c r="F56" s="213" t="s">
        <v>117</v>
      </c>
      <c r="G56" s="213" t="s">
        <v>117</v>
      </c>
      <c r="H56" s="213" t="s">
        <v>117</v>
      </c>
      <c r="I56" s="213" t="s">
        <v>117</v>
      </c>
      <c r="J56" s="430" t="s">
        <v>1313</v>
      </c>
      <c r="K56" s="430" t="s">
        <v>162</v>
      </c>
      <c r="L56" s="368" t="s">
        <v>1312</v>
      </c>
      <c r="M56" s="323" t="s">
        <v>1314</v>
      </c>
      <c r="N56" s="430" t="s">
        <v>274</v>
      </c>
      <c r="O56" s="303" t="s">
        <v>254</v>
      </c>
      <c r="P56" s="303" t="s">
        <v>347</v>
      </c>
      <c r="Q56" s="431" t="s">
        <v>117</v>
      </c>
      <c r="R56" s="303" t="s">
        <v>117</v>
      </c>
      <c r="S56" s="295" t="s">
        <v>1255</v>
      </c>
      <c r="T56" s="321" t="s">
        <v>255</v>
      </c>
    </row>
    <row r="57" spans="1:20" ht="120">
      <c r="A57" s="258"/>
      <c r="B57" s="303" t="s">
        <v>689</v>
      </c>
      <c r="C57" s="253">
        <v>40619</v>
      </c>
      <c r="D57" s="249">
        <v>40619</v>
      </c>
      <c r="E57" s="324" t="s">
        <v>1304</v>
      </c>
      <c r="F57" s="303" t="s">
        <v>1307</v>
      </c>
      <c r="G57" s="303" t="s">
        <v>1306</v>
      </c>
      <c r="H57" s="213">
        <v>44</v>
      </c>
      <c r="I57" s="303" t="s">
        <v>1327</v>
      </c>
      <c r="J57" s="303" t="s">
        <v>1262</v>
      </c>
      <c r="K57" s="303" t="s">
        <v>162</v>
      </c>
      <c r="L57" s="368" t="s">
        <v>1308</v>
      </c>
      <c r="M57" s="295" t="s">
        <v>1310</v>
      </c>
      <c r="N57" s="319" t="s">
        <v>274</v>
      </c>
      <c r="O57" s="319" t="s">
        <v>254</v>
      </c>
      <c r="P57" s="319" t="s">
        <v>347</v>
      </c>
      <c r="Q57" s="320" t="s">
        <v>1309</v>
      </c>
      <c r="R57" s="420">
        <v>40619</v>
      </c>
      <c r="S57" s="295" t="s">
        <v>1305</v>
      </c>
      <c r="T57" s="321" t="s">
        <v>255</v>
      </c>
    </row>
    <row r="58" spans="1:20" ht="75">
      <c r="A58" s="258"/>
      <c r="B58" s="303" t="s">
        <v>689</v>
      </c>
      <c r="C58" s="213" t="s">
        <v>1297</v>
      </c>
      <c r="D58" s="249">
        <v>40612</v>
      </c>
      <c r="E58" s="324" t="s">
        <v>1291</v>
      </c>
      <c r="F58" s="213" t="s">
        <v>117</v>
      </c>
      <c r="G58" s="213" t="s">
        <v>117</v>
      </c>
      <c r="H58" s="213" t="s">
        <v>117</v>
      </c>
      <c r="I58" s="213" t="s">
        <v>117</v>
      </c>
      <c r="J58" s="213" t="s">
        <v>1262</v>
      </c>
      <c r="K58" s="213" t="s">
        <v>162</v>
      </c>
      <c r="L58" s="427" t="s">
        <v>1298</v>
      </c>
      <c r="M58" s="329"/>
      <c r="N58" s="314" t="s">
        <v>274</v>
      </c>
      <c r="O58" s="319" t="s">
        <v>254</v>
      </c>
      <c r="P58" s="319" t="s">
        <v>347</v>
      </c>
      <c r="Q58" s="320" t="s">
        <v>1292</v>
      </c>
      <c r="R58" s="319" t="s">
        <v>117</v>
      </c>
      <c r="S58" s="323"/>
      <c r="T58" s="321" t="s">
        <v>255</v>
      </c>
    </row>
    <row r="59" spans="1:20" ht="45">
      <c r="A59" s="258"/>
      <c r="B59" s="303" t="s">
        <v>689</v>
      </c>
      <c r="C59" s="253">
        <v>40609</v>
      </c>
      <c r="D59" s="249">
        <v>40610</v>
      </c>
      <c r="E59" s="324" t="s">
        <v>1289</v>
      </c>
      <c r="F59" s="303" t="s">
        <v>117</v>
      </c>
      <c r="G59" s="322" t="s">
        <v>117</v>
      </c>
      <c r="H59" s="303" t="s">
        <v>117</v>
      </c>
      <c r="I59" s="303" t="s">
        <v>117</v>
      </c>
      <c r="J59" s="303" t="s">
        <v>1294</v>
      </c>
      <c r="K59" s="303" t="s">
        <v>200</v>
      </c>
      <c r="L59" s="295" t="s">
        <v>1302</v>
      </c>
      <c r="M59" s="329" t="s">
        <v>1301</v>
      </c>
      <c r="N59" s="314" t="s">
        <v>274</v>
      </c>
      <c r="O59" s="319" t="s">
        <v>254</v>
      </c>
      <c r="P59" s="319" t="s">
        <v>347</v>
      </c>
      <c r="Q59" s="320" t="s">
        <v>1290</v>
      </c>
      <c r="R59" s="315">
        <v>40610</v>
      </c>
      <c r="S59" s="323"/>
      <c r="T59" s="321" t="s">
        <v>255</v>
      </c>
    </row>
    <row r="60" spans="1:20" ht="60">
      <c r="A60" s="258"/>
      <c r="B60" s="303" t="s">
        <v>689</v>
      </c>
      <c r="C60" s="253">
        <v>40609</v>
      </c>
      <c r="D60" s="249">
        <v>40610</v>
      </c>
      <c r="E60" s="324" t="s">
        <v>1288</v>
      </c>
      <c r="F60" s="303" t="s">
        <v>889</v>
      </c>
      <c r="G60" s="322" t="s">
        <v>61</v>
      </c>
      <c r="H60" s="213">
        <v>135</v>
      </c>
      <c r="I60" s="303" t="s">
        <v>1327</v>
      </c>
      <c r="J60" s="303" t="s">
        <v>1262</v>
      </c>
      <c r="K60" s="303" t="s">
        <v>162</v>
      </c>
      <c r="L60" s="295" t="s">
        <v>1299</v>
      </c>
      <c r="M60" s="344" t="s">
        <v>1329</v>
      </c>
      <c r="N60" s="429" t="s">
        <v>274</v>
      </c>
      <c r="O60" s="319" t="s">
        <v>254</v>
      </c>
      <c r="P60" s="319" t="s">
        <v>347</v>
      </c>
      <c r="Q60" s="408"/>
      <c r="R60" s="315">
        <v>40610</v>
      </c>
      <c r="S60" s="212" t="s">
        <v>1300</v>
      </c>
      <c r="T60" s="321" t="s">
        <v>255</v>
      </c>
    </row>
    <row r="61" spans="1:20" ht="71.25" customHeight="1">
      <c r="A61" s="258"/>
      <c r="B61" s="303" t="s">
        <v>689</v>
      </c>
      <c r="C61" s="253">
        <v>40605</v>
      </c>
      <c r="D61" s="249">
        <v>40610</v>
      </c>
      <c r="E61" s="324" t="s">
        <v>1285</v>
      </c>
      <c r="F61" s="303" t="s">
        <v>1287</v>
      </c>
      <c r="G61" s="322" t="s">
        <v>1192</v>
      </c>
      <c r="H61" s="213">
        <v>80</v>
      </c>
      <c r="I61" s="303" t="s">
        <v>1327</v>
      </c>
      <c r="J61" s="303" t="s">
        <v>1262</v>
      </c>
      <c r="K61" s="303" t="s">
        <v>162</v>
      </c>
      <c r="L61" s="295" t="s">
        <v>1286</v>
      </c>
      <c r="M61" s="344" t="s">
        <v>1330</v>
      </c>
      <c r="N61" s="429" t="s">
        <v>274</v>
      </c>
      <c r="O61" s="319" t="s">
        <v>254</v>
      </c>
      <c r="P61" s="319" t="s">
        <v>347</v>
      </c>
      <c r="Q61" s="320" t="s">
        <v>1295</v>
      </c>
      <c r="R61" s="314"/>
      <c r="S61" s="212" t="s">
        <v>1296</v>
      </c>
      <c r="T61" s="321" t="s">
        <v>255</v>
      </c>
    </row>
    <row r="62" spans="1:20" ht="75">
      <c r="A62" s="258"/>
      <c r="B62" s="303" t="s">
        <v>689</v>
      </c>
      <c r="C62" s="253">
        <v>40608</v>
      </c>
      <c r="D62" s="249">
        <v>40609</v>
      </c>
      <c r="E62" s="324" t="s">
        <v>1282</v>
      </c>
      <c r="F62" s="303" t="s">
        <v>117</v>
      </c>
      <c r="G62" s="303" t="s">
        <v>117</v>
      </c>
      <c r="H62" s="303" t="s">
        <v>117</v>
      </c>
      <c r="I62" s="303" t="s">
        <v>117</v>
      </c>
      <c r="J62" s="303" t="s">
        <v>1293</v>
      </c>
      <c r="K62" s="303" t="s">
        <v>202</v>
      </c>
      <c r="L62" s="295" t="s">
        <v>1283</v>
      </c>
      <c r="M62" s="428" t="s">
        <v>1303</v>
      </c>
      <c r="N62" s="319" t="s">
        <v>274</v>
      </c>
      <c r="O62" s="319" t="s">
        <v>254</v>
      </c>
      <c r="P62" s="319" t="s">
        <v>347</v>
      </c>
      <c r="Q62" s="320" t="s">
        <v>1284</v>
      </c>
      <c r="R62" s="315">
        <v>40609</v>
      </c>
      <c r="S62" s="323"/>
      <c r="T62" s="321" t="s">
        <v>255</v>
      </c>
    </row>
    <row r="63" spans="1:20" s="4" customFormat="1" ht="12.75">
      <c r="A63" s="54"/>
      <c r="B63" s="239"/>
      <c r="C63" s="239"/>
      <c r="D63" s="240"/>
      <c r="E63" s="239"/>
      <c r="F63" s="239"/>
      <c r="G63" s="241"/>
      <c r="H63" s="239"/>
      <c r="I63" s="242"/>
      <c r="J63" s="242"/>
      <c r="K63" s="239"/>
      <c r="L63" s="256"/>
      <c r="M63" s="239"/>
      <c r="N63" s="239"/>
      <c r="O63" s="239"/>
      <c r="P63" s="239"/>
      <c r="Q63" s="239"/>
      <c r="R63" s="239"/>
      <c r="S63" s="239"/>
      <c r="T63" s="239"/>
    </row>
    <row r="64" spans="2:20" ht="45">
      <c r="B64" s="319" t="s">
        <v>402</v>
      </c>
      <c r="C64" s="315">
        <v>40585</v>
      </c>
      <c r="D64" s="316">
        <v>40585</v>
      </c>
      <c r="E64" s="317" t="s">
        <v>1272</v>
      </c>
      <c r="F64" s="319" t="s">
        <v>1273</v>
      </c>
      <c r="G64" s="422" t="s">
        <v>1274</v>
      </c>
      <c r="H64" s="314">
        <v>70</v>
      </c>
      <c r="I64" s="411" t="s">
        <v>1261</v>
      </c>
      <c r="J64" s="319" t="s">
        <v>1262</v>
      </c>
      <c r="K64" s="319" t="s">
        <v>162</v>
      </c>
      <c r="L64" s="301" t="s">
        <v>1275</v>
      </c>
      <c r="M64" s="405" t="s">
        <v>1276</v>
      </c>
      <c r="N64" s="423"/>
      <c r="O64" s="319" t="s">
        <v>254</v>
      </c>
      <c r="P64" s="319" t="s">
        <v>347</v>
      </c>
      <c r="Q64" s="421" t="s">
        <v>1278</v>
      </c>
      <c r="R64" s="420">
        <v>40585</v>
      </c>
      <c r="S64" s="295"/>
      <c r="T64" s="321" t="s">
        <v>255</v>
      </c>
    </row>
    <row r="65" spans="2:20" ht="60">
      <c r="B65" s="319" t="s">
        <v>402</v>
      </c>
      <c r="C65" s="315">
        <v>40582</v>
      </c>
      <c r="D65" s="316">
        <v>40583</v>
      </c>
      <c r="E65" s="317" t="s">
        <v>1260</v>
      </c>
      <c r="F65" s="319" t="s">
        <v>1264</v>
      </c>
      <c r="G65" s="422" t="s">
        <v>1265</v>
      </c>
      <c r="H65" s="314">
        <v>40</v>
      </c>
      <c r="I65" s="411" t="s">
        <v>1261</v>
      </c>
      <c r="J65" s="319" t="s">
        <v>1262</v>
      </c>
      <c r="K65" s="319" t="s">
        <v>162</v>
      </c>
      <c r="L65" s="421" t="s">
        <v>1266</v>
      </c>
      <c r="M65" s="405" t="s">
        <v>1277</v>
      </c>
      <c r="N65" s="423"/>
      <c r="O65" s="319" t="s">
        <v>254</v>
      </c>
      <c r="P65" s="319" t="s">
        <v>347</v>
      </c>
      <c r="Q65" s="425" t="s">
        <v>1279</v>
      </c>
      <c r="R65" s="420">
        <v>40582</v>
      </c>
      <c r="S65" s="295" t="s">
        <v>1263</v>
      </c>
      <c r="T65" s="321" t="s">
        <v>255</v>
      </c>
    </row>
    <row r="66" spans="2:20" ht="60">
      <c r="B66" s="319" t="s">
        <v>402</v>
      </c>
      <c r="C66" s="315">
        <v>40581</v>
      </c>
      <c r="D66" s="316">
        <v>40582</v>
      </c>
      <c r="E66" s="406" t="s">
        <v>1267</v>
      </c>
      <c r="F66" s="319" t="s">
        <v>1268</v>
      </c>
      <c r="G66" s="422" t="s">
        <v>1269</v>
      </c>
      <c r="H66" s="314">
        <v>115</v>
      </c>
      <c r="I66" s="411" t="s">
        <v>1261</v>
      </c>
      <c r="J66" s="319" t="s">
        <v>1271</v>
      </c>
      <c r="K66" s="319" t="s">
        <v>162</v>
      </c>
      <c r="L66" s="421" t="s">
        <v>1270</v>
      </c>
      <c r="M66" s="424" t="s">
        <v>1280</v>
      </c>
      <c r="N66" s="423"/>
      <c r="O66" s="319" t="s">
        <v>254</v>
      </c>
      <c r="P66" s="319" t="s">
        <v>347</v>
      </c>
      <c r="Q66" s="426" t="s">
        <v>1281</v>
      </c>
      <c r="R66" s="420">
        <v>40581</v>
      </c>
      <c r="S66" s="295" t="s">
        <v>1263</v>
      </c>
      <c r="T66" s="321" t="s">
        <v>255</v>
      </c>
    </row>
    <row r="67" spans="2:20" ht="75">
      <c r="B67" s="319" t="s">
        <v>402</v>
      </c>
      <c r="C67" s="315">
        <v>40576</v>
      </c>
      <c r="D67" s="316">
        <v>40578</v>
      </c>
      <c r="E67" s="317" t="s">
        <v>1258</v>
      </c>
      <c r="F67" s="319" t="s">
        <v>117</v>
      </c>
      <c r="G67" s="319" t="s">
        <v>117</v>
      </c>
      <c r="H67" s="319" t="s">
        <v>117</v>
      </c>
      <c r="I67" s="319" t="s">
        <v>117</v>
      </c>
      <c r="J67" s="416" t="s">
        <v>1257</v>
      </c>
      <c r="K67" s="416" t="s">
        <v>162</v>
      </c>
      <c r="L67" s="421" t="s">
        <v>1259</v>
      </c>
      <c r="M67" s="423"/>
      <c r="N67" s="423"/>
      <c r="O67" s="319" t="s">
        <v>254</v>
      </c>
      <c r="P67" s="319" t="s">
        <v>347</v>
      </c>
      <c r="Q67" s="319" t="s">
        <v>117</v>
      </c>
      <c r="R67" s="319" t="s">
        <v>117</v>
      </c>
      <c r="S67" s="295" t="s">
        <v>1255</v>
      </c>
      <c r="T67" s="321" t="s">
        <v>255</v>
      </c>
    </row>
    <row r="68" spans="2:20" ht="75">
      <c r="B68" s="319" t="s">
        <v>402</v>
      </c>
      <c r="C68" s="315">
        <v>40576</v>
      </c>
      <c r="D68" s="316">
        <v>40576</v>
      </c>
      <c r="E68" s="317" t="s">
        <v>1254</v>
      </c>
      <c r="F68" s="319" t="s">
        <v>117</v>
      </c>
      <c r="G68" s="319" t="s">
        <v>117</v>
      </c>
      <c r="H68" s="319" t="s">
        <v>117</v>
      </c>
      <c r="I68" s="319" t="s">
        <v>117</v>
      </c>
      <c r="J68" s="416" t="s">
        <v>1257</v>
      </c>
      <c r="K68" s="416" t="s">
        <v>162</v>
      </c>
      <c r="L68" s="421" t="s">
        <v>1256</v>
      </c>
      <c r="M68" s="423"/>
      <c r="N68" s="423"/>
      <c r="O68" s="319" t="s">
        <v>254</v>
      </c>
      <c r="P68" s="319" t="s">
        <v>347</v>
      </c>
      <c r="Q68" s="319" t="s">
        <v>117</v>
      </c>
      <c r="R68" s="319" t="s">
        <v>117</v>
      </c>
      <c r="S68" s="295" t="s">
        <v>1255</v>
      </c>
      <c r="T68" s="321" t="s">
        <v>255</v>
      </c>
    </row>
    <row r="69" spans="1:20" s="4" customFormat="1" ht="12.75">
      <c r="A69" s="54"/>
      <c r="B69" s="256"/>
      <c r="C69" s="256"/>
      <c r="D69" s="281"/>
      <c r="E69" s="256"/>
      <c r="F69" s="256"/>
      <c r="G69" s="282"/>
      <c r="H69" s="256"/>
      <c r="I69" s="257"/>
      <c r="J69" s="257"/>
      <c r="K69" s="256"/>
      <c r="L69" s="256"/>
      <c r="M69" s="256"/>
      <c r="N69" s="256"/>
      <c r="O69" s="256"/>
      <c r="P69" s="256"/>
      <c r="Q69" s="256"/>
      <c r="R69" s="256"/>
      <c r="S69" s="256"/>
      <c r="T69" s="256"/>
    </row>
    <row r="70" spans="1:20" ht="105">
      <c r="A70" s="413"/>
      <c r="B70" s="319" t="s">
        <v>747</v>
      </c>
      <c r="C70" s="315">
        <v>40572</v>
      </c>
      <c r="D70" s="316">
        <v>40575</v>
      </c>
      <c r="E70" s="317" t="s">
        <v>1244</v>
      </c>
      <c r="F70" s="319" t="s">
        <v>117</v>
      </c>
      <c r="G70" s="319" t="s">
        <v>117</v>
      </c>
      <c r="H70" s="319" t="s">
        <v>117</v>
      </c>
      <c r="I70" s="319" t="s">
        <v>117</v>
      </c>
      <c r="J70" s="416" t="s">
        <v>1236</v>
      </c>
      <c r="K70" s="416" t="s">
        <v>162</v>
      </c>
      <c r="L70" s="320" t="s">
        <v>1245</v>
      </c>
      <c r="M70" s="320" t="s">
        <v>1246</v>
      </c>
      <c r="N70" s="319" t="s">
        <v>254</v>
      </c>
      <c r="O70" s="319" t="s">
        <v>254</v>
      </c>
      <c r="P70" s="319" t="s">
        <v>347</v>
      </c>
      <c r="Q70" s="418" t="s">
        <v>1247</v>
      </c>
      <c r="R70" s="315">
        <v>40574</v>
      </c>
      <c r="S70" s="320" t="s">
        <v>1248</v>
      </c>
      <c r="T70" s="321" t="s">
        <v>255</v>
      </c>
    </row>
    <row r="71" spans="1:20" ht="75">
      <c r="A71" s="413"/>
      <c r="B71" s="319" t="s">
        <v>747</v>
      </c>
      <c r="C71" s="315">
        <v>40570</v>
      </c>
      <c r="D71" s="316">
        <v>40570</v>
      </c>
      <c r="E71" s="317" t="s">
        <v>1249</v>
      </c>
      <c r="F71" s="319" t="s">
        <v>117</v>
      </c>
      <c r="G71" s="319" t="s">
        <v>117</v>
      </c>
      <c r="H71" s="319" t="s">
        <v>117</v>
      </c>
      <c r="I71" s="319" t="s">
        <v>117</v>
      </c>
      <c r="J71" s="416" t="s">
        <v>1236</v>
      </c>
      <c r="K71" s="416" t="s">
        <v>162</v>
      </c>
      <c r="L71" s="295" t="s">
        <v>1250</v>
      </c>
      <c r="M71" s="295" t="s">
        <v>1251</v>
      </c>
      <c r="N71" s="319" t="s">
        <v>254</v>
      </c>
      <c r="O71" s="319" t="s">
        <v>254</v>
      </c>
      <c r="P71" s="319" t="s">
        <v>347</v>
      </c>
      <c r="Q71" s="295" t="s">
        <v>1253</v>
      </c>
      <c r="R71" s="420" t="s">
        <v>117</v>
      </c>
      <c r="S71" s="295" t="s">
        <v>1252</v>
      </c>
      <c r="T71" s="321" t="s">
        <v>255</v>
      </c>
    </row>
    <row r="72" spans="2:20" ht="150">
      <c r="B72" s="410" t="s">
        <v>747</v>
      </c>
      <c r="C72" s="414">
        <v>40198</v>
      </c>
      <c r="D72" s="414">
        <v>40199</v>
      </c>
      <c r="E72" s="415" t="s">
        <v>1235</v>
      </c>
      <c r="F72" s="410" t="s">
        <v>117</v>
      </c>
      <c r="G72" s="410" t="s">
        <v>117</v>
      </c>
      <c r="H72" s="410" t="s">
        <v>117</v>
      </c>
      <c r="I72" s="410" t="s">
        <v>117</v>
      </c>
      <c r="J72" s="410" t="s">
        <v>1236</v>
      </c>
      <c r="K72" s="410" t="s">
        <v>200</v>
      </c>
      <c r="L72" s="419" t="s">
        <v>1238</v>
      </c>
      <c r="M72" s="419" t="s">
        <v>1239</v>
      </c>
      <c r="N72" s="412" t="s">
        <v>254</v>
      </c>
      <c r="O72" s="410" t="s">
        <v>254</v>
      </c>
      <c r="P72" s="410" t="s">
        <v>117</v>
      </c>
      <c r="Q72" s="301" t="s">
        <v>1237</v>
      </c>
      <c r="R72" s="414">
        <v>40564</v>
      </c>
      <c r="S72" s="301"/>
      <c r="T72" s="417" t="s">
        <v>255</v>
      </c>
    </row>
    <row r="73" spans="2:20" ht="12.75" customHeight="1">
      <c r="B73" s="550" t="s">
        <v>747</v>
      </c>
      <c r="C73" s="315">
        <v>40564</v>
      </c>
      <c r="D73" s="315">
        <v>40567</v>
      </c>
      <c r="E73" s="324" t="s">
        <v>1243</v>
      </c>
      <c r="F73" s="319" t="s">
        <v>117</v>
      </c>
      <c r="G73" s="319" t="s">
        <v>117</v>
      </c>
      <c r="H73" s="319" t="s">
        <v>117</v>
      </c>
      <c r="I73" s="319" t="s">
        <v>117</v>
      </c>
      <c r="J73" s="519" t="s">
        <v>1221</v>
      </c>
      <c r="K73" s="519" t="s">
        <v>200</v>
      </c>
      <c r="L73" s="553" t="s">
        <v>1228</v>
      </c>
      <c r="M73" s="529" t="s">
        <v>1229</v>
      </c>
      <c r="N73" s="303" t="s">
        <v>274</v>
      </c>
      <c r="O73" s="303" t="s">
        <v>254</v>
      </c>
      <c r="P73" s="319" t="s">
        <v>347</v>
      </c>
      <c r="Q73" s="529" t="s">
        <v>1233</v>
      </c>
      <c r="R73" s="253">
        <v>40565</v>
      </c>
      <c r="S73" s="546" t="s">
        <v>1240</v>
      </c>
      <c r="T73" s="547" t="s">
        <v>255</v>
      </c>
    </row>
    <row r="74" spans="2:20" ht="15" customHeight="1">
      <c r="B74" s="551"/>
      <c r="C74" s="315">
        <v>40563</v>
      </c>
      <c r="D74" s="315">
        <v>40564</v>
      </c>
      <c r="E74" s="317" t="s">
        <v>1225</v>
      </c>
      <c r="F74" s="319" t="s">
        <v>117</v>
      </c>
      <c r="G74" s="319" t="s">
        <v>117</v>
      </c>
      <c r="H74" s="319" t="s">
        <v>117</v>
      </c>
      <c r="I74" s="319" t="s">
        <v>117</v>
      </c>
      <c r="J74" s="519"/>
      <c r="K74" s="519"/>
      <c r="L74" s="553"/>
      <c r="M74" s="529"/>
      <c r="N74" s="319" t="s">
        <v>274</v>
      </c>
      <c r="O74" s="319" t="s">
        <v>254</v>
      </c>
      <c r="P74" s="319" t="s">
        <v>347</v>
      </c>
      <c r="Q74" s="529"/>
      <c r="R74" s="315">
        <v>40564</v>
      </c>
      <c r="S74" s="546"/>
      <c r="T74" s="548"/>
    </row>
    <row r="75" spans="2:20" ht="15">
      <c r="B75" s="551"/>
      <c r="C75" s="315">
        <v>40562</v>
      </c>
      <c r="D75" s="315">
        <v>40563</v>
      </c>
      <c r="E75" s="317" t="s">
        <v>1226</v>
      </c>
      <c r="F75" s="319" t="s">
        <v>117</v>
      </c>
      <c r="G75" s="319" t="s">
        <v>117</v>
      </c>
      <c r="H75" s="319" t="s">
        <v>117</v>
      </c>
      <c r="I75" s="319" t="s">
        <v>117</v>
      </c>
      <c r="J75" s="519"/>
      <c r="K75" s="519"/>
      <c r="L75" s="553"/>
      <c r="M75" s="529"/>
      <c r="N75" s="319" t="s">
        <v>274</v>
      </c>
      <c r="O75" s="319" t="s">
        <v>254</v>
      </c>
      <c r="P75" s="319" t="s">
        <v>347</v>
      </c>
      <c r="Q75" s="529"/>
      <c r="R75" s="315">
        <v>40563</v>
      </c>
      <c r="S75" s="546"/>
      <c r="T75" s="548"/>
    </row>
    <row r="76" spans="2:20" ht="15">
      <c r="B76" s="552"/>
      <c r="C76" s="315">
        <v>40561</v>
      </c>
      <c r="D76" s="315">
        <v>40562</v>
      </c>
      <c r="E76" s="317" t="s">
        <v>1227</v>
      </c>
      <c r="F76" s="319" t="s">
        <v>117</v>
      </c>
      <c r="G76" s="319" t="s">
        <v>117</v>
      </c>
      <c r="H76" s="319" t="s">
        <v>117</v>
      </c>
      <c r="I76" s="319" t="s">
        <v>117</v>
      </c>
      <c r="J76" s="519"/>
      <c r="K76" s="519"/>
      <c r="L76" s="553"/>
      <c r="M76" s="529"/>
      <c r="N76" s="319" t="s">
        <v>274</v>
      </c>
      <c r="O76" s="319" t="s">
        <v>254</v>
      </c>
      <c r="P76" s="319" t="s">
        <v>347</v>
      </c>
      <c r="Q76" s="529"/>
      <c r="R76" s="315">
        <v>40562</v>
      </c>
      <c r="S76" s="546"/>
      <c r="T76" s="549"/>
    </row>
    <row r="77" spans="2:20" ht="120">
      <c r="B77" s="319" t="s">
        <v>747</v>
      </c>
      <c r="C77" s="315">
        <v>40561</v>
      </c>
      <c r="D77" s="315">
        <v>40561</v>
      </c>
      <c r="E77" s="406" t="s">
        <v>1230</v>
      </c>
      <c r="F77" s="319" t="s">
        <v>117</v>
      </c>
      <c r="G77" s="319" t="s">
        <v>117</v>
      </c>
      <c r="H77" s="319" t="s">
        <v>117</v>
      </c>
      <c r="I77" s="319" t="s">
        <v>117</v>
      </c>
      <c r="J77" s="319" t="s">
        <v>1234</v>
      </c>
      <c r="K77" s="319"/>
      <c r="L77" s="320" t="s">
        <v>1231</v>
      </c>
      <c r="M77" s="411" t="s">
        <v>117</v>
      </c>
      <c r="N77" s="319" t="s">
        <v>254</v>
      </c>
      <c r="O77" s="319" t="s">
        <v>254</v>
      </c>
      <c r="P77" s="319" t="s">
        <v>117</v>
      </c>
      <c r="Q77" s="407" t="s">
        <v>1232</v>
      </c>
      <c r="R77" s="315">
        <v>40551</v>
      </c>
      <c r="S77" s="408"/>
      <c r="T77" s="321" t="s">
        <v>255</v>
      </c>
    </row>
    <row r="78" spans="1:20" ht="120">
      <c r="A78" s="329"/>
      <c r="B78" s="319" t="s">
        <v>747</v>
      </c>
      <c r="C78" s="315">
        <v>40560</v>
      </c>
      <c r="D78" s="316">
        <v>40560</v>
      </c>
      <c r="E78" s="317" t="s">
        <v>1219</v>
      </c>
      <c r="F78" s="319" t="s">
        <v>117</v>
      </c>
      <c r="G78" s="319" t="s">
        <v>117</v>
      </c>
      <c r="H78" s="319" t="s">
        <v>117</v>
      </c>
      <c r="I78" s="319" t="s">
        <v>117</v>
      </c>
      <c r="J78" s="319" t="s">
        <v>1234</v>
      </c>
      <c r="K78" s="319" t="s">
        <v>201</v>
      </c>
      <c r="L78" s="320" t="s">
        <v>1220</v>
      </c>
      <c r="M78" s="405" t="s">
        <v>1222</v>
      </c>
      <c r="N78" s="319" t="s">
        <v>254</v>
      </c>
      <c r="O78" s="319" t="s">
        <v>254</v>
      </c>
      <c r="P78" s="319" t="s">
        <v>347</v>
      </c>
      <c r="Q78" s="409" t="s">
        <v>1223</v>
      </c>
      <c r="R78" s="315"/>
      <c r="S78" s="409" t="s">
        <v>1224</v>
      </c>
      <c r="T78" s="321" t="s">
        <v>255</v>
      </c>
    </row>
    <row r="79" spans="1:20" ht="165">
      <c r="A79" s="106"/>
      <c r="B79" s="319" t="s">
        <v>747</v>
      </c>
      <c r="C79" s="315">
        <v>40546</v>
      </c>
      <c r="D79" s="316">
        <v>40546</v>
      </c>
      <c r="E79" s="317" t="s">
        <v>1215</v>
      </c>
      <c r="F79" s="319" t="s">
        <v>117</v>
      </c>
      <c r="G79" s="319" t="s">
        <v>117</v>
      </c>
      <c r="H79" s="319" t="s">
        <v>117</v>
      </c>
      <c r="I79" s="319" t="s">
        <v>117</v>
      </c>
      <c r="J79" s="319" t="s">
        <v>1221</v>
      </c>
      <c r="K79" s="319" t="s">
        <v>200</v>
      </c>
      <c r="L79" s="320" t="s">
        <v>1216</v>
      </c>
      <c r="M79" s="405" t="s">
        <v>1217</v>
      </c>
      <c r="N79" s="319" t="s">
        <v>274</v>
      </c>
      <c r="O79" s="319" t="s">
        <v>254</v>
      </c>
      <c r="P79" s="319" t="s">
        <v>347</v>
      </c>
      <c r="Q79" s="320" t="s">
        <v>1218</v>
      </c>
      <c r="R79" s="315">
        <v>40545</v>
      </c>
      <c r="S79" s="408"/>
      <c r="T79" s="321" t="s">
        <v>255</v>
      </c>
    </row>
    <row r="80" spans="1:20" s="4" customFormat="1" ht="12.75">
      <c r="A80" s="54"/>
      <c r="B80" s="239"/>
      <c r="C80" s="239"/>
      <c r="D80" s="240"/>
      <c r="E80" s="256"/>
      <c r="F80" s="239"/>
      <c r="G80" s="241"/>
      <c r="H80" s="239"/>
      <c r="I80" s="242"/>
      <c r="J80" s="242"/>
      <c r="K80" s="239"/>
      <c r="L80" s="256"/>
      <c r="M80" s="239"/>
      <c r="N80" s="239"/>
      <c r="O80" s="239"/>
      <c r="P80" s="239"/>
      <c r="Q80" s="256"/>
      <c r="R80" s="239"/>
      <c r="S80" s="239"/>
      <c r="T80" s="239"/>
    </row>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sheetData>
  <sheetProtection/>
  <mergeCells count="12">
    <mergeCell ref="B73:B76"/>
    <mergeCell ref="J73:J76"/>
    <mergeCell ref="K73:K76"/>
    <mergeCell ref="L73:L76"/>
    <mergeCell ref="M73:M76"/>
    <mergeCell ref="Q73:Q76"/>
    <mergeCell ref="T25:T26"/>
    <mergeCell ref="S25:S26"/>
    <mergeCell ref="Q25:Q26"/>
    <mergeCell ref="R25:R26"/>
    <mergeCell ref="S73:S76"/>
    <mergeCell ref="T73:T76"/>
  </mergeCells>
  <printOptions/>
  <pageMargins left="0.7" right="0.7" top="0.75" bottom="0.75" header="0.3" footer="0.3"/>
  <pageSetup horizontalDpi="90" verticalDpi="90" orientation="portrait"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7" t="s">
        <v>1212</v>
      </c>
      <c r="B1" s="537"/>
      <c r="C1" s="537"/>
      <c r="D1" s="537"/>
      <c r="E1" s="537"/>
      <c r="F1" s="537"/>
      <c r="G1" s="537"/>
    </row>
    <row r="2" spans="1:7" ht="23.25" customHeight="1" thickBot="1">
      <c r="A2" s="77" t="s">
        <v>214</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216</v>
      </c>
      <c r="C4" s="206">
        <f>31*24*60</f>
        <v>44640</v>
      </c>
      <c r="D4" s="206">
        <v>1624</v>
      </c>
      <c r="E4" s="207">
        <f aca="true" t="shared" si="0" ref="E4:E15">SUM(C4-D4)</f>
        <v>43016</v>
      </c>
      <c r="F4" s="208">
        <v>0</v>
      </c>
      <c r="G4" s="100">
        <f aca="true" t="shared" si="1" ref="G4:G13">(E4-F4)/E4</f>
        <v>1</v>
      </c>
    </row>
    <row r="5" spans="1:7" ht="23.25" customHeight="1" thickBot="1">
      <c r="A5" s="15" t="s">
        <v>127</v>
      </c>
      <c r="B5" s="15" t="s">
        <v>216</v>
      </c>
      <c r="C5" s="206">
        <f>28*24*60</f>
        <v>40320</v>
      </c>
      <c r="D5" s="16">
        <v>739</v>
      </c>
      <c r="E5" s="207">
        <f t="shared" si="0"/>
        <v>39581</v>
      </c>
      <c r="F5" s="98">
        <v>225</v>
      </c>
      <c r="G5" s="100">
        <f t="shared" si="1"/>
        <v>0.9943154543846795</v>
      </c>
    </row>
    <row r="6" spans="1:7" ht="23.25" customHeight="1" thickBot="1">
      <c r="A6" s="15" t="s">
        <v>128</v>
      </c>
      <c r="B6" s="15" t="s">
        <v>216</v>
      </c>
      <c r="C6" s="206">
        <f>31*24*60</f>
        <v>44640</v>
      </c>
      <c r="D6" s="16">
        <v>2404</v>
      </c>
      <c r="E6" s="207">
        <f t="shared" si="0"/>
        <v>42236</v>
      </c>
      <c r="F6" s="98">
        <v>259</v>
      </c>
      <c r="G6" s="100">
        <f t="shared" si="1"/>
        <v>0.993867790510465</v>
      </c>
    </row>
    <row r="7" spans="1:7" ht="23.25" customHeight="1" thickBot="1">
      <c r="A7" s="15" t="s">
        <v>129</v>
      </c>
      <c r="B7" s="15" t="s">
        <v>216</v>
      </c>
      <c r="C7" s="206">
        <f>30*24*60</f>
        <v>43200</v>
      </c>
      <c r="D7" s="16">
        <v>895</v>
      </c>
      <c r="E7" s="207">
        <f t="shared" si="0"/>
        <v>42305</v>
      </c>
      <c r="F7" s="98">
        <v>0</v>
      </c>
      <c r="G7" s="100">
        <f t="shared" si="1"/>
        <v>1</v>
      </c>
    </row>
    <row r="8" spans="1:7" ht="23.25" customHeight="1" thickBot="1">
      <c r="A8" s="15" t="s">
        <v>130</v>
      </c>
      <c r="B8" s="15" t="s">
        <v>216</v>
      </c>
      <c r="C8" s="206">
        <f>31*24*60</f>
        <v>44640</v>
      </c>
      <c r="D8" s="16">
        <v>1614</v>
      </c>
      <c r="E8" s="207">
        <f t="shared" si="0"/>
        <v>43026</v>
      </c>
      <c r="F8" s="98">
        <v>101</v>
      </c>
      <c r="G8" s="100">
        <f t="shared" si="1"/>
        <v>0.9976525821596244</v>
      </c>
    </row>
    <row r="9" spans="1:7" ht="23.25" customHeight="1" thickBot="1">
      <c r="A9" s="15" t="s">
        <v>131</v>
      </c>
      <c r="B9" s="15" t="s">
        <v>216</v>
      </c>
      <c r="C9" s="206">
        <f>30*24*60</f>
        <v>43200</v>
      </c>
      <c r="D9" s="16">
        <v>2167</v>
      </c>
      <c r="E9" s="207">
        <f t="shared" si="0"/>
        <v>41033</v>
      </c>
      <c r="F9" s="98">
        <v>0</v>
      </c>
      <c r="G9" s="100">
        <f t="shared" si="1"/>
        <v>1</v>
      </c>
    </row>
    <row r="10" spans="1:7" ht="23.25" customHeight="1" thickBot="1">
      <c r="A10" s="15" t="s">
        <v>132</v>
      </c>
      <c r="B10" s="15" t="s">
        <v>216</v>
      </c>
      <c r="C10" s="206">
        <f>31*24*60</f>
        <v>44640</v>
      </c>
      <c r="D10" s="16">
        <v>850</v>
      </c>
      <c r="E10" s="16">
        <f t="shared" si="0"/>
        <v>43790</v>
      </c>
      <c r="F10" s="15">
        <v>0</v>
      </c>
      <c r="G10" s="100">
        <f t="shared" si="1"/>
        <v>1</v>
      </c>
    </row>
    <row r="11" spans="1:7" ht="21.75" customHeight="1" thickBot="1">
      <c r="A11" s="15" t="s">
        <v>133</v>
      </c>
      <c r="B11" s="15" t="s">
        <v>216</v>
      </c>
      <c r="C11" s="206">
        <f>31*24*60</f>
        <v>44640</v>
      </c>
      <c r="D11" s="16">
        <v>1483</v>
      </c>
      <c r="E11" s="16">
        <f t="shared" si="0"/>
        <v>43157</v>
      </c>
      <c r="F11" s="15">
        <v>0</v>
      </c>
      <c r="G11" s="100">
        <f t="shared" si="1"/>
        <v>1</v>
      </c>
    </row>
    <row r="12" spans="1:7" ht="23.25" customHeight="1" thickBot="1">
      <c r="A12" s="15" t="s">
        <v>134</v>
      </c>
      <c r="B12" s="15" t="s">
        <v>216</v>
      </c>
      <c r="C12" s="206">
        <f>30*24*60</f>
        <v>43200</v>
      </c>
      <c r="D12" s="16">
        <v>1471</v>
      </c>
      <c r="E12" s="16">
        <f t="shared" si="0"/>
        <v>41729</v>
      </c>
      <c r="F12" s="98">
        <v>0</v>
      </c>
      <c r="G12" s="100">
        <f t="shared" si="1"/>
        <v>1</v>
      </c>
    </row>
    <row r="13" spans="1:7" ht="23.25" customHeight="1" thickBot="1">
      <c r="A13" s="17" t="s">
        <v>135</v>
      </c>
      <c r="B13" s="15" t="s">
        <v>216</v>
      </c>
      <c r="C13" s="206">
        <f>31*24*60</f>
        <v>44640</v>
      </c>
      <c r="D13" s="16">
        <v>4966</v>
      </c>
      <c r="E13" s="183">
        <f t="shared" si="0"/>
        <v>39674</v>
      </c>
      <c r="F13" s="18"/>
      <c r="G13" s="100">
        <f t="shared" si="1"/>
        <v>1</v>
      </c>
    </row>
    <row r="14" spans="1:7" ht="23.25" customHeight="1" thickBot="1">
      <c r="A14" s="17" t="s">
        <v>140</v>
      </c>
      <c r="B14" s="15" t="s">
        <v>216</v>
      </c>
      <c r="C14" s="206">
        <f>30*24*60</f>
        <v>43200</v>
      </c>
      <c r="D14" s="16">
        <v>1500</v>
      </c>
      <c r="E14" s="16">
        <f t="shared" si="0"/>
        <v>41700</v>
      </c>
      <c r="F14" s="18"/>
      <c r="G14" s="100"/>
    </row>
    <row r="15" spans="1:7" ht="23.25" customHeight="1" thickBot="1">
      <c r="A15" s="17" t="s">
        <v>141</v>
      </c>
      <c r="B15" s="15" t="s">
        <v>216</v>
      </c>
      <c r="C15" s="206"/>
      <c r="D15" s="16"/>
      <c r="E15" s="183">
        <f t="shared" si="0"/>
        <v>0</v>
      </c>
      <c r="F15" s="204"/>
      <c r="G15" s="100"/>
    </row>
    <row r="16" spans="1:7" ht="23.25" customHeight="1">
      <c r="A16" s="531" t="s">
        <v>1213</v>
      </c>
      <c r="B16" s="531" t="s">
        <v>216</v>
      </c>
      <c r="C16" s="533">
        <f>SUM(C4:C15)</f>
        <v>480960</v>
      </c>
      <c r="D16" s="533">
        <f>SUM(D4:D15)</f>
        <v>19713</v>
      </c>
      <c r="E16" s="533">
        <f>SUM(E4:E15)</f>
        <v>461247</v>
      </c>
      <c r="F16" s="533">
        <f>SUM(F4:F15)</f>
        <v>585</v>
      </c>
      <c r="G16" s="535">
        <f>(E16-F16)/E16</f>
        <v>0.9987316990679614</v>
      </c>
    </row>
    <row r="17" spans="1:7" ht="23.25" customHeight="1" thickBot="1">
      <c r="A17" s="532"/>
      <c r="B17" s="532"/>
      <c r="C17" s="534"/>
      <c r="D17" s="534"/>
      <c r="E17" s="534"/>
      <c r="F17" s="534"/>
      <c r="G17" s="536"/>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30" t="s">
        <v>1214</v>
      </c>
      <c r="B1" s="530"/>
      <c r="C1" s="530"/>
      <c r="D1" s="530"/>
      <c r="E1" s="530"/>
      <c r="F1" s="530"/>
      <c r="G1" s="530"/>
    </row>
    <row r="2" ht="23.25" customHeight="1" thickBot="1">
      <c r="A2" s="77" t="s">
        <v>214</v>
      </c>
    </row>
    <row r="3" spans="1:7" ht="22.5" thickBot="1">
      <c r="A3" s="19" t="s">
        <v>136</v>
      </c>
      <c r="B3" s="19" t="s">
        <v>137</v>
      </c>
      <c r="C3" s="19" t="s">
        <v>119</v>
      </c>
      <c r="D3" s="19" t="s">
        <v>122</v>
      </c>
      <c r="E3" s="19" t="s">
        <v>123</v>
      </c>
      <c r="F3" s="96" t="s">
        <v>124</v>
      </c>
      <c r="G3" s="99" t="s">
        <v>125</v>
      </c>
    </row>
    <row r="4" spans="1:7" ht="23.25" customHeight="1" thickBot="1">
      <c r="A4" s="15" t="s">
        <v>318</v>
      </c>
      <c r="B4" s="15" t="s">
        <v>197</v>
      </c>
      <c r="C4" s="206">
        <f>31*24*60</f>
        <v>44640</v>
      </c>
      <c r="D4" s="206">
        <v>1624</v>
      </c>
      <c r="E4" s="207">
        <f aca="true" t="shared" si="0" ref="E4:E11">SUM(C4-D4)</f>
        <v>43016</v>
      </c>
      <c r="F4" s="208">
        <v>0</v>
      </c>
      <c r="G4" s="100">
        <f aca="true" t="shared" si="1" ref="G4:G14">(E4-F4)/E4</f>
        <v>1</v>
      </c>
    </row>
    <row r="5" spans="1:7" ht="23.25" customHeight="1" thickBot="1">
      <c r="A5" s="15" t="s">
        <v>127</v>
      </c>
      <c r="B5" s="15" t="s">
        <v>197</v>
      </c>
      <c r="C5" s="206">
        <f>28*24*60</f>
        <v>40320</v>
      </c>
      <c r="D5" s="16">
        <v>739</v>
      </c>
      <c r="E5" s="207">
        <f t="shared" si="0"/>
        <v>39581</v>
      </c>
      <c r="F5" s="98">
        <v>225</v>
      </c>
      <c r="G5" s="100">
        <f t="shared" si="1"/>
        <v>0.9943154543846795</v>
      </c>
    </row>
    <row r="6" spans="1:7" ht="23.25" customHeight="1" thickBot="1">
      <c r="A6" s="15" t="s">
        <v>128</v>
      </c>
      <c r="B6" s="15" t="s">
        <v>197</v>
      </c>
      <c r="C6" s="206">
        <f>31*24*60</f>
        <v>44640</v>
      </c>
      <c r="D6" s="16">
        <v>2404</v>
      </c>
      <c r="E6" s="207">
        <f t="shared" si="0"/>
        <v>42236</v>
      </c>
      <c r="F6" s="98">
        <v>259</v>
      </c>
      <c r="G6" s="100">
        <f t="shared" si="1"/>
        <v>0.993867790510465</v>
      </c>
    </row>
    <row r="7" spans="1:7" ht="23.25" customHeight="1" thickBot="1">
      <c r="A7" s="15" t="s">
        <v>129</v>
      </c>
      <c r="B7" s="15" t="s">
        <v>197</v>
      </c>
      <c r="C7" s="206">
        <f>30*24*60</f>
        <v>43200</v>
      </c>
      <c r="D7" s="16">
        <v>895</v>
      </c>
      <c r="E7" s="207">
        <f t="shared" si="0"/>
        <v>42305</v>
      </c>
      <c r="F7" s="98">
        <v>66</v>
      </c>
      <c r="G7" s="100">
        <f t="shared" si="1"/>
        <v>0.998439900720955</v>
      </c>
    </row>
    <row r="8" spans="1:7" ht="23.25" customHeight="1" thickBot="1">
      <c r="A8" s="15" t="s">
        <v>130</v>
      </c>
      <c r="B8" s="15" t="s">
        <v>197</v>
      </c>
      <c r="C8" s="206">
        <f>31*24*60</f>
        <v>44640</v>
      </c>
      <c r="D8" s="16">
        <v>1614</v>
      </c>
      <c r="E8" s="207">
        <f t="shared" si="0"/>
        <v>43026</v>
      </c>
      <c r="F8" s="98">
        <v>101</v>
      </c>
      <c r="G8" s="100">
        <f t="shared" si="1"/>
        <v>0.9976525821596244</v>
      </c>
    </row>
    <row r="9" spans="1:7" ht="23.25" customHeight="1" thickBot="1">
      <c r="A9" s="15" t="s">
        <v>131</v>
      </c>
      <c r="B9" s="15" t="s">
        <v>197</v>
      </c>
      <c r="C9" s="206">
        <f>30*24*60</f>
        <v>43200</v>
      </c>
      <c r="D9" s="16">
        <v>2167</v>
      </c>
      <c r="E9" s="207">
        <f t="shared" si="0"/>
        <v>41033</v>
      </c>
      <c r="F9" s="98">
        <v>0</v>
      </c>
      <c r="G9" s="100">
        <f t="shared" si="1"/>
        <v>1</v>
      </c>
    </row>
    <row r="10" spans="1:7" ht="23.25" customHeight="1" thickBot="1">
      <c r="A10" s="15" t="s">
        <v>132</v>
      </c>
      <c r="B10" s="15" t="s">
        <v>197</v>
      </c>
      <c r="C10" s="206">
        <f>31*24*60</f>
        <v>44640</v>
      </c>
      <c r="D10" s="16">
        <v>850</v>
      </c>
      <c r="E10" s="16">
        <f t="shared" si="0"/>
        <v>43790</v>
      </c>
      <c r="F10" s="15">
        <v>0</v>
      </c>
      <c r="G10" s="100">
        <f t="shared" si="1"/>
        <v>1</v>
      </c>
    </row>
    <row r="11" spans="1:7" ht="23.25" customHeight="1" thickBot="1">
      <c r="A11" s="15" t="s">
        <v>133</v>
      </c>
      <c r="B11" s="15" t="s">
        <v>197</v>
      </c>
      <c r="C11" s="206">
        <f>31*24*60</f>
        <v>44640</v>
      </c>
      <c r="D11" s="16">
        <v>1483</v>
      </c>
      <c r="E11" s="16">
        <f t="shared" si="0"/>
        <v>43157</v>
      </c>
      <c r="F11" s="15">
        <v>50</v>
      </c>
      <c r="G11" s="100">
        <f t="shared" si="1"/>
        <v>0.9988414393956948</v>
      </c>
    </row>
    <row r="12" spans="1:7" ht="23.25" customHeight="1" thickBot="1">
      <c r="A12" s="15" t="s">
        <v>134</v>
      </c>
      <c r="B12" s="15" t="s">
        <v>197</v>
      </c>
      <c r="C12" s="206">
        <f>30*24*60</f>
        <v>43200</v>
      </c>
      <c r="D12" s="16">
        <v>1471</v>
      </c>
      <c r="E12" s="16">
        <f>SUM(C12-D12)</f>
        <v>41729</v>
      </c>
      <c r="F12" s="15">
        <v>75</v>
      </c>
      <c r="G12" s="100">
        <f t="shared" si="1"/>
        <v>0.9982026887775888</v>
      </c>
    </row>
    <row r="13" spans="1:7" ht="23.25" customHeight="1" thickBot="1">
      <c r="A13" s="17" t="s">
        <v>135</v>
      </c>
      <c r="B13" s="15" t="s">
        <v>197</v>
      </c>
      <c r="C13" s="206">
        <f>31*24*60</f>
        <v>44640</v>
      </c>
      <c r="D13" s="16">
        <v>4966</v>
      </c>
      <c r="E13" s="16">
        <f>SUM(C13-D13)</f>
        <v>39674</v>
      </c>
      <c r="F13" s="18">
        <v>0</v>
      </c>
      <c r="G13" s="100">
        <f t="shared" si="1"/>
        <v>1</v>
      </c>
    </row>
    <row r="14" spans="1:7" ht="23.25" customHeight="1" thickBot="1">
      <c r="A14" s="17" t="s">
        <v>140</v>
      </c>
      <c r="B14" s="15" t="s">
        <v>197</v>
      </c>
      <c r="C14" s="206">
        <f>30*24*60</f>
        <v>43200</v>
      </c>
      <c r="D14" s="16">
        <v>1707</v>
      </c>
      <c r="E14" s="16">
        <f>SUM(C14-D14)</f>
        <v>41493</v>
      </c>
      <c r="F14" s="18"/>
      <c r="G14" s="100">
        <f t="shared" si="1"/>
        <v>1</v>
      </c>
    </row>
    <row r="15" spans="1:7" ht="23.25" customHeight="1" thickBot="1">
      <c r="A15" s="17" t="s">
        <v>141</v>
      </c>
      <c r="B15" s="15" t="s">
        <v>197</v>
      </c>
      <c r="C15" s="206"/>
      <c r="D15" s="16"/>
      <c r="E15" s="183">
        <f>SUM(C15-D15)</f>
        <v>0</v>
      </c>
      <c r="F15" s="204"/>
      <c r="G15" s="100"/>
    </row>
    <row r="16" spans="1:7" ht="23.25" customHeight="1">
      <c r="A16" s="531" t="s">
        <v>1213</v>
      </c>
      <c r="B16" s="531" t="s">
        <v>197</v>
      </c>
      <c r="C16" s="533">
        <f>SUM(C4:C15)</f>
        <v>480960</v>
      </c>
      <c r="D16" s="533">
        <f>SUM(D4:D15)</f>
        <v>19920</v>
      </c>
      <c r="E16" s="533">
        <f>SUM(E4:E15)</f>
        <v>461040</v>
      </c>
      <c r="F16" s="533">
        <f>SUM(F4:F15)</f>
        <v>776</v>
      </c>
      <c r="G16" s="535">
        <f>(E16-F16)/E16</f>
        <v>0.9983168488634392</v>
      </c>
    </row>
    <row r="17" spans="1:7" ht="23.25" customHeight="1" thickBot="1">
      <c r="A17" s="532"/>
      <c r="B17" s="532"/>
      <c r="C17" s="534"/>
      <c r="D17" s="534"/>
      <c r="E17" s="534"/>
      <c r="F17" s="534"/>
      <c r="G17" s="536"/>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2010-10-14T17:37:02Z</cp:lastPrinted>
  <dcterms:created xsi:type="dcterms:W3CDTF">2006-03-02T20:08:25Z</dcterms:created>
  <dcterms:modified xsi:type="dcterms:W3CDTF">2013-01-11T17:54:52Z</dcterms:modified>
  <cp:category/>
  <cp:version/>
  <cp:contentType/>
  <cp:contentStatus/>
</cp:coreProperties>
</file>