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035" windowWidth="15480" windowHeight="496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<sst xmlns="http://schemas.openxmlformats.org/spreadsheetml/2006/main" count="8437" uniqueCount="1997">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</sst>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1742</v>
      </c>
      <c r="B1" s="510"/>
      <c r="C1" s="510"/>
      <c r="D1" s="510"/>
      <c r="E1" s="510"/>
      <c r="F1" s="510"/>
      <c r="G1" s="510"/>
      <c r="H1" s="510"/>
      <c r="I1" s="510"/>
      <c r="J1" s="510"/>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11" t="s">
        <v>1485</v>
      </c>
      <c r="B16" s="511" t="s">
        <v>1306</v>
      </c>
      <c r="C16" s="40">
        <f>SUM(C4:C15)</f>
        <v>344160</v>
      </c>
      <c r="D16" s="513">
        <f>SUM(D4:D15)</f>
        <v>20654</v>
      </c>
      <c r="E16" s="523">
        <f>C16-D16</f>
        <v>323506</v>
      </c>
      <c r="F16" s="517">
        <f>SUM(F4:F15)</f>
        <v>127</v>
      </c>
      <c r="G16" s="519">
        <f>(E16-F16)/E16</f>
        <v>0.9996074261373823</v>
      </c>
      <c r="H16" s="521">
        <f>SUM(H4:H15)</f>
        <v>0</v>
      </c>
      <c r="I16" s="522">
        <f>SUM(I4:I15)</f>
        <v>0</v>
      </c>
      <c r="J16" s="522"/>
    </row>
    <row r="17" spans="1:10" ht="23.25" customHeight="1" thickBot="1">
      <c r="A17" s="512"/>
      <c r="B17" s="512"/>
      <c r="C17" s="41" t="s">
        <v>1486</v>
      </c>
      <c r="D17" s="514"/>
      <c r="E17" s="524"/>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1741</v>
      </c>
      <c r="B1" s="510"/>
      <c r="C1" s="510"/>
      <c r="D1" s="510"/>
      <c r="E1" s="510"/>
      <c r="F1" s="510"/>
      <c r="G1" s="510"/>
      <c r="H1" s="510"/>
      <c r="I1" s="510"/>
      <c r="J1" s="510"/>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11" t="s">
        <v>1485</v>
      </c>
      <c r="B16" s="511" t="s">
        <v>848</v>
      </c>
      <c r="C16" s="40">
        <f>SUM(C4:C15)</f>
        <v>525600</v>
      </c>
      <c r="D16" s="40">
        <f>SUM(D4:D15)</f>
        <v>20654</v>
      </c>
      <c r="E16" s="467">
        <f>C16-D16</f>
        <v>504946</v>
      </c>
      <c r="F16" s="471">
        <f>SUM(F4:F15)</f>
        <v>287</v>
      </c>
      <c r="G16" s="302">
        <f>(E16+H16-F16)/(E16+H16)</f>
        <v>0.9994316223913052</v>
      </c>
      <c r="H16" s="517"/>
      <c r="I16" s="521"/>
      <c r="J16" s="517"/>
    </row>
    <row r="17" spans="1:10" ht="23.25" customHeight="1" thickBot="1">
      <c r="A17" s="512"/>
      <c r="B17" s="512"/>
      <c r="C17" s="41" t="s">
        <v>1486</v>
      </c>
      <c r="D17" s="466"/>
      <c r="E17" s="468"/>
      <c r="F17" s="472"/>
      <c r="G17" s="473"/>
      <c r="H17" s="518"/>
      <c r="I17" s="518"/>
      <c r="J17" s="518"/>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1740</v>
      </c>
      <c r="B1" s="510"/>
      <c r="C1" s="510"/>
      <c r="D1" s="510"/>
      <c r="E1" s="510"/>
      <c r="F1" s="510"/>
      <c r="G1" s="510"/>
      <c r="H1" s="510"/>
      <c r="I1" s="510"/>
      <c r="J1" s="510"/>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11" t="s">
        <v>1485</v>
      </c>
      <c r="B16" s="511" t="s">
        <v>847</v>
      </c>
      <c r="C16" s="40">
        <f>SUM(C4:C15)</f>
        <v>195360</v>
      </c>
      <c r="D16" s="513">
        <f>SUM(D4:D15)</f>
        <v>20754</v>
      </c>
      <c r="E16" s="513">
        <f>C16-D16</f>
        <v>174606</v>
      </c>
      <c r="F16" s="525">
        <f>SUM(F4:F15)</f>
        <v>213</v>
      </c>
      <c r="G16" s="519">
        <f>(E16-F16)/E16</f>
        <v>0.9987801106491185</v>
      </c>
      <c r="H16" s="521">
        <f>SUM(H4:H15)</f>
        <v>0</v>
      </c>
      <c r="I16" s="521">
        <f>SUM(I4:I15)</f>
        <v>0</v>
      </c>
      <c r="J16" s="521"/>
    </row>
    <row r="17" spans="1:10" ht="23.25" customHeight="1" thickBot="1">
      <c r="A17" s="512"/>
      <c r="B17" s="512"/>
      <c r="C17" s="41" t="s">
        <v>1486</v>
      </c>
      <c r="D17" s="514"/>
      <c r="E17" s="514"/>
      <c r="F17" s="526"/>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31" t="s">
        <v>1609</v>
      </c>
      <c r="L38" s="430" t="s">
        <v>694</v>
      </c>
      <c r="M38" s="430" t="s">
        <v>692</v>
      </c>
      <c r="N38" s="430" t="s">
        <v>1326</v>
      </c>
      <c r="O38" s="415" t="s">
        <v>1207</v>
      </c>
      <c r="P38" s="527" t="s">
        <v>1608</v>
      </c>
      <c r="Q38" s="529" t="s">
        <v>1610</v>
      </c>
      <c r="S38" s="533">
        <v>40378</v>
      </c>
      <c r="U38" s="535"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32"/>
      <c r="L39" s="430" t="s">
        <v>694</v>
      </c>
      <c r="M39" s="430" t="s">
        <v>692</v>
      </c>
      <c r="N39" s="430" t="s">
        <v>1326</v>
      </c>
      <c r="O39" s="415" t="s">
        <v>1207</v>
      </c>
      <c r="P39" s="528"/>
      <c r="Q39" s="530"/>
      <c r="S39" s="534"/>
      <c r="U39" s="536"/>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11" t="s">
        <v>1485</v>
      </c>
      <c r="B16" s="511" t="s">
        <v>1306</v>
      </c>
      <c r="C16" s="40">
        <f>SUM(C4:C15)</f>
        <v>182880</v>
      </c>
      <c r="D16" s="513">
        <f>SUM(D4:D15)</f>
        <v>0</v>
      </c>
      <c r="E16" s="515">
        <f>C16-D16</f>
        <v>182880</v>
      </c>
      <c r="F16" s="517">
        <f>SUM(F4:F15)</f>
        <v>1235</v>
      </c>
      <c r="G16" s="519">
        <f>(C16-F16)/C16</f>
        <v>0.9932469378827646</v>
      </c>
      <c r="H16" s="521">
        <f>SUM(H4:H15)</f>
        <v>0</v>
      </c>
      <c r="I16" s="522">
        <f>SUM(I4:I15)</f>
        <v>0</v>
      </c>
      <c r="J16" s="522"/>
      <c r="K16" s="537">
        <f>(C16-D16)/C16</f>
        <v>1</v>
      </c>
    </row>
    <row r="17" spans="1:12" ht="23.25" customHeight="1" thickBot="1">
      <c r="A17" s="512"/>
      <c r="B17" s="512"/>
      <c r="C17" s="41" t="s">
        <v>1486</v>
      </c>
      <c r="D17" s="514"/>
      <c r="E17" s="516"/>
      <c r="F17" s="518"/>
      <c r="G17" s="520"/>
      <c r="H17" s="518"/>
      <c r="I17" s="518"/>
      <c r="J17" s="518"/>
      <c r="K17" s="520"/>
      <c r="L17" s="292">
        <f>(C16-D16-F16-I16)/C16</f>
        <v>0.9932469378827646</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11" t="s">
        <v>1485</v>
      </c>
      <c r="B16" s="511" t="s">
        <v>1306</v>
      </c>
      <c r="C16" s="40">
        <f>SUM(C4:C15)</f>
        <v>342720</v>
      </c>
      <c r="D16" s="513">
        <f>SUM(D4:D15)</f>
        <v>19865</v>
      </c>
      <c r="E16" s="523">
        <f>C16-D16</f>
        <v>322855</v>
      </c>
      <c r="F16" s="517">
        <f>SUM(F4:F15)</f>
        <v>2661</v>
      </c>
      <c r="G16" s="519">
        <f>(E16-F16)/E16</f>
        <v>0.991757909897632</v>
      </c>
      <c r="H16" s="521">
        <f>SUM(H4:H15)</f>
        <v>0</v>
      </c>
      <c r="I16" s="522">
        <f>SUM(I4:I15)</f>
        <v>0</v>
      </c>
      <c r="J16" s="522"/>
      <c r="K16" s="537">
        <f>(C16-D16)/C16</f>
        <v>0.9420372315592904</v>
      </c>
    </row>
    <row r="17" spans="1:12" ht="23.25" customHeight="1" thickBot="1">
      <c r="A17" s="512"/>
      <c r="B17" s="512"/>
      <c r="C17" s="41" t="s">
        <v>1486</v>
      </c>
      <c r="D17" s="514"/>
      <c r="E17" s="524"/>
      <c r="F17" s="518"/>
      <c r="G17" s="520"/>
      <c r="H17" s="518"/>
      <c r="I17" s="518"/>
      <c r="J17" s="518"/>
      <c r="K17" s="520"/>
      <c r="L17" s="292">
        <f>(C16-D16-F16-I16)/C16</f>
        <v>0.9342728758169935</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553</v>
      </c>
      <c r="B1" s="510"/>
      <c r="C1" s="510"/>
      <c r="D1" s="510"/>
      <c r="E1" s="510"/>
      <c r="F1" s="510"/>
      <c r="G1" s="510"/>
      <c r="H1" s="510"/>
      <c r="I1" s="510"/>
      <c r="J1" s="510"/>
      <c r="K1" s="510"/>
      <c r="L1" s="510"/>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11" t="s">
        <v>1485</v>
      </c>
      <c r="B16" s="511" t="s">
        <v>848</v>
      </c>
      <c r="C16" s="40">
        <f>SUM(C4:C15)</f>
        <v>525600</v>
      </c>
      <c r="D16" s="513">
        <f>SUM(D4:D15)</f>
        <v>19865</v>
      </c>
      <c r="E16" s="523">
        <f>C16-D16</f>
        <v>505735</v>
      </c>
      <c r="F16" s="521">
        <f>SUM(F4:F15)</f>
        <v>1915</v>
      </c>
      <c r="G16" s="519">
        <f>(E16-F16)/E16</f>
        <v>0.9962134319356976</v>
      </c>
      <c r="H16" s="521">
        <f>SUM(H4:H15)</f>
        <v>0</v>
      </c>
      <c r="I16" s="521">
        <f>SUM(I4:I15)</f>
        <v>0</v>
      </c>
      <c r="J16" s="521"/>
      <c r="K16" s="519">
        <f>(C16-D16)/C16</f>
        <v>0.962205098934551</v>
      </c>
    </row>
    <row r="17" spans="1:12" ht="23.25" customHeight="1" thickBot="1">
      <c r="A17" s="512"/>
      <c r="B17" s="512"/>
      <c r="C17" s="41" t="s">
        <v>1486</v>
      </c>
      <c r="D17" s="514"/>
      <c r="E17" s="524"/>
      <c r="F17" s="518"/>
      <c r="G17" s="520"/>
      <c r="H17" s="518"/>
      <c r="I17" s="518"/>
      <c r="J17" s="518"/>
      <c r="K17" s="520"/>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552</v>
      </c>
      <c r="B1" s="510"/>
      <c r="C1" s="510"/>
      <c r="D1" s="510"/>
      <c r="E1" s="510"/>
      <c r="F1" s="510"/>
      <c r="G1" s="510"/>
      <c r="H1" s="510"/>
      <c r="I1" s="510"/>
      <c r="J1" s="510"/>
      <c r="K1" s="510"/>
      <c r="L1" s="510"/>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11" t="s">
        <v>1485</v>
      </c>
      <c r="B16" s="511" t="s">
        <v>847</v>
      </c>
      <c r="C16" s="40">
        <f>SUM(C4:C15)</f>
        <v>195360</v>
      </c>
      <c r="D16" s="513">
        <f>SUM(D4:D15)</f>
        <v>20765</v>
      </c>
      <c r="E16" s="513">
        <f>C16-D16</f>
        <v>174595</v>
      </c>
      <c r="F16" s="525">
        <f>SUM(F4:F15)</f>
        <v>276</v>
      </c>
      <c r="G16" s="519">
        <f>(E16-F16)/E16</f>
        <v>0.9984191987170309</v>
      </c>
      <c r="H16" s="521">
        <f>SUM(H4:H15)</f>
        <v>0</v>
      </c>
      <c r="I16" s="521">
        <f>SUM(I4:I15)</f>
        <v>0</v>
      </c>
      <c r="J16" s="521"/>
      <c r="K16" s="538">
        <f>(C16-D16)/C16</f>
        <v>0.89370904995905</v>
      </c>
    </row>
    <row r="17" spans="1:12" ht="23.25" customHeight="1" thickBot="1">
      <c r="A17" s="512"/>
      <c r="B17" s="512"/>
      <c r="C17" s="41" t="s">
        <v>1486</v>
      </c>
      <c r="D17" s="514"/>
      <c r="E17" s="514"/>
      <c r="F17" s="526"/>
      <c r="G17" s="520"/>
      <c r="H17" s="518"/>
      <c r="I17" s="518"/>
      <c r="J17" s="518"/>
      <c r="K17" s="539"/>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42"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43"/>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42"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43"/>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40"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41"/>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1482</v>
      </c>
      <c r="B1" s="510"/>
      <c r="C1" s="510"/>
      <c r="D1" s="510"/>
      <c r="E1" s="510"/>
      <c r="F1" s="510"/>
      <c r="G1" s="510"/>
      <c r="H1" s="510"/>
      <c r="I1" s="510"/>
      <c r="J1" s="510"/>
      <c r="K1" s="510"/>
      <c r="L1" s="510"/>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11" t="s">
        <v>1485</v>
      </c>
      <c r="B16" s="511" t="s">
        <v>1306</v>
      </c>
      <c r="C16" s="40">
        <f>SUM(C4:C15)</f>
        <v>525600</v>
      </c>
      <c r="D16" s="513">
        <f>SUM(D4:D15)</f>
        <v>24943</v>
      </c>
      <c r="E16" s="523">
        <f>C16-D16</f>
        <v>500657</v>
      </c>
      <c r="F16" s="517">
        <f>SUM(F4:F15)</f>
        <v>1448</v>
      </c>
      <c r="G16" s="519">
        <f>(E16-F16)/E16</f>
        <v>0.9971078003503396</v>
      </c>
      <c r="H16" s="521">
        <f>SUM(H4:H15)</f>
        <v>0</v>
      </c>
      <c r="I16" s="522">
        <f>SUM(I4:I15)</f>
        <v>0</v>
      </c>
      <c r="J16" s="522"/>
      <c r="K16" s="537">
        <f>(C16-D16)/C16</f>
        <v>0.9525437595129376</v>
      </c>
    </row>
    <row r="17" spans="1:12" ht="23.25" customHeight="1" thickBot="1">
      <c r="A17" s="512"/>
      <c r="B17" s="512"/>
      <c r="C17" s="41" t="s">
        <v>1486</v>
      </c>
      <c r="D17" s="514"/>
      <c r="E17" s="524"/>
      <c r="F17" s="518"/>
      <c r="G17" s="520"/>
      <c r="H17" s="518"/>
      <c r="I17" s="518"/>
      <c r="J17" s="518"/>
      <c r="K17" s="520"/>
      <c r="L17" s="292">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D19" sqref="D1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v>3</v>
      </c>
      <c r="D22" s="172">
        <v>490</v>
      </c>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v>1</v>
      </c>
      <c r="D24" s="360">
        <v>1361</v>
      </c>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1483</v>
      </c>
      <c r="B1" s="510"/>
      <c r="C1" s="510"/>
      <c r="D1" s="510"/>
      <c r="E1" s="510"/>
      <c r="F1" s="510"/>
      <c r="G1" s="510"/>
      <c r="H1" s="510"/>
      <c r="I1" s="510"/>
      <c r="J1" s="510"/>
      <c r="K1" s="510"/>
      <c r="L1" s="510"/>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11" t="s">
        <v>1485</v>
      </c>
      <c r="B16" s="511" t="s">
        <v>848</v>
      </c>
      <c r="C16" s="40">
        <f>SUM(C4:C15)</f>
        <v>525600</v>
      </c>
      <c r="D16" s="513">
        <f>SUM(D4:D15)</f>
        <v>25009</v>
      </c>
      <c r="E16" s="523">
        <f>C16-D16</f>
        <v>500591</v>
      </c>
      <c r="F16" s="521">
        <f>SUM(F4:F15)</f>
        <v>1651</v>
      </c>
      <c r="G16" s="519">
        <f>(E16-F16)/E16</f>
        <v>0.9967018983561431</v>
      </c>
      <c r="H16" s="521">
        <f>SUM(H4:H15)</f>
        <v>0</v>
      </c>
      <c r="I16" s="521">
        <f>SUM(I4:I15)</f>
        <v>0</v>
      </c>
      <c r="J16" s="521"/>
      <c r="K16" s="519">
        <f>(C16-D16)/C16</f>
        <v>0.9524181887366819</v>
      </c>
    </row>
    <row r="17" spans="1:12" ht="23.25" customHeight="1" thickBot="1">
      <c r="A17" s="512"/>
      <c r="B17" s="512"/>
      <c r="C17" s="41" t="s">
        <v>1486</v>
      </c>
      <c r="D17" s="514"/>
      <c r="E17" s="524"/>
      <c r="F17" s="518"/>
      <c r="G17" s="520"/>
      <c r="H17" s="518"/>
      <c r="I17" s="518"/>
      <c r="J17" s="518"/>
      <c r="K17" s="520"/>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1484</v>
      </c>
      <c r="B1" s="510"/>
      <c r="C1" s="510"/>
      <c r="D1" s="510"/>
      <c r="E1" s="510"/>
      <c r="F1" s="510"/>
      <c r="G1" s="510"/>
      <c r="H1" s="510"/>
      <c r="I1" s="510"/>
      <c r="J1" s="510"/>
      <c r="K1" s="510"/>
      <c r="L1" s="510"/>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11" t="s">
        <v>1485</v>
      </c>
      <c r="B16" s="511" t="s">
        <v>847</v>
      </c>
      <c r="C16" s="40">
        <f>SUM(C4:C15)</f>
        <v>199920</v>
      </c>
      <c r="D16" s="513">
        <f>SUM(D4:D15)</f>
        <v>16684</v>
      </c>
      <c r="E16" s="513">
        <f>C16-D16</f>
        <v>183236</v>
      </c>
      <c r="F16" s="525">
        <f>SUM(F4:F15)</f>
        <v>325</v>
      </c>
      <c r="G16" s="519">
        <f>(E16-F16)/E16</f>
        <v>0.9982263310703137</v>
      </c>
      <c r="H16" s="521">
        <f>SUM(H4:H15)</f>
        <v>0</v>
      </c>
      <c r="I16" s="521">
        <f>SUM(I4:I15)</f>
        <v>0</v>
      </c>
      <c r="J16" s="521"/>
      <c r="K16" s="538">
        <f>(C16-D16)/C16</f>
        <v>0.916546618647459</v>
      </c>
    </row>
    <row r="17" spans="1:12" ht="23.25" customHeight="1" thickBot="1">
      <c r="A17" s="512"/>
      <c r="B17" s="512"/>
      <c r="C17" s="41" t="s">
        <v>1486</v>
      </c>
      <c r="D17" s="514"/>
      <c r="E17" s="514"/>
      <c r="F17" s="526"/>
      <c r="G17" s="520"/>
      <c r="H17" s="518"/>
      <c r="I17" s="518"/>
      <c r="J17" s="518"/>
      <c r="K17" s="539"/>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45">
        <v>2009</v>
      </c>
      <c r="C4" s="545"/>
      <c r="D4" s="545"/>
      <c r="E4" s="545"/>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45">
        <v>2008</v>
      </c>
      <c r="C7" s="545"/>
      <c r="D7" s="545"/>
      <c r="E7" s="545"/>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45">
        <v>2007</v>
      </c>
      <c r="C11" s="545"/>
      <c r="D11" s="545"/>
      <c r="E11" s="545"/>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1192</v>
      </c>
      <c r="B1" s="510"/>
      <c r="C1" s="510"/>
      <c r="D1" s="510"/>
      <c r="E1" s="510"/>
      <c r="F1" s="510"/>
      <c r="G1" s="510"/>
      <c r="H1" s="510"/>
      <c r="I1" s="510"/>
      <c r="J1" s="510"/>
      <c r="K1" s="510"/>
      <c r="L1" s="510"/>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11" t="s">
        <v>1195</v>
      </c>
      <c r="B16" s="511" t="s">
        <v>1306</v>
      </c>
      <c r="C16" s="40">
        <f>SUM(C4:C15)</f>
        <v>527040</v>
      </c>
      <c r="D16" s="513">
        <f>SUM(D4:D15)</f>
        <v>21942</v>
      </c>
      <c r="E16" s="523">
        <f>C16-D16</f>
        <v>505098</v>
      </c>
      <c r="F16" s="517">
        <f>SUM(F4:F15)</f>
        <v>2670</v>
      </c>
      <c r="G16" s="519">
        <f>(E16-F16)/E16</f>
        <v>0.9947138971051163</v>
      </c>
      <c r="H16" s="521">
        <f>SUM(H4:H15)</f>
        <v>4320</v>
      </c>
      <c r="I16" s="522">
        <f>SUM(I4:I15)</f>
        <v>2520</v>
      </c>
      <c r="J16" s="522"/>
      <c r="K16" s="537">
        <f>(C16-D16)/C16</f>
        <v>0.9583674863387979</v>
      </c>
    </row>
    <row r="17" spans="1:12" ht="23.25" customHeight="1" thickBot="1">
      <c r="A17" s="512"/>
      <c r="B17" s="512"/>
      <c r="C17" s="41" t="s">
        <v>293</v>
      </c>
      <c r="D17" s="514"/>
      <c r="E17" s="524"/>
      <c r="F17" s="518"/>
      <c r="G17" s="520"/>
      <c r="H17" s="518"/>
      <c r="I17" s="518"/>
      <c r="J17" s="518"/>
      <c r="K17" s="520"/>
      <c r="L17" s="292">
        <f>(C16-D16-F16-I16)/C16</f>
        <v>0.9485200364298725</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1194</v>
      </c>
      <c r="B1" s="510"/>
      <c r="C1" s="510"/>
      <c r="D1" s="510"/>
      <c r="E1" s="510"/>
      <c r="F1" s="510"/>
      <c r="G1" s="510"/>
      <c r="H1" s="510"/>
      <c r="I1" s="510"/>
      <c r="J1" s="510"/>
      <c r="K1" s="510"/>
      <c r="L1" s="510"/>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11" t="s">
        <v>1195</v>
      </c>
      <c r="B16" s="511" t="s">
        <v>848</v>
      </c>
      <c r="C16" s="40">
        <f>SUM(C4:C15)</f>
        <v>527040</v>
      </c>
      <c r="D16" s="513">
        <f>SUM(D4:D15)</f>
        <v>19382</v>
      </c>
      <c r="E16" s="523">
        <f>C16-D16</f>
        <v>507658</v>
      </c>
      <c r="F16" s="521">
        <f>SUM(F4:F15)</f>
        <v>2375</v>
      </c>
      <c r="G16" s="519">
        <f>(E16-F16)/E16</f>
        <v>0.9953216535541645</v>
      </c>
      <c r="H16" s="521">
        <f>SUM(H4:H15)</f>
        <v>4320</v>
      </c>
      <c r="I16" s="521">
        <f>SUM(I4:I15)</f>
        <v>2520</v>
      </c>
      <c r="J16" s="521"/>
      <c r="K16" s="519">
        <f>(C16-D16)/C16</f>
        <v>0.963224802671524</v>
      </c>
    </row>
    <row r="17" spans="1:12" ht="23.25" customHeight="1" thickBot="1">
      <c r="A17" s="512"/>
      <c r="B17" s="512"/>
      <c r="C17" s="41" t="s">
        <v>293</v>
      </c>
      <c r="D17" s="514"/>
      <c r="E17" s="524"/>
      <c r="F17" s="518"/>
      <c r="G17" s="520"/>
      <c r="H17" s="518"/>
      <c r="I17" s="518"/>
      <c r="J17" s="518"/>
      <c r="K17" s="520"/>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1193</v>
      </c>
      <c r="B1" s="510"/>
      <c r="C1" s="510"/>
      <c r="D1" s="510"/>
      <c r="E1" s="510"/>
      <c r="F1" s="510"/>
      <c r="G1" s="510"/>
      <c r="H1" s="510"/>
      <c r="I1" s="510"/>
      <c r="J1" s="510"/>
      <c r="K1" s="510"/>
      <c r="L1" s="510"/>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11" t="s">
        <v>1195</v>
      </c>
      <c r="B16" s="511" t="s">
        <v>847</v>
      </c>
      <c r="C16" s="40">
        <f>SUM(C4:C15)</f>
        <v>188640</v>
      </c>
      <c r="D16" s="513">
        <f>SUM(D4:D15)</f>
        <v>0</v>
      </c>
      <c r="E16" s="513">
        <f>C16-D16</f>
        <v>188640</v>
      </c>
      <c r="F16" s="525">
        <f>SUM(F4:F15)</f>
        <v>1602</v>
      </c>
      <c r="G16" s="519">
        <f>(E16-F16)/E16</f>
        <v>0.9915076335877863</v>
      </c>
      <c r="H16" s="521">
        <f>SUM(H4:H15)</f>
        <v>0</v>
      </c>
      <c r="I16" s="521">
        <f>SUM(I4:I15)</f>
        <v>0</v>
      </c>
      <c r="J16" s="521"/>
      <c r="K16" s="538">
        <f>(C16-D16)/C16</f>
        <v>1</v>
      </c>
    </row>
    <row r="17" spans="1:12" ht="23.25" customHeight="1" thickBot="1">
      <c r="A17" s="512"/>
      <c r="B17" s="512"/>
      <c r="C17" s="41" t="s">
        <v>293</v>
      </c>
      <c r="D17" s="514"/>
      <c r="E17" s="514"/>
      <c r="F17" s="526"/>
      <c r="G17" s="520"/>
      <c r="H17" s="518"/>
      <c r="I17" s="518"/>
      <c r="J17" s="518"/>
      <c r="K17" s="539"/>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10" t="s">
        <v>385</v>
      </c>
      <c r="B1" s="510"/>
      <c r="C1" s="510"/>
      <c r="D1" s="510"/>
      <c r="E1" s="510"/>
      <c r="F1" s="510"/>
      <c r="G1" s="510"/>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11" t="s">
        <v>831</v>
      </c>
      <c r="B9" s="511" t="s">
        <v>1306</v>
      </c>
      <c r="C9" s="40">
        <f>SUM(C4:C8)</f>
        <v>217440</v>
      </c>
      <c r="D9" s="513">
        <f>SUM(D4:D8)</f>
        <v>6395</v>
      </c>
      <c r="E9" s="513">
        <f>C9-D9</f>
        <v>211045</v>
      </c>
      <c r="F9" s="525">
        <f>SUM(F4:F8)</f>
        <v>2002</v>
      </c>
      <c r="G9" s="546">
        <f t="shared" si="0"/>
        <v>0.990513871449217</v>
      </c>
    </row>
    <row r="10" spans="1:7" ht="23.25" customHeight="1" thickBot="1">
      <c r="A10" s="512"/>
      <c r="B10" s="512"/>
      <c r="C10" s="41" t="s">
        <v>708</v>
      </c>
      <c r="D10" s="514"/>
      <c r="E10" s="514"/>
      <c r="F10" s="526"/>
      <c r="G10" s="547"/>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11" t="s">
        <v>34</v>
      </c>
      <c r="B21" s="511" t="s">
        <v>1306</v>
      </c>
      <c r="C21" s="40">
        <f>C9+SUM(C14:C20)</f>
        <v>525600</v>
      </c>
      <c r="D21" s="513">
        <f>D9+SUM(D14:D20)</f>
        <v>22140</v>
      </c>
      <c r="E21" s="513">
        <f>C21-D21</f>
        <v>503460</v>
      </c>
      <c r="F21" s="525">
        <f>F9+SUM(F14:F20)</f>
        <v>4486</v>
      </c>
      <c r="G21" s="548">
        <f>(E21-F21)/E21</f>
        <v>0.9910896595558734</v>
      </c>
    </row>
    <row r="22" spans="1:7" ht="23.25" customHeight="1" thickBot="1">
      <c r="A22" s="512"/>
      <c r="B22" s="512"/>
      <c r="C22" s="41" t="s">
        <v>1190</v>
      </c>
      <c r="D22" s="514"/>
      <c r="E22" s="514"/>
      <c r="F22" s="526"/>
      <c r="G22" s="547"/>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921</v>
      </c>
      <c r="B1" s="510"/>
      <c r="C1" s="510"/>
      <c r="D1" s="510"/>
      <c r="E1" s="510"/>
      <c r="F1" s="510"/>
      <c r="G1" s="510"/>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11" t="s">
        <v>834</v>
      </c>
      <c r="B16" s="511" t="s">
        <v>847</v>
      </c>
      <c r="C16" s="40">
        <f>SUM(C9:C15)</f>
        <v>105840</v>
      </c>
      <c r="D16" s="513">
        <f>SUM(D4:D15)</f>
        <v>750</v>
      </c>
      <c r="E16" s="513">
        <f>C16-D16</f>
        <v>105090</v>
      </c>
      <c r="F16" s="549">
        <f>SUM(F4:F15)</f>
        <v>2028</v>
      </c>
      <c r="G16" s="551">
        <f>(E16-F16)/E16</f>
        <v>0.9807022552098201</v>
      </c>
    </row>
    <row r="17" spans="1:7" ht="23.25" customHeight="1" thickBot="1">
      <c r="A17" s="512"/>
      <c r="B17" s="512"/>
      <c r="C17" s="41" t="s">
        <v>1188</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R24" sqref="R24"/>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503" t="s">
        <v>686</v>
      </c>
      <c r="D4" s="504"/>
      <c r="E4" s="504"/>
      <c r="F4" s="504"/>
      <c r="G4" s="504"/>
      <c r="H4" s="504"/>
      <c r="I4" s="504"/>
      <c r="J4" s="504"/>
      <c r="K4" s="504"/>
      <c r="L4" s="504"/>
      <c r="M4" s="504"/>
      <c r="N4" s="505"/>
      <c r="O4" s="117"/>
      <c r="P4" s="506" t="s">
        <v>687</v>
      </c>
      <c r="Q4" s="507"/>
      <c r="R4" s="507"/>
      <c r="S4" s="507"/>
      <c r="T4" s="507"/>
      <c r="U4" s="507"/>
      <c r="V4" s="507"/>
      <c r="W4" s="507"/>
      <c r="X4" s="507"/>
      <c r="Y4" s="507"/>
      <c r="Z4" s="508"/>
      <c r="AA4" s="117"/>
      <c r="AB4" s="506" t="s">
        <v>688</v>
      </c>
      <c r="AC4" s="507"/>
      <c r="AD4" s="507"/>
      <c r="AE4" s="507"/>
      <c r="AF4" s="507"/>
      <c r="AG4" s="507"/>
      <c r="AH4" s="507"/>
      <c r="AI4" s="508"/>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v>1</v>
      </c>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v>1</v>
      </c>
      <c r="AA18" s="183"/>
      <c r="AB18" s="191"/>
      <c r="AC18" s="134"/>
      <c r="AD18" s="486"/>
      <c r="AE18" s="486"/>
      <c r="AF18" s="134"/>
      <c r="AG18" s="134"/>
      <c r="AH18" s="134"/>
      <c r="AI18" s="192">
        <v>1</v>
      </c>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v>2</v>
      </c>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v>1</v>
      </c>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v>1</v>
      </c>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3" t="s">
        <v>686</v>
      </c>
      <c r="D30" s="504"/>
      <c r="E30" s="504"/>
      <c r="F30" s="504"/>
      <c r="G30" s="504"/>
      <c r="H30" s="504"/>
      <c r="I30" s="504"/>
      <c r="J30" s="504"/>
      <c r="K30" s="504"/>
      <c r="L30" s="504"/>
      <c r="M30" s="504"/>
      <c r="N30" s="505"/>
      <c r="O30" s="117"/>
      <c r="P30" s="506" t="s">
        <v>687</v>
      </c>
      <c r="Q30" s="507"/>
      <c r="R30" s="507"/>
      <c r="S30" s="507"/>
      <c r="T30" s="507"/>
      <c r="U30" s="507"/>
      <c r="V30" s="507"/>
      <c r="W30" s="507"/>
      <c r="X30" s="507"/>
      <c r="Y30" s="507"/>
      <c r="Z30" s="508"/>
      <c r="AA30" s="117"/>
      <c r="AB30" s="506" t="s">
        <v>688</v>
      </c>
      <c r="AC30" s="507"/>
      <c r="AD30" s="507"/>
      <c r="AE30" s="507"/>
      <c r="AF30" s="507"/>
      <c r="AG30" s="507"/>
      <c r="AH30" s="507"/>
      <c r="AI30" s="508"/>
    </row>
    <row r="31" spans="2:35" ht="198.7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503" t="s">
        <v>686</v>
      </c>
      <c r="D57" s="504"/>
      <c r="E57" s="504"/>
      <c r="F57" s="504"/>
      <c r="G57" s="504"/>
      <c r="H57" s="504"/>
      <c r="I57" s="504"/>
      <c r="J57" s="504"/>
      <c r="K57" s="504"/>
      <c r="L57" s="504"/>
      <c r="M57" s="504"/>
      <c r="N57" s="505"/>
      <c r="O57" s="117"/>
      <c r="P57" s="506" t="s">
        <v>687</v>
      </c>
      <c r="Q57" s="507"/>
      <c r="R57" s="507"/>
      <c r="S57" s="507"/>
      <c r="T57" s="507"/>
      <c r="U57" s="507"/>
      <c r="V57" s="507"/>
      <c r="W57" s="507"/>
      <c r="X57" s="507"/>
      <c r="Y57" s="507"/>
      <c r="Z57" s="508"/>
      <c r="AA57" s="117"/>
      <c r="AB57" s="506" t="s">
        <v>688</v>
      </c>
      <c r="AC57" s="507"/>
      <c r="AD57" s="507"/>
      <c r="AE57" s="507"/>
      <c r="AF57" s="507"/>
      <c r="AG57" s="507"/>
      <c r="AH57" s="507"/>
      <c r="AI57" s="508"/>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506" t="s">
        <v>686</v>
      </c>
      <c r="D84" s="507"/>
      <c r="E84" s="507"/>
      <c r="F84" s="507"/>
      <c r="G84" s="507"/>
      <c r="H84" s="507"/>
      <c r="I84" s="507"/>
      <c r="J84" s="507"/>
      <c r="K84" s="507"/>
      <c r="L84" s="507"/>
      <c r="M84" s="507"/>
      <c r="N84" s="508"/>
      <c r="O84" s="117"/>
      <c r="P84" s="506" t="s">
        <v>687</v>
      </c>
      <c r="Q84" s="507"/>
      <c r="R84" s="507"/>
      <c r="S84" s="507"/>
      <c r="T84" s="507"/>
      <c r="U84" s="507"/>
      <c r="V84" s="507"/>
      <c r="W84" s="507"/>
      <c r="X84" s="507"/>
      <c r="Y84" s="507"/>
      <c r="Z84" s="508"/>
      <c r="AA84" s="117"/>
      <c r="AB84" s="506" t="s">
        <v>688</v>
      </c>
      <c r="AC84" s="507"/>
      <c r="AD84" s="507"/>
      <c r="AE84" s="507"/>
      <c r="AF84" s="507"/>
      <c r="AG84" s="507"/>
      <c r="AH84" s="507"/>
      <c r="AI84" s="508"/>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503" t="s">
        <v>686</v>
      </c>
      <c r="D111" s="504"/>
      <c r="E111" s="504"/>
      <c r="F111" s="504"/>
      <c r="G111" s="504"/>
      <c r="H111" s="504"/>
      <c r="I111" s="504"/>
      <c r="J111" s="504"/>
      <c r="K111" s="504"/>
      <c r="L111" s="504"/>
      <c r="M111" s="504"/>
      <c r="N111" s="505"/>
      <c r="O111" s="117"/>
      <c r="P111" s="506" t="s">
        <v>687</v>
      </c>
      <c r="Q111" s="507"/>
      <c r="R111" s="507"/>
      <c r="S111" s="507"/>
      <c r="T111" s="507"/>
      <c r="U111" s="507"/>
      <c r="V111" s="507"/>
      <c r="W111" s="507"/>
      <c r="X111" s="507"/>
      <c r="Y111" s="507"/>
      <c r="Z111" s="508"/>
      <c r="AA111" s="117"/>
      <c r="AB111" s="506" t="s">
        <v>688</v>
      </c>
      <c r="AC111" s="507"/>
      <c r="AD111" s="507"/>
      <c r="AE111" s="507"/>
      <c r="AF111" s="507"/>
      <c r="AG111" s="507"/>
      <c r="AH111" s="507"/>
      <c r="AI111" s="508"/>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506" t="s">
        <v>686</v>
      </c>
      <c r="D139" s="507"/>
      <c r="E139" s="507"/>
      <c r="F139" s="507"/>
      <c r="G139" s="507"/>
      <c r="H139" s="507"/>
      <c r="I139" s="507"/>
      <c r="J139" s="507"/>
      <c r="K139" s="507"/>
      <c r="L139" s="507"/>
      <c r="M139" s="507"/>
      <c r="N139" s="508"/>
      <c r="O139" s="117"/>
      <c r="P139" s="509" t="s">
        <v>687</v>
      </c>
      <c r="Q139" s="507"/>
      <c r="R139" s="507"/>
      <c r="S139" s="507"/>
      <c r="T139" s="507"/>
      <c r="U139" s="507"/>
      <c r="V139" s="507"/>
      <c r="W139" s="507"/>
      <c r="X139" s="507"/>
      <c r="Y139" s="507"/>
      <c r="Z139" s="508"/>
      <c r="AA139" s="117"/>
      <c r="AB139" s="506" t="s">
        <v>688</v>
      </c>
      <c r="AC139" s="507"/>
      <c r="AD139" s="507"/>
      <c r="AE139" s="507"/>
      <c r="AF139" s="507"/>
      <c r="AG139" s="507"/>
      <c r="AH139" s="507"/>
      <c r="AI139" s="508"/>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506" t="s">
        <v>686</v>
      </c>
      <c r="D167" s="507"/>
      <c r="E167" s="507"/>
      <c r="F167" s="507"/>
      <c r="G167" s="507"/>
      <c r="H167" s="507"/>
      <c r="I167" s="507"/>
      <c r="J167" s="507"/>
      <c r="K167" s="507"/>
      <c r="L167" s="507"/>
      <c r="M167" s="507"/>
      <c r="N167" s="508"/>
      <c r="O167" s="117"/>
      <c r="P167" s="509" t="s">
        <v>687</v>
      </c>
      <c r="Q167" s="507"/>
      <c r="R167" s="507"/>
      <c r="S167" s="507"/>
      <c r="T167" s="507"/>
      <c r="U167" s="507"/>
      <c r="V167" s="507"/>
      <c r="W167" s="507"/>
      <c r="X167" s="507"/>
      <c r="Y167" s="507"/>
      <c r="Z167" s="508"/>
      <c r="AA167" s="117"/>
      <c r="AB167" s="506" t="s">
        <v>688</v>
      </c>
      <c r="AC167" s="507"/>
      <c r="AD167" s="507"/>
      <c r="AE167" s="507"/>
      <c r="AF167" s="507"/>
      <c r="AG167" s="507"/>
      <c r="AH167" s="507"/>
      <c r="AI167" s="508"/>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111:N111"/>
    <mergeCell ref="P111:Z111"/>
    <mergeCell ref="AB111:AI111"/>
    <mergeCell ref="C139:N139"/>
    <mergeCell ref="C167:N167"/>
    <mergeCell ref="AB139:AI139"/>
    <mergeCell ref="AB167:AI167"/>
    <mergeCell ref="P139:Z139"/>
    <mergeCell ref="P167:Z167"/>
    <mergeCell ref="C57:N57"/>
    <mergeCell ref="P57:Z57"/>
    <mergeCell ref="AB57:AI57"/>
    <mergeCell ref="C84:N84"/>
    <mergeCell ref="P84:Z84"/>
    <mergeCell ref="AB84:AI84"/>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922</v>
      </c>
      <c r="B1" s="510"/>
      <c r="C1" s="510"/>
      <c r="D1" s="510"/>
      <c r="E1" s="510"/>
      <c r="F1" s="510"/>
      <c r="G1" s="510"/>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11" t="s">
        <v>834</v>
      </c>
      <c r="B16" s="511" t="s">
        <v>848</v>
      </c>
      <c r="C16" s="40">
        <f>SUM(C9:C15)</f>
        <v>308160</v>
      </c>
      <c r="D16" s="513">
        <f>SUM(D4:D15)</f>
        <v>16405</v>
      </c>
      <c r="E16" s="513">
        <f>C16-D16</f>
        <v>291755</v>
      </c>
      <c r="F16" s="549">
        <f>SUM(F4:F15)</f>
        <v>4989</v>
      </c>
      <c r="G16" s="551">
        <f>(E16-F16)/E16</f>
        <v>0.9829000359891005</v>
      </c>
    </row>
    <row r="17" spans="1:7" ht="23.25" customHeight="1" thickBot="1">
      <c r="A17" s="512"/>
      <c r="B17" s="512"/>
      <c r="C17" s="41" t="s">
        <v>1188</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10" t="s">
        <v>921</v>
      </c>
      <c r="B1" s="510"/>
      <c r="C1" s="510"/>
      <c r="D1" s="510"/>
      <c r="E1" s="510"/>
      <c r="F1" s="510"/>
      <c r="G1" s="510"/>
    </row>
    <row r="2" spans="1:7" ht="23.25" customHeight="1" thickBot="1">
      <c r="A2" s="553" t="s">
        <v>835</v>
      </c>
      <c r="B2" s="553"/>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11" t="s">
        <v>834</v>
      </c>
      <c r="B16" s="511" t="s">
        <v>847</v>
      </c>
      <c r="C16" s="40">
        <f>SUM(C9:C15)</f>
        <v>105840</v>
      </c>
      <c r="D16" s="513">
        <f>SUM(D4:D15)</f>
        <v>315</v>
      </c>
      <c r="E16" s="513">
        <f>C16-D16</f>
        <v>105525</v>
      </c>
      <c r="F16" s="549">
        <f>SUM(F4:F15)</f>
        <v>1723</v>
      </c>
      <c r="G16" s="551">
        <f>(E16-F16)/E16</f>
        <v>0.9836721156124141</v>
      </c>
    </row>
    <row r="17" spans="1:7" ht="23.25" customHeight="1" thickBot="1">
      <c r="A17" s="512"/>
      <c r="B17" s="512"/>
      <c r="C17" s="41" t="s">
        <v>1188</v>
      </c>
      <c r="D17" s="514"/>
      <c r="E17" s="514"/>
      <c r="F17" s="550"/>
      <c r="G17" s="55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11" t="s">
        <v>1316</v>
      </c>
      <c r="B15" s="511" t="s">
        <v>1306</v>
      </c>
      <c r="C15" s="40">
        <f>SUM(C3:C14)</f>
        <v>525600</v>
      </c>
      <c r="D15" s="513">
        <f>SUM(D3:D14)</f>
        <v>13894</v>
      </c>
      <c r="E15" s="513">
        <f>C15-D15</f>
        <v>511706</v>
      </c>
      <c r="F15" s="511">
        <f>SUM(F3:F14)</f>
        <v>3700</v>
      </c>
      <c r="G15" s="551">
        <v>0.9927</v>
      </c>
    </row>
    <row r="16" spans="1:7" ht="23.25" customHeight="1" thickBot="1">
      <c r="A16" s="512"/>
      <c r="B16" s="512"/>
      <c r="C16" s="41" t="s">
        <v>1394</v>
      </c>
      <c r="D16" s="514"/>
      <c r="E16" s="514"/>
      <c r="F16" s="512"/>
      <c r="G16" s="55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39"/>
  <sheetViews>
    <sheetView tabSelected="1" zoomScale="75" zoomScaleNormal="75" zoomScalePageLayoutView="0" workbookViewId="0" topLeftCell="A1">
      <selection activeCell="H9" sqref="H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494" t="s">
        <v>1393</v>
      </c>
      <c r="C4" s="423">
        <v>41252</v>
      </c>
      <c r="D4" s="423">
        <v>41214</v>
      </c>
      <c r="E4" s="421" t="s">
        <v>1991</v>
      </c>
      <c r="F4" s="421" t="s">
        <v>1373</v>
      </c>
      <c r="G4" s="501" t="s">
        <v>825</v>
      </c>
      <c r="H4" s="421">
        <v>510</v>
      </c>
      <c r="I4" s="421" t="s">
        <v>830</v>
      </c>
      <c r="J4" s="421" t="s">
        <v>830</v>
      </c>
      <c r="K4" s="496" t="s">
        <v>1328</v>
      </c>
      <c r="L4" s="421" t="s">
        <v>1220</v>
      </c>
      <c r="M4" s="421" t="s">
        <v>1220</v>
      </c>
      <c r="N4" s="421" t="s">
        <v>1325</v>
      </c>
      <c r="O4" s="421" t="s">
        <v>1113</v>
      </c>
      <c r="P4" s="421" t="s">
        <v>26</v>
      </c>
      <c r="Q4" s="421" t="s">
        <v>1220</v>
      </c>
      <c r="R4" s="421" t="s">
        <v>1220</v>
      </c>
      <c r="S4" s="423" t="s">
        <v>1220</v>
      </c>
      <c r="T4" s="421"/>
      <c r="U4" s="424" t="s">
        <v>1287</v>
      </c>
    </row>
    <row r="5" spans="2:21" ht="25.5">
      <c r="B5" s="474" t="s">
        <v>1393</v>
      </c>
      <c r="C5" s="354">
        <v>41246</v>
      </c>
      <c r="D5" s="354">
        <v>41246</v>
      </c>
      <c r="E5" s="354" t="s">
        <v>1992</v>
      </c>
      <c r="F5" s="375" t="s">
        <v>1993</v>
      </c>
      <c r="G5" s="375" t="s">
        <v>1994</v>
      </c>
      <c r="H5" s="353">
        <v>1361</v>
      </c>
      <c r="I5" s="452" t="s">
        <v>830</v>
      </c>
      <c r="J5" s="125" t="s">
        <v>1996</v>
      </c>
      <c r="K5" s="452" t="s">
        <v>1995</v>
      </c>
      <c r="L5" s="452" t="s">
        <v>1982</v>
      </c>
      <c r="M5" s="375" t="s">
        <v>960</v>
      </c>
      <c r="N5" s="375" t="s">
        <v>1326</v>
      </c>
      <c r="O5" s="375" t="s">
        <v>1207</v>
      </c>
      <c r="P5" s="375" t="s">
        <v>1218</v>
      </c>
      <c r="Q5" s="375" t="s">
        <v>1218</v>
      </c>
      <c r="R5" s="452"/>
      <c r="S5" s="354">
        <v>41247</v>
      </c>
      <c r="T5" s="474"/>
      <c r="U5" s="502" t="s">
        <v>1982</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1392</v>
      </c>
      <c r="C7" s="423">
        <v>41224</v>
      </c>
      <c r="D7" s="423">
        <v>41214</v>
      </c>
      <c r="E7" s="421" t="s">
        <v>1991</v>
      </c>
      <c r="F7" s="421" t="s">
        <v>649</v>
      </c>
      <c r="G7" s="501" t="s">
        <v>1990</v>
      </c>
      <c r="H7" s="421">
        <v>613</v>
      </c>
      <c r="I7" s="421" t="s">
        <v>830</v>
      </c>
      <c r="J7" s="421" t="s">
        <v>830</v>
      </c>
      <c r="K7" s="496" t="s">
        <v>1328</v>
      </c>
      <c r="L7" s="421" t="s">
        <v>1220</v>
      </c>
      <c r="M7" s="421" t="s">
        <v>1220</v>
      </c>
      <c r="N7" s="421" t="s">
        <v>1325</v>
      </c>
      <c r="O7" s="421" t="s">
        <v>1113</v>
      </c>
      <c r="P7" s="421" t="s">
        <v>26</v>
      </c>
      <c r="Q7" s="421" t="s">
        <v>1220</v>
      </c>
      <c r="R7" s="421" t="s">
        <v>1220</v>
      </c>
      <c r="S7" s="423" t="s">
        <v>1220</v>
      </c>
      <c r="T7" s="421"/>
      <c r="U7" s="424" t="s">
        <v>1287</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1315</v>
      </c>
      <c r="C9" s="423">
        <v>41189</v>
      </c>
      <c r="D9" s="423">
        <v>41179</v>
      </c>
      <c r="E9" s="421" t="s">
        <v>1988</v>
      </c>
      <c r="F9" s="421" t="s">
        <v>649</v>
      </c>
      <c r="G9" s="501" t="s">
        <v>1989</v>
      </c>
      <c r="H9" s="421">
        <v>860</v>
      </c>
      <c r="I9" s="421" t="s">
        <v>830</v>
      </c>
      <c r="J9" s="421" t="s">
        <v>830</v>
      </c>
      <c r="K9" s="496" t="s">
        <v>1328</v>
      </c>
      <c r="L9" s="421" t="s">
        <v>1220</v>
      </c>
      <c r="M9" s="421" t="s">
        <v>1220</v>
      </c>
      <c r="N9" s="421" t="s">
        <v>1325</v>
      </c>
      <c r="O9" s="421" t="s">
        <v>1113</v>
      </c>
      <c r="P9" s="421" t="s">
        <v>26</v>
      </c>
      <c r="Q9" s="421" t="s">
        <v>1220</v>
      </c>
      <c r="R9" s="421" t="s">
        <v>1220</v>
      </c>
      <c r="S9" s="423" t="s">
        <v>1220</v>
      </c>
      <c r="T9" s="421"/>
      <c r="U9" s="424" t="s">
        <v>1287</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1314</v>
      </c>
      <c r="C11" s="376" t="s">
        <v>1985</v>
      </c>
      <c r="D11" s="354">
        <v>41173</v>
      </c>
      <c r="E11" s="375" t="s">
        <v>1984</v>
      </c>
      <c r="F11" s="375" t="s">
        <v>1424</v>
      </c>
      <c r="G11" s="375" t="s">
        <v>1588</v>
      </c>
      <c r="H11" s="353">
        <v>3630</v>
      </c>
      <c r="I11" s="452" t="s">
        <v>830</v>
      </c>
      <c r="J11" s="375" t="s">
        <v>1453</v>
      </c>
      <c r="K11" s="20" t="s">
        <v>1987</v>
      </c>
      <c r="L11" s="375" t="s">
        <v>1982</v>
      </c>
      <c r="M11" s="375" t="s">
        <v>960</v>
      </c>
      <c r="N11" s="375" t="s">
        <v>1329</v>
      </c>
      <c r="O11" s="375" t="s">
        <v>1207</v>
      </c>
      <c r="P11" s="375" t="s">
        <v>1952</v>
      </c>
      <c r="Q11" s="375"/>
      <c r="R11" s="375"/>
      <c r="S11" s="376">
        <v>41173</v>
      </c>
      <c r="T11" s="375" t="s">
        <v>1986</v>
      </c>
      <c r="U11" s="424" t="s">
        <v>1287</v>
      </c>
    </row>
    <row r="12" spans="2:21" s="23" customFormat="1" ht="25.5">
      <c r="B12" s="494" t="s">
        <v>1314</v>
      </c>
      <c r="C12" s="423">
        <v>41174</v>
      </c>
      <c r="D12" s="423">
        <v>41144</v>
      </c>
      <c r="E12" s="423" t="s">
        <v>1983</v>
      </c>
      <c r="F12" s="421" t="s">
        <v>1520</v>
      </c>
      <c r="G12" s="501">
        <v>0.7243055555555555</v>
      </c>
      <c r="H12" s="421">
        <v>1643</v>
      </c>
      <c r="I12" s="421" t="s">
        <v>830</v>
      </c>
      <c r="J12" s="421" t="s">
        <v>830</v>
      </c>
      <c r="K12" s="496" t="s">
        <v>1328</v>
      </c>
      <c r="L12" s="421" t="s">
        <v>1220</v>
      </c>
      <c r="M12" s="421" t="s">
        <v>1220</v>
      </c>
      <c r="N12" s="421" t="s">
        <v>1325</v>
      </c>
      <c r="O12" s="421" t="s">
        <v>1113</v>
      </c>
      <c r="P12" s="421" t="s">
        <v>26</v>
      </c>
      <c r="Q12" s="421" t="s">
        <v>1220</v>
      </c>
      <c r="R12" s="421" t="s">
        <v>1220</v>
      </c>
      <c r="S12" s="423" t="s">
        <v>1220</v>
      </c>
      <c r="T12" s="421"/>
      <c r="U12" s="424" t="s">
        <v>1287</v>
      </c>
    </row>
    <row r="13" spans="1:21" s="474" customFormat="1" ht="57">
      <c r="A13" s="102"/>
      <c r="B13" s="353" t="s">
        <v>1314</v>
      </c>
      <c r="C13" s="354">
        <v>41154</v>
      </c>
      <c r="D13" s="354">
        <v>41156</v>
      </c>
      <c r="E13" s="354" t="s">
        <v>1969</v>
      </c>
      <c r="F13" s="353" t="s">
        <v>1029</v>
      </c>
      <c r="G13" s="353" t="s">
        <v>1968</v>
      </c>
      <c r="H13" s="353">
        <v>112</v>
      </c>
      <c r="I13" s="452" t="s">
        <v>830</v>
      </c>
      <c r="J13" s="375" t="s">
        <v>1453</v>
      </c>
      <c r="K13" s="20" t="s">
        <v>1972</v>
      </c>
      <c r="L13" s="375" t="s">
        <v>1974</v>
      </c>
      <c r="M13" s="375" t="s">
        <v>960</v>
      </c>
      <c r="N13" s="375" t="s">
        <v>1326</v>
      </c>
      <c r="O13" s="375" t="s">
        <v>1207</v>
      </c>
      <c r="P13" s="375" t="s">
        <v>1952</v>
      </c>
      <c r="R13" s="463" t="s">
        <v>1980</v>
      </c>
      <c r="S13" s="354">
        <v>41154</v>
      </c>
      <c r="T13" s="499" t="s">
        <v>1973</v>
      </c>
      <c r="U13" s="424" t="s">
        <v>1287</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1313</v>
      </c>
      <c r="C15" s="13">
        <v>41151</v>
      </c>
      <c r="D15" s="13" t="s">
        <v>1220</v>
      </c>
      <c r="E15" s="390" t="s">
        <v>1220</v>
      </c>
      <c r="F15" s="18" t="s">
        <v>1965</v>
      </c>
      <c r="G15" s="18" t="s">
        <v>1966</v>
      </c>
      <c r="H15" s="18">
        <v>76</v>
      </c>
      <c r="I15" s="18" t="s">
        <v>830</v>
      </c>
      <c r="J15" s="18" t="s">
        <v>1453</v>
      </c>
      <c r="K15" s="498" t="s">
        <v>1981</v>
      </c>
      <c r="L15" s="18" t="s">
        <v>1967</v>
      </c>
      <c r="M15" s="18" t="s">
        <v>960</v>
      </c>
      <c r="N15" s="18" t="s">
        <v>1326</v>
      </c>
      <c r="O15" s="18" t="s">
        <v>1977</v>
      </c>
      <c r="P15" s="377" t="s">
        <v>1975</v>
      </c>
      <c r="Q15" s="18" t="s">
        <v>1978</v>
      </c>
      <c r="R15" s="453" t="s">
        <v>1979</v>
      </c>
      <c r="S15" s="13">
        <v>41151</v>
      </c>
      <c r="T15" s="125" t="s">
        <v>1982</v>
      </c>
      <c r="U15" s="500" t="s">
        <v>1982</v>
      </c>
    </row>
    <row r="16" spans="2:21" s="23" customFormat="1" ht="25.5">
      <c r="B16" s="494" t="s">
        <v>1313</v>
      </c>
      <c r="C16" s="423">
        <v>41146</v>
      </c>
      <c r="D16" s="423">
        <v>41116</v>
      </c>
      <c r="E16" s="423" t="s">
        <v>1964</v>
      </c>
      <c r="F16" s="421" t="s">
        <v>1520</v>
      </c>
      <c r="G16" s="495">
        <v>0.3229166666666667</v>
      </c>
      <c r="H16" s="421">
        <v>1785</v>
      </c>
      <c r="I16" s="421" t="s">
        <v>830</v>
      </c>
      <c r="J16" s="421" t="s">
        <v>830</v>
      </c>
      <c r="K16" s="496" t="s">
        <v>1328</v>
      </c>
      <c r="L16" s="421" t="s">
        <v>1220</v>
      </c>
      <c r="M16" s="421" t="s">
        <v>1220</v>
      </c>
      <c r="N16" s="421" t="s">
        <v>1325</v>
      </c>
      <c r="O16" s="421" t="s">
        <v>1113</v>
      </c>
      <c r="P16" s="421" t="s">
        <v>26</v>
      </c>
      <c r="Q16" s="421" t="s">
        <v>1220</v>
      </c>
      <c r="R16" s="421" t="s">
        <v>1220</v>
      </c>
      <c r="S16" s="423" t="s">
        <v>1220</v>
      </c>
      <c r="T16" s="421"/>
      <c r="U16" s="424" t="s">
        <v>1287</v>
      </c>
    </row>
    <row r="17" spans="2:21" s="23" customFormat="1" ht="12.75">
      <c r="B17" s="390" t="s">
        <v>1313</v>
      </c>
      <c r="C17" s="13">
        <v>41125</v>
      </c>
      <c r="D17" s="13" t="s">
        <v>1220</v>
      </c>
      <c r="E17" s="327" t="s">
        <v>1220</v>
      </c>
      <c r="F17" s="18" t="s">
        <v>1510</v>
      </c>
      <c r="G17" s="18" t="s">
        <v>1976</v>
      </c>
      <c r="H17" s="18">
        <v>377</v>
      </c>
      <c r="I17" s="18" t="s">
        <v>830</v>
      </c>
      <c r="J17" s="18" t="s">
        <v>1395</v>
      </c>
      <c r="K17" s="493" t="s">
        <v>1326</v>
      </c>
      <c r="L17" s="18" t="s">
        <v>1963</v>
      </c>
      <c r="M17" s="18"/>
      <c r="N17" s="18" t="s">
        <v>1326</v>
      </c>
      <c r="O17" s="18" t="s">
        <v>1207</v>
      </c>
      <c r="P17" s="18" t="s">
        <v>1389</v>
      </c>
      <c r="Q17" s="18"/>
      <c r="R17" s="18" t="s">
        <v>1971</v>
      </c>
      <c r="S17" s="13" t="s">
        <v>1218</v>
      </c>
      <c r="T17" s="7" t="s">
        <v>1970</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1312</v>
      </c>
      <c r="C19" s="13" t="s">
        <v>1962</v>
      </c>
      <c r="D19" s="13">
        <v>41109</v>
      </c>
      <c r="E19" s="110" t="s">
        <v>1955</v>
      </c>
      <c r="F19" s="18" t="s">
        <v>1220</v>
      </c>
      <c r="G19" s="18" t="s">
        <v>1220</v>
      </c>
      <c r="H19" s="18" t="s">
        <v>1220</v>
      </c>
      <c r="I19" s="18" t="s">
        <v>830</v>
      </c>
      <c r="J19" s="18" t="s">
        <v>1453</v>
      </c>
      <c r="K19" s="493" t="s">
        <v>1956</v>
      </c>
      <c r="L19" s="18"/>
      <c r="M19" s="18" t="s">
        <v>1220</v>
      </c>
      <c r="N19" s="18"/>
      <c r="O19" s="18" t="s">
        <v>1554</v>
      </c>
      <c r="P19" s="18"/>
      <c r="Q19" s="18" t="s">
        <v>1960</v>
      </c>
      <c r="R19" s="18" t="s">
        <v>1961</v>
      </c>
      <c r="S19" s="13">
        <v>41113</v>
      </c>
      <c r="T19" s="7" t="s">
        <v>1959</v>
      </c>
      <c r="U19" s="399"/>
    </row>
    <row r="20" spans="2:21" s="23" customFormat="1" ht="25.5">
      <c r="B20" s="379" t="s">
        <v>1312</v>
      </c>
      <c r="C20" s="57">
        <v>41105</v>
      </c>
      <c r="D20" s="57">
        <v>41095</v>
      </c>
      <c r="E20" s="57" t="s">
        <v>1957</v>
      </c>
      <c r="F20" s="59" t="s">
        <v>649</v>
      </c>
      <c r="G20" s="59" t="s">
        <v>1958</v>
      </c>
      <c r="H20" s="59">
        <v>764</v>
      </c>
      <c r="I20" s="59" t="s">
        <v>830</v>
      </c>
      <c r="J20" s="59" t="s">
        <v>830</v>
      </c>
      <c r="K20" s="445" t="s">
        <v>1328</v>
      </c>
      <c r="L20" s="59" t="s">
        <v>1220</v>
      </c>
      <c r="M20" s="59" t="s">
        <v>1220</v>
      </c>
      <c r="N20" s="59" t="s">
        <v>1325</v>
      </c>
      <c r="O20" s="59" t="s">
        <v>1113</v>
      </c>
      <c r="P20" s="59" t="s">
        <v>26</v>
      </c>
      <c r="Q20" s="59" t="s">
        <v>1220</v>
      </c>
      <c r="R20" s="59" t="s">
        <v>1220</v>
      </c>
      <c r="S20" s="57" t="s">
        <v>1220</v>
      </c>
      <c r="T20" s="59"/>
      <c r="U20" s="399" t="s">
        <v>1287</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1311</v>
      </c>
      <c r="C22" s="57">
        <v>41077</v>
      </c>
      <c r="D22" s="57">
        <v>41077</v>
      </c>
      <c r="E22" s="57" t="s">
        <v>1946</v>
      </c>
      <c r="F22" s="59" t="s">
        <v>649</v>
      </c>
      <c r="G22" s="59" t="s">
        <v>366</v>
      </c>
      <c r="H22" s="59">
        <v>720</v>
      </c>
      <c r="I22" s="59" t="s">
        <v>830</v>
      </c>
      <c r="J22" s="59" t="s">
        <v>830</v>
      </c>
      <c r="K22" s="445" t="s">
        <v>1328</v>
      </c>
      <c r="L22" s="59" t="s">
        <v>1220</v>
      </c>
      <c r="M22" s="59" t="s">
        <v>1220</v>
      </c>
      <c r="N22" s="59" t="s">
        <v>1325</v>
      </c>
      <c r="O22" s="59" t="s">
        <v>1113</v>
      </c>
      <c r="P22" s="59" t="s">
        <v>26</v>
      </c>
      <c r="Q22" s="59" t="s">
        <v>1220</v>
      </c>
      <c r="R22" s="59" t="s">
        <v>1220</v>
      </c>
      <c r="S22" s="57" t="s">
        <v>1220</v>
      </c>
      <c r="T22" s="59"/>
      <c r="U22" s="399" t="s">
        <v>1287</v>
      </c>
    </row>
    <row r="23" spans="2:21" ht="43.5" customHeight="1">
      <c r="B23" s="375" t="s">
        <v>1311</v>
      </c>
      <c r="C23" s="354">
        <v>41085</v>
      </c>
      <c r="D23" s="354">
        <v>41086</v>
      </c>
      <c r="E23" s="353" t="s">
        <v>1947</v>
      </c>
      <c r="F23" s="375" t="s">
        <v>1944</v>
      </c>
      <c r="G23" s="375" t="s">
        <v>1945</v>
      </c>
      <c r="H23" s="353">
        <v>37</v>
      </c>
      <c r="I23" s="492" t="s">
        <v>830</v>
      </c>
      <c r="J23" s="492" t="s">
        <v>1453</v>
      </c>
      <c r="K23" s="452" t="s">
        <v>1953</v>
      </c>
      <c r="L23" s="375" t="s">
        <v>151</v>
      </c>
      <c r="M23" s="375" t="s">
        <v>960</v>
      </c>
      <c r="N23" s="375" t="s">
        <v>1326</v>
      </c>
      <c r="O23" s="375" t="s">
        <v>1207</v>
      </c>
      <c r="P23" s="375" t="s">
        <v>1952</v>
      </c>
      <c r="Q23" s="125" t="s">
        <v>1954</v>
      </c>
      <c r="R23" s="474"/>
      <c r="S23" s="354">
        <v>41085</v>
      </c>
      <c r="T23" s="474"/>
      <c r="U23" s="399" t="s">
        <v>1287</v>
      </c>
    </row>
    <row r="24" spans="2:21" s="23" customFormat="1" ht="25.5">
      <c r="B24" s="379" t="s">
        <v>1311</v>
      </c>
      <c r="C24" s="57">
        <v>41037</v>
      </c>
      <c r="D24" s="57">
        <v>41026</v>
      </c>
      <c r="E24" s="57" t="s">
        <v>1948</v>
      </c>
      <c r="F24" s="59" t="s">
        <v>1949</v>
      </c>
      <c r="G24" s="59" t="s">
        <v>1950</v>
      </c>
      <c r="H24" s="59">
        <v>2796</v>
      </c>
      <c r="I24" s="59" t="s">
        <v>830</v>
      </c>
      <c r="J24" s="59" t="s">
        <v>830</v>
      </c>
      <c r="K24" s="445" t="s">
        <v>1951</v>
      </c>
      <c r="L24" s="59" t="s">
        <v>1220</v>
      </c>
      <c r="M24" s="59" t="s">
        <v>1220</v>
      </c>
      <c r="N24" s="59" t="s">
        <v>1325</v>
      </c>
      <c r="O24" s="59" t="s">
        <v>1113</v>
      </c>
      <c r="P24" s="59" t="s">
        <v>26</v>
      </c>
      <c r="Q24" s="59" t="s">
        <v>1220</v>
      </c>
      <c r="R24" s="59" t="s">
        <v>1220</v>
      </c>
      <c r="S24" s="57" t="s">
        <v>1220</v>
      </c>
      <c r="T24" s="59"/>
      <c r="U24" s="399" t="s">
        <v>1287</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1310</v>
      </c>
      <c r="C26" s="354">
        <v>40674</v>
      </c>
      <c r="D26" s="354" t="s">
        <v>1220</v>
      </c>
      <c r="E26" s="375" t="s">
        <v>1220</v>
      </c>
      <c r="F26" s="375" t="s">
        <v>1932</v>
      </c>
      <c r="G26" s="375" t="s">
        <v>1933</v>
      </c>
      <c r="H26" s="353">
        <v>420</v>
      </c>
      <c r="I26" s="452" t="s">
        <v>830</v>
      </c>
      <c r="J26" s="16" t="s">
        <v>1453</v>
      </c>
      <c r="K26" s="434" t="s">
        <v>1936</v>
      </c>
      <c r="L26" s="452" t="s">
        <v>1939</v>
      </c>
      <c r="M26" s="375" t="s">
        <v>960</v>
      </c>
      <c r="N26" s="375" t="s">
        <v>1326</v>
      </c>
      <c r="O26" s="375" t="s">
        <v>1207</v>
      </c>
      <c r="P26" s="377" t="s">
        <v>1940</v>
      </c>
      <c r="Q26" s="454" t="s">
        <v>1934</v>
      </c>
      <c r="R26" s="483" t="s">
        <v>1935</v>
      </c>
      <c r="S26" s="354">
        <v>41041</v>
      </c>
      <c r="T26" s="481" t="s">
        <v>1943</v>
      </c>
      <c r="U26" s="399" t="s">
        <v>1287</v>
      </c>
    </row>
    <row r="27" spans="2:21" s="23" customFormat="1" ht="25.5">
      <c r="B27" s="379" t="s">
        <v>1310</v>
      </c>
      <c r="C27" s="57">
        <v>41035</v>
      </c>
      <c r="D27" s="57">
        <v>41026</v>
      </c>
      <c r="E27" s="57" t="s">
        <v>1937</v>
      </c>
      <c r="F27" s="59" t="s">
        <v>649</v>
      </c>
      <c r="G27" s="59" t="s">
        <v>1938</v>
      </c>
      <c r="H27" s="59">
        <v>772</v>
      </c>
      <c r="I27" s="59" t="s">
        <v>830</v>
      </c>
      <c r="J27" s="59" t="s">
        <v>830</v>
      </c>
      <c r="K27" s="445" t="s">
        <v>1328</v>
      </c>
      <c r="L27" s="59" t="s">
        <v>1220</v>
      </c>
      <c r="M27" s="59" t="s">
        <v>1220</v>
      </c>
      <c r="N27" s="59" t="s">
        <v>1325</v>
      </c>
      <c r="O27" s="59" t="s">
        <v>1113</v>
      </c>
      <c r="P27" s="59" t="s">
        <v>26</v>
      </c>
      <c r="Q27" s="59" t="s">
        <v>1220</v>
      </c>
      <c r="R27" s="59" t="s">
        <v>1220</v>
      </c>
      <c r="S27" s="57" t="s">
        <v>1220</v>
      </c>
      <c r="T27" s="59"/>
      <c r="U27" s="399" t="s">
        <v>1287</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89.25">
      <c r="B29" s="375" t="s">
        <v>1309</v>
      </c>
      <c r="C29" s="354">
        <v>41017</v>
      </c>
      <c r="D29" s="354">
        <v>41017</v>
      </c>
      <c r="E29" s="375" t="s">
        <v>1926</v>
      </c>
      <c r="F29" s="375" t="s">
        <v>1095</v>
      </c>
      <c r="G29" s="375" t="s">
        <v>1529</v>
      </c>
      <c r="H29" s="353">
        <v>60</v>
      </c>
      <c r="I29" s="452" t="s">
        <v>830</v>
      </c>
      <c r="J29" s="125" t="s">
        <v>1928</v>
      </c>
      <c r="K29" s="482" t="s">
        <v>1329</v>
      </c>
      <c r="L29" s="125" t="s">
        <v>1941</v>
      </c>
      <c r="M29" s="375" t="s">
        <v>960</v>
      </c>
      <c r="N29" s="375" t="s">
        <v>1329</v>
      </c>
      <c r="O29" s="375" t="s">
        <v>1207</v>
      </c>
      <c r="P29" s="20" t="s">
        <v>1930</v>
      </c>
      <c r="Q29" s="125" t="s">
        <v>1929</v>
      </c>
      <c r="R29" s="452" t="s">
        <v>1942</v>
      </c>
      <c r="S29" s="354">
        <v>41017</v>
      </c>
      <c r="T29" s="125" t="s">
        <v>1931</v>
      </c>
      <c r="U29" s="399" t="s">
        <v>1287</v>
      </c>
    </row>
    <row r="30" spans="2:21" s="23" customFormat="1" ht="25.5">
      <c r="B30" s="379" t="s">
        <v>1309</v>
      </c>
      <c r="C30" s="57">
        <v>41014</v>
      </c>
      <c r="D30" s="57">
        <v>41004</v>
      </c>
      <c r="E30" s="59" t="s">
        <v>1927</v>
      </c>
      <c r="F30" s="59" t="s">
        <v>649</v>
      </c>
      <c r="G30" s="59" t="s">
        <v>825</v>
      </c>
      <c r="H30" s="59">
        <v>920</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ht="51">
      <c r="B31" s="375" t="s">
        <v>1309</v>
      </c>
      <c r="C31" s="354">
        <v>41001</v>
      </c>
      <c r="D31" s="354">
        <v>41001</v>
      </c>
      <c r="E31" s="354" t="s">
        <v>1921</v>
      </c>
      <c r="F31" s="375" t="s">
        <v>1220</v>
      </c>
      <c r="G31" s="375" t="s">
        <v>1220</v>
      </c>
      <c r="H31" s="375" t="s">
        <v>1220</v>
      </c>
      <c r="I31" s="452" t="s">
        <v>830</v>
      </c>
      <c r="J31" s="375" t="s">
        <v>1453</v>
      </c>
      <c r="K31" s="125" t="s">
        <v>1923</v>
      </c>
      <c r="L31" s="474"/>
      <c r="M31" s="375" t="s">
        <v>1924</v>
      </c>
      <c r="N31" s="375" t="s">
        <v>1329</v>
      </c>
      <c r="O31" s="375" t="s">
        <v>1207</v>
      </c>
      <c r="P31" s="377" t="s">
        <v>1925</v>
      </c>
      <c r="Q31" s="474"/>
      <c r="R31" s="474"/>
      <c r="S31" s="354">
        <v>41001</v>
      </c>
      <c r="T31" s="7" t="s">
        <v>1922</v>
      </c>
      <c r="U31" s="399" t="s">
        <v>1287</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1308</v>
      </c>
      <c r="C33" s="57">
        <v>40972</v>
      </c>
      <c r="D33" s="57">
        <v>40962</v>
      </c>
      <c r="E33" s="59" t="s">
        <v>1920</v>
      </c>
      <c r="F33" s="59" t="s">
        <v>649</v>
      </c>
      <c r="G33" s="59" t="s">
        <v>1665</v>
      </c>
      <c r="H33" s="59">
        <v>600</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1307</v>
      </c>
      <c r="C35" s="57">
        <v>40965</v>
      </c>
      <c r="D35" s="57">
        <v>40941</v>
      </c>
      <c r="E35" s="57" t="s">
        <v>1919</v>
      </c>
      <c r="F35" s="59" t="s">
        <v>649</v>
      </c>
      <c r="G35" s="59" t="s">
        <v>909</v>
      </c>
      <c r="H35" s="59">
        <v>860</v>
      </c>
      <c r="I35" s="59" t="s">
        <v>830</v>
      </c>
      <c r="J35" s="59" t="s">
        <v>830</v>
      </c>
      <c r="K35" s="59" t="s">
        <v>1328</v>
      </c>
      <c r="L35" s="59" t="s">
        <v>1220</v>
      </c>
      <c r="M35" s="59" t="s">
        <v>1220</v>
      </c>
      <c r="N35" s="59" t="s">
        <v>1325</v>
      </c>
      <c r="O35" s="59" t="s">
        <v>1113</v>
      </c>
      <c r="P35" s="59" t="s">
        <v>26</v>
      </c>
      <c r="Q35" s="59" t="s">
        <v>1220</v>
      </c>
      <c r="R35" s="59" t="s">
        <v>1220</v>
      </c>
      <c r="S35" s="57" t="s">
        <v>1220</v>
      </c>
      <c r="T35" s="59"/>
      <c r="U35" s="399" t="s">
        <v>1287</v>
      </c>
    </row>
    <row r="36" spans="2:21" s="23" customFormat="1" ht="25.5">
      <c r="B36" s="379" t="s">
        <v>1307</v>
      </c>
      <c r="C36" s="57">
        <v>40951</v>
      </c>
      <c r="D36" s="57">
        <v>40941</v>
      </c>
      <c r="E36" s="57" t="s">
        <v>1918</v>
      </c>
      <c r="F36" s="59" t="s">
        <v>649</v>
      </c>
      <c r="G36" s="59" t="s">
        <v>858</v>
      </c>
      <c r="H36" s="59">
        <v>750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1305</v>
      </c>
      <c r="C38" s="57">
        <v>40916</v>
      </c>
      <c r="D38" s="57">
        <v>40905</v>
      </c>
      <c r="E38" s="57" t="s">
        <v>1917</v>
      </c>
      <c r="F38" s="59" t="s">
        <v>649</v>
      </c>
      <c r="G38" s="59" t="s">
        <v>1596</v>
      </c>
      <c r="H38" s="59">
        <v>873</v>
      </c>
      <c r="I38" s="59" t="s">
        <v>830</v>
      </c>
      <c r="J38" s="59" t="s">
        <v>830</v>
      </c>
      <c r="K38" s="59" t="s">
        <v>1328</v>
      </c>
      <c r="L38" s="59" t="s">
        <v>1220</v>
      </c>
      <c r="M38" s="59" t="s">
        <v>1220</v>
      </c>
      <c r="N38" s="59" t="s">
        <v>1325</v>
      </c>
      <c r="O38" s="59" t="s">
        <v>1113</v>
      </c>
      <c r="P38" s="59" t="s">
        <v>26</v>
      </c>
      <c r="Q38" s="59" t="s">
        <v>1220</v>
      </c>
      <c r="R38" s="59" t="s">
        <v>1220</v>
      </c>
      <c r="S38" s="57" t="s">
        <v>1220</v>
      </c>
      <c r="T38" s="59"/>
      <c r="U38" s="399" t="s">
        <v>1287</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14" sqref="H14"/>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1914</v>
      </c>
      <c r="B1" s="510"/>
      <c r="C1" s="510"/>
      <c r="D1" s="510"/>
      <c r="E1" s="510"/>
      <c r="F1" s="510"/>
      <c r="G1" s="510"/>
      <c r="H1" s="510"/>
      <c r="I1" s="510"/>
      <c r="J1" s="510"/>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0</v>
      </c>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v>0</v>
      </c>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11" t="s">
        <v>1485</v>
      </c>
      <c r="B16" s="511" t="s">
        <v>1306</v>
      </c>
      <c r="C16" s="40">
        <f>SUM(C4:C15)</f>
        <v>181440</v>
      </c>
      <c r="D16" s="513">
        <f>SUM(D4:D15)</f>
        <v>0</v>
      </c>
      <c r="E16" s="515">
        <f>C16-D16</f>
        <v>181440</v>
      </c>
      <c r="F16" s="517">
        <f>SUM(F4:F15)</f>
        <v>830</v>
      </c>
      <c r="G16" s="519">
        <f>(C16-F16)/C16</f>
        <v>0.9954254850088183</v>
      </c>
      <c r="H16" s="521">
        <f>SUM(H4:H15)</f>
        <v>0</v>
      </c>
      <c r="I16" s="522">
        <f>SUM(I4:I15)</f>
        <v>0</v>
      </c>
      <c r="J16" s="522"/>
    </row>
    <row r="17" spans="1:10" ht="23.25" customHeight="1" thickBot="1">
      <c r="A17" s="512"/>
      <c r="B17" s="512"/>
      <c r="C17" s="41" t="s">
        <v>1486</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D15" sqref="D10:D15"/>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1914</v>
      </c>
      <c r="B1" s="510"/>
      <c r="C1" s="510"/>
      <c r="D1" s="510"/>
      <c r="E1" s="510"/>
      <c r="F1" s="510"/>
      <c r="G1" s="510"/>
      <c r="H1" s="510"/>
      <c r="I1" s="510"/>
      <c r="J1" s="510"/>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1314</v>
      </c>
      <c r="B12" s="34" t="s">
        <v>1306</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1315</v>
      </c>
      <c r="B13" s="37" t="s">
        <v>1306</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11" t="s">
        <v>1485</v>
      </c>
      <c r="B16" s="511" t="s">
        <v>1306</v>
      </c>
      <c r="C16" s="40">
        <f>SUM(C4:C15)</f>
        <v>344160</v>
      </c>
      <c r="D16" s="513">
        <f>SUM(D4:D15)</f>
        <v>14470</v>
      </c>
      <c r="E16" s="523">
        <f>C16-D16</f>
        <v>329690</v>
      </c>
      <c r="F16" s="517">
        <f>SUM(F4:F15)</f>
        <v>1176</v>
      </c>
      <c r="G16" s="519">
        <f>(E16-F16)/E16</f>
        <v>0.9964330128302344</v>
      </c>
      <c r="H16" s="521">
        <f>SUM(H4:H15)</f>
        <v>0</v>
      </c>
      <c r="I16" s="522">
        <f>SUM(I4:I15)</f>
        <v>0</v>
      </c>
      <c r="J16" s="522"/>
    </row>
    <row r="17" spans="1:10" ht="23.25" customHeight="1" thickBot="1">
      <c r="A17" s="512"/>
      <c r="B17" s="512"/>
      <c r="C17" s="41" t="s">
        <v>1486</v>
      </c>
      <c r="D17" s="514"/>
      <c r="E17" s="524"/>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13" sqref="F13"/>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1916</v>
      </c>
      <c r="B1" s="510"/>
      <c r="C1" s="510"/>
      <c r="D1" s="510"/>
      <c r="E1" s="510"/>
      <c r="F1" s="510"/>
      <c r="G1" s="510"/>
      <c r="H1" s="510"/>
      <c r="I1" s="510"/>
      <c r="J1" s="510"/>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1314</v>
      </c>
      <c r="B12" s="34" t="s">
        <v>847</v>
      </c>
      <c r="C12" s="35">
        <f>(22*12*60)+(4*4*60)</f>
        <v>16800</v>
      </c>
      <c r="D12" s="35">
        <v>1643</v>
      </c>
      <c r="E12" s="35">
        <f t="shared" si="0"/>
        <v>15157</v>
      </c>
      <c r="F12" s="175">
        <v>0</v>
      </c>
      <c r="G12" s="302">
        <f t="shared" si="1"/>
        <v>1</v>
      </c>
      <c r="H12" s="224"/>
      <c r="I12" s="259"/>
      <c r="J12" s="256">
        <f t="shared" si="2"/>
        <v>1</v>
      </c>
    </row>
    <row r="13" spans="1:10" ht="23.25" customHeight="1" thickBot="1">
      <c r="A13" s="37" t="s">
        <v>1315</v>
      </c>
      <c r="B13" s="34" t="s">
        <v>847</v>
      </c>
      <c r="C13" s="35">
        <f>(21*12*60)+(5*4*60)</f>
        <v>16320</v>
      </c>
      <c r="D13" s="35">
        <v>860</v>
      </c>
      <c r="E13" s="220">
        <f t="shared" si="0"/>
        <v>15460</v>
      </c>
      <c r="F13" s="175">
        <v>0</v>
      </c>
      <c r="G13" s="302">
        <f t="shared" si="1"/>
        <v>1</v>
      </c>
      <c r="H13" s="224"/>
      <c r="I13" s="259"/>
      <c r="J13" s="256">
        <f t="shared" si="2"/>
        <v>1</v>
      </c>
    </row>
    <row r="14" spans="1:10" ht="23.25" customHeight="1" thickBot="1">
      <c r="A14" s="37" t="s">
        <v>1392</v>
      </c>
      <c r="B14" s="34" t="s">
        <v>847</v>
      </c>
      <c r="C14" s="35">
        <f>(20*12*60)+(4*4*60)</f>
        <v>15360</v>
      </c>
      <c r="D14" s="35">
        <v>613</v>
      </c>
      <c r="E14" s="220">
        <f t="shared" si="0"/>
        <v>14747</v>
      </c>
      <c r="F14" s="175">
        <v>0</v>
      </c>
      <c r="G14" s="302">
        <f t="shared" si="1"/>
        <v>1</v>
      </c>
      <c r="H14" s="224"/>
      <c r="I14" s="259"/>
      <c r="J14" s="256">
        <f t="shared" si="2"/>
        <v>1</v>
      </c>
    </row>
    <row r="15" spans="1:10" ht="23.25" customHeight="1" thickBot="1">
      <c r="A15" s="37" t="s">
        <v>1393</v>
      </c>
      <c r="B15" s="34" t="s">
        <v>847</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11" t="s">
        <v>1485</v>
      </c>
      <c r="B16" s="511" t="s">
        <v>847</v>
      </c>
      <c r="C16" s="40">
        <f>SUM(C4:C15)</f>
        <v>195360</v>
      </c>
      <c r="D16" s="513">
        <f>SUM(D4:D15)</f>
        <v>14470</v>
      </c>
      <c r="E16" s="513">
        <f>C16-D16</f>
        <v>180890</v>
      </c>
      <c r="F16" s="525">
        <f>SUM(F4:F15)</f>
        <v>797</v>
      </c>
      <c r="G16" s="519">
        <f>(E16-F16)/E16</f>
        <v>0.9955940074078169</v>
      </c>
      <c r="H16" s="521">
        <f>SUM(H4:H15)</f>
        <v>0</v>
      </c>
      <c r="I16" s="521">
        <f>SUM(I4:I15)</f>
        <v>0</v>
      </c>
      <c r="J16" s="521"/>
    </row>
    <row r="17" spans="1:10" ht="23.25" customHeight="1" thickBot="1">
      <c r="A17" s="512"/>
      <c r="B17" s="512"/>
      <c r="C17" s="41" t="s">
        <v>1486</v>
      </c>
      <c r="D17" s="514"/>
      <c r="E17" s="514"/>
      <c r="F17" s="526"/>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1742</v>
      </c>
      <c r="B1" s="510"/>
      <c r="C1" s="510"/>
      <c r="D1" s="510"/>
      <c r="E1" s="510"/>
      <c r="F1" s="510"/>
      <c r="G1" s="510"/>
      <c r="H1" s="510"/>
      <c r="I1" s="510"/>
      <c r="J1" s="510"/>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11" t="s">
        <v>1485</v>
      </c>
      <c r="B16" s="511" t="s">
        <v>1306</v>
      </c>
      <c r="C16" s="40">
        <f>SUM(C4:C15)</f>
        <v>181440</v>
      </c>
      <c r="D16" s="513">
        <f>SUM(D4:D15)</f>
        <v>0</v>
      </c>
      <c r="E16" s="515">
        <f>C16-D16</f>
        <v>181440</v>
      </c>
      <c r="F16" s="517">
        <f>SUM(F4:F15)</f>
        <v>157</v>
      </c>
      <c r="G16" s="519">
        <f>(C16-F16)/C16</f>
        <v>0.9991347001763669</v>
      </c>
      <c r="H16" s="521">
        <f>SUM(H4:H15)</f>
        <v>0</v>
      </c>
      <c r="I16" s="522">
        <f>SUM(I4:I15)</f>
        <v>0</v>
      </c>
      <c r="J16" s="522"/>
    </row>
    <row r="17" spans="1:10" ht="23.25" customHeight="1" thickBot="1">
      <c r="A17" s="512"/>
      <c r="B17" s="512"/>
      <c r="C17" s="41" t="s">
        <v>1486</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2013-01-08T21:36:47Z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