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'Vote'!$E$30:$I$33</definedName>
    <definedName name="clearIndGenVote">'Vote'!$G$30:$I$33</definedName>
    <definedName name="clearIndREP">'Vote'!$E$42:$I$43</definedName>
    <definedName name="clearIndREPVote">'Vote'!$G$42:$I$43</definedName>
    <definedName name="clearIOU">'Vote'!$E$23:$I$27</definedName>
    <definedName name="clearIOUVote">'Vote'!$G$23:$I$27</definedName>
    <definedName name="clearMarketers">'Vote'!$E$46:$I$49</definedName>
    <definedName name="clearMarketersVote">'Vote'!$G$46:$I$49</definedName>
    <definedName name="clearMuni">'Vote'!$E$17:$I$20</definedName>
    <definedName name="clearMuniVote">'Vote'!$G$17:$I$20</definedName>
    <definedName name="clearResidential">'Vote'!$E$36:$I$39</definedName>
    <definedName name="clearResidentialVote">'Vote'!$G$36:$I$39</definedName>
    <definedName name="Coop">'Vote'!$G$10:$I$15</definedName>
    <definedName name="countCoop">'Vote'!$F$15</definedName>
    <definedName name="countCoopAbstain">'Vote'!$I$15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'Vote'!$F$28</definedName>
    <definedName name="countIOUAbstain">'Vote'!$I$28</definedName>
    <definedName name="countMarketers">'Vote'!$F$50</definedName>
    <definedName name="countMarketersAbstain">'Vote'!$I$50</definedName>
    <definedName name="countMuni">'Vote'!$F$21</definedName>
    <definedName name="countMuniAbstain">'Vote'!$I$21</definedName>
    <definedName name="countRes">'Vote'!$F$40</definedName>
    <definedName name="countResAbstain">'Vote'!$I$40</definedName>
    <definedName name="Divide_Cons_Votes">'Vote'!$D$35</definedName>
    <definedName name="FailReason">'Vote'!$G$4</definedName>
    <definedName name="IndGen">'Vote'!$G$29:$I$34</definedName>
    <definedName name="IndREP">'Vote'!$G$41:$I$44</definedName>
    <definedName name="IOU">'Vote'!$G$22:$I$28</definedName>
    <definedName name="Marketers">'Vote'!$G$45:$I$50</definedName>
    <definedName name="MotionStatus">'Vote'!$G$3</definedName>
    <definedName name="muni">'Vote'!$G$16:$I$21</definedName>
    <definedName name="MuniSubSeg">'Vote'!$H$35</definedName>
    <definedName name="Output_Area">'Vote'!$G$3:$H$4</definedName>
    <definedName name="_xlnm.Print_Area" localSheetId="0">'Vote'!$A$1:$J$57</definedName>
    <definedName name="RepVoteNo">'Vote'!#REF!</definedName>
    <definedName name="RepVoteYes">'Vote'!#REF!</definedName>
    <definedName name="Residential">'Vote'!$G$35:$I$40</definedName>
    <definedName name="SegmentOrTAC">'Vote'!$F$5</definedName>
    <definedName name="SegmentVoteNo">'Vote'!$H$5</definedName>
    <definedName name="SegmentVoteYes">'Vote'!$G$5</definedName>
    <definedName name="Total_Cons_Votes">'Vote'!$F$35</definedName>
    <definedName name="TotalMembers">'Vote'!$F$53</definedName>
    <definedName name="VoteNumberFormat">'Vote'!$G$10:$H$53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<sst xmlns="http://schemas.openxmlformats.org/spreadsheetml/2006/main" count="116" uniqueCount="82">
  <si>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</si>
  <si>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</si>
  <si>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</si>
  <si>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</si>
  <si>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</si>
  <si>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</si>
  <si>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</si>
  <si>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</si>
  <si>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</si>
  <si>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</si>
  <si>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</si>
  <si>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</si>
  <si>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</si>
  <si>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</si>
  <si>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</si>
  <si>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</si>
  <si>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</si>
  <si>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</si>
  <si>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</si>
  <si>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</si>
  <si>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</si>
  <si>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</si>
  <si>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</si>
  <si>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</si>
  <si>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</si>
  <si>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</si>
  <si>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</si>
  <si>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</si>
  <si>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</si>
  <si>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</si>
  <si>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</si>
  <si>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</si>
  <si>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</si>
  <si>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</si>
  <si>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</si>
  <si>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</si>
  <si>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</si>
  <si>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</si>
  <si>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</si>
  <si>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</si>
  <si>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Jim Lee</t>
  </si>
  <si>
    <t>Direct Energy</t>
  </si>
  <si>
    <t>Tom Burke</t>
  </si>
  <si>
    <t>South Texas Electric Cooperative</t>
  </si>
  <si>
    <t>Garland Power and Light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</si>
  <si>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</si>
  <si>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</si>
  <si>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</si>
  <si>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</si>
  <si>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</si>
  <si>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</si>
  <si>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</si>
  <si>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</si>
  <si>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Bob Wittmeyer</t>
  </si>
  <si>
    <t>Morgan Stanley</t>
  </si>
  <si>
    <t>Clayton Greer</t>
  </si>
  <si>
    <t>Dan Bailey (Christine Hauk)</t>
  </si>
  <si>
    <t>DeAnn Walker (Daniela Hammons)</t>
  </si>
  <si>
    <t>John Varnell</t>
  </si>
  <si>
    <t>Joe De Almeida</t>
  </si>
  <si>
    <r>
      <t xml:space="preserve">David Detelich (Kenan </t>
    </r>
    <r>
      <rPr>
        <sz val="8"/>
        <rFont val="Calibri"/>
        <family val="2"/>
      </rPr>
      <t>Ö</t>
    </r>
    <r>
      <rPr>
        <sz val="8"/>
        <rFont val="Arial"/>
        <family val="2"/>
      </rPr>
      <t>gelman)</t>
    </r>
  </si>
  <si>
    <t>Kim Perry</t>
  </si>
  <si>
    <t>LCRA</t>
  </si>
  <si>
    <t>Sarah Bomick</t>
  </si>
  <si>
    <t>Austin Energy</t>
  </si>
  <si>
    <t>Barksdale English</t>
  </si>
  <si>
    <t>Lone Star Transmission</t>
  </si>
  <si>
    <t>Randa Stephenson</t>
  </si>
  <si>
    <t>AEP</t>
  </si>
  <si>
    <t>Jennifer Bevil</t>
  </si>
  <si>
    <t>Ca;pine</t>
  </si>
  <si>
    <t>Randy Jones</t>
  </si>
  <si>
    <t>David Power</t>
  </si>
  <si>
    <t xml:space="preserve">Public Citizen </t>
  </si>
  <si>
    <t>Reliant</t>
  </si>
  <si>
    <t>Suzanne Bertin</t>
  </si>
  <si>
    <t>Citi Group Energy Inc.</t>
  </si>
  <si>
    <t>Eric Goff</t>
  </si>
  <si>
    <t>Motion Carries</t>
  </si>
  <si>
    <t xml:space="preserve">PRS Motion:  to endorse the 7/21/11 PRS Report for NPRR385 as amended by the 10/16/12 Luminant Energy Company LLC comments and to request that NPRR385 return to the November 2012 PRS meeting with an Impact Analysis.  </t>
  </si>
  <si>
    <t>Date: 10-18-2012</t>
  </si>
  <si>
    <t>Prepared by: Sandra Tindall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</si>
</sst>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7335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3905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733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421875" style="3" customWidth="1"/>
    <col min="2" max="2" width="23.85156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50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5.75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79</v>
      </c>
      <c r="C3" s="66"/>
      <c r="D3" s="66"/>
      <c r="E3" s="6"/>
      <c r="F3" s="60" t="s">
        <v>22</v>
      </c>
      <c r="G3" s="63" t="s">
        <v>78</v>
      </c>
      <c r="H3" s="64"/>
      <c r="I3" s="11"/>
    </row>
    <row r="4" spans="1:9" ht="79.5" customHeight="1">
      <c r="A4" s="12"/>
      <c r="B4" s="67"/>
      <c r="C4" s="7"/>
      <c r="D4" s="7"/>
      <c r="E4" s="6"/>
      <c r="F4" s="13" t="s">
        <v>24</v>
      </c>
      <c r="G4" s="65"/>
      <c r="H4" s="64"/>
      <c r="I4" s="2" t="s">
        <v>33</v>
      </c>
    </row>
    <row r="5" spans="1:9" ht="18.75" customHeight="1">
      <c r="A5" s="12"/>
      <c r="B5" s="14" t="s">
        <v>80</v>
      </c>
      <c r="C5" s="15"/>
      <c r="D5" s="7"/>
      <c r="E5" s="6"/>
      <c r="F5" s="1" t="s">
        <v>20</v>
      </c>
      <c r="G5" s="16">
        <f>IF((G53+H53)=0,"",G53)</f>
        <v>5</v>
      </c>
      <c r="H5" s="16">
        <f>IF((G53+H53)=0,"",H53)</f>
        <v>2</v>
      </c>
      <c r="I5" s="17">
        <f>I53</f>
        <v>0</v>
      </c>
    </row>
    <row r="6" spans="2:9" ht="22.5" customHeight="1">
      <c r="B6" s="14" t="s">
        <v>81</v>
      </c>
      <c r="C6" s="14"/>
      <c r="D6" s="15"/>
      <c r="E6" s="18"/>
      <c r="F6" s="1" t="s">
        <v>34</v>
      </c>
      <c r="G6" s="19">
        <f>G54</f>
        <v>0.7142857142857143</v>
      </c>
      <c r="H6" s="19">
        <f>H54</f>
        <v>0.2857142857142857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42</v>
      </c>
      <c r="F11" s="28" t="s">
        <v>15</v>
      </c>
      <c r="G11" s="54">
        <v>0.3333333333333333</v>
      </c>
      <c r="H11" s="29"/>
      <c r="I11" s="23"/>
    </row>
    <row r="12" spans="2:9" s="25" customFormat="1" ht="11.25">
      <c r="B12" s="26" t="s">
        <v>62</v>
      </c>
      <c r="C12" s="26"/>
      <c r="D12" s="26"/>
      <c r="E12" s="27" t="s">
        <v>63</v>
      </c>
      <c r="F12" s="62" t="s">
        <v>15</v>
      </c>
      <c r="G12" s="54">
        <v>0.3333333333333333</v>
      </c>
      <c r="H12" s="29"/>
      <c r="I12" s="23"/>
    </row>
    <row r="13" spans="2:9" s="25" customFormat="1" ht="11.25">
      <c r="B13" s="26" t="s">
        <v>43</v>
      </c>
      <c r="C13" s="26"/>
      <c r="D13" s="26"/>
      <c r="E13" s="27" t="s">
        <v>61</v>
      </c>
      <c r="F13" s="28" t="s">
        <v>15</v>
      </c>
      <c r="G13" s="54">
        <v>0.3333333333333333</v>
      </c>
      <c r="H13" s="29"/>
      <c r="I13" s="23"/>
    </row>
    <row r="14" spans="2:9" s="25" customFormat="1" ht="6.75" customHeight="1">
      <c r="B14" s="30"/>
      <c r="C14" s="30"/>
      <c r="D14" s="30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1">
        <f>COUNTA(F10:F14)</f>
        <v>3</v>
      </c>
      <c r="G15" s="32">
        <f>SUM(G10:G14)</f>
        <v>1</v>
      </c>
      <c r="H15" s="33">
        <f>SUM(H10:H14)</f>
        <v>0</v>
      </c>
      <c r="I15" s="31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4"/>
      <c r="H16" s="34"/>
      <c r="I16" s="23"/>
    </row>
    <row r="17" spans="2:9" ht="11.25">
      <c r="B17" s="35" t="s">
        <v>44</v>
      </c>
      <c r="C17" s="35"/>
      <c r="D17" s="35"/>
      <c r="E17" s="56" t="s">
        <v>56</v>
      </c>
      <c r="F17" s="28" t="s">
        <v>15</v>
      </c>
      <c r="G17" s="55"/>
      <c r="H17" s="55">
        <v>0.3333333333333333</v>
      </c>
      <c r="I17" s="23"/>
    </row>
    <row r="18" spans="2:9" ht="11.25">
      <c r="B18" s="35" t="s">
        <v>64</v>
      </c>
      <c r="C18" s="35"/>
      <c r="D18" s="35"/>
      <c r="E18" s="56" t="s">
        <v>65</v>
      </c>
      <c r="F18" s="62" t="s">
        <v>15</v>
      </c>
      <c r="G18" s="55"/>
      <c r="H18" s="55">
        <v>0.3333333333333333</v>
      </c>
      <c r="I18" s="23"/>
    </row>
    <row r="19" spans="2:9" ht="11.25">
      <c r="B19" s="35" t="s">
        <v>45</v>
      </c>
      <c r="C19" s="35"/>
      <c r="D19" s="35"/>
      <c r="E19" s="56" t="s">
        <v>60</v>
      </c>
      <c r="F19" s="28" t="s">
        <v>15</v>
      </c>
      <c r="G19" s="55"/>
      <c r="H19" s="55">
        <v>0.3333333333333333</v>
      </c>
      <c r="I19" s="23"/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1">
        <f>COUNTA(F16:F20)</f>
        <v>3</v>
      </c>
      <c r="G21" s="32">
        <f>SUM(G16:G20)</f>
        <v>0</v>
      </c>
      <c r="H21" s="33">
        <f>SUM(H16:H20)</f>
        <v>1</v>
      </c>
      <c r="I21" s="31">
        <f>COUNTA(I16:I20)</f>
        <v>0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5" t="s">
        <v>46</v>
      </c>
      <c r="C23" s="35"/>
      <c r="D23" s="35"/>
      <c r="E23" s="56" t="s">
        <v>47</v>
      </c>
      <c r="F23" s="28" t="s">
        <v>15</v>
      </c>
      <c r="G23" s="55">
        <v>0.25</v>
      </c>
      <c r="H23" s="55"/>
      <c r="I23" s="23"/>
    </row>
    <row r="24" spans="2:9" ht="11.25">
      <c r="B24" s="35" t="s">
        <v>66</v>
      </c>
      <c r="C24" s="35"/>
      <c r="D24" s="35"/>
      <c r="E24" s="56" t="s">
        <v>67</v>
      </c>
      <c r="F24" s="62" t="s">
        <v>15</v>
      </c>
      <c r="G24" s="55">
        <v>0.25</v>
      </c>
      <c r="H24" s="55"/>
      <c r="I24" s="23"/>
    </row>
    <row r="25" spans="2:9" ht="11.25">
      <c r="B25" s="35" t="s">
        <v>68</v>
      </c>
      <c r="C25" s="35"/>
      <c r="D25" s="35"/>
      <c r="E25" s="56" t="s">
        <v>69</v>
      </c>
      <c r="F25" s="62" t="s">
        <v>15</v>
      </c>
      <c r="G25" s="55">
        <v>0.25</v>
      </c>
      <c r="H25" s="55"/>
      <c r="I25" s="23"/>
    </row>
    <row r="26" spans="2:9" ht="11.25">
      <c r="B26" s="35" t="s">
        <v>48</v>
      </c>
      <c r="C26" s="35"/>
      <c r="D26" s="35"/>
      <c r="E26" s="56" t="s">
        <v>57</v>
      </c>
      <c r="F26" s="28" t="s">
        <v>15</v>
      </c>
      <c r="G26" s="55">
        <v>0.25</v>
      </c>
      <c r="H26" s="37"/>
      <c r="I26" s="23"/>
    </row>
    <row r="27" spans="2:9" ht="6" customHeight="1">
      <c r="B27" s="14"/>
      <c r="C27" s="14"/>
      <c r="D27" s="14"/>
      <c r="E27" s="18"/>
      <c r="F27" s="23"/>
      <c r="G27" s="24"/>
      <c r="H27" s="24"/>
      <c r="I27" s="23"/>
    </row>
    <row r="28" spans="2:9" ht="11.25">
      <c r="B28" s="14"/>
      <c r="C28" s="14"/>
      <c r="D28" s="14"/>
      <c r="E28" s="1" t="s">
        <v>20</v>
      </c>
      <c r="F28" s="31">
        <f>COUNTA(F22:F27)</f>
        <v>4</v>
      </c>
      <c r="G28" s="32">
        <f>SUM(G22:G27)</f>
        <v>1</v>
      </c>
      <c r="H28" s="33">
        <f>SUM(H22:H27)</f>
        <v>0</v>
      </c>
      <c r="I28" s="31">
        <f>COUNTA(I22:I27)</f>
        <v>0</v>
      </c>
    </row>
    <row r="29" spans="2:9" ht="11.25">
      <c r="B29" s="6" t="s">
        <v>32</v>
      </c>
      <c r="C29" s="6"/>
      <c r="D29" s="6"/>
      <c r="E29" s="18"/>
      <c r="F29" s="23"/>
      <c r="G29" s="24"/>
      <c r="H29" s="24"/>
      <c r="I29" s="23"/>
    </row>
    <row r="30" spans="2:9" ht="11.25">
      <c r="B30" s="35" t="s">
        <v>49</v>
      </c>
      <c r="C30" s="35"/>
      <c r="D30" s="35"/>
      <c r="E30" s="56" t="s">
        <v>50</v>
      </c>
      <c r="F30" s="28" t="s">
        <v>15</v>
      </c>
      <c r="G30" s="55">
        <v>0.3333333333333333</v>
      </c>
      <c r="H30" s="55"/>
      <c r="I30" s="23"/>
    </row>
    <row r="31" spans="2:9" ht="11.25">
      <c r="B31" s="35" t="s">
        <v>70</v>
      </c>
      <c r="C31" s="35"/>
      <c r="D31" s="35"/>
      <c r="E31" s="56" t="s">
        <v>71</v>
      </c>
      <c r="F31" s="62" t="s">
        <v>15</v>
      </c>
      <c r="G31" s="55">
        <v>0.3333333333333333</v>
      </c>
      <c r="H31" s="55"/>
      <c r="I31" s="23"/>
    </row>
    <row r="32" spans="2:9" ht="11.25">
      <c r="B32" s="35" t="s">
        <v>52</v>
      </c>
      <c r="C32" s="35"/>
      <c r="D32" s="35"/>
      <c r="E32" s="56" t="s">
        <v>51</v>
      </c>
      <c r="F32" s="28" t="s">
        <v>15</v>
      </c>
      <c r="G32" s="55">
        <v>0.3333333333333333</v>
      </c>
      <c r="H32" s="55"/>
      <c r="I32" s="23"/>
    </row>
    <row r="33" spans="2:9" ht="8.25" customHeight="1">
      <c r="B33" s="14"/>
      <c r="C33" s="14"/>
      <c r="D33" s="14"/>
      <c r="E33" s="18"/>
      <c r="F33" s="23"/>
      <c r="G33" s="24"/>
      <c r="H33" s="24"/>
      <c r="I33" s="23"/>
    </row>
    <row r="34" spans="2:9" ht="11.25">
      <c r="B34" s="14"/>
      <c r="C34" s="14"/>
      <c r="D34" s="14"/>
      <c r="E34" s="1" t="s">
        <v>20</v>
      </c>
      <c r="F34" s="31">
        <f>COUNTA(F29:F33)</f>
        <v>3</v>
      </c>
      <c r="G34" s="32">
        <f>SUM(G29:G33)</f>
        <v>1</v>
      </c>
      <c r="H34" s="33">
        <f>SUM(H29:H33)</f>
        <v>0</v>
      </c>
      <c r="I34" s="31">
        <f>COUNTA(I29:I33)</f>
        <v>0</v>
      </c>
    </row>
    <row r="35" spans="2:9" ht="13.5" customHeight="1">
      <c r="B35" s="6" t="s">
        <v>2</v>
      </c>
      <c r="C35" s="59"/>
      <c r="D35" s="61"/>
      <c r="E35" s="58" t="s">
        <v>16</v>
      </c>
      <c r="F35" s="57">
        <v>1</v>
      </c>
      <c r="G35" s="39"/>
      <c r="H35" s="40"/>
      <c r="I35" s="23"/>
    </row>
    <row r="36" spans="2:9" ht="11.25">
      <c r="B36" s="35" t="s">
        <v>36</v>
      </c>
      <c r="C36" s="38"/>
      <c r="D36" s="41" t="s">
        <v>19</v>
      </c>
      <c r="E36" s="56" t="s">
        <v>59</v>
      </c>
      <c r="F36" s="37" t="s">
        <v>15</v>
      </c>
      <c r="G36" s="55"/>
      <c r="H36" s="55">
        <v>0.5</v>
      </c>
      <c r="I36" s="23"/>
    </row>
    <row r="37" spans="2:9" ht="11.25">
      <c r="B37" s="35" t="s">
        <v>73</v>
      </c>
      <c r="C37" s="38"/>
      <c r="D37" s="41" t="s">
        <v>17</v>
      </c>
      <c r="E37" s="56" t="s">
        <v>72</v>
      </c>
      <c r="F37" s="55" t="s">
        <v>15</v>
      </c>
      <c r="G37" s="55"/>
      <c r="H37" s="55">
        <v>0.25</v>
      </c>
      <c r="I37" s="23"/>
    </row>
    <row r="38" spans="2:9" ht="11.25">
      <c r="B38" s="35"/>
      <c r="C38" s="38"/>
      <c r="D38" s="41" t="s">
        <v>17</v>
      </c>
      <c r="E38" s="56" t="s">
        <v>53</v>
      </c>
      <c r="F38" s="55" t="s">
        <v>15</v>
      </c>
      <c r="G38" s="55"/>
      <c r="H38" s="55">
        <v>0.25</v>
      </c>
      <c r="I38" s="23"/>
    </row>
    <row r="39" spans="2:9" ht="6.75" customHeight="1">
      <c r="B39" s="14"/>
      <c r="C39" s="6"/>
      <c r="D39" s="6"/>
      <c r="E39" s="18"/>
      <c r="F39" s="23"/>
      <c r="G39" s="24"/>
      <c r="H39" s="24"/>
      <c r="I39" s="23"/>
    </row>
    <row r="40" spans="2:9" ht="11.25">
      <c r="B40" s="18"/>
      <c r="C40" s="14"/>
      <c r="D40" s="14"/>
      <c r="E40" s="1" t="s">
        <v>20</v>
      </c>
      <c r="F40" s="31">
        <f>COUNTA(F36:F39)</f>
        <v>3</v>
      </c>
      <c r="G40" s="32">
        <f>SUM(G35:G39)</f>
        <v>0</v>
      </c>
      <c r="H40" s="33">
        <f>SUM(H35:H39)</f>
        <v>1</v>
      </c>
      <c r="I40" s="31">
        <f>COUNTA(I35:I39)</f>
        <v>0</v>
      </c>
    </row>
    <row r="41" spans="2:9" ht="11.25">
      <c r="B41" s="6" t="s">
        <v>9</v>
      </c>
      <c r="C41" s="14"/>
      <c r="D41" s="14"/>
      <c r="E41" s="18"/>
      <c r="F41" s="23"/>
      <c r="G41" s="24"/>
      <c r="H41" s="24"/>
      <c r="I41" s="23"/>
    </row>
    <row r="42" spans="2:9" ht="11.25">
      <c r="B42" s="35" t="s">
        <v>41</v>
      </c>
      <c r="C42" s="35"/>
      <c r="D42" s="35"/>
      <c r="E42" s="36" t="s">
        <v>40</v>
      </c>
      <c r="F42" s="28"/>
      <c r="G42" s="55"/>
      <c r="H42" s="37"/>
      <c r="I42" s="23"/>
    </row>
    <row r="43" spans="2:9" ht="11.25">
      <c r="B43" s="35" t="s">
        <v>74</v>
      </c>
      <c r="C43" s="35"/>
      <c r="D43" s="35"/>
      <c r="E43" s="56" t="s">
        <v>75</v>
      </c>
      <c r="F43" s="62" t="s">
        <v>15</v>
      </c>
      <c r="G43" s="55">
        <v>1</v>
      </c>
      <c r="H43" s="55"/>
      <c r="I43" s="23"/>
    </row>
    <row r="44" spans="2:9" ht="11.25">
      <c r="B44" s="18"/>
      <c r="C44" s="14"/>
      <c r="D44" s="14"/>
      <c r="E44" s="1" t="s">
        <v>20</v>
      </c>
      <c r="F44" s="31">
        <f>COUNTA(F41:F43)</f>
        <v>1</v>
      </c>
      <c r="G44" s="32">
        <f>SUM(G41:G43)</f>
        <v>1</v>
      </c>
      <c r="H44" s="33">
        <f>SUM(H41:H43)</f>
        <v>0</v>
      </c>
      <c r="I44" s="31">
        <f>COUNTA(I41:I43)</f>
        <v>0</v>
      </c>
    </row>
    <row r="45" spans="2:9" ht="11.25">
      <c r="B45" s="6" t="s">
        <v>12</v>
      </c>
      <c r="C45" s="6"/>
      <c r="D45" s="6"/>
      <c r="E45" s="18"/>
      <c r="F45" s="23"/>
      <c r="G45" s="24"/>
      <c r="H45" s="24"/>
      <c r="I45" s="23"/>
    </row>
    <row r="46" spans="2:9" ht="11.25">
      <c r="B46" s="35" t="s">
        <v>54</v>
      </c>
      <c r="C46" s="35"/>
      <c r="D46" s="35"/>
      <c r="E46" s="56" t="s">
        <v>55</v>
      </c>
      <c r="F46" s="28" t="s">
        <v>15</v>
      </c>
      <c r="G46" s="55">
        <v>0.3333333333333333</v>
      </c>
      <c r="H46" s="55"/>
      <c r="I46" s="23"/>
    </row>
    <row r="47" spans="2:9" ht="11.25">
      <c r="B47" s="35" t="s">
        <v>76</v>
      </c>
      <c r="C47" s="35"/>
      <c r="D47" s="35"/>
      <c r="E47" s="56" t="s">
        <v>77</v>
      </c>
      <c r="F47" s="62" t="s">
        <v>15</v>
      </c>
      <c r="G47" s="55">
        <v>0.3333333333333333</v>
      </c>
      <c r="H47" s="55"/>
      <c r="I47" s="23"/>
    </row>
    <row r="48" spans="2:9" ht="11.25">
      <c r="B48" s="35" t="s">
        <v>39</v>
      </c>
      <c r="C48" s="35"/>
      <c r="D48" s="35"/>
      <c r="E48" s="56" t="s">
        <v>58</v>
      </c>
      <c r="F48" s="28" t="s">
        <v>15</v>
      </c>
      <c r="G48" s="55">
        <v>0.3333333333333333</v>
      </c>
      <c r="H48" s="55"/>
      <c r="I48" s="23"/>
    </row>
    <row r="49" spans="2:9" ht="7.5" customHeight="1">
      <c r="B49" s="14"/>
      <c r="C49" s="14"/>
      <c r="D49" s="14"/>
      <c r="E49" s="18"/>
      <c r="F49" s="23"/>
      <c r="G49" s="24"/>
      <c r="H49" s="24"/>
      <c r="I49" s="23"/>
    </row>
    <row r="50" spans="2:9" ht="11.25">
      <c r="B50" s="14"/>
      <c r="C50" s="14"/>
      <c r="D50" s="14"/>
      <c r="E50" s="1" t="s">
        <v>20</v>
      </c>
      <c r="F50" s="31">
        <f>COUNTA(F45:F49)</f>
        <v>3</v>
      </c>
      <c r="G50" s="32">
        <f>SUM(G45:G49)</f>
        <v>1</v>
      </c>
      <c r="H50" s="33">
        <f>SUM(H45:H49)</f>
        <v>0</v>
      </c>
      <c r="I50" s="31">
        <f>COUNTA(I45:I49)</f>
        <v>0</v>
      </c>
    </row>
    <row r="51" spans="2:9" ht="11.25">
      <c r="B51" s="6" t="s">
        <v>8</v>
      </c>
      <c r="C51" s="14"/>
      <c r="D51" s="14"/>
      <c r="E51" s="42"/>
      <c r="F51" s="8"/>
      <c r="G51" s="43"/>
      <c r="H51" s="44"/>
      <c r="I51" s="11"/>
    </row>
    <row r="52" spans="2:9" ht="11.25">
      <c r="B52" s="18"/>
      <c r="C52" s="14"/>
      <c r="D52" s="14"/>
      <c r="E52" s="18"/>
      <c r="F52" s="8"/>
      <c r="G52" s="45"/>
      <c r="H52" s="45"/>
      <c r="I52" s="46" t="s">
        <v>7</v>
      </c>
    </row>
    <row r="53" spans="2:9" ht="12" thickBot="1">
      <c r="B53" s="18"/>
      <c r="C53" s="6"/>
      <c r="D53" s="6"/>
      <c r="E53" s="1" t="s">
        <v>20</v>
      </c>
      <c r="F53" s="31">
        <f>F15+F21+F28+F34+F40+F44+F50</f>
        <v>20</v>
      </c>
      <c r="G53" s="47">
        <f>G15+G21+G28+G34+G40+G44+G50</f>
        <v>5</v>
      </c>
      <c r="H53" s="47">
        <f>H15+H21+H28+H34+H40+H44+H50</f>
        <v>2</v>
      </c>
      <c r="I53" s="31">
        <f>I15+I21+I28+I34+I40+I44+I50</f>
        <v>0</v>
      </c>
    </row>
    <row r="54" spans="2:9" ht="12.75" thickBot="1" thickTop="1">
      <c r="B54" s="48"/>
      <c r="C54" s="18"/>
      <c r="D54" s="18"/>
      <c r="E54" s="18"/>
      <c r="F54" s="1" t="s">
        <v>5</v>
      </c>
      <c r="G54" s="49">
        <f>IF((G53+H53)=0,"",G53/(G53+H53))</f>
        <v>0.7142857142857143</v>
      </c>
      <c r="H54" s="49">
        <f>IF((G53+H53)=0,"",H53/(G53+H53))</f>
        <v>0.2857142857142857</v>
      </c>
      <c r="I54" s="22"/>
    </row>
    <row r="55" spans="2:9" ht="12" thickTop="1">
      <c r="B55" s="48"/>
      <c r="C55" s="18"/>
      <c r="D55" s="18"/>
      <c r="E55" s="18"/>
      <c r="F55" s="8"/>
      <c r="G55" s="8"/>
      <c r="H55" s="8"/>
      <c r="I55" s="11"/>
    </row>
    <row r="57" ht="12" hidden="1" thickBot="1">
      <c r="B57" s="51" t="s">
        <v>25</v>
      </c>
    </row>
    <row r="58" ht="12" hidden="1" thickTop="1">
      <c r="B58" s="52" t="s">
        <v>18</v>
      </c>
    </row>
    <row r="59" ht="11.25" hidden="1">
      <c r="B59" s="52" t="s">
        <v>17</v>
      </c>
    </row>
    <row r="60" ht="11.25" hidden="1">
      <c r="B60" s="53" t="s">
        <v>19</v>
      </c>
    </row>
    <row r="61" ht="11.25" hidden="1"/>
    <row r="62" ht="12" hidden="1" thickBot="1">
      <c r="B62" s="51" t="s">
        <v>26</v>
      </c>
    </row>
    <row r="63" ht="12" hidden="1" thickTop="1">
      <c r="B63" s="52" t="s">
        <v>23</v>
      </c>
    </row>
    <row r="64" ht="11.25" hidden="1">
      <c r="B64" s="52" t="s">
        <v>24</v>
      </c>
    </row>
    <row r="65" ht="11.25" hidden="1">
      <c r="B65" s="52" t="s">
        <v>31</v>
      </c>
    </row>
    <row r="66" ht="11.25" hidden="1">
      <c r="B66" s="53" t="s">
        <v>35</v>
      </c>
    </row>
    <row r="67" ht="11.25" hidden="1"/>
    <row r="68" ht="12" hidden="1" thickBot="1">
      <c r="B68" s="51" t="s">
        <v>27</v>
      </c>
    </row>
    <row r="69" ht="12" hidden="1" thickTop="1">
      <c r="B69" s="52" t="s">
        <v>21</v>
      </c>
    </row>
    <row r="70" ht="11.25" hidden="1">
      <c r="B70" s="53"/>
    </row>
    <row r="71" ht="11.25" hidden="1"/>
    <row r="72" ht="12" hidden="1" thickBot="1">
      <c r="B72" s="51" t="s">
        <v>28</v>
      </c>
    </row>
    <row r="73" ht="12" hidden="1" thickTop="1">
      <c r="B73" s="52" t="s">
        <v>15</v>
      </c>
    </row>
    <row r="74" ht="11.25" hidden="1">
      <c r="B74" s="53"/>
    </row>
    <row r="75" ht="11.25" hidden="1"/>
    <row r="76" ht="12" hidden="1" thickBot="1">
      <c r="B76" s="51" t="s">
        <v>29</v>
      </c>
    </row>
    <row r="77" ht="12" hidden="1" thickTop="1">
      <c r="B77" s="52" t="s">
        <v>15</v>
      </c>
    </row>
    <row r="78" ht="11.25" hidden="1">
      <c r="B78" s="53"/>
    </row>
    <row r="79" ht="11.25" hidden="1"/>
    <row r="80" ht="12" hidden="1" thickBot="1">
      <c r="B80" s="51" t="s">
        <v>30</v>
      </c>
    </row>
    <row r="81" ht="12" hidden="1" thickTop="1">
      <c r="B81" s="52">
        <v>1</v>
      </c>
    </row>
    <row r="82" ht="11.25" hidden="1">
      <c r="B82" s="53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49:I49 F45:I45 F20:I20 F22:I22 I16 F14:I14 F10:I10 F29:I29 F27:I27 F33:I33 I35 F39:I39 F41:I41">
      <formula1>#REF!</formula1>
    </dataValidation>
    <dataValidation type="list" showInputMessage="1" showErrorMessage="1" sqref="F46:F48 F42:F43 F11:F13 F17:F19 F23:F26 F30:F32">
      <formula1>$B$73:$B$74</formula1>
    </dataValidation>
    <dataValidation type="list" showInputMessage="1" showErrorMessage="1" sqref="I46:I48 I42:I43 I11:I13 I17:I19 I23:I26 I30:I32 I36:I38">
      <formula1>$B$69:$B$70</formula1>
    </dataValidation>
    <dataValidation type="list" allowBlank="1" showInputMessage="1" showErrorMessage="1" sqref="F36:F38">
      <formula1>$B$73:$B$74</formula1>
    </dataValidation>
    <dataValidation type="list" showInputMessage="1" showErrorMessage="1" sqref="D36:D38">
      <formula1>$B$58:$B$60</formula1>
    </dataValidation>
    <dataValidation type="list" showInputMessage="1" showErrorMessage="1" sqref="F35">
      <formula1>$B$81:$B$82</formula1>
    </dataValidation>
    <dataValidation type="list" showInputMessage="1" showErrorMessage="1" sqref="F4">
      <formula1>$B$63:$B$66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2012-10-19T21:17:31Z</dcterms:modified>
  <cp:category/>
  <cp:version/>
  <cp:contentType/>
  <cp:contentStatus/>
</cp:coreProperties>
</file>