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0" windowWidth="15090" windowHeight="567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Data'!$E$22</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<sst xmlns="http://schemas.openxmlformats.org/spreadsheetml/2006/main" count="4439" uniqueCount="1615">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</sst>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6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xf numFmtId="17" fontId="0" fillId="0" borderId="0" xfId="0" applyNumberFormat="1" applyAlignment="1">
      <alignment/>
    </xf>
    <xf numFmtId="0" fontId="86"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Fill="1" applyBorder="1" applyAlignment="1">
      <alignment horizontal="center" vertical="center"/>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0" borderId="3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18</xdr:col>
      <xdr:colOff>590550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18</xdr:col>
      <xdr:colOff>600075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51" t="s">
        <v>1155</v>
      </c>
      <c r="N18" s="348" t="s">
        <v>282</v>
      </c>
      <c r="O18" s="201" t="s">
        <v>262</v>
      </c>
      <c r="P18" s="164" t="s">
        <v>355</v>
      </c>
      <c r="Q18" s="553"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51"/>
      <c r="N19" s="348" t="s">
        <v>282</v>
      </c>
      <c r="O19" s="201" t="s">
        <v>262</v>
      </c>
      <c r="P19" s="164" t="s">
        <v>355</v>
      </c>
      <c r="Q19" s="553"/>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52"/>
      <c r="N20" s="348" t="s">
        <v>282</v>
      </c>
      <c r="O20" s="201" t="s">
        <v>262</v>
      </c>
      <c r="P20" s="164" t="s">
        <v>355</v>
      </c>
      <c r="Q20" s="554"/>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50"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50"/>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982</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527" t="s">
        <v>221</v>
      </c>
      <c r="B16" s="527" t="s">
        <v>222</v>
      </c>
      <c r="C16" s="529">
        <f>SUM(C4:C15)</f>
        <v>525600</v>
      </c>
      <c r="D16" s="529">
        <f>SUM(D4:D15)</f>
        <v>20162</v>
      </c>
      <c r="E16" s="529">
        <f>SUM(E4:E15)</f>
        <v>505438</v>
      </c>
      <c r="F16" s="529">
        <f>SUM(F4:F15)</f>
        <v>1284</v>
      </c>
      <c r="G16" s="531">
        <f>(E16-F16)/E16</f>
        <v>0.9974596290741892</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981</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527" t="s">
        <v>221</v>
      </c>
      <c r="B16" s="527" t="s">
        <v>202</v>
      </c>
      <c r="C16" s="529">
        <f>SUM(C4:C15)</f>
        <v>525600</v>
      </c>
      <c r="D16" s="529">
        <f>SUM(D4:D15)</f>
        <v>20162</v>
      </c>
      <c r="E16" s="529">
        <f>SUM(E4:E15)</f>
        <v>505438</v>
      </c>
      <c r="F16" s="529">
        <f>SUM(F4:F15)</f>
        <v>1737</v>
      </c>
      <c r="G16" s="531">
        <f>(E16-F16)/E16</f>
        <v>0.9965633767148493</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55" t="s">
        <v>229</v>
      </c>
      <c r="C5" s="556"/>
      <c r="D5" s="556"/>
      <c r="E5" s="556"/>
      <c r="F5" s="556"/>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57" t="s">
        <v>230</v>
      </c>
      <c r="D5" s="556"/>
      <c r="E5" s="556"/>
      <c r="F5" s="556"/>
      <c r="G5" s="556"/>
      <c r="H5" s="556"/>
      <c r="I5" s="558"/>
      <c r="J5" s="60"/>
      <c r="K5" s="557" t="s">
        <v>231</v>
      </c>
      <c r="L5" s="556"/>
      <c r="M5" s="556"/>
      <c r="N5" s="556"/>
      <c r="O5" s="556"/>
      <c r="P5" s="558"/>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475</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527" t="s">
        <v>221</v>
      </c>
      <c r="B16" s="527" t="s">
        <v>222</v>
      </c>
      <c r="C16" s="529">
        <f>SUM(C4:C15)</f>
        <v>525600</v>
      </c>
      <c r="D16" s="529">
        <f>SUM(D4:D15)</f>
        <v>26529</v>
      </c>
      <c r="E16" s="529">
        <f>SUM(E4:E15)</f>
        <v>499071</v>
      </c>
      <c r="F16" s="529">
        <f>SUM(F4:F15)</f>
        <v>1414</v>
      </c>
      <c r="G16" s="531">
        <f>(E16-F16)/E16</f>
        <v>0.9971667357951073</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912</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527" t="s">
        <v>221</v>
      </c>
      <c r="B16" s="527" t="s">
        <v>202</v>
      </c>
      <c r="C16" s="529">
        <f>SUM(C4:C15)</f>
        <v>525600</v>
      </c>
      <c r="D16" s="529">
        <f>SUM(D4:D15)</f>
        <v>26529</v>
      </c>
      <c r="E16" s="529">
        <f>SUM(E4:E15)</f>
        <v>499071</v>
      </c>
      <c r="F16" s="529">
        <f>SUM(F4:F15)</f>
        <v>1462</v>
      </c>
      <c r="G16" s="531">
        <f>(E16-F16)/E16</f>
        <v>0.9970705570950826</v>
      </c>
    </row>
    <row r="17" spans="1:7" ht="23.25" customHeight="1" thickBot="1">
      <c r="A17" s="528"/>
      <c r="B17" s="528"/>
      <c r="C17" s="530"/>
      <c r="D17" s="530"/>
      <c r="E17" s="530"/>
      <c r="F17" s="530"/>
      <c r="G17" s="532"/>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55" t="s">
        <v>229</v>
      </c>
      <c r="C5" s="556"/>
      <c r="D5" s="556"/>
      <c r="E5" s="556"/>
      <c r="F5" s="556"/>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37"/>
  <sheetViews>
    <sheetView tabSelected="1" zoomScale="75" zoomScaleNormal="75" zoomScalePageLayoutView="0" workbookViewId="0" topLeftCell="A1">
      <selection activeCell="F11" sqref="F1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25.5">
      <c r="A5" s="329"/>
      <c r="B5" s="213" t="s">
        <v>133</v>
      </c>
      <c r="C5" s="253">
        <v>41143</v>
      </c>
      <c r="D5" s="253">
        <v>41144</v>
      </c>
      <c r="E5" s="213" t="s">
        <v>1610</v>
      </c>
      <c r="F5" s="213" t="s">
        <v>1613</v>
      </c>
      <c r="G5" s="213" t="s">
        <v>1614</v>
      </c>
      <c r="H5" s="213">
        <v>17</v>
      </c>
      <c r="I5" s="213" t="s">
        <v>1371</v>
      </c>
      <c r="J5" s="303" t="s">
        <v>117</v>
      </c>
      <c r="K5" s="303" t="s">
        <v>167</v>
      </c>
      <c r="L5" s="368" t="s">
        <v>1611</v>
      </c>
      <c r="M5" s="201" t="s">
        <v>1552</v>
      </c>
      <c r="N5" s="303" t="s">
        <v>262</v>
      </c>
      <c r="O5" s="303" t="s">
        <v>262</v>
      </c>
      <c r="P5" s="319" t="s">
        <v>355</v>
      </c>
      <c r="Q5" s="323"/>
      <c r="R5" s="336" t="s">
        <v>1377</v>
      </c>
      <c r="S5" s="323"/>
      <c r="T5" s="488" t="s">
        <v>1549</v>
      </c>
    </row>
    <row r="6" spans="1:20" ht="25.5">
      <c r="A6" s="329"/>
      <c r="B6" s="213" t="s">
        <v>133</v>
      </c>
      <c r="C6" s="253">
        <v>41142</v>
      </c>
      <c r="D6" s="253">
        <v>41144</v>
      </c>
      <c r="E6" s="213" t="s">
        <v>1610</v>
      </c>
      <c r="F6" s="213" t="s">
        <v>58</v>
      </c>
      <c r="G6" s="213" t="s">
        <v>1612</v>
      </c>
      <c r="H6" s="213">
        <v>58</v>
      </c>
      <c r="I6" s="213" t="s">
        <v>1371</v>
      </c>
      <c r="J6" s="303" t="s">
        <v>117</v>
      </c>
      <c r="K6" s="303" t="s">
        <v>167</v>
      </c>
      <c r="L6" s="368" t="s">
        <v>1611</v>
      </c>
      <c r="M6" s="201" t="s">
        <v>1552</v>
      </c>
      <c r="N6" s="303" t="s">
        <v>262</v>
      </c>
      <c r="O6" s="303" t="s">
        <v>262</v>
      </c>
      <c r="P6" s="319" t="s">
        <v>355</v>
      </c>
      <c r="Q6" s="323"/>
      <c r="R6" s="336" t="s">
        <v>1377</v>
      </c>
      <c r="S6" s="323"/>
      <c r="T6" s="488" t="s">
        <v>1549</v>
      </c>
    </row>
    <row r="7" spans="2:20" ht="38.25">
      <c r="B7" s="222" t="s">
        <v>133</v>
      </c>
      <c r="C7" s="337">
        <v>41127</v>
      </c>
      <c r="D7" s="338">
        <v>41128</v>
      </c>
      <c r="E7" s="338" t="s">
        <v>1599</v>
      </c>
      <c r="F7" s="336" t="s">
        <v>1502</v>
      </c>
      <c r="G7" s="398" t="s">
        <v>1600</v>
      </c>
      <c r="H7" s="222">
        <v>60</v>
      </c>
      <c r="I7" s="336" t="s">
        <v>1601</v>
      </c>
      <c r="J7" s="336" t="s">
        <v>117</v>
      </c>
      <c r="K7" s="336" t="s">
        <v>167</v>
      </c>
      <c r="L7" s="565" t="s">
        <v>1602</v>
      </c>
      <c r="M7" s="565" t="s">
        <v>1606</v>
      </c>
      <c r="N7" s="336" t="s">
        <v>262</v>
      </c>
      <c r="O7" s="336" t="s">
        <v>262</v>
      </c>
      <c r="P7" s="319" t="s">
        <v>355</v>
      </c>
      <c r="Q7" s="342"/>
      <c r="R7" s="336" t="s">
        <v>1377</v>
      </c>
      <c r="S7" s="342"/>
      <c r="T7" s="488" t="s">
        <v>1549</v>
      </c>
    </row>
    <row r="8" spans="2:20" ht="76.5">
      <c r="B8" s="303" t="s">
        <v>133</v>
      </c>
      <c r="C8" s="303" t="s">
        <v>117</v>
      </c>
      <c r="D8" s="249">
        <v>41122</v>
      </c>
      <c r="E8" s="249" t="s">
        <v>1603</v>
      </c>
      <c r="F8" s="303" t="s">
        <v>117</v>
      </c>
      <c r="G8" s="322" t="s">
        <v>117</v>
      </c>
      <c r="H8" s="303" t="s">
        <v>117</v>
      </c>
      <c r="I8" s="514" t="s">
        <v>1607</v>
      </c>
      <c r="J8" s="303" t="s">
        <v>117</v>
      </c>
      <c r="K8" s="303" t="s">
        <v>207</v>
      </c>
      <c r="L8" s="481" t="s">
        <v>1604</v>
      </c>
      <c r="M8" s="481" t="s">
        <v>1605</v>
      </c>
      <c r="N8" s="303" t="s">
        <v>262</v>
      </c>
      <c r="O8" s="303" t="s">
        <v>262</v>
      </c>
      <c r="P8" s="410" t="s">
        <v>355</v>
      </c>
      <c r="Q8" s="494" t="s">
        <v>1608</v>
      </c>
      <c r="R8" s="303" t="s">
        <v>1377</v>
      </c>
      <c r="S8" s="323"/>
      <c r="T8" s="492" t="s">
        <v>263</v>
      </c>
    </row>
    <row r="9" spans="1:20" s="4" customFormat="1" ht="11.25" customHeight="1">
      <c r="A9" s="54"/>
      <c r="B9" s="239"/>
      <c r="C9" s="239"/>
      <c r="D9" s="240"/>
      <c r="E9" s="239"/>
      <c r="F9" s="239"/>
      <c r="G9" s="241"/>
      <c r="H9" s="239"/>
      <c r="I9" s="498"/>
      <c r="J9" s="242"/>
      <c r="K9" s="239"/>
      <c r="L9" s="256"/>
      <c r="M9" s="239"/>
      <c r="N9" s="239"/>
      <c r="O9" s="239"/>
      <c r="P9" s="239"/>
      <c r="Q9" s="239"/>
      <c r="R9" s="239"/>
      <c r="S9" s="256"/>
      <c r="T9" s="256"/>
    </row>
    <row r="10" spans="1:20" s="495" customFormat="1" ht="76.5">
      <c r="A10" s="499"/>
      <c r="B10" s="411" t="s">
        <v>132</v>
      </c>
      <c r="C10" s="482">
        <v>41095</v>
      </c>
      <c r="D10" s="482">
        <v>41096</v>
      </c>
      <c r="E10" s="496" t="s">
        <v>1582</v>
      </c>
      <c r="F10" s="496" t="s">
        <v>1583</v>
      </c>
      <c r="G10" s="411" t="s">
        <v>910</v>
      </c>
      <c r="H10" s="411">
        <v>265</v>
      </c>
      <c r="I10" s="411" t="s">
        <v>1484</v>
      </c>
      <c r="J10" s="319" t="s">
        <v>117</v>
      </c>
      <c r="K10" s="411" t="s">
        <v>167</v>
      </c>
      <c r="L10" s="421" t="s">
        <v>1586</v>
      </c>
      <c r="M10" s="421" t="s">
        <v>1584</v>
      </c>
      <c r="N10" s="319" t="s">
        <v>262</v>
      </c>
      <c r="O10" s="319" t="s">
        <v>262</v>
      </c>
      <c r="P10" s="319" t="s">
        <v>355</v>
      </c>
      <c r="Q10" s="344" t="s">
        <v>1585</v>
      </c>
      <c r="R10" s="482">
        <v>41096</v>
      </c>
      <c r="S10" s="500"/>
      <c r="T10" s="492" t="s">
        <v>263</v>
      </c>
    </row>
    <row r="11" spans="1:20" s="495" customFormat="1" ht="51">
      <c r="A11" s="501"/>
      <c r="B11" s="502" t="s">
        <v>132</v>
      </c>
      <c r="C11" s="503">
        <v>41096</v>
      </c>
      <c r="D11" s="503">
        <v>41096</v>
      </c>
      <c r="E11" s="503" t="s">
        <v>1593</v>
      </c>
      <c r="F11" s="504" t="s">
        <v>117</v>
      </c>
      <c r="G11" s="502" t="s">
        <v>117</v>
      </c>
      <c r="H11" s="502" t="s">
        <v>117</v>
      </c>
      <c r="I11" s="505" t="s">
        <v>117</v>
      </c>
      <c r="J11" s="505" t="s">
        <v>1597</v>
      </c>
      <c r="K11" s="502" t="s">
        <v>208</v>
      </c>
      <c r="L11" s="506" t="s">
        <v>1595</v>
      </c>
      <c r="M11" s="506" t="s">
        <v>1598</v>
      </c>
      <c r="N11" s="410" t="s">
        <v>262</v>
      </c>
      <c r="O11" s="410" t="s">
        <v>262</v>
      </c>
      <c r="P11" s="410" t="s">
        <v>355</v>
      </c>
      <c r="Q11" s="344" t="s">
        <v>1596</v>
      </c>
      <c r="R11" s="12" t="s">
        <v>1377</v>
      </c>
      <c r="S11" s="344" t="s">
        <v>1594</v>
      </c>
      <c r="T11" s="488" t="s">
        <v>1549</v>
      </c>
    </row>
    <row r="12" spans="1:20" s="4" customFormat="1" ht="11.25" customHeight="1">
      <c r="A12" s="54"/>
      <c r="B12" s="239"/>
      <c r="C12" s="239"/>
      <c r="D12" s="240"/>
      <c r="E12" s="239"/>
      <c r="F12" s="239"/>
      <c r="G12" s="241"/>
      <c r="H12" s="239"/>
      <c r="I12" s="498"/>
      <c r="J12" s="242"/>
      <c r="K12" s="239"/>
      <c r="L12" s="256"/>
      <c r="M12" s="239"/>
      <c r="N12" s="239"/>
      <c r="O12" s="239"/>
      <c r="P12" s="239"/>
      <c r="Q12" s="239"/>
      <c r="R12" s="239"/>
      <c r="S12" s="256"/>
      <c r="T12" s="256"/>
    </row>
    <row r="13" spans="1:20" ht="75">
      <c r="A13" s="493"/>
      <c r="B13" s="508" t="s">
        <v>131</v>
      </c>
      <c r="C13" s="509">
        <v>41073</v>
      </c>
      <c r="D13" s="509">
        <v>41074</v>
      </c>
      <c r="E13" s="412" t="s">
        <v>1592</v>
      </c>
      <c r="F13" s="510" t="s">
        <v>1587</v>
      </c>
      <c r="G13" s="508" t="s">
        <v>1588</v>
      </c>
      <c r="H13" s="508">
        <v>4</v>
      </c>
      <c r="I13" s="511" t="s">
        <v>1484</v>
      </c>
      <c r="J13" s="511" t="s">
        <v>117</v>
      </c>
      <c r="K13" s="511" t="s">
        <v>167</v>
      </c>
      <c r="L13" s="512" t="s">
        <v>1590</v>
      </c>
      <c r="M13" s="512" t="s">
        <v>1591</v>
      </c>
      <c r="N13" s="303" t="s">
        <v>262</v>
      </c>
      <c r="O13" s="303" t="s">
        <v>262</v>
      </c>
      <c r="P13" s="303" t="s">
        <v>355</v>
      </c>
      <c r="Q13" s="512" t="s">
        <v>1589</v>
      </c>
      <c r="R13" s="253">
        <v>41072</v>
      </c>
      <c r="S13" s="323"/>
      <c r="T13" s="477" t="s">
        <v>263</v>
      </c>
    </row>
    <row r="14" spans="1:20" s="495" customFormat="1" ht="75">
      <c r="A14" s="493"/>
      <c r="B14" s="508" t="s">
        <v>131</v>
      </c>
      <c r="C14" s="509">
        <v>41071</v>
      </c>
      <c r="D14" s="509">
        <v>41071</v>
      </c>
      <c r="E14" s="412" t="s">
        <v>1576</v>
      </c>
      <c r="F14" s="510" t="s">
        <v>1579</v>
      </c>
      <c r="G14" s="508" t="s">
        <v>1580</v>
      </c>
      <c r="H14" s="508">
        <v>531</v>
      </c>
      <c r="I14" s="511" t="s">
        <v>1371</v>
      </c>
      <c r="J14" s="412" t="s">
        <v>117</v>
      </c>
      <c r="K14" s="508" t="s">
        <v>167</v>
      </c>
      <c r="L14" s="494" t="s">
        <v>1577</v>
      </c>
      <c r="M14" s="506" t="s">
        <v>1578</v>
      </c>
      <c r="N14" s="412" t="s">
        <v>262</v>
      </c>
      <c r="O14" s="412" t="s">
        <v>262</v>
      </c>
      <c r="P14" s="412" t="s">
        <v>355</v>
      </c>
      <c r="Q14" s="412"/>
      <c r="R14" s="509">
        <v>41072</v>
      </c>
      <c r="S14" s="497" t="s">
        <v>1581</v>
      </c>
      <c r="T14" s="507" t="s">
        <v>263</v>
      </c>
    </row>
    <row r="15" spans="2:20" ht="12.75">
      <c r="B15" s="520"/>
      <c r="C15" s="521"/>
      <c r="D15" s="521"/>
      <c r="E15" s="521"/>
      <c r="F15" s="521"/>
      <c r="G15" s="521"/>
      <c r="H15" s="521"/>
      <c r="I15" s="521"/>
      <c r="J15" s="521"/>
      <c r="K15" s="521"/>
      <c r="L15" s="521"/>
      <c r="M15" s="521"/>
      <c r="N15" s="521"/>
      <c r="O15" s="521"/>
      <c r="P15" s="521"/>
      <c r="Q15" s="521"/>
      <c r="R15" s="521"/>
      <c r="S15" s="521"/>
      <c r="T15" s="522"/>
    </row>
    <row r="16" spans="2:20" ht="12.75">
      <c r="B16" s="411" t="s">
        <v>129</v>
      </c>
      <c r="C16" s="482">
        <v>41017</v>
      </c>
      <c r="D16" s="482">
        <v>41017</v>
      </c>
      <c r="E16" s="303" t="s">
        <v>1563</v>
      </c>
      <c r="F16" s="411" t="s">
        <v>1564</v>
      </c>
      <c r="G16" s="411" t="s">
        <v>1565</v>
      </c>
      <c r="H16" s="411">
        <v>37</v>
      </c>
      <c r="I16" s="489" t="s">
        <v>1371</v>
      </c>
      <c r="J16" s="319" t="s">
        <v>117</v>
      </c>
      <c r="K16" s="411" t="s">
        <v>167</v>
      </c>
      <c r="L16" s="3" t="s">
        <v>1562</v>
      </c>
      <c r="M16" s="490" t="s">
        <v>1566</v>
      </c>
      <c r="N16" s="303" t="s">
        <v>262</v>
      </c>
      <c r="O16" s="303" t="s">
        <v>262</v>
      </c>
      <c r="P16" s="303" t="s">
        <v>355</v>
      </c>
      <c r="Q16" s="303"/>
      <c r="R16" s="482">
        <v>41017</v>
      </c>
      <c r="S16" s="344"/>
      <c r="T16" s="477" t="s">
        <v>263</v>
      </c>
    </row>
    <row r="17" spans="2:20" ht="51" customHeight="1">
      <c r="B17" s="411" t="s">
        <v>129</v>
      </c>
      <c r="C17" s="315">
        <v>41013</v>
      </c>
      <c r="D17" s="491" t="s">
        <v>117</v>
      </c>
      <c r="E17" s="319" t="s">
        <v>117</v>
      </c>
      <c r="F17" s="319" t="s">
        <v>1570</v>
      </c>
      <c r="G17" s="318" t="s">
        <v>1571</v>
      </c>
      <c r="H17" s="314">
        <v>37</v>
      </c>
      <c r="I17" s="515" t="s">
        <v>1573</v>
      </c>
      <c r="J17" s="525" t="s">
        <v>117</v>
      </c>
      <c r="K17" s="516" t="s">
        <v>206</v>
      </c>
      <c r="L17" s="523" t="s">
        <v>1572</v>
      </c>
      <c r="M17" s="515" t="s">
        <v>1574</v>
      </c>
      <c r="N17" s="516" t="s">
        <v>262</v>
      </c>
      <c r="O17" s="516" t="s">
        <v>262</v>
      </c>
      <c r="P17" s="516" t="s">
        <v>355</v>
      </c>
      <c r="Q17" s="408"/>
      <c r="R17" s="408"/>
      <c r="S17" s="408"/>
      <c r="T17" s="517" t="s">
        <v>1575</v>
      </c>
    </row>
    <row r="18" spans="2:20" ht="12.75">
      <c r="B18" s="411" t="s">
        <v>129</v>
      </c>
      <c r="C18" s="482">
        <v>41011</v>
      </c>
      <c r="D18" s="326" t="s">
        <v>117</v>
      </c>
      <c r="E18" s="303" t="s">
        <v>117</v>
      </c>
      <c r="F18" s="411" t="s">
        <v>1568</v>
      </c>
      <c r="G18" s="411" t="s">
        <v>1569</v>
      </c>
      <c r="H18" s="411">
        <v>49</v>
      </c>
      <c r="I18" s="515"/>
      <c r="J18" s="525"/>
      <c r="K18" s="516"/>
      <c r="L18" s="524"/>
      <c r="M18" s="515"/>
      <c r="N18" s="516"/>
      <c r="O18" s="516"/>
      <c r="P18" s="516"/>
      <c r="Q18" s="319"/>
      <c r="R18" s="482"/>
      <c r="S18" s="481"/>
      <c r="T18" s="518"/>
    </row>
    <row r="19" spans="2:20" ht="12.75">
      <c r="B19" s="411" t="s">
        <v>129</v>
      </c>
      <c r="C19" s="253">
        <v>41004</v>
      </c>
      <c r="D19" s="326" t="s">
        <v>117</v>
      </c>
      <c r="E19" s="303" t="s">
        <v>117</v>
      </c>
      <c r="F19" s="303" t="s">
        <v>1178</v>
      </c>
      <c r="G19" s="322" t="s">
        <v>1567</v>
      </c>
      <c r="H19" s="213">
        <v>101</v>
      </c>
      <c r="I19" s="515"/>
      <c r="J19" s="525"/>
      <c r="K19" s="516"/>
      <c r="L19" s="524"/>
      <c r="M19" s="515"/>
      <c r="N19" s="516"/>
      <c r="O19" s="516"/>
      <c r="P19" s="516"/>
      <c r="Q19" s="408"/>
      <c r="R19" s="408"/>
      <c r="S19" s="408"/>
      <c r="T19" s="519"/>
    </row>
    <row r="20" spans="2:20" ht="12.75">
      <c r="B20" s="520"/>
      <c r="C20" s="521"/>
      <c r="D20" s="521"/>
      <c r="E20" s="521"/>
      <c r="F20" s="521"/>
      <c r="G20" s="521"/>
      <c r="H20" s="521"/>
      <c r="I20" s="521"/>
      <c r="J20" s="521"/>
      <c r="K20" s="521"/>
      <c r="L20" s="521"/>
      <c r="M20" s="521"/>
      <c r="N20" s="521"/>
      <c r="O20" s="521"/>
      <c r="P20" s="521"/>
      <c r="Q20" s="521"/>
      <c r="R20" s="521"/>
      <c r="S20" s="521"/>
      <c r="T20" s="522"/>
    </row>
    <row r="21" spans="2:20" ht="12.75">
      <c r="B21" s="411" t="s">
        <v>128</v>
      </c>
      <c r="C21" s="482">
        <v>40983</v>
      </c>
      <c r="D21" s="482">
        <v>40977</v>
      </c>
      <c r="E21" s="396" t="s">
        <v>1558</v>
      </c>
      <c r="F21" s="411" t="s">
        <v>1560</v>
      </c>
      <c r="G21" s="411" t="s">
        <v>1561</v>
      </c>
      <c r="H21" s="411">
        <v>60</v>
      </c>
      <c r="I21" s="411" t="s">
        <v>1394</v>
      </c>
      <c r="J21" s="319" t="s">
        <v>117</v>
      </c>
      <c r="K21" s="411" t="s">
        <v>167</v>
      </c>
      <c r="L21" s="344" t="s">
        <v>1559</v>
      </c>
      <c r="M21" s="421"/>
      <c r="N21" s="303" t="s">
        <v>262</v>
      </c>
      <c r="O21" s="303" t="s">
        <v>262</v>
      </c>
      <c r="P21" s="303" t="s">
        <v>355</v>
      </c>
      <c r="Q21" s="303" t="s">
        <v>117</v>
      </c>
      <c r="R21" s="482">
        <v>40983</v>
      </c>
      <c r="S21" s="344"/>
      <c r="T21" s="477" t="s">
        <v>263</v>
      </c>
    </row>
    <row r="22" spans="1:20" s="411" customFormat="1" ht="12.75">
      <c r="A22" s="480"/>
      <c r="B22" s="411" t="s">
        <v>128</v>
      </c>
      <c r="C22" s="482">
        <v>40982</v>
      </c>
      <c r="D22" s="482">
        <v>40977</v>
      </c>
      <c r="E22" s="396" t="s">
        <v>1558</v>
      </c>
      <c r="F22" s="411" t="s">
        <v>1555</v>
      </c>
      <c r="G22" s="411" t="s">
        <v>1556</v>
      </c>
      <c r="H22" s="411">
        <v>17</v>
      </c>
      <c r="I22" s="411" t="s">
        <v>1550</v>
      </c>
      <c r="J22" s="319" t="s">
        <v>117</v>
      </c>
      <c r="K22" s="411" t="s">
        <v>167</v>
      </c>
      <c r="L22" s="344" t="s">
        <v>1557</v>
      </c>
      <c r="M22" s="421"/>
      <c r="N22" s="303" t="s">
        <v>262</v>
      </c>
      <c r="O22" s="303" t="s">
        <v>262</v>
      </c>
      <c r="P22" s="303" t="s">
        <v>355</v>
      </c>
      <c r="Q22" s="303" t="s">
        <v>117</v>
      </c>
      <c r="R22" s="482">
        <v>40982</v>
      </c>
      <c r="S22" s="344"/>
      <c r="T22" s="477" t="s">
        <v>263</v>
      </c>
    </row>
    <row r="23" spans="1:20" s="213" customFormat="1" ht="51">
      <c r="A23" s="52"/>
      <c r="B23" s="411" t="s">
        <v>128</v>
      </c>
      <c r="C23" s="482">
        <v>40973</v>
      </c>
      <c r="D23" s="482">
        <v>40973</v>
      </c>
      <c r="E23" s="482" t="s">
        <v>1547</v>
      </c>
      <c r="F23" s="411" t="s">
        <v>1553</v>
      </c>
      <c r="G23" s="411" t="s">
        <v>1554</v>
      </c>
      <c r="H23" s="411">
        <v>22</v>
      </c>
      <c r="I23" s="411" t="s">
        <v>1537</v>
      </c>
      <c r="J23" s="319" t="s">
        <v>117</v>
      </c>
      <c r="K23" s="303" t="s">
        <v>167</v>
      </c>
      <c r="L23" s="368" t="s">
        <v>1548</v>
      </c>
      <c r="M23" s="434" t="s">
        <v>138</v>
      </c>
      <c r="N23" s="303" t="s">
        <v>262</v>
      </c>
      <c r="O23" s="303" t="s">
        <v>262</v>
      </c>
      <c r="P23" s="303" t="s">
        <v>355</v>
      </c>
      <c r="Q23" s="303" t="s">
        <v>117</v>
      </c>
      <c r="R23" s="253">
        <v>40973</v>
      </c>
      <c r="T23" s="477" t="s">
        <v>263</v>
      </c>
    </row>
    <row r="24" spans="1:20" s="411" customFormat="1" ht="38.25">
      <c r="A24" s="480"/>
      <c r="B24" s="411" t="s">
        <v>128</v>
      </c>
      <c r="C24" s="482">
        <v>40974</v>
      </c>
      <c r="D24" s="482">
        <v>40975</v>
      </c>
      <c r="E24" s="482" t="s">
        <v>1542</v>
      </c>
      <c r="F24" s="411" t="s">
        <v>1543</v>
      </c>
      <c r="G24" s="411" t="s">
        <v>1544</v>
      </c>
      <c r="H24" s="411">
        <v>53</v>
      </c>
      <c r="I24" s="411" t="s">
        <v>1550</v>
      </c>
      <c r="J24" s="319" t="s">
        <v>117</v>
      </c>
      <c r="L24" s="7" t="s">
        <v>1551</v>
      </c>
      <c r="M24" s="421" t="s">
        <v>1552</v>
      </c>
      <c r="N24" s="411" t="s">
        <v>262</v>
      </c>
      <c r="O24" s="411" t="s">
        <v>262</v>
      </c>
      <c r="P24" s="411" t="s">
        <v>355</v>
      </c>
      <c r="Q24" s="481" t="s">
        <v>1546</v>
      </c>
      <c r="R24" s="482">
        <v>40975</v>
      </c>
      <c r="S24" s="344" t="s">
        <v>1545</v>
      </c>
      <c r="T24" s="488" t="s">
        <v>1549</v>
      </c>
    </row>
    <row r="25" spans="1:20" s="4" customFormat="1" ht="12.75">
      <c r="A25" s="54"/>
      <c r="B25" s="239"/>
      <c r="C25" s="239"/>
      <c r="D25" s="240"/>
      <c r="E25" s="256"/>
      <c r="F25" s="239"/>
      <c r="G25" s="241"/>
      <c r="H25" s="239"/>
      <c r="I25" s="242"/>
      <c r="J25" s="242"/>
      <c r="K25" s="239"/>
      <c r="L25" s="256"/>
      <c r="M25" s="239"/>
      <c r="N25" s="239"/>
      <c r="O25" s="239"/>
      <c r="P25" s="239"/>
      <c r="Q25" s="256"/>
      <c r="R25" s="239"/>
      <c r="S25" s="239"/>
      <c r="T25" s="239"/>
    </row>
    <row r="26" spans="1:20" s="411" customFormat="1" ht="76.5">
      <c r="A26" s="480"/>
      <c r="B26" s="411" t="s">
        <v>127</v>
      </c>
      <c r="C26" s="411" t="s">
        <v>1270</v>
      </c>
      <c r="D26" s="482">
        <v>40960</v>
      </c>
      <c r="E26" s="411" t="s">
        <v>1531</v>
      </c>
      <c r="F26" s="411" t="s">
        <v>117</v>
      </c>
      <c r="G26" s="411" t="s">
        <v>117</v>
      </c>
      <c r="H26" s="411" t="s">
        <v>117</v>
      </c>
      <c r="I26" s="411" t="s">
        <v>117</v>
      </c>
      <c r="J26" s="411" t="s">
        <v>1534</v>
      </c>
      <c r="K26" s="411" t="s">
        <v>207</v>
      </c>
      <c r="L26" s="421" t="s">
        <v>1533</v>
      </c>
      <c r="M26" s="421" t="s">
        <v>1532</v>
      </c>
      <c r="N26" s="411" t="s">
        <v>282</v>
      </c>
      <c r="O26" s="411" t="s">
        <v>262</v>
      </c>
      <c r="P26" s="411" t="s">
        <v>355</v>
      </c>
      <c r="Q26" s="481" t="s">
        <v>1535</v>
      </c>
      <c r="R26" s="482">
        <v>40960</v>
      </c>
      <c r="T26" s="477" t="s">
        <v>263</v>
      </c>
    </row>
    <row r="27" spans="1:20" s="475" customFormat="1" ht="63.75">
      <c r="A27" s="483"/>
      <c r="B27" s="319" t="s">
        <v>127</v>
      </c>
      <c r="C27" s="319" t="s">
        <v>1270</v>
      </c>
      <c r="D27" s="420">
        <v>40939</v>
      </c>
      <c r="E27" s="319" t="s">
        <v>1536</v>
      </c>
      <c r="F27" s="319" t="s">
        <v>117</v>
      </c>
      <c r="G27" s="319" t="s">
        <v>117</v>
      </c>
      <c r="H27" s="319" t="s">
        <v>117</v>
      </c>
      <c r="I27" s="319" t="s">
        <v>1537</v>
      </c>
      <c r="J27" s="319" t="s">
        <v>117</v>
      </c>
      <c r="K27" s="319" t="s">
        <v>167</v>
      </c>
      <c r="L27" s="344" t="s">
        <v>1541</v>
      </c>
      <c r="M27" s="475" t="s">
        <v>1538</v>
      </c>
      <c r="N27" s="319" t="s">
        <v>262</v>
      </c>
      <c r="O27" s="319" t="s">
        <v>262</v>
      </c>
      <c r="P27" s="319" t="s">
        <v>355</v>
      </c>
      <c r="Q27" s="481" t="s">
        <v>1539</v>
      </c>
      <c r="R27" s="420">
        <v>40939</v>
      </c>
      <c r="S27" s="475" t="s">
        <v>1540</v>
      </c>
      <c r="T27" s="477" t="s">
        <v>263</v>
      </c>
    </row>
    <row r="28" spans="1:20" s="4" customFormat="1" ht="12.75">
      <c r="A28" s="54"/>
      <c r="B28" s="239"/>
      <c r="C28" s="239"/>
      <c r="D28" s="240"/>
      <c r="E28" s="256"/>
      <c r="F28" s="239"/>
      <c r="G28" s="241"/>
      <c r="H28" s="239"/>
      <c r="I28" s="242"/>
      <c r="J28" s="242"/>
      <c r="K28" s="239"/>
      <c r="L28" s="256"/>
      <c r="M28" s="239"/>
      <c r="N28" s="239"/>
      <c r="O28" s="239"/>
      <c r="P28" s="239"/>
      <c r="Q28" s="256"/>
      <c r="R28" s="239"/>
      <c r="S28" s="239"/>
      <c r="T28" s="239"/>
    </row>
    <row r="29" spans="1:20" s="471" customFormat="1" ht="36.75" customHeight="1">
      <c r="A29" s="478"/>
      <c r="B29" s="319" t="s">
        <v>126</v>
      </c>
      <c r="C29" s="420">
        <v>40939</v>
      </c>
      <c r="D29" s="420">
        <v>40939</v>
      </c>
      <c r="E29" s="319" t="s">
        <v>1521</v>
      </c>
      <c r="F29" s="476">
        <v>0.5979166666666667</v>
      </c>
      <c r="G29" s="476">
        <v>0.6604166666666667</v>
      </c>
      <c r="H29" s="319">
        <v>90</v>
      </c>
      <c r="I29" s="319" t="s">
        <v>1519</v>
      </c>
      <c r="J29" s="319" t="s">
        <v>117</v>
      </c>
      <c r="K29" s="319" t="s">
        <v>167</v>
      </c>
      <c r="L29" s="479" t="s">
        <v>1520</v>
      </c>
      <c r="M29" s="425" t="s">
        <v>142</v>
      </c>
      <c r="N29" s="319" t="s">
        <v>262</v>
      </c>
      <c r="O29" s="319" t="s">
        <v>262</v>
      </c>
      <c r="P29" s="319" t="s">
        <v>355</v>
      </c>
      <c r="Q29" s="319"/>
      <c r="R29" s="420">
        <v>40939</v>
      </c>
      <c r="S29" s="425" t="s">
        <v>1522</v>
      </c>
      <c r="T29" s="477" t="s">
        <v>263</v>
      </c>
    </row>
    <row r="30" spans="1:20" s="471" customFormat="1" ht="15">
      <c r="A30" s="463"/>
      <c r="B30" s="472" t="s">
        <v>126</v>
      </c>
      <c r="C30" s="473">
        <v>40916</v>
      </c>
      <c r="D30" s="473">
        <v>40905</v>
      </c>
      <c r="E30" s="473" t="s">
        <v>1527</v>
      </c>
      <c r="F30" s="474" t="s">
        <v>1528</v>
      </c>
      <c r="G30" s="474" t="s">
        <v>1529</v>
      </c>
      <c r="H30" s="474">
        <v>871</v>
      </c>
      <c r="I30" s="474" t="s">
        <v>1530</v>
      </c>
      <c r="J30" s="474" t="s">
        <v>1530</v>
      </c>
      <c r="K30" s="474" t="s">
        <v>1400</v>
      </c>
      <c r="L30" s="474" t="s">
        <v>1400</v>
      </c>
      <c r="M30" s="474" t="s">
        <v>1400</v>
      </c>
      <c r="N30" s="474"/>
      <c r="O30" s="474"/>
      <c r="P30" s="474"/>
      <c r="Q30" s="474"/>
      <c r="R30" s="474"/>
      <c r="S30" s="474"/>
      <c r="T30" s="477" t="s">
        <v>263</v>
      </c>
    </row>
    <row r="31" spans="1:20" s="4" customFormat="1" ht="12.75">
      <c r="A31" s="54"/>
      <c r="B31" s="239"/>
      <c r="C31" s="239"/>
      <c r="D31" s="240"/>
      <c r="E31" s="256"/>
      <c r="F31" s="239"/>
      <c r="G31" s="241"/>
      <c r="H31" s="239"/>
      <c r="I31" s="242"/>
      <c r="J31" s="242"/>
      <c r="K31" s="239"/>
      <c r="L31" s="256"/>
      <c r="M31" s="239"/>
      <c r="N31" s="239"/>
      <c r="O31" s="239"/>
      <c r="P31" s="239"/>
      <c r="Q31" s="256"/>
      <c r="R31" s="239"/>
      <c r="S31" s="239"/>
      <c r="T31" s="239"/>
    </row>
    <row r="32" ht="12.75"/>
    <row r="33" ht="12.75"/>
    <row r="34" ht="12.75"/>
    <row r="35" ht="12.75"/>
    <row r="36" ht="12.75"/>
    <row r="37" spans="2:20" s="54" customFormat="1" ht="53.25" customHeight="1">
      <c r="B37" s="484"/>
      <c r="C37" s="484"/>
      <c r="D37" s="485"/>
      <c r="E37" s="484"/>
      <c r="F37" s="484"/>
      <c r="G37" s="486"/>
      <c r="H37" s="484"/>
      <c r="I37" s="487"/>
      <c r="J37" s="487"/>
      <c r="K37" s="484"/>
      <c r="L37" s="484"/>
      <c r="M37" s="484"/>
      <c r="N37" s="484"/>
      <c r="O37" s="484"/>
      <c r="P37" s="484"/>
      <c r="Q37" s="484"/>
      <c r="R37" s="484"/>
      <c r="S37" s="484"/>
      <c r="T37" s="484"/>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sheetData>
  <sheetProtection/>
  <mergeCells count="11">
    <mergeCell ref="B20:T20"/>
    <mergeCell ref="L17:L19"/>
    <mergeCell ref="K17:K19"/>
    <mergeCell ref="J17:J19"/>
    <mergeCell ref="I17:I19"/>
    <mergeCell ref="M17:M19"/>
    <mergeCell ref="N17:N19"/>
    <mergeCell ref="O17:O19"/>
    <mergeCell ref="P17:P19"/>
    <mergeCell ref="T17:T19"/>
    <mergeCell ref="B15:T15"/>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57" t="s">
        <v>230</v>
      </c>
      <c r="D5" s="556"/>
      <c r="E5" s="556"/>
      <c r="F5" s="556"/>
      <c r="G5" s="556"/>
      <c r="H5" s="556"/>
      <c r="I5" s="558"/>
      <c r="J5" s="60"/>
      <c r="K5" s="557" t="s">
        <v>231</v>
      </c>
      <c r="L5" s="556"/>
      <c r="M5" s="556"/>
      <c r="N5" s="556"/>
      <c r="O5" s="556"/>
      <c r="P5" s="558"/>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200</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527" t="s">
        <v>221</v>
      </c>
      <c r="B16" s="527" t="s">
        <v>222</v>
      </c>
      <c r="C16" s="529">
        <f>SUM(C4:C15)</f>
        <v>396000</v>
      </c>
      <c r="D16" s="529">
        <f>SUM(D4:D15)</f>
        <v>16533</v>
      </c>
      <c r="E16" s="529">
        <f>SUM(E4:E15)</f>
        <v>379467</v>
      </c>
      <c r="F16" s="529">
        <f>SUM(F4:F15)</f>
        <v>318</v>
      </c>
      <c r="G16" s="531">
        <f>(E16-F16)/E16</f>
        <v>0.9991619824648784</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219</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527" t="s">
        <v>221</v>
      </c>
      <c r="B16" s="527" t="s">
        <v>202</v>
      </c>
      <c r="C16" s="529">
        <f>SUM(C4:C15)</f>
        <v>396000</v>
      </c>
      <c r="D16" s="529">
        <f>SUM(D4:D15)</f>
        <v>16533</v>
      </c>
      <c r="E16" s="529">
        <f>SUM(E4:E15)</f>
        <v>379467</v>
      </c>
      <c r="F16" s="529">
        <f>SUM(F4:F15)</f>
        <v>732</v>
      </c>
      <c r="G16" s="559">
        <f>(E16-F16)/E16</f>
        <v>0.9980709785040597</v>
      </c>
    </row>
    <row r="17" spans="1:7" ht="23.25" customHeight="1" thickBot="1">
      <c r="A17" s="528"/>
      <c r="B17" s="528"/>
      <c r="C17" s="530"/>
      <c r="D17" s="530"/>
      <c r="E17" s="530"/>
      <c r="F17" s="530"/>
      <c r="G17" s="56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61" t="s">
        <v>327</v>
      </c>
      <c r="B1" s="562"/>
      <c r="C1" s="562"/>
      <c r="D1" s="562"/>
    </row>
    <row r="2" spans="1:4" ht="12.75">
      <c r="A2" s="562"/>
      <c r="B2" s="562"/>
      <c r="C2" s="562"/>
      <c r="D2" s="562"/>
    </row>
    <row r="3" spans="1:4" ht="12.75">
      <c r="A3" s="562"/>
      <c r="B3" s="562"/>
      <c r="C3" s="562"/>
      <c r="D3" s="562"/>
    </row>
    <row r="4" spans="1:4" ht="12.75">
      <c r="A4" s="563" t="s">
        <v>448</v>
      </c>
      <c r="B4" s="563"/>
      <c r="C4" s="564"/>
      <c r="D4" s="564"/>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1" sqref="D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1526</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v>0</v>
      </c>
      <c r="E4" s="207">
        <f aca="true" t="shared" si="0" ref="E4:E11">SUM(C4-D4)</f>
        <v>44640</v>
      </c>
      <c r="F4" s="208">
        <v>0</v>
      </c>
      <c r="G4" s="100">
        <f aca="true" t="shared" si="1" ref="G4:G14">(E4-F4)/E4</f>
        <v>1</v>
      </c>
    </row>
    <row r="5" spans="1:7" ht="23.25" customHeight="1" thickBot="1">
      <c r="A5" s="15" t="s">
        <v>127</v>
      </c>
      <c r="B5" s="15" t="s">
        <v>1484</v>
      </c>
      <c r="C5" s="206">
        <f>28*24*60</f>
        <v>40320</v>
      </c>
      <c r="D5" s="16">
        <v>0</v>
      </c>
      <c r="E5" s="207">
        <f t="shared" si="0"/>
        <v>40320</v>
      </c>
      <c r="F5" s="98">
        <v>0</v>
      </c>
      <c r="G5" s="100">
        <f t="shared" si="1"/>
        <v>1</v>
      </c>
    </row>
    <row r="6" spans="1:7" ht="23.25" customHeight="1" thickBot="1">
      <c r="A6" s="15" t="s">
        <v>128</v>
      </c>
      <c r="B6" s="15" t="s">
        <v>1484</v>
      </c>
      <c r="C6" s="206">
        <f>31*24*60</f>
        <v>44640</v>
      </c>
      <c r="D6" s="16">
        <v>0</v>
      </c>
      <c r="E6" s="207">
        <f t="shared" si="0"/>
        <v>44640</v>
      </c>
      <c r="F6" s="98">
        <v>0</v>
      </c>
      <c r="G6" s="100">
        <f t="shared" si="1"/>
        <v>1</v>
      </c>
    </row>
    <row r="7" spans="1:7" ht="23.25" customHeight="1" thickBot="1">
      <c r="A7" s="15" t="s">
        <v>129</v>
      </c>
      <c r="B7" s="15" t="s">
        <v>1484</v>
      </c>
      <c r="C7" s="206">
        <f>30*24*60</f>
        <v>43200</v>
      </c>
      <c r="D7" s="16">
        <v>0</v>
      </c>
      <c r="E7" s="207">
        <f t="shared" si="0"/>
        <v>43200</v>
      </c>
      <c r="F7" s="98">
        <v>0</v>
      </c>
      <c r="G7" s="100">
        <f t="shared" si="1"/>
        <v>1</v>
      </c>
    </row>
    <row r="8" spans="1:7" ht="23.25" customHeight="1" thickBot="1">
      <c r="A8" s="15" t="s">
        <v>130</v>
      </c>
      <c r="B8" s="15" t="s">
        <v>1484</v>
      </c>
      <c r="C8" s="206">
        <f>31*24*60</f>
        <v>44640</v>
      </c>
      <c r="D8" s="16">
        <v>0</v>
      </c>
      <c r="E8" s="207">
        <f t="shared" si="0"/>
        <v>44640</v>
      </c>
      <c r="F8" s="98">
        <v>0</v>
      </c>
      <c r="G8" s="100">
        <f t="shared" si="1"/>
        <v>1</v>
      </c>
    </row>
    <row r="9" spans="1:7" ht="23.25" customHeight="1" thickBot="1">
      <c r="A9" s="15" t="s">
        <v>131</v>
      </c>
      <c r="B9" s="15" t="s">
        <v>1484</v>
      </c>
      <c r="C9" s="206">
        <f>30*24*60</f>
        <v>43200</v>
      </c>
      <c r="D9" s="16">
        <v>0</v>
      </c>
      <c r="E9" s="207">
        <f t="shared" si="0"/>
        <v>43200</v>
      </c>
      <c r="F9" s="98">
        <v>0</v>
      </c>
      <c r="G9" s="100">
        <f t="shared" si="1"/>
        <v>1</v>
      </c>
    </row>
    <row r="10" spans="1:7" ht="23.25" customHeight="1" thickBot="1">
      <c r="A10" s="15" t="s">
        <v>132</v>
      </c>
      <c r="B10" s="15" t="s">
        <v>1484</v>
      </c>
      <c r="C10" s="206">
        <f>31*24*60</f>
        <v>44640</v>
      </c>
      <c r="D10" s="16">
        <v>0</v>
      </c>
      <c r="E10" s="16">
        <f t="shared" si="0"/>
        <v>44640</v>
      </c>
      <c r="F10" s="15">
        <v>0</v>
      </c>
      <c r="G10" s="100">
        <f t="shared" si="1"/>
        <v>1</v>
      </c>
    </row>
    <row r="11" spans="1:7" ht="23.25" customHeight="1" thickBot="1">
      <c r="A11" s="15" t="s">
        <v>133</v>
      </c>
      <c r="B11" s="15" t="s">
        <v>1484</v>
      </c>
      <c r="C11" s="206">
        <f>31*24*60</f>
        <v>44640</v>
      </c>
      <c r="D11" s="16">
        <v>0</v>
      </c>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527" t="s">
        <v>1221</v>
      </c>
      <c r="B16" s="527" t="s">
        <v>1484</v>
      </c>
      <c r="C16" s="529">
        <f>SUM(C4:C15)</f>
        <v>480960</v>
      </c>
      <c r="D16" s="529">
        <f>SUM(D4:D15)</f>
        <v>0</v>
      </c>
      <c r="E16" s="529">
        <f>SUM(E4:E15)</f>
        <v>480960</v>
      </c>
      <c r="F16" s="529">
        <f>SUM(F4:F15)</f>
        <v>0</v>
      </c>
      <c r="G16" s="531">
        <f>(E16-F16)/E16</f>
        <v>1</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26"/>
  <sheetViews>
    <sheetView zoomScalePageLayoutView="0" workbookViewId="0" topLeftCell="A1">
      <selection activeCell="D25" sqref="D25"/>
    </sheetView>
  </sheetViews>
  <sheetFormatPr defaultColWidth="9.140625" defaultRowHeight="12.75"/>
  <sheetData>
    <row r="1" ht="12.75">
      <c r="A1" s="513">
        <v>41091</v>
      </c>
    </row>
    <row r="26" ht="12.75">
      <c r="A26" t="s">
        <v>1609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1525</v>
      </c>
      <c r="B1" s="526"/>
      <c r="C1" s="526"/>
      <c r="D1" s="526"/>
      <c r="E1" s="526"/>
      <c r="F1" s="526"/>
      <c r="G1" s="526"/>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1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v>1616</v>
      </c>
      <c r="E5" s="207">
        <f t="shared" si="0"/>
        <v>38704</v>
      </c>
      <c r="F5" s="98">
        <v>0</v>
      </c>
      <c r="G5" s="100">
        <f t="shared" si="1"/>
        <v>1</v>
      </c>
    </row>
    <row r="6" spans="1:7" ht="23.25" customHeight="1" thickBot="1">
      <c r="A6" s="15" t="s">
        <v>128</v>
      </c>
      <c r="B6" s="15" t="s">
        <v>1519</v>
      </c>
      <c r="C6" s="206">
        <f>31*24*60</f>
        <v>44640</v>
      </c>
      <c r="D6" s="16">
        <v>600</v>
      </c>
      <c r="E6" s="207">
        <f t="shared" si="0"/>
        <v>44040</v>
      </c>
      <c r="F6" s="98">
        <v>0</v>
      </c>
      <c r="G6" s="100">
        <f t="shared" si="1"/>
        <v>1</v>
      </c>
    </row>
    <row r="7" spans="1:7" ht="23.25" customHeight="1" thickBot="1">
      <c r="A7" s="15" t="s">
        <v>129</v>
      </c>
      <c r="B7" s="15" t="s">
        <v>1519</v>
      </c>
      <c r="C7" s="206">
        <f>30*24*60</f>
        <v>43200</v>
      </c>
      <c r="D7" s="16">
        <v>920</v>
      </c>
      <c r="E7" s="207">
        <f t="shared" si="0"/>
        <v>42280</v>
      </c>
      <c r="F7" s="98">
        <v>0</v>
      </c>
      <c r="G7" s="100">
        <f t="shared" si="1"/>
        <v>1</v>
      </c>
    </row>
    <row r="8" spans="1:7" ht="23.25" customHeight="1" thickBot="1">
      <c r="A8" s="15" t="s">
        <v>130</v>
      </c>
      <c r="B8" s="15" t="s">
        <v>1519</v>
      </c>
      <c r="C8" s="206">
        <f>31*24*60</f>
        <v>44640</v>
      </c>
      <c r="D8" s="16">
        <v>772</v>
      </c>
      <c r="E8" s="207">
        <f t="shared" si="0"/>
        <v>43868</v>
      </c>
      <c r="F8" s="98">
        <v>0</v>
      </c>
      <c r="G8" s="100">
        <f t="shared" si="1"/>
        <v>1</v>
      </c>
    </row>
    <row r="9" spans="1:7" ht="23.25" customHeight="1" thickBot="1">
      <c r="A9" s="15" t="s">
        <v>131</v>
      </c>
      <c r="B9" s="15" t="s">
        <v>1519</v>
      </c>
      <c r="C9" s="206">
        <f>30*24*60</f>
        <v>43200</v>
      </c>
      <c r="D9" s="16">
        <v>3516</v>
      </c>
      <c r="E9" s="207">
        <f t="shared" si="0"/>
        <v>39684</v>
      </c>
      <c r="F9" s="98">
        <v>0</v>
      </c>
      <c r="G9" s="100">
        <f t="shared" si="1"/>
        <v>1</v>
      </c>
    </row>
    <row r="10" spans="1:7" ht="23.25" customHeight="1" thickBot="1">
      <c r="A10" s="15" t="s">
        <v>132</v>
      </c>
      <c r="B10" s="15" t="s">
        <v>1519</v>
      </c>
      <c r="C10" s="206">
        <f>31*24*60</f>
        <v>44640</v>
      </c>
      <c r="D10" s="16">
        <v>764</v>
      </c>
      <c r="E10" s="16">
        <f t="shared" si="0"/>
        <v>43876</v>
      </c>
      <c r="F10" s="15">
        <v>0</v>
      </c>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527" t="s">
        <v>1221</v>
      </c>
      <c r="B16" s="527" t="s">
        <v>1519</v>
      </c>
      <c r="C16" s="529">
        <f>SUM(C4:C15)</f>
        <v>480960</v>
      </c>
      <c r="D16" s="529">
        <f>SUM(D4:D15)</f>
        <v>9059</v>
      </c>
      <c r="E16" s="529">
        <f>SUM(E4:E15)</f>
        <v>471901</v>
      </c>
      <c r="F16" s="529">
        <f>SUM(F4:F15)</f>
        <v>90</v>
      </c>
      <c r="G16" s="531">
        <f>(E16-F16)/E16</f>
        <v>0.9998092820316126</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1523</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16">
        <v>871</v>
      </c>
      <c r="E4" s="207">
        <f aca="true" t="shared" si="0" ref="E4:E15">SUM(C4-D4)</f>
        <v>43769</v>
      </c>
      <c r="F4" s="208">
        <v>0</v>
      </c>
      <c r="G4" s="100">
        <f aca="true" t="shared" si="1" ref="G4:G13">(E4-F4)/E4</f>
        <v>1</v>
      </c>
    </row>
    <row r="5" spans="1:7" ht="23.25" customHeight="1" thickBot="1">
      <c r="A5" s="15" t="s">
        <v>127</v>
      </c>
      <c r="B5" s="15" t="s">
        <v>222</v>
      </c>
      <c r="C5" s="206">
        <f>28*24*60</f>
        <v>40320</v>
      </c>
      <c r="D5" s="16">
        <v>1616</v>
      </c>
      <c r="E5" s="207">
        <f t="shared" si="0"/>
        <v>38704</v>
      </c>
      <c r="F5" s="208">
        <v>0</v>
      </c>
      <c r="G5" s="100">
        <f t="shared" si="1"/>
        <v>1</v>
      </c>
    </row>
    <row r="6" spans="1:7" ht="23.25" customHeight="1" thickBot="1">
      <c r="A6" s="15" t="s">
        <v>128</v>
      </c>
      <c r="B6" s="15" t="s">
        <v>222</v>
      </c>
      <c r="C6" s="206">
        <f>31*24*60</f>
        <v>44640</v>
      </c>
      <c r="D6" s="16">
        <v>600</v>
      </c>
      <c r="E6" s="207">
        <f t="shared" si="0"/>
        <v>44040</v>
      </c>
      <c r="F6" s="208">
        <v>0</v>
      </c>
      <c r="G6" s="100">
        <f t="shared" si="1"/>
        <v>1</v>
      </c>
    </row>
    <row r="7" spans="1:7" ht="23.25" customHeight="1" thickBot="1">
      <c r="A7" s="15" t="s">
        <v>129</v>
      </c>
      <c r="B7" s="15" t="s">
        <v>222</v>
      </c>
      <c r="C7" s="206">
        <f>30*24*60</f>
        <v>43200</v>
      </c>
      <c r="D7" s="16">
        <v>920</v>
      </c>
      <c r="E7" s="207">
        <f t="shared" si="0"/>
        <v>42280</v>
      </c>
      <c r="F7" s="208">
        <v>0</v>
      </c>
      <c r="G7" s="100">
        <f t="shared" si="1"/>
        <v>1</v>
      </c>
    </row>
    <row r="8" spans="1:7" ht="23.25" customHeight="1" thickBot="1">
      <c r="A8" s="15" t="s">
        <v>130</v>
      </c>
      <c r="B8" s="15" t="s">
        <v>222</v>
      </c>
      <c r="C8" s="206">
        <f>31*24*60</f>
        <v>44640</v>
      </c>
      <c r="D8" s="16">
        <v>772</v>
      </c>
      <c r="E8" s="207">
        <f t="shared" si="0"/>
        <v>43868</v>
      </c>
      <c r="F8" s="208">
        <v>0</v>
      </c>
      <c r="G8" s="100">
        <f t="shared" si="1"/>
        <v>1</v>
      </c>
    </row>
    <row r="9" spans="1:7" ht="23.25" customHeight="1" thickBot="1">
      <c r="A9" s="15" t="s">
        <v>131</v>
      </c>
      <c r="B9" s="15" t="s">
        <v>222</v>
      </c>
      <c r="C9" s="206">
        <f>30*24*60</f>
        <v>43200</v>
      </c>
      <c r="D9" s="16">
        <v>3516</v>
      </c>
      <c r="E9" s="207">
        <f t="shared" si="0"/>
        <v>39684</v>
      </c>
      <c r="F9" s="208">
        <v>0</v>
      </c>
      <c r="G9" s="100">
        <f t="shared" si="1"/>
        <v>1</v>
      </c>
    </row>
    <row r="10" spans="1:7" ht="23.25" customHeight="1" thickBot="1">
      <c r="A10" s="15" t="s">
        <v>132</v>
      </c>
      <c r="B10" s="15" t="s">
        <v>222</v>
      </c>
      <c r="C10" s="206">
        <f>31*24*60</f>
        <v>44640</v>
      </c>
      <c r="D10" s="16">
        <v>764</v>
      </c>
      <c r="E10" s="16">
        <f t="shared" si="0"/>
        <v>43876</v>
      </c>
      <c r="F10" s="208">
        <v>0</v>
      </c>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527" t="s">
        <v>1221</v>
      </c>
      <c r="B16" s="527" t="s">
        <v>222</v>
      </c>
      <c r="C16" s="529">
        <f>SUM(C4:C15)</f>
        <v>480960</v>
      </c>
      <c r="D16" s="529">
        <f>SUM(D4:D15)</f>
        <v>9059</v>
      </c>
      <c r="E16" s="529">
        <f>SUM(E4:E15)</f>
        <v>471901</v>
      </c>
      <c r="F16" s="529">
        <f>SUM(F4:F15)</f>
        <v>0</v>
      </c>
      <c r="G16" s="531">
        <f>(E16-F16)/E16</f>
        <v>1</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538" t="s">
        <v>1445</v>
      </c>
      <c r="R25" s="540">
        <v>40779</v>
      </c>
      <c r="S25" s="536" t="s">
        <v>1436</v>
      </c>
      <c r="T25" s="534"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539"/>
      <c r="R26" s="541"/>
      <c r="S26" s="537"/>
      <c r="T26" s="535"/>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546" t="s">
        <v>755</v>
      </c>
      <c r="C73" s="315">
        <v>40564</v>
      </c>
      <c r="D73" s="315">
        <v>40567</v>
      </c>
      <c r="E73" s="324" t="s">
        <v>1251</v>
      </c>
      <c r="F73" s="319" t="s">
        <v>117</v>
      </c>
      <c r="G73" s="319" t="s">
        <v>117</v>
      </c>
      <c r="H73" s="319" t="s">
        <v>117</v>
      </c>
      <c r="I73" s="319" t="s">
        <v>117</v>
      </c>
      <c r="J73" s="516" t="s">
        <v>1229</v>
      </c>
      <c r="K73" s="516" t="s">
        <v>206</v>
      </c>
      <c r="L73" s="549" t="s">
        <v>1236</v>
      </c>
      <c r="M73" s="515" t="s">
        <v>1237</v>
      </c>
      <c r="N73" s="303" t="s">
        <v>282</v>
      </c>
      <c r="O73" s="303" t="s">
        <v>262</v>
      </c>
      <c r="P73" s="319" t="s">
        <v>355</v>
      </c>
      <c r="Q73" s="515" t="s">
        <v>1241</v>
      </c>
      <c r="R73" s="253">
        <v>40565</v>
      </c>
      <c r="S73" s="542" t="s">
        <v>1248</v>
      </c>
      <c r="T73" s="543" t="s">
        <v>263</v>
      </c>
    </row>
    <row r="74" spans="2:20" ht="15" customHeight="1">
      <c r="B74" s="547"/>
      <c r="C74" s="315">
        <v>40563</v>
      </c>
      <c r="D74" s="315">
        <v>40564</v>
      </c>
      <c r="E74" s="317" t="s">
        <v>1233</v>
      </c>
      <c r="F74" s="319" t="s">
        <v>117</v>
      </c>
      <c r="G74" s="319" t="s">
        <v>117</v>
      </c>
      <c r="H74" s="319" t="s">
        <v>117</v>
      </c>
      <c r="I74" s="319" t="s">
        <v>117</v>
      </c>
      <c r="J74" s="516"/>
      <c r="K74" s="516"/>
      <c r="L74" s="549"/>
      <c r="M74" s="515"/>
      <c r="N74" s="319" t="s">
        <v>282</v>
      </c>
      <c r="O74" s="319" t="s">
        <v>262</v>
      </c>
      <c r="P74" s="319" t="s">
        <v>355</v>
      </c>
      <c r="Q74" s="515"/>
      <c r="R74" s="315">
        <v>40564</v>
      </c>
      <c r="S74" s="542"/>
      <c r="T74" s="544"/>
    </row>
    <row r="75" spans="2:20" ht="15">
      <c r="B75" s="547"/>
      <c r="C75" s="315">
        <v>40562</v>
      </c>
      <c r="D75" s="315">
        <v>40563</v>
      </c>
      <c r="E75" s="317" t="s">
        <v>1234</v>
      </c>
      <c r="F75" s="319" t="s">
        <v>117</v>
      </c>
      <c r="G75" s="319" t="s">
        <v>117</v>
      </c>
      <c r="H75" s="319" t="s">
        <v>117</v>
      </c>
      <c r="I75" s="319" t="s">
        <v>117</v>
      </c>
      <c r="J75" s="516"/>
      <c r="K75" s="516"/>
      <c r="L75" s="549"/>
      <c r="M75" s="515"/>
      <c r="N75" s="319" t="s">
        <v>282</v>
      </c>
      <c r="O75" s="319" t="s">
        <v>262</v>
      </c>
      <c r="P75" s="319" t="s">
        <v>355</v>
      </c>
      <c r="Q75" s="515"/>
      <c r="R75" s="315">
        <v>40563</v>
      </c>
      <c r="S75" s="542"/>
      <c r="T75" s="544"/>
    </row>
    <row r="76" spans="2:20" ht="15">
      <c r="B76" s="548"/>
      <c r="C76" s="315">
        <v>40561</v>
      </c>
      <c r="D76" s="315">
        <v>40562</v>
      </c>
      <c r="E76" s="317" t="s">
        <v>1235</v>
      </c>
      <c r="F76" s="319" t="s">
        <v>117</v>
      </c>
      <c r="G76" s="319" t="s">
        <v>117</v>
      </c>
      <c r="H76" s="319" t="s">
        <v>117</v>
      </c>
      <c r="I76" s="319" t="s">
        <v>117</v>
      </c>
      <c r="J76" s="516"/>
      <c r="K76" s="516"/>
      <c r="L76" s="549"/>
      <c r="M76" s="515"/>
      <c r="N76" s="319" t="s">
        <v>282</v>
      </c>
      <c r="O76" s="319" t="s">
        <v>262</v>
      </c>
      <c r="P76" s="319" t="s">
        <v>355</v>
      </c>
      <c r="Q76" s="515"/>
      <c r="R76" s="315">
        <v>40562</v>
      </c>
      <c r="S76" s="542"/>
      <c r="T76" s="545"/>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1220</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527" t="s">
        <v>1221</v>
      </c>
      <c r="B16" s="527" t="s">
        <v>222</v>
      </c>
      <c r="C16" s="529">
        <f>SUM(C4:C15)</f>
        <v>480960</v>
      </c>
      <c r="D16" s="529">
        <f>SUM(D4:D15)</f>
        <v>19713</v>
      </c>
      <c r="E16" s="529">
        <f>SUM(E4:E15)</f>
        <v>461247</v>
      </c>
      <c r="F16" s="529">
        <f>SUM(F4:F15)</f>
        <v>585</v>
      </c>
      <c r="G16" s="531">
        <f>(E16-F16)/E16</f>
        <v>0.9987316990679614</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1222</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527" t="s">
        <v>1221</v>
      </c>
      <c r="B16" s="527" t="s">
        <v>202</v>
      </c>
      <c r="C16" s="529">
        <f>SUM(C4:C15)</f>
        <v>480960</v>
      </c>
      <c r="D16" s="529">
        <f>SUM(D4:D15)</f>
        <v>19920</v>
      </c>
      <c r="E16" s="529">
        <f>SUM(E4:E15)</f>
        <v>461040</v>
      </c>
      <c r="F16" s="529">
        <f>SUM(F4:F15)</f>
        <v>776</v>
      </c>
      <c r="G16" s="531">
        <f>(E16-F16)/E16</f>
        <v>0.9983168488634392</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2012-09-14T19:58:44Z</dcterms:modified>
  <cp:category/>
  <cp:version/>
  <cp:contentType/>
  <cp:contentStatus/>
</cp:coreProperties>
</file>