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855" windowWidth="15480" windowHeight="5145" tabRatio="948" activeTab="3"/>
  </bookViews>
  <sheets>
    <sheet name="How To Use" sheetId="1" r:id="rId1"/>
    <sheet name="Annual Summary" sheetId="2" r:id="rId2"/>
    <sheet name="Monthly Summary" sheetId="3" r:id="rId3"/>
    <sheet name="2012 Detailed Incident Data" sheetId="4" r:id="rId4"/>
    <sheet name="2012 Retail Business Hours" sheetId="5" r:id="rId5"/>
    <sheet name="2012 Retail Off Bus Hours" sheetId="6" r:id="rId6"/>
    <sheet name="2012 MarkeTrak" sheetId="7" r:id="rId7"/>
    <sheet name="2011 Detailed Incident Data" sheetId="8" r:id="rId8"/>
    <sheet name="2011 Retail Business Hours" sheetId="9" r:id="rId9"/>
    <sheet name="2011 Retail Off Bus Hours" sheetId="10" r:id="rId10"/>
    <sheet name="2011 TML Availability" sheetId="11" r:id="rId11"/>
    <sheet name="2011 MarkeTrak Availability" sheetId="12" r:id="rId12"/>
    <sheet name="2010 Detailed Incident Data" sheetId="13" r:id="rId13"/>
    <sheet name="2010 Retail Business Hours" sheetId="14" r:id="rId14"/>
    <sheet name="2010 Retail Off Bus Hours" sheetId="15" r:id="rId15"/>
    <sheet name="2010 TML Availability" sheetId="16" r:id="rId16"/>
    <sheet name="2010 MarkeTrak Availability" sheetId="17" r:id="rId17"/>
    <sheet name="2009 Detailed Incident Data" sheetId="18" r:id="rId18"/>
    <sheet name="2009 Retail Availability" sheetId="19" r:id="rId19"/>
    <sheet name="2009 TML Availability" sheetId="20" r:id="rId20"/>
    <sheet name="2009 MarkeTrak Availability" sheetId="21" r:id="rId21"/>
    <sheet name="SLA Exception Requests" sheetId="22" r:id="rId22"/>
    <sheet name="2008 Detailed Incident Data" sheetId="23" r:id="rId23"/>
    <sheet name="2008 Retail Availability" sheetId="24" r:id="rId24"/>
    <sheet name="2008 TML Availability" sheetId="25" r:id="rId25"/>
    <sheet name="2008 MarkeTrak Availability" sheetId="26" r:id="rId26"/>
    <sheet name="2007 Detailed Incident Data" sheetId="27" r:id="rId27"/>
    <sheet name="2007 Retail  Availability" sheetId="28" r:id="rId28"/>
    <sheet name="2007 MarkeTrak Availability" sheetId="29" state="hidden" r:id="rId29"/>
    <sheet name="2007 TML  Availability" sheetId="30" r:id="rId30"/>
    <sheet name="2007 MarkeTrak  Availability" sheetId="31" r:id="rId31"/>
    <sheet name="2006 Detailed Incident Data " sheetId="32" r:id="rId32"/>
    <sheet name="2006 Retail Availability" sheetId="33" r:id="rId33"/>
  </sheets>
  <definedNames>
    <definedName name="_xlnm._FilterDatabase" localSheetId="31" hidden="1">'2006 Detailed Incident Data '!$A$3:$U$40</definedName>
    <definedName name="_xlnm._FilterDatabase" localSheetId="26" hidden="1">'2007 Detailed Incident Data'!$A$3:$U$106</definedName>
    <definedName name="_xlnm._FilterDatabase" localSheetId="22" hidden="1">'2008 Detailed Incident Data'!$B$3:$U$116</definedName>
    <definedName name="_xlnm._FilterDatabase" localSheetId="17" hidden="1">'2009 Detailed Incident Data'!$B$3:$U$91</definedName>
    <definedName name="OLE_LINK1" localSheetId="0">'How To Use'!$B$60</definedName>
    <definedName name="OLE_LINK3" localSheetId="26">'2007 Detailed Incident Data'!#REF!</definedName>
    <definedName name="OLE_LINK3" localSheetId="22">'2008 Detailed Incident Data'!#REF!</definedName>
    <definedName name="OLE_LINK3" localSheetId="17">'2009 Detailed Incident Data'!#REF!</definedName>
  </definedNames>
  <calcPr fullCalcOnLoad="1"/>
</workbook>
</file>

<file path=xl/sharedStrings.xml><?xml version="1.0" encoding="utf-8"?>
<sst xmlns="http://schemas.openxmlformats.org/spreadsheetml/2006/main" count="8345" uniqueCount="1983">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</sst>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52">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1" t="s">
        <v>1742</v>
      </c>
      <c r="B1" s="501"/>
      <c r="C1" s="501"/>
      <c r="D1" s="501"/>
      <c r="E1" s="501"/>
      <c r="F1" s="501"/>
      <c r="G1" s="501"/>
      <c r="H1" s="501"/>
      <c r="I1" s="501"/>
      <c r="J1" s="501"/>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02" t="s">
        <v>1485</v>
      </c>
      <c r="B16" s="502" t="s">
        <v>1306</v>
      </c>
      <c r="C16" s="40">
        <f>SUM(C4:C15)</f>
        <v>344160</v>
      </c>
      <c r="D16" s="504">
        <f>SUM(D4:D15)</f>
        <v>20654</v>
      </c>
      <c r="E16" s="514">
        <f>C16-D16</f>
        <v>323506</v>
      </c>
      <c r="F16" s="508">
        <f>SUM(F4:F15)</f>
        <v>127</v>
      </c>
      <c r="G16" s="510">
        <f>(E16-F16)/E16</f>
        <v>0.9996074261373823</v>
      </c>
      <c r="H16" s="512">
        <f>SUM(H4:H15)</f>
        <v>0</v>
      </c>
      <c r="I16" s="513">
        <f>SUM(I4:I15)</f>
        <v>0</v>
      </c>
      <c r="J16" s="513"/>
    </row>
    <row r="17" spans="1:10" ht="23.25" customHeight="1" thickBot="1">
      <c r="A17" s="503"/>
      <c r="B17" s="503"/>
      <c r="C17" s="41" t="s">
        <v>1486</v>
      </c>
      <c r="D17" s="505"/>
      <c r="E17" s="515"/>
      <c r="F17" s="509"/>
      <c r="G17" s="511"/>
      <c r="H17" s="509"/>
      <c r="I17" s="509"/>
      <c r="J17" s="50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1" t="s">
        <v>1741</v>
      </c>
      <c r="B1" s="501"/>
      <c r="C1" s="501"/>
      <c r="D1" s="501"/>
      <c r="E1" s="501"/>
      <c r="F1" s="501"/>
      <c r="G1" s="501"/>
      <c r="H1" s="501"/>
      <c r="I1" s="501"/>
      <c r="J1" s="501"/>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f>30*24*60</f>
        <v>43200</v>
      </c>
      <c r="D14" s="248">
        <v>1707</v>
      </c>
      <c r="E14" s="220">
        <f t="shared" si="0"/>
        <v>41493</v>
      </c>
      <c r="F14" s="240">
        <v>0</v>
      </c>
      <c r="G14" s="302">
        <f t="shared" si="1"/>
        <v>1</v>
      </c>
      <c r="H14" s="224"/>
      <c r="I14" s="259"/>
      <c r="J14" s="302">
        <f t="shared" si="2"/>
        <v>1</v>
      </c>
    </row>
    <row r="15" spans="1:10" ht="23.25" customHeight="1" thickBot="1">
      <c r="A15" s="37" t="s">
        <v>1393</v>
      </c>
      <c r="B15" s="34" t="s">
        <v>848</v>
      </c>
      <c r="C15" s="248">
        <f>31*24*60</f>
        <v>44640</v>
      </c>
      <c r="D15" s="248">
        <v>734</v>
      </c>
      <c r="E15" s="220">
        <f t="shared" si="0"/>
        <v>43906</v>
      </c>
      <c r="F15" s="240">
        <v>0</v>
      </c>
      <c r="G15" s="302">
        <f t="shared" si="1"/>
        <v>1</v>
      </c>
      <c r="H15" s="224"/>
      <c r="I15" s="259"/>
      <c r="J15" s="302">
        <f t="shared" si="2"/>
        <v>1</v>
      </c>
    </row>
    <row r="16" spans="1:10" ht="23.25" customHeight="1" thickBot="1">
      <c r="A16" s="502" t="s">
        <v>1485</v>
      </c>
      <c r="B16" s="502" t="s">
        <v>848</v>
      </c>
      <c r="C16" s="40">
        <f>SUM(C4:C15)</f>
        <v>525600</v>
      </c>
      <c r="D16" s="40">
        <f>SUM(D4:D15)</f>
        <v>20654</v>
      </c>
      <c r="E16" s="467">
        <f>C16-D16</f>
        <v>504946</v>
      </c>
      <c r="F16" s="471">
        <f>SUM(F4:F15)</f>
        <v>287</v>
      </c>
      <c r="G16" s="302">
        <f>(E16+H16-F16)/(E16+H16)</f>
        <v>0.9994316223913052</v>
      </c>
      <c r="H16" s="508"/>
      <c r="I16" s="512"/>
      <c r="J16" s="508"/>
    </row>
    <row r="17" spans="1:10" ht="23.25" customHeight="1" thickBot="1">
      <c r="A17" s="503"/>
      <c r="B17" s="503"/>
      <c r="C17" s="41" t="s">
        <v>1486</v>
      </c>
      <c r="D17" s="466"/>
      <c r="E17" s="468"/>
      <c r="F17" s="472"/>
      <c r="G17" s="473"/>
      <c r="H17" s="509"/>
      <c r="I17" s="509"/>
      <c r="J17" s="509"/>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1" t="s">
        <v>1740</v>
      </c>
      <c r="B1" s="501"/>
      <c r="C1" s="501"/>
      <c r="D1" s="501"/>
      <c r="E1" s="501"/>
      <c r="F1" s="501"/>
      <c r="G1" s="501"/>
      <c r="H1" s="501"/>
      <c r="I1" s="501"/>
      <c r="J1" s="501"/>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f>(20*12*60)+(4*4*60)</f>
        <v>15360</v>
      </c>
      <c r="D14" s="35">
        <v>1707</v>
      </c>
      <c r="E14" s="220">
        <f t="shared" si="0"/>
        <v>13653</v>
      </c>
      <c r="F14" s="175">
        <v>0</v>
      </c>
      <c r="G14" s="302">
        <f t="shared" si="1"/>
        <v>1</v>
      </c>
      <c r="H14" s="224"/>
      <c r="I14" s="259"/>
      <c r="J14" s="256">
        <f t="shared" si="2"/>
        <v>1</v>
      </c>
    </row>
    <row r="15" spans="1:10" ht="23.25" customHeight="1" thickBot="1">
      <c r="A15" s="37" t="s">
        <v>1393</v>
      </c>
      <c r="B15" s="34" t="s">
        <v>847</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02" t="s">
        <v>1485</v>
      </c>
      <c r="B16" s="502" t="s">
        <v>847</v>
      </c>
      <c r="C16" s="40">
        <f>SUM(C4:C15)</f>
        <v>195360</v>
      </c>
      <c r="D16" s="504">
        <f>SUM(D4:D15)</f>
        <v>20754</v>
      </c>
      <c r="E16" s="504">
        <f>C16-D16</f>
        <v>174606</v>
      </c>
      <c r="F16" s="516">
        <f>SUM(F4:F15)</f>
        <v>213</v>
      </c>
      <c r="G16" s="510">
        <f>(E16-F16)/E16</f>
        <v>0.9987801106491185</v>
      </c>
      <c r="H16" s="512">
        <f>SUM(H4:H15)</f>
        <v>0</v>
      </c>
      <c r="I16" s="512">
        <f>SUM(I4:I15)</f>
        <v>0</v>
      </c>
      <c r="J16" s="512"/>
    </row>
    <row r="17" spans="1:10" ht="23.25" customHeight="1" thickBot="1">
      <c r="A17" s="503"/>
      <c r="B17" s="503"/>
      <c r="C17" s="41" t="s">
        <v>1486</v>
      </c>
      <c r="D17" s="505"/>
      <c r="E17" s="505"/>
      <c r="F17" s="517"/>
      <c r="G17" s="511"/>
      <c r="H17" s="509"/>
      <c r="I17" s="509"/>
      <c r="J17" s="509"/>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22" t="s">
        <v>1609</v>
      </c>
      <c r="L38" s="430" t="s">
        <v>694</v>
      </c>
      <c r="M38" s="430" t="s">
        <v>692</v>
      </c>
      <c r="N38" s="430" t="s">
        <v>1326</v>
      </c>
      <c r="O38" s="415" t="s">
        <v>1207</v>
      </c>
      <c r="P38" s="518" t="s">
        <v>1608</v>
      </c>
      <c r="Q38" s="520" t="s">
        <v>1610</v>
      </c>
      <c r="S38" s="524">
        <v>40378</v>
      </c>
      <c r="U38" s="526"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23"/>
      <c r="L39" s="430" t="s">
        <v>694</v>
      </c>
      <c r="M39" s="430" t="s">
        <v>692</v>
      </c>
      <c r="N39" s="430" t="s">
        <v>1326</v>
      </c>
      <c r="O39" s="415" t="s">
        <v>1207</v>
      </c>
      <c r="P39" s="519"/>
      <c r="Q39" s="521"/>
      <c r="S39" s="525"/>
      <c r="U39" s="527"/>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01" t="s">
        <v>532</v>
      </c>
      <c r="B1" s="501"/>
      <c r="C1" s="501"/>
      <c r="D1" s="501"/>
      <c r="E1" s="501"/>
      <c r="F1" s="501"/>
      <c r="G1" s="501"/>
      <c r="H1" s="501"/>
      <c r="I1" s="501"/>
      <c r="J1" s="501"/>
      <c r="K1" s="501"/>
      <c r="L1" s="501"/>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02" t="s">
        <v>1485</v>
      </c>
      <c r="B16" s="502" t="s">
        <v>1306</v>
      </c>
      <c r="C16" s="40">
        <f>SUM(C4:C15)</f>
        <v>182880</v>
      </c>
      <c r="D16" s="504">
        <f>SUM(D4:D15)</f>
        <v>0</v>
      </c>
      <c r="E16" s="506">
        <f>C16-D16</f>
        <v>182880</v>
      </c>
      <c r="F16" s="508">
        <f>SUM(F4:F15)</f>
        <v>1235</v>
      </c>
      <c r="G16" s="510">
        <f>(C16-F16)/C16</f>
        <v>0.9932469378827646</v>
      </c>
      <c r="H16" s="512">
        <f>SUM(H4:H15)</f>
        <v>0</v>
      </c>
      <c r="I16" s="513">
        <f>SUM(I4:I15)</f>
        <v>0</v>
      </c>
      <c r="J16" s="513"/>
      <c r="K16" s="528">
        <f>(C16-D16)/C16</f>
        <v>1</v>
      </c>
    </row>
    <row r="17" spans="1:12" ht="23.25" customHeight="1" thickBot="1">
      <c r="A17" s="503"/>
      <c r="B17" s="503"/>
      <c r="C17" s="41" t="s">
        <v>1486</v>
      </c>
      <c r="D17" s="505"/>
      <c r="E17" s="507"/>
      <c r="F17" s="509"/>
      <c r="G17" s="511"/>
      <c r="H17" s="509"/>
      <c r="I17" s="509"/>
      <c r="J17" s="509"/>
      <c r="K17" s="511"/>
      <c r="L17" s="292">
        <f>(C16-D16-F16-I16)/C16</f>
        <v>0.9932469378827646</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76"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1" t="s">
        <v>532</v>
      </c>
      <c r="B1" s="501"/>
      <c r="C1" s="501"/>
      <c r="D1" s="501"/>
      <c r="E1" s="501"/>
      <c r="F1" s="501"/>
      <c r="G1" s="501"/>
      <c r="H1" s="501"/>
      <c r="I1" s="501"/>
      <c r="J1" s="501"/>
      <c r="K1" s="501"/>
      <c r="L1" s="501"/>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02" t="s">
        <v>1485</v>
      </c>
      <c r="B16" s="502" t="s">
        <v>1306</v>
      </c>
      <c r="C16" s="40">
        <f>SUM(C4:C15)</f>
        <v>342720</v>
      </c>
      <c r="D16" s="504">
        <f>SUM(D4:D15)</f>
        <v>19865</v>
      </c>
      <c r="E16" s="514">
        <f>C16-D16</f>
        <v>322855</v>
      </c>
      <c r="F16" s="508">
        <f>SUM(F4:F15)</f>
        <v>2661</v>
      </c>
      <c r="G16" s="510">
        <f>(E16-F16)/E16</f>
        <v>0.991757909897632</v>
      </c>
      <c r="H16" s="512">
        <f>SUM(H4:H15)</f>
        <v>0</v>
      </c>
      <c r="I16" s="513">
        <f>SUM(I4:I15)</f>
        <v>0</v>
      </c>
      <c r="J16" s="513"/>
      <c r="K16" s="528">
        <f>(C16-D16)/C16</f>
        <v>0.9420372315592904</v>
      </c>
    </row>
    <row r="17" spans="1:12" ht="23.25" customHeight="1" thickBot="1">
      <c r="A17" s="503"/>
      <c r="B17" s="503"/>
      <c r="C17" s="41" t="s">
        <v>1486</v>
      </c>
      <c r="D17" s="505"/>
      <c r="E17" s="515"/>
      <c r="F17" s="509"/>
      <c r="G17" s="511"/>
      <c r="H17" s="509"/>
      <c r="I17" s="509"/>
      <c r="J17" s="509"/>
      <c r="K17" s="511"/>
      <c r="L17" s="292">
        <f>(C16-D16-F16-I16)/C16</f>
        <v>0.9342728758169935</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1" t="s">
        <v>553</v>
      </c>
      <c r="B1" s="501"/>
      <c r="C1" s="501"/>
      <c r="D1" s="501"/>
      <c r="E1" s="501"/>
      <c r="F1" s="501"/>
      <c r="G1" s="501"/>
      <c r="H1" s="501"/>
      <c r="I1" s="501"/>
      <c r="J1" s="501"/>
      <c r="K1" s="501"/>
      <c r="L1" s="501"/>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02" t="s">
        <v>1485</v>
      </c>
      <c r="B16" s="502" t="s">
        <v>848</v>
      </c>
      <c r="C16" s="40">
        <f>SUM(C4:C15)</f>
        <v>525600</v>
      </c>
      <c r="D16" s="504">
        <f>SUM(D4:D15)</f>
        <v>19865</v>
      </c>
      <c r="E16" s="514">
        <f>C16-D16</f>
        <v>505735</v>
      </c>
      <c r="F16" s="512">
        <f>SUM(F4:F15)</f>
        <v>1915</v>
      </c>
      <c r="G16" s="510">
        <f>(E16-F16)/E16</f>
        <v>0.9962134319356976</v>
      </c>
      <c r="H16" s="512">
        <f>SUM(H4:H15)</f>
        <v>0</v>
      </c>
      <c r="I16" s="512">
        <f>SUM(I4:I15)</f>
        <v>0</v>
      </c>
      <c r="J16" s="512"/>
      <c r="K16" s="510">
        <f>(C16-D16)/C16</f>
        <v>0.962205098934551</v>
      </c>
    </row>
    <row r="17" spans="1:12" ht="23.25" customHeight="1" thickBot="1">
      <c r="A17" s="503"/>
      <c r="B17" s="503"/>
      <c r="C17" s="41" t="s">
        <v>1486</v>
      </c>
      <c r="D17" s="505"/>
      <c r="E17" s="515"/>
      <c r="F17" s="509"/>
      <c r="G17" s="511"/>
      <c r="H17" s="509"/>
      <c r="I17" s="509"/>
      <c r="J17" s="509"/>
      <c r="K17" s="511"/>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1" t="s">
        <v>552</v>
      </c>
      <c r="B1" s="501"/>
      <c r="C1" s="501"/>
      <c r="D1" s="501"/>
      <c r="E1" s="501"/>
      <c r="F1" s="501"/>
      <c r="G1" s="501"/>
      <c r="H1" s="501"/>
      <c r="I1" s="501"/>
      <c r="J1" s="501"/>
      <c r="K1" s="501"/>
      <c r="L1" s="501"/>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02" t="s">
        <v>1485</v>
      </c>
      <c r="B16" s="502" t="s">
        <v>847</v>
      </c>
      <c r="C16" s="40">
        <f>SUM(C4:C15)</f>
        <v>195360</v>
      </c>
      <c r="D16" s="504">
        <f>SUM(D4:D15)</f>
        <v>20765</v>
      </c>
      <c r="E16" s="504">
        <f>C16-D16</f>
        <v>174595</v>
      </c>
      <c r="F16" s="516">
        <f>SUM(F4:F15)</f>
        <v>276</v>
      </c>
      <c r="G16" s="510">
        <f>(E16-F16)/E16</f>
        <v>0.9984191987170309</v>
      </c>
      <c r="H16" s="512">
        <f>SUM(H4:H15)</f>
        <v>0</v>
      </c>
      <c r="I16" s="512">
        <f>SUM(I4:I15)</f>
        <v>0</v>
      </c>
      <c r="J16" s="512"/>
      <c r="K16" s="529">
        <f>(C16-D16)/C16</f>
        <v>0.89370904995905</v>
      </c>
    </row>
    <row r="17" spans="1:12" ht="23.25" customHeight="1" thickBot="1">
      <c r="A17" s="503"/>
      <c r="B17" s="503"/>
      <c r="C17" s="41" t="s">
        <v>1486</v>
      </c>
      <c r="D17" s="505"/>
      <c r="E17" s="505"/>
      <c r="F17" s="517"/>
      <c r="G17" s="511"/>
      <c r="H17" s="509"/>
      <c r="I17" s="509"/>
      <c r="J17" s="509"/>
      <c r="K17" s="530"/>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33"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34"/>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33"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34"/>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31"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32"/>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1" t="s">
        <v>1482</v>
      </c>
      <c r="B1" s="501"/>
      <c r="C1" s="501"/>
      <c r="D1" s="501"/>
      <c r="E1" s="501"/>
      <c r="F1" s="501"/>
      <c r="G1" s="501"/>
      <c r="H1" s="501"/>
      <c r="I1" s="501"/>
      <c r="J1" s="501"/>
      <c r="K1" s="501"/>
      <c r="L1" s="501"/>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02" t="s">
        <v>1485</v>
      </c>
      <c r="B16" s="502" t="s">
        <v>1306</v>
      </c>
      <c r="C16" s="40">
        <f>SUM(C4:C15)</f>
        <v>525600</v>
      </c>
      <c r="D16" s="504">
        <f>SUM(D4:D15)</f>
        <v>24943</v>
      </c>
      <c r="E16" s="514">
        <f>C16-D16</f>
        <v>500657</v>
      </c>
      <c r="F16" s="508">
        <f>SUM(F4:F15)</f>
        <v>1448</v>
      </c>
      <c r="G16" s="510">
        <f>(E16-F16)/E16</f>
        <v>0.9971078003503396</v>
      </c>
      <c r="H16" s="512">
        <f>SUM(H4:H15)</f>
        <v>0</v>
      </c>
      <c r="I16" s="513">
        <f>SUM(I4:I15)</f>
        <v>0</v>
      </c>
      <c r="J16" s="513"/>
      <c r="K16" s="528">
        <f>(C16-D16)/C16</f>
        <v>0.9525437595129376</v>
      </c>
    </row>
    <row r="17" spans="1:12" ht="23.25" customHeight="1" thickBot="1">
      <c r="A17" s="503"/>
      <c r="B17" s="503"/>
      <c r="C17" s="41" t="s">
        <v>1486</v>
      </c>
      <c r="D17" s="505"/>
      <c r="E17" s="515"/>
      <c r="F17" s="509"/>
      <c r="G17" s="511"/>
      <c r="H17" s="509"/>
      <c r="I17" s="509"/>
      <c r="J17" s="509"/>
      <c r="K17" s="511"/>
      <c r="L17" s="292">
        <f>(C16-D16-F16-I16)/C16</f>
        <v>0.9497888127853882</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09"/>
  <sheetViews>
    <sheetView zoomScalePageLayoutView="0" workbookViewId="0" topLeftCell="A1">
      <selection activeCell="J11" sqref="J1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3.25">
      <c r="B2" s="6" t="s">
        <v>394</v>
      </c>
      <c r="E2" s="56"/>
    </row>
    <row r="3" spans="2:5" ht="24" thickBot="1">
      <c r="B3" s="6"/>
      <c r="E3" s="56"/>
    </row>
    <row r="4" spans="2:11" ht="23.25">
      <c r="B4" s="94">
        <v>2012</v>
      </c>
      <c r="C4" s="65"/>
      <c r="D4" s="65"/>
      <c r="E4" s="103"/>
      <c r="F4" s="65"/>
      <c r="G4" s="65"/>
      <c r="H4" s="103"/>
      <c r="I4" s="65"/>
      <c r="J4" s="65"/>
      <c r="K4" s="66"/>
    </row>
    <row r="5" spans="2:11" ht="12.75">
      <c r="B5" s="489" t="s">
        <v>924</v>
      </c>
      <c r="C5" s="55"/>
      <c r="D5" s="55"/>
      <c r="E5" s="103"/>
      <c r="F5" s="69" t="s">
        <v>924</v>
      </c>
      <c r="G5" s="63"/>
      <c r="H5" s="103"/>
      <c r="I5" s="69" t="s">
        <v>924</v>
      </c>
      <c r="J5" s="55"/>
      <c r="K5" s="67"/>
    </row>
    <row r="6" spans="2:11" ht="23.25">
      <c r="B6" s="490" t="s">
        <v>686</v>
      </c>
      <c r="C6" s="55"/>
      <c r="D6" s="55"/>
      <c r="E6" s="103"/>
      <c r="F6" s="92" t="s">
        <v>687</v>
      </c>
      <c r="G6" s="63"/>
      <c r="H6" s="103"/>
      <c r="I6" s="92" t="s">
        <v>688</v>
      </c>
      <c r="J6" s="55"/>
      <c r="K6" s="67"/>
    </row>
    <row r="7" spans="1:11" ht="25.5">
      <c r="A7" s="93"/>
      <c r="B7" s="70" t="s">
        <v>1200</v>
      </c>
      <c r="C7" s="53" t="s">
        <v>839</v>
      </c>
      <c r="D7" s="54" t="s">
        <v>380</v>
      </c>
      <c r="E7" s="103"/>
      <c r="F7" s="50" t="s">
        <v>1200</v>
      </c>
      <c r="G7" s="53" t="s">
        <v>839</v>
      </c>
      <c r="H7" s="103"/>
      <c r="I7" s="50" t="s">
        <v>668</v>
      </c>
      <c r="J7" s="53" t="s">
        <v>839</v>
      </c>
      <c r="K7" s="71" t="s">
        <v>377</v>
      </c>
    </row>
    <row r="8" spans="2:11" ht="12.75">
      <c r="B8" s="99" t="s">
        <v>1758</v>
      </c>
      <c r="C8" s="96"/>
      <c r="D8" s="172"/>
      <c r="E8" s="103"/>
      <c r="F8" s="51" t="s">
        <v>1758</v>
      </c>
      <c r="G8" s="55"/>
      <c r="H8" s="103"/>
      <c r="I8" s="95" t="s">
        <v>1705</v>
      </c>
      <c r="J8" s="96"/>
      <c r="K8" s="216"/>
    </row>
    <row r="9" spans="2:11" ht="12.75">
      <c r="B9" s="72"/>
      <c r="C9" s="127"/>
      <c r="D9" s="172"/>
      <c r="E9" s="103"/>
      <c r="F9" s="51"/>
      <c r="G9" s="55"/>
      <c r="H9" s="103"/>
      <c r="I9" s="51"/>
      <c r="J9" s="97"/>
      <c r="K9" s="67"/>
    </row>
    <row r="10" spans="2:11" ht="12.75">
      <c r="B10" s="72" t="s">
        <v>1759</v>
      </c>
      <c r="C10" s="127"/>
      <c r="D10" s="172"/>
      <c r="E10" s="103"/>
      <c r="F10" s="51" t="s">
        <v>1760</v>
      </c>
      <c r="G10" s="107"/>
      <c r="H10" s="103"/>
      <c r="I10" s="51" t="s">
        <v>645</v>
      </c>
      <c r="J10" s="97"/>
      <c r="K10" s="67"/>
    </row>
    <row r="11" spans="2:11" ht="12.75">
      <c r="B11" s="72"/>
      <c r="C11" s="127"/>
      <c r="D11" s="172"/>
      <c r="E11" s="103"/>
      <c r="F11" s="51"/>
      <c r="G11" s="107"/>
      <c r="H11" s="103"/>
      <c r="I11" s="51"/>
      <c r="J11" s="97"/>
      <c r="K11" s="67"/>
    </row>
    <row r="12" spans="2:11" ht="12.75">
      <c r="B12" s="72" t="s">
        <v>672</v>
      </c>
      <c r="C12" s="127"/>
      <c r="D12" s="172"/>
      <c r="E12" s="103"/>
      <c r="F12" s="51" t="s">
        <v>669</v>
      </c>
      <c r="G12" s="107"/>
      <c r="H12" s="103"/>
      <c r="I12" s="51" t="s">
        <v>390</v>
      </c>
      <c r="J12" s="97"/>
      <c r="K12" s="67"/>
    </row>
    <row r="13" spans="2:11" ht="12.75">
      <c r="B13" s="72"/>
      <c r="C13" s="127"/>
      <c r="D13" s="172"/>
      <c r="E13" s="103"/>
      <c r="F13" s="51"/>
      <c r="G13" s="107"/>
      <c r="H13" s="103"/>
      <c r="I13" s="51"/>
      <c r="J13" s="97"/>
      <c r="K13" s="67"/>
    </row>
    <row r="14" spans="2:11" ht="12.75">
      <c r="B14" s="72" t="s">
        <v>1762</v>
      </c>
      <c r="C14" s="127"/>
      <c r="D14" s="172"/>
      <c r="E14" s="103"/>
      <c r="F14" s="51" t="s">
        <v>1752</v>
      </c>
      <c r="G14" s="107"/>
      <c r="H14" s="103"/>
      <c r="I14" s="51" t="s">
        <v>646</v>
      </c>
      <c r="J14" s="491">
        <v>1</v>
      </c>
      <c r="K14" s="67"/>
    </row>
    <row r="15" spans="2:11" ht="12.75">
      <c r="B15" s="72"/>
      <c r="C15" s="127"/>
      <c r="D15" s="172"/>
      <c r="E15" s="103"/>
      <c r="F15" s="51"/>
      <c r="G15" s="107"/>
      <c r="H15" s="103"/>
      <c r="I15" s="51"/>
      <c r="J15" s="97"/>
      <c r="K15" s="67"/>
    </row>
    <row r="16" spans="2:11" ht="12.75">
      <c r="B16" s="72" t="s">
        <v>378</v>
      </c>
      <c r="C16" s="127"/>
      <c r="D16" s="172"/>
      <c r="E16" s="103"/>
      <c r="F16" s="51" t="s">
        <v>378</v>
      </c>
      <c r="G16" s="107"/>
      <c r="H16" s="103"/>
      <c r="I16" s="51" t="s">
        <v>382</v>
      </c>
      <c r="J16" s="97"/>
      <c r="K16" s="67"/>
    </row>
    <row r="17" spans="2:11" ht="12.75">
      <c r="B17" s="72"/>
      <c r="C17" s="127"/>
      <c r="D17" s="172"/>
      <c r="E17" s="103"/>
      <c r="F17" s="51"/>
      <c r="G17" s="107"/>
      <c r="H17" s="103"/>
      <c r="I17" s="51"/>
      <c r="J17" s="97"/>
      <c r="K17" s="67"/>
    </row>
    <row r="18" spans="2:11" ht="12.75">
      <c r="B18" s="72" t="s">
        <v>673</v>
      </c>
      <c r="C18" s="127"/>
      <c r="D18" s="172"/>
      <c r="E18" s="103"/>
      <c r="F18" s="51" t="s">
        <v>670</v>
      </c>
      <c r="G18" s="107"/>
      <c r="H18" s="103"/>
      <c r="I18" s="51" t="s">
        <v>383</v>
      </c>
      <c r="J18" s="97">
        <v>1</v>
      </c>
      <c r="K18" s="67">
        <v>15</v>
      </c>
    </row>
    <row r="19" spans="2:11" ht="12.75">
      <c r="B19" s="72"/>
      <c r="C19" s="127"/>
      <c r="D19" s="172"/>
      <c r="E19" s="103"/>
      <c r="F19" s="51"/>
      <c r="G19" s="107"/>
      <c r="H19" s="103"/>
      <c r="I19" s="51"/>
      <c r="J19" s="97"/>
      <c r="K19" s="67"/>
    </row>
    <row r="20" spans="2:13" ht="12.75">
      <c r="B20" s="72" t="s">
        <v>682</v>
      </c>
      <c r="C20" s="127"/>
      <c r="D20" s="172"/>
      <c r="E20" s="103"/>
      <c r="F20" s="51" t="s">
        <v>682</v>
      </c>
      <c r="G20" s="107"/>
      <c r="H20" s="103"/>
      <c r="I20" s="51" t="s">
        <v>389</v>
      </c>
      <c r="J20" s="97"/>
      <c r="K20" s="146"/>
      <c r="M20" s="63"/>
    </row>
    <row r="21" spans="2:11" ht="12.75">
      <c r="B21" s="72"/>
      <c r="C21" s="127"/>
      <c r="D21" s="172"/>
      <c r="E21" s="103"/>
      <c r="F21" s="51"/>
      <c r="G21" s="107"/>
      <c r="H21" s="103"/>
      <c r="J21" s="97"/>
      <c r="K21" s="67"/>
    </row>
    <row r="22" spans="2:11" ht="12.75">
      <c r="B22" s="72" t="s">
        <v>674</v>
      </c>
      <c r="C22" s="127"/>
      <c r="D22" s="172"/>
      <c r="E22" s="103"/>
      <c r="F22" s="51" t="s">
        <v>674</v>
      </c>
      <c r="G22" s="107">
        <v>1</v>
      </c>
      <c r="H22" s="103"/>
      <c r="J22" s="97"/>
      <c r="K22" s="146"/>
    </row>
    <row r="23" spans="2:11" ht="12.75">
      <c r="B23" s="72"/>
      <c r="C23" s="127"/>
      <c r="D23" s="172"/>
      <c r="E23" s="103"/>
      <c r="F23" s="51"/>
      <c r="G23" s="107"/>
      <c r="H23" s="103"/>
      <c r="I23" s="51"/>
      <c r="J23" s="97"/>
      <c r="K23" s="67"/>
    </row>
    <row r="24" spans="2:11" ht="12.75">
      <c r="B24" s="72" t="s">
        <v>675</v>
      </c>
      <c r="C24" s="127"/>
      <c r="D24" s="360"/>
      <c r="E24" s="103"/>
      <c r="F24" s="51" t="s">
        <v>675</v>
      </c>
      <c r="G24" s="107"/>
      <c r="H24" s="103"/>
      <c r="I24" s="51"/>
      <c r="J24" s="97"/>
      <c r="K24" s="67"/>
    </row>
    <row r="25" spans="2:11" ht="12.75">
      <c r="B25" s="72"/>
      <c r="C25" s="127"/>
      <c r="D25" s="172"/>
      <c r="E25" s="103"/>
      <c r="F25" s="51"/>
      <c r="G25" s="107"/>
      <c r="H25" s="103"/>
      <c r="I25" s="51"/>
      <c r="J25" s="97"/>
      <c r="K25" s="67"/>
    </row>
    <row r="26" spans="2:11" ht="12.75">
      <c r="B26" s="72" t="s">
        <v>676</v>
      </c>
      <c r="C26" s="127"/>
      <c r="D26" s="315"/>
      <c r="E26" s="103"/>
      <c r="F26" s="51" t="s">
        <v>676</v>
      </c>
      <c r="G26" s="107"/>
      <c r="H26" s="103"/>
      <c r="I26" s="51"/>
      <c r="J26" s="97"/>
      <c r="K26" s="67"/>
    </row>
    <row r="27" spans="2:11" ht="12.75">
      <c r="B27" s="72"/>
      <c r="C27" s="127"/>
      <c r="D27" s="172"/>
      <c r="E27" s="103"/>
      <c r="F27" s="51"/>
      <c r="G27" s="63"/>
      <c r="H27" s="103"/>
      <c r="I27" s="51"/>
      <c r="J27" s="97"/>
      <c r="K27" s="67"/>
    </row>
    <row r="28" spans="2:11" ht="12.75">
      <c r="B28" s="72" t="s">
        <v>303</v>
      </c>
      <c r="C28" s="127"/>
      <c r="D28" s="172"/>
      <c r="E28" s="103"/>
      <c r="F28" s="51" t="s">
        <v>389</v>
      </c>
      <c r="G28" s="107">
        <v>1</v>
      </c>
      <c r="H28" s="103"/>
      <c r="I28" s="51"/>
      <c r="J28" s="97"/>
      <c r="K28" s="67"/>
    </row>
    <row r="29" spans="2:11" ht="12.75">
      <c r="B29" s="72"/>
      <c r="C29" s="127"/>
      <c r="D29" s="172"/>
      <c r="E29" s="103"/>
      <c r="F29" s="51"/>
      <c r="G29" s="63"/>
      <c r="H29" s="103"/>
      <c r="I29" s="51"/>
      <c r="J29" s="97"/>
      <c r="K29" s="67"/>
    </row>
    <row r="30" spans="2:11" ht="12.75">
      <c r="B30" s="72" t="s">
        <v>1738</v>
      </c>
      <c r="C30" s="97"/>
      <c r="D30" s="55"/>
      <c r="E30" s="103"/>
      <c r="F30" s="51"/>
      <c r="G30" s="55"/>
      <c r="H30" s="103"/>
      <c r="I30" s="51"/>
      <c r="J30" s="97"/>
      <c r="K30" s="67"/>
    </row>
    <row r="31" spans="2:11" ht="12.75">
      <c r="B31" s="72"/>
      <c r="C31" s="97"/>
      <c r="D31" s="55"/>
      <c r="E31" s="103"/>
      <c r="F31" s="51"/>
      <c r="G31" s="63"/>
      <c r="H31" s="103"/>
      <c r="I31" s="51"/>
      <c r="J31" s="97"/>
      <c r="K31" s="67"/>
    </row>
    <row r="32" spans="2:11" ht="12.75">
      <c r="B32" s="72" t="s">
        <v>389</v>
      </c>
      <c r="C32" s="97">
        <v>1</v>
      </c>
      <c r="D32" s="55">
        <v>420</v>
      </c>
      <c r="E32" s="103"/>
      <c r="F32" s="105"/>
      <c r="G32" s="104"/>
      <c r="H32" s="103"/>
      <c r="I32" s="51"/>
      <c r="J32" s="97"/>
      <c r="K32" s="67"/>
    </row>
    <row r="33" spans="2:11" ht="12.75">
      <c r="B33" s="101"/>
      <c r="C33" s="101"/>
      <c r="D33" s="101"/>
      <c r="E33" s="101"/>
      <c r="F33" s="101"/>
      <c r="G33" s="101"/>
      <c r="H33" s="103"/>
      <c r="I33" s="26"/>
      <c r="J33" s="101"/>
      <c r="K33" s="101"/>
    </row>
    <row r="34" spans="2:8" ht="6.75" customHeight="1" thickBot="1">
      <c r="B34" s="6"/>
      <c r="E34" s="56"/>
      <c r="H34" s="101"/>
    </row>
    <row r="35" spans="2:11" ht="23.25">
      <c r="B35" s="94">
        <v>2011</v>
      </c>
      <c r="C35" s="65"/>
      <c r="D35" s="65"/>
      <c r="E35" s="103"/>
      <c r="F35" s="65"/>
      <c r="G35" s="65"/>
      <c r="H35" s="103"/>
      <c r="I35" s="65"/>
      <c r="J35" s="65"/>
      <c r="K35" s="66"/>
    </row>
    <row r="36" spans="2:11" ht="12.75">
      <c r="B36" s="68" t="s">
        <v>924</v>
      </c>
      <c r="C36" s="55"/>
      <c r="D36" s="55"/>
      <c r="E36" s="103"/>
      <c r="F36" s="69" t="s">
        <v>924</v>
      </c>
      <c r="G36" s="63"/>
      <c r="H36" s="103"/>
      <c r="I36" s="69" t="s">
        <v>924</v>
      </c>
      <c r="J36" s="55"/>
      <c r="K36" s="67"/>
    </row>
    <row r="37" spans="1:11" ht="23.25">
      <c r="A37" s="93"/>
      <c r="B37" s="92" t="s">
        <v>686</v>
      </c>
      <c r="C37" s="55"/>
      <c r="D37" s="55"/>
      <c r="E37" s="103"/>
      <c r="F37" s="92" t="s">
        <v>687</v>
      </c>
      <c r="G37" s="63"/>
      <c r="H37" s="103"/>
      <c r="I37" s="92" t="s">
        <v>688</v>
      </c>
      <c r="J37" s="55"/>
      <c r="K37" s="67"/>
    </row>
    <row r="38" spans="2:11" ht="25.5">
      <c r="B38" s="70" t="s">
        <v>1200</v>
      </c>
      <c r="C38" s="53" t="s">
        <v>839</v>
      </c>
      <c r="D38" s="54" t="s">
        <v>380</v>
      </c>
      <c r="E38" s="103"/>
      <c r="F38" s="50" t="s">
        <v>1200</v>
      </c>
      <c r="G38" s="53" t="s">
        <v>839</v>
      </c>
      <c r="H38" s="103"/>
      <c r="I38" s="50" t="s">
        <v>668</v>
      </c>
      <c r="J38" s="53" t="s">
        <v>839</v>
      </c>
      <c r="K38" s="71" t="s">
        <v>377</v>
      </c>
    </row>
    <row r="39" spans="2:11" ht="12.75">
      <c r="B39" s="99" t="s">
        <v>1758</v>
      </c>
      <c r="C39" s="96">
        <v>1</v>
      </c>
      <c r="D39" s="172">
        <v>28</v>
      </c>
      <c r="E39" s="103"/>
      <c r="F39" s="51" t="s">
        <v>1758</v>
      </c>
      <c r="G39" s="55"/>
      <c r="H39" s="103"/>
      <c r="I39" s="95" t="s">
        <v>1705</v>
      </c>
      <c r="J39" s="96"/>
      <c r="K39" s="216"/>
    </row>
    <row r="40" spans="2:11" ht="12.75">
      <c r="B40" s="72"/>
      <c r="C40" s="127"/>
      <c r="D40" s="172"/>
      <c r="E40" s="103"/>
      <c r="F40" s="51"/>
      <c r="G40" s="55"/>
      <c r="H40" s="103"/>
      <c r="I40" s="51"/>
      <c r="J40" s="97"/>
      <c r="K40" s="67"/>
    </row>
    <row r="41" spans="2:11" ht="12.75">
      <c r="B41" s="72" t="s">
        <v>1759</v>
      </c>
      <c r="C41" s="127"/>
      <c r="D41" s="172"/>
      <c r="E41" s="103"/>
      <c r="F41" s="51" t="s">
        <v>1760</v>
      </c>
      <c r="G41" s="107"/>
      <c r="H41" s="103"/>
      <c r="I41" s="51" t="s">
        <v>645</v>
      </c>
      <c r="J41" s="97"/>
      <c r="K41" s="67"/>
    </row>
    <row r="42" spans="2:11" ht="12.75">
      <c r="B42" s="72"/>
      <c r="C42" s="127"/>
      <c r="D42" s="172"/>
      <c r="E42" s="103"/>
      <c r="F42" s="51"/>
      <c r="G42" s="107"/>
      <c r="H42" s="103"/>
      <c r="I42" s="51"/>
      <c r="J42" s="97"/>
      <c r="K42" s="67"/>
    </row>
    <row r="43" spans="2:11" ht="12.75">
      <c r="B43" s="72" t="s">
        <v>672</v>
      </c>
      <c r="C43" s="127"/>
      <c r="D43" s="172"/>
      <c r="E43" s="103"/>
      <c r="F43" s="51" t="s">
        <v>669</v>
      </c>
      <c r="G43" s="107"/>
      <c r="H43" s="103"/>
      <c r="I43" s="51" t="s">
        <v>390</v>
      </c>
      <c r="J43" s="97"/>
      <c r="K43" s="67"/>
    </row>
    <row r="44" spans="2:11" ht="12.75">
      <c r="B44" s="72"/>
      <c r="C44" s="127"/>
      <c r="D44" s="172"/>
      <c r="E44" s="103"/>
      <c r="F44" s="51"/>
      <c r="G44" s="107"/>
      <c r="H44" s="103"/>
      <c r="I44" s="51"/>
      <c r="J44" s="97"/>
      <c r="K44" s="67"/>
    </row>
    <row r="45" spans="2:11" ht="12.75">
      <c r="B45" s="72" t="s">
        <v>1762</v>
      </c>
      <c r="C45" s="127"/>
      <c r="D45" s="172"/>
      <c r="E45" s="103"/>
      <c r="F45" s="51" t="s">
        <v>1752</v>
      </c>
      <c r="G45" s="107">
        <v>1</v>
      </c>
      <c r="H45" s="103"/>
      <c r="I45" s="51" t="s">
        <v>646</v>
      </c>
      <c r="J45" s="97"/>
      <c r="K45" s="67"/>
    </row>
    <row r="46" spans="2:11" ht="12.75">
      <c r="B46" s="72"/>
      <c r="C46" s="127"/>
      <c r="D46" s="172"/>
      <c r="E46" s="103"/>
      <c r="F46" s="51"/>
      <c r="G46" s="107"/>
      <c r="H46" s="103"/>
      <c r="I46" s="51"/>
      <c r="J46" s="97"/>
      <c r="K46" s="67"/>
    </row>
    <row r="47" spans="2:11" ht="12.75">
      <c r="B47" s="72" t="s">
        <v>378</v>
      </c>
      <c r="C47" s="127">
        <v>1</v>
      </c>
      <c r="D47" s="172">
        <v>60</v>
      </c>
      <c r="E47" s="103"/>
      <c r="F47" s="51" t="s">
        <v>378</v>
      </c>
      <c r="G47" s="107">
        <v>1</v>
      </c>
      <c r="H47" s="103"/>
      <c r="I47" s="51" t="s">
        <v>382</v>
      </c>
      <c r="J47" s="97">
        <v>2</v>
      </c>
      <c r="K47" s="67"/>
    </row>
    <row r="48" spans="2:11" ht="12.75">
      <c r="B48" s="72"/>
      <c r="C48" s="127"/>
      <c r="D48" s="172"/>
      <c r="E48" s="103"/>
      <c r="F48" s="51"/>
      <c r="G48" s="107"/>
      <c r="H48" s="103"/>
      <c r="I48" s="51"/>
      <c r="J48" s="97"/>
      <c r="K48" s="67"/>
    </row>
    <row r="49" spans="2:11" ht="12.75">
      <c r="B49" s="72" t="s">
        <v>673</v>
      </c>
      <c r="C49" s="127"/>
      <c r="D49" s="172"/>
      <c r="E49" s="103"/>
      <c r="F49" s="51" t="s">
        <v>670</v>
      </c>
      <c r="G49" s="107"/>
      <c r="H49" s="103"/>
      <c r="I49" s="51" t="s">
        <v>383</v>
      </c>
      <c r="J49" s="97">
        <v>1</v>
      </c>
      <c r="K49" s="67"/>
    </row>
    <row r="50" spans="2:13" ht="12.75">
      <c r="B50" s="72"/>
      <c r="C50" s="127"/>
      <c r="D50" s="172"/>
      <c r="E50" s="103"/>
      <c r="F50" s="51"/>
      <c r="G50" s="107"/>
      <c r="H50" s="103"/>
      <c r="I50" s="51"/>
      <c r="J50" s="97"/>
      <c r="K50" s="67"/>
      <c r="M50" s="63"/>
    </row>
    <row r="51" spans="2:11" ht="12.75">
      <c r="B51" s="72" t="s">
        <v>682</v>
      </c>
      <c r="C51" s="127"/>
      <c r="D51" s="172"/>
      <c r="E51" s="103"/>
      <c r="F51" s="51" t="s">
        <v>682</v>
      </c>
      <c r="G51" s="107"/>
      <c r="H51" s="103"/>
      <c r="I51" s="51" t="s">
        <v>389</v>
      </c>
      <c r="J51" s="97"/>
      <c r="K51" s="146"/>
    </row>
    <row r="52" spans="2:11" ht="12.75">
      <c r="B52" s="72"/>
      <c r="C52" s="127"/>
      <c r="D52" s="172"/>
      <c r="E52" s="103"/>
      <c r="F52" s="51"/>
      <c r="G52" s="107"/>
      <c r="H52" s="103"/>
      <c r="J52" s="97"/>
      <c r="K52" s="67"/>
    </row>
    <row r="53" spans="2:11" ht="12.75">
      <c r="B53" s="72" t="s">
        <v>674</v>
      </c>
      <c r="C53" s="127">
        <v>1</v>
      </c>
      <c r="D53" s="172">
        <v>29</v>
      </c>
      <c r="E53" s="103"/>
      <c r="F53" s="51" t="s">
        <v>674</v>
      </c>
      <c r="G53" s="107"/>
      <c r="H53" s="103"/>
      <c r="J53" s="97"/>
      <c r="K53" s="146"/>
    </row>
    <row r="54" spans="2:11" ht="12.75">
      <c r="B54" s="72"/>
      <c r="C54" s="127"/>
      <c r="D54" s="172"/>
      <c r="E54" s="103"/>
      <c r="F54" s="51"/>
      <c r="G54" s="107"/>
      <c r="H54" s="103"/>
      <c r="I54" s="51"/>
      <c r="J54" s="97"/>
      <c r="K54" s="67"/>
    </row>
    <row r="55" spans="2:11" ht="12.75">
      <c r="B55" s="72" t="s">
        <v>675</v>
      </c>
      <c r="C55" s="127">
        <v>1</v>
      </c>
      <c r="D55" s="360">
        <v>66</v>
      </c>
      <c r="E55" s="103"/>
      <c r="F55" s="51" t="s">
        <v>675</v>
      </c>
      <c r="G55" s="107"/>
      <c r="H55" s="103"/>
      <c r="I55" s="51"/>
      <c r="J55" s="97"/>
      <c r="K55" s="67"/>
    </row>
    <row r="56" spans="2:11" ht="12.75">
      <c r="B56" s="72"/>
      <c r="C56" s="127"/>
      <c r="D56" s="172"/>
      <c r="E56" s="103"/>
      <c r="F56" s="51"/>
      <c r="G56" s="107"/>
      <c r="H56" s="103"/>
      <c r="I56" s="51"/>
      <c r="J56" s="97"/>
      <c r="K56" s="67"/>
    </row>
    <row r="57" spans="2:11" ht="12.75">
      <c r="B57" s="72" t="s">
        <v>676</v>
      </c>
      <c r="C57" s="127">
        <v>1</v>
      </c>
      <c r="D57" s="315">
        <v>46</v>
      </c>
      <c r="E57" s="103"/>
      <c r="F57" s="51" t="s">
        <v>676</v>
      </c>
      <c r="G57" s="107"/>
      <c r="H57" s="103"/>
      <c r="I57" s="51"/>
      <c r="J57" s="97"/>
      <c r="K57" s="67"/>
    </row>
    <row r="58" spans="2:11" ht="12.75">
      <c r="B58" s="72"/>
      <c r="C58" s="127"/>
      <c r="D58" s="172"/>
      <c r="E58" s="103"/>
      <c r="F58" s="51"/>
      <c r="G58" s="63"/>
      <c r="H58" s="103"/>
      <c r="I58" s="51"/>
      <c r="J58" s="97"/>
      <c r="K58" s="67"/>
    </row>
    <row r="59" spans="2:11" ht="12.75">
      <c r="B59" s="72" t="s">
        <v>303</v>
      </c>
      <c r="C59" s="127">
        <v>1</v>
      </c>
      <c r="D59" s="172"/>
      <c r="E59" s="103"/>
      <c r="F59" s="51" t="s">
        <v>389</v>
      </c>
      <c r="G59" s="107">
        <v>1</v>
      </c>
      <c r="H59" s="103"/>
      <c r="I59" s="51"/>
      <c r="J59" s="97"/>
      <c r="K59" s="67"/>
    </row>
    <row r="60" spans="2:11" ht="12.75">
      <c r="B60" s="72"/>
      <c r="C60" s="127"/>
      <c r="D60" s="172"/>
      <c r="E60" s="103"/>
      <c r="F60" s="51"/>
      <c r="G60" s="63"/>
      <c r="H60" s="103"/>
      <c r="I60" s="51"/>
      <c r="J60" s="97"/>
      <c r="K60" s="67"/>
    </row>
    <row r="61" spans="2:11" ht="12.75">
      <c r="B61" s="72" t="s">
        <v>1738</v>
      </c>
      <c r="C61" s="97">
        <v>1</v>
      </c>
      <c r="D61" s="55">
        <v>120</v>
      </c>
      <c r="E61" s="103"/>
      <c r="F61" s="51"/>
      <c r="G61" s="55"/>
      <c r="H61" s="103"/>
      <c r="I61" s="51"/>
      <c r="J61" s="97"/>
      <c r="K61" s="67"/>
    </row>
    <row r="62" spans="2:11" ht="12.75">
      <c r="B62" s="72"/>
      <c r="C62" s="97"/>
      <c r="D62" s="55"/>
      <c r="E62" s="103"/>
      <c r="F62" s="51"/>
      <c r="G62" s="63"/>
      <c r="H62" s="103"/>
      <c r="I62" s="51"/>
      <c r="J62" s="97"/>
      <c r="K62" s="67"/>
    </row>
    <row r="63" spans="2:11" ht="12.75">
      <c r="B63" s="72" t="s">
        <v>389</v>
      </c>
      <c r="C63" s="97">
        <v>1</v>
      </c>
      <c r="D63" s="55"/>
      <c r="E63" s="103"/>
      <c r="F63" s="105"/>
      <c r="G63" s="104"/>
      <c r="H63" s="103"/>
      <c r="I63" s="51"/>
      <c r="J63" s="97"/>
      <c r="K63" s="67"/>
    </row>
    <row r="64" spans="2:11" ht="6.75" customHeight="1" thickBot="1">
      <c r="B64" s="101"/>
      <c r="C64" s="101"/>
      <c r="D64" s="101"/>
      <c r="E64" s="101"/>
      <c r="F64" s="101"/>
      <c r="G64" s="101"/>
      <c r="H64" s="101"/>
      <c r="I64" s="26"/>
      <c r="J64" s="101"/>
      <c r="K64" s="101"/>
    </row>
    <row r="65" spans="2:11" ht="23.25">
      <c r="B65" s="94">
        <v>2010</v>
      </c>
      <c r="C65" s="65"/>
      <c r="D65" s="65"/>
      <c r="E65" s="103"/>
      <c r="F65" s="65"/>
      <c r="G65" s="65"/>
      <c r="H65" s="103"/>
      <c r="I65" s="65"/>
      <c r="J65" s="65"/>
      <c r="K65" s="66"/>
    </row>
    <row r="66" spans="2:11" ht="12.75">
      <c r="B66" s="68" t="s">
        <v>924</v>
      </c>
      <c r="C66" s="55"/>
      <c r="D66" s="55"/>
      <c r="E66" s="103"/>
      <c r="F66" s="69" t="s">
        <v>924</v>
      </c>
      <c r="G66" s="63"/>
      <c r="H66" s="103"/>
      <c r="I66" s="69" t="s">
        <v>924</v>
      </c>
      <c r="J66" s="55"/>
      <c r="K66" s="67"/>
    </row>
    <row r="67" spans="1:11" ht="23.25">
      <c r="A67" s="93"/>
      <c r="B67" s="92" t="s">
        <v>686</v>
      </c>
      <c r="C67" s="55"/>
      <c r="D67" s="55"/>
      <c r="E67" s="103"/>
      <c r="F67" s="92" t="s">
        <v>687</v>
      </c>
      <c r="G67" s="63"/>
      <c r="H67" s="103"/>
      <c r="I67" s="92" t="s">
        <v>688</v>
      </c>
      <c r="J67" s="55"/>
      <c r="K67" s="67"/>
    </row>
    <row r="68" spans="2:11" ht="25.5">
      <c r="B68" s="70" t="s">
        <v>1200</v>
      </c>
      <c r="C68" s="53" t="s">
        <v>839</v>
      </c>
      <c r="D68" s="54" t="s">
        <v>380</v>
      </c>
      <c r="E68" s="103"/>
      <c r="F68" s="50" t="s">
        <v>1200</v>
      </c>
      <c r="G68" s="53" t="s">
        <v>839</v>
      </c>
      <c r="H68" s="103"/>
      <c r="I68" s="50" t="s">
        <v>668</v>
      </c>
      <c r="J68" s="53" t="s">
        <v>839</v>
      </c>
      <c r="K68" s="71" t="s">
        <v>377</v>
      </c>
    </row>
    <row r="69" spans="2:11" ht="12.75">
      <c r="B69" s="99" t="s">
        <v>1758</v>
      </c>
      <c r="C69" s="96">
        <v>3</v>
      </c>
      <c r="D69" s="172">
        <v>120</v>
      </c>
      <c r="E69" s="103"/>
      <c r="F69" s="51" t="s">
        <v>1758</v>
      </c>
      <c r="G69" s="55"/>
      <c r="H69" s="103"/>
      <c r="I69" s="95" t="s">
        <v>1705</v>
      </c>
      <c r="J69" s="96"/>
      <c r="K69" s="216"/>
    </row>
    <row r="70" spans="2:11" ht="12.75">
      <c r="B70" s="72"/>
      <c r="C70" s="127"/>
      <c r="D70" s="172"/>
      <c r="E70" s="103"/>
      <c r="F70" s="51"/>
      <c r="G70" s="55"/>
      <c r="H70" s="103"/>
      <c r="I70" s="51"/>
      <c r="J70" s="97"/>
      <c r="K70" s="67"/>
    </row>
    <row r="71" spans="2:11" ht="12.75">
      <c r="B71" s="72" t="s">
        <v>1759</v>
      </c>
      <c r="C71" s="127">
        <v>0</v>
      </c>
      <c r="D71" s="172"/>
      <c r="E71" s="103"/>
      <c r="F71" s="51" t="s">
        <v>1760</v>
      </c>
      <c r="G71" s="107">
        <v>1</v>
      </c>
      <c r="H71" s="103"/>
      <c r="I71" s="51" t="s">
        <v>645</v>
      </c>
      <c r="J71" s="97"/>
      <c r="K71" s="67"/>
    </row>
    <row r="72" spans="2:11" ht="12.75">
      <c r="B72" s="72"/>
      <c r="C72" s="127"/>
      <c r="D72" s="172"/>
      <c r="E72" s="103"/>
      <c r="F72" s="51"/>
      <c r="G72" s="107"/>
      <c r="H72" s="103"/>
      <c r="I72" s="51"/>
      <c r="J72" s="97"/>
      <c r="K72" s="67"/>
    </row>
    <row r="73" spans="2:11" ht="12.75">
      <c r="B73" s="72" t="s">
        <v>672</v>
      </c>
      <c r="C73" s="127">
        <v>1</v>
      </c>
      <c r="D73" s="172">
        <v>58</v>
      </c>
      <c r="E73" s="103"/>
      <c r="F73" s="51" t="s">
        <v>669</v>
      </c>
      <c r="G73" s="107">
        <v>1</v>
      </c>
      <c r="H73" s="103"/>
      <c r="I73" s="51" t="s">
        <v>390</v>
      </c>
      <c r="J73" s="97">
        <v>1</v>
      </c>
      <c r="K73" s="67"/>
    </row>
    <row r="74" spans="2:11" ht="12.75">
      <c r="B74" s="72"/>
      <c r="C74" s="127"/>
      <c r="D74" s="172"/>
      <c r="E74" s="103"/>
      <c r="F74" s="51"/>
      <c r="G74" s="107"/>
      <c r="H74" s="103"/>
      <c r="I74" s="51"/>
      <c r="J74" s="97"/>
      <c r="K74" s="67"/>
    </row>
    <row r="75" spans="2:11" ht="12.75">
      <c r="B75" s="72" t="s">
        <v>1762</v>
      </c>
      <c r="C75" s="127">
        <v>1</v>
      </c>
      <c r="D75" s="172">
        <v>36</v>
      </c>
      <c r="E75" s="103"/>
      <c r="F75" s="51" t="s">
        <v>1752</v>
      </c>
      <c r="G75" s="107">
        <v>1</v>
      </c>
      <c r="H75" s="103"/>
      <c r="I75" s="51" t="s">
        <v>646</v>
      </c>
      <c r="J75" s="97">
        <v>1</v>
      </c>
      <c r="K75" s="67"/>
    </row>
    <row r="76" spans="2:11" ht="12.75">
      <c r="B76" s="72"/>
      <c r="C76" s="127"/>
      <c r="D76" s="172"/>
      <c r="E76" s="103"/>
      <c r="F76" s="51"/>
      <c r="G76" s="107"/>
      <c r="H76" s="103"/>
      <c r="I76" s="51"/>
      <c r="J76" s="97"/>
      <c r="K76" s="67"/>
    </row>
    <row r="77" spans="2:11" ht="12.75">
      <c r="B77" s="72" t="s">
        <v>378</v>
      </c>
      <c r="C77" s="127">
        <v>4</v>
      </c>
      <c r="D77" s="172">
        <v>750</v>
      </c>
      <c r="E77" s="103"/>
      <c r="F77" s="51" t="s">
        <v>378</v>
      </c>
      <c r="G77" s="107">
        <v>1</v>
      </c>
      <c r="H77" s="103"/>
      <c r="I77" s="51" t="s">
        <v>382</v>
      </c>
      <c r="J77" s="97"/>
      <c r="K77" s="67"/>
    </row>
    <row r="78" spans="2:11" ht="12.75">
      <c r="B78" s="72"/>
      <c r="C78" s="127"/>
      <c r="D78" s="172"/>
      <c r="E78" s="103"/>
      <c r="F78" s="51"/>
      <c r="G78" s="107"/>
      <c r="H78" s="103"/>
      <c r="I78" s="51"/>
      <c r="J78" s="97"/>
      <c r="K78" s="67"/>
    </row>
    <row r="79" spans="2:11" ht="12.75">
      <c r="B79" s="72" t="s">
        <v>673</v>
      </c>
      <c r="C79" s="127">
        <v>2</v>
      </c>
      <c r="D79" s="172">
        <v>90</v>
      </c>
      <c r="E79" s="103"/>
      <c r="F79" s="51" t="s">
        <v>670</v>
      </c>
      <c r="G79" s="107">
        <v>1</v>
      </c>
      <c r="H79" s="103"/>
      <c r="I79" s="51" t="s">
        <v>383</v>
      </c>
      <c r="J79" s="97"/>
      <c r="K79" s="67"/>
    </row>
    <row r="80" spans="2:13" ht="12.75">
      <c r="B80" s="72"/>
      <c r="C80" s="127"/>
      <c r="D80" s="172"/>
      <c r="E80" s="103"/>
      <c r="F80" s="51"/>
      <c r="G80" s="107"/>
      <c r="H80" s="103"/>
      <c r="I80" s="51"/>
      <c r="J80" s="97"/>
      <c r="K80" s="67"/>
      <c r="M80" s="63"/>
    </row>
    <row r="81" spans="2:11" ht="12.75">
      <c r="B81" s="72" t="s">
        <v>682</v>
      </c>
      <c r="C81" s="127">
        <v>0</v>
      </c>
      <c r="D81" s="172"/>
      <c r="E81" s="103"/>
      <c r="F81" s="51" t="s">
        <v>682</v>
      </c>
      <c r="G81" s="107"/>
      <c r="H81" s="103"/>
      <c r="I81" s="51" t="s">
        <v>389</v>
      </c>
      <c r="J81" s="97">
        <v>7</v>
      </c>
      <c r="K81" s="146"/>
    </row>
    <row r="82" spans="2:11" ht="12.75">
      <c r="B82" s="72"/>
      <c r="C82" s="127"/>
      <c r="D82" s="172"/>
      <c r="E82" s="103"/>
      <c r="F82" s="51"/>
      <c r="G82" s="107"/>
      <c r="H82" s="103"/>
      <c r="J82" s="97"/>
      <c r="K82" s="67"/>
    </row>
    <row r="83" spans="2:11" ht="12.75">
      <c r="B83" s="72" t="s">
        <v>674</v>
      </c>
      <c r="C83" s="127">
        <v>3</v>
      </c>
      <c r="D83" s="172">
        <v>282</v>
      </c>
      <c r="E83" s="103"/>
      <c r="F83" s="51" t="s">
        <v>674</v>
      </c>
      <c r="G83" s="107">
        <v>1</v>
      </c>
      <c r="H83" s="103"/>
      <c r="J83" s="97"/>
      <c r="K83" s="146"/>
    </row>
    <row r="84" spans="2:11" ht="12.75">
      <c r="B84" s="72"/>
      <c r="C84" s="127"/>
      <c r="D84" s="172"/>
      <c r="E84" s="103"/>
      <c r="F84" s="51"/>
      <c r="G84" s="107"/>
      <c r="H84" s="103"/>
      <c r="I84" s="51"/>
      <c r="J84" s="97"/>
      <c r="K84" s="67"/>
    </row>
    <row r="85" spans="2:11" ht="12.75">
      <c r="B85" s="72" t="s">
        <v>675</v>
      </c>
      <c r="C85" s="127">
        <v>7</v>
      </c>
      <c r="D85" s="360">
        <v>3067</v>
      </c>
      <c r="E85" s="103"/>
      <c r="F85" s="51" t="s">
        <v>675</v>
      </c>
      <c r="G85" s="107">
        <f>1+2</f>
        <v>3</v>
      </c>
      <c r="H85" s="103"/>
      <c r="I85" s="51"/>
      <c r="J85" s="97"/>
      <c r="K85" s="67"/>
    </row>
    <row r="86" spans="2:11" ht="12.75">
      <c r="B86" s="72"/>
      <c r="C86" s="127"/>
      <c r="D86" s="172"/>
      <c r="E86" s="103"/>
      <c r="F86" s="51"/>
      <c r="G86" s="107"/>
      <c r="H86" s="103"/>
      <c r="I86" s="51"/>
      <c r="J86" s="97"/>
      <c r="K86" s="67"/>
    </row>
    <row r="87" spans="2:11" ht="12.75">
      <c r="B87" s="72" t="s">
        <v>676</v>
      </c>
      <c r="C87" s="127">
        <v>1</v>
      </c>
      <c r="D87" s="315">
        <v>100</v>
      </c>
      <c r="E87" s="103"/>
      <c r="F87" s="51" t="s">
        <v>676</v>
      </c>
      <c r="G87" s="107"/>
      <c r="H87" s="103"/>
      <c r="I87" s="51"/>
      <c r="J87" s="97"/>
      <c r="K87" s="67"/>
    </row>
    <row r="88" spans="2:11" ht="12.75">
      <c r="B88" s="72"/>
      <c r="C88" s="127"/>
      <c r="D88" s="172"/>
      <c r="E88" s="103"/>
      <c r="F88" s="51"/>
      <c r="G88" s="63"/>
      <c r="H88" s="103"/>
      <c r="I88" s="51"/>
      <c r="J88" s="97"/>
      <c r="K88" s="67"/>
    </row>
    <row r="89" spans="2:11" ht="12.75">
      <c r="B89" s="72" t="s">
        <v>303</v>
      </c>
      <c r="C89" s="127">
        <v>0</v>
      </c>
      <c r="D89" s="172"/>
      <c r="E89" s="103"/>
      <c r="F89" s="51" t="s">
        <v>389</v>
      </c>
      <c r="G89" s="107">
        <v>1</v>
      </c>
      <c r="H89" s="103"/>
      <c r="I89" s="51"/>
      <c r="J89" s="97"/>
      <c r="K89" s="67"/>
    </row>
    <row r="90" spans="2:11" ht="12.75">
      <c r="B90" s="72"/>
      <c r="C90" s="127"/>
      <c r="D90" s="172"/>
      <c r="E90" s="103"/>
      <c r="F90" s="51"/>
      <c r="G90" s="63"/>
      <c r="H90" s="103"/>
      <c r="I90" s="51"/>
      <c r="J90" s="97"/>
      <c r="K90" s="67"/>
    </row>
    <row r="91" spans="2:11" ht="12.75">
      <c r="B91" s="72" t="s">
        <v>1738</v>
      </c>
      <c r="C91" s="97">
        <v>4</v>
      </c>
      <c r="D91" s="55">
        <v>297</v>
      </c>
      <c r="E91" s="103"/>
      <c r="F91" s="51"/>
      <c r="G91" s="55"/>
      <c r="H91" s="103"/>
      <c r="I91" s="51"/>
      <c r="J91" s="97"/>
      <c r="K91" s="67"/>
    </row>
    <row r="92" spans="2:11" ht="12.75">
      <c r="B92" s="72"/>
      <c r="C92" s="97"/>
      <c r="D92" s="55"/>
      <c r="E92" s="103"/>
      <c r="F92" s="51"/>
      <c r="G92" s="63"/>
      <c r="H92" s="103"/>
      <c r="I92" s="51"/>
      <c r="J92" s="97"/>
      <c r="K92" s="67"/>
    </row>
    <row r="93" spans="2:11" ht="12.75">
      <c r="B93" s="72" t="s">
        <v>389</v>
      </c>
      <c r="C93" s="97">
        <v>0</v>
      </c>
      <c r="D93" s="55"/>
      <c r="E93" s="103"/>
      <c r="F93" s="105"/>
      <c r="G93" s="104"/>
      <c r="H93" s="103"/>
      <c r="I93" s="51"/>
      <c r="J93" s="97"/>
      <c r="K93" s="67"/>
    </row>
    <row r="94" spans="2:11" ht="6.75" customHeight="1" thickBot="1">
      <c r="B94" s="101"/>
      <c r="C94" s="101"/>
      <c r="D94" s="101"/>
      <c r="E94" s="101"/>
      <c r="F94" s="101"/>
      <c r="G94" s="101"/>
      <c r="H94" s="101"/>
      <c r="I94" s="26"/>
      <c r="J94" s="101"/>
      <c r="K94" s="101"/>
    </row>
    <row r="95" spans="2:11" ht="23.25">
      <c r="B95" s="94">
        <v>2009</v>
      </c>
      <c r="C95" s="65"/>
      <c r="D95" s="65"/>
      <c r="E95" s="103"/>
      <c r="F95" s="65"/>
      <c r="G95" s="65"/>
      <c r="H95" s="103"/>
      <c r="I95" s="65"/>
      <c r="J95" s="65"/>
      <c r="K95" s="66"/>
    </row>
    <row r="96" spans="2:11" ht="12.75">
      <c r="B96" s="68" t="s">
        <v>924</v>
      </c>
      <c r="C96" s="55"/>
      <c r="D96" s="55"/>
      <c r="E96" s="103"/>
      <c r="F96" s="69" t="s">
        <v>924</v>
      </c>
      <c r="G96" s="63"/>
      <c r="H96" s="103"/>
      <c r="I96" s="69" t="s">
        <v>924</v>
      </c>
      <c r="J96" s="55"/>
      <c r="K96" s="67"/>
    </row>
    <row r="97" spans="1:11" ht="23.25">
      <c r="A97" s="93"/>
      <c r="B97" s="92" t="s">
        <v>686</v>
      </c>
      <c r="C97" s="55"/>
      <c r="D97" s="55"/>
      <c r="E97" s="103"/>
      <c r="F97" s="92" t="s">
        <v>687</v>
      </c>
      <c r="G97" s="63"/>
      <c r="H97" s="103"/>
      <c r="I97" s="92" t="s">
        <v>688</v>
      </c>
      <c r="J97" s="55"/>
      <c r="K97" s="67"/>
    </row>
    <row r="98" spans="2:11" ht="25.5">
      <c r="B98" s="70" t="s">
        <v>1200</v>
      </c>
      <c r="C98" s="53" t="s">
        <v>839</v>
      </c>
      <c r="D98" s="54" t="s">
        <v>380</v>
      </c>
      <c r="E98" s="103"/>
      <c r="F98" s="50" t="s">
        <v>1200</v>
      </c>
      <c r="G98" s="53" t="s">
        <v>839</v>
      </c>
      <c r="H98" s="103"/>
      <c r="I98" s="50" t="s">
        <v>668</v>
      </c>
      <c r="J98" s="53" t="s">
        <v>839</v>
      </c>
      <c r="K98" s="71" t="s">
        <v>377</v>
      </c>
    </row>
    <row r="99" spans="2:11" ht="12.75">
      <c r="B99" s="99" t="s">
        <v>1758</v>
      </c>
      <c r="C99" s="96">
        <v>0</v>
      </c>
      <c r="D99" s="172"/>
      <c r="E99" s="103"/>
      <c r="F99" s="51" t="s">
        <v>1758</v>
      </c>
      <c r="G99" s="55">
        <v>3</v>
      </c>
      <c r="H99" s="103"/>
      <c r="I99" s="95" t="s">
        <v>1705</v>
      </c>
      <c r="J99" s="96"/>
      <c r="K99" s="216"/>
    </row>
    <row r="100" spans="2:11" ht="12.75">
      <c r="B100" s="72"/>
      <c r="C100" s="127"/>
      <c r="D100" s="172"/>
      <c r="E100" s="103"/>
      <c r="F100" s="51"/>
      <c r="G100" s="55"/>
      <c r="H100" s="103"/>
      <c r="I100" s="51"/>
      <c r="J100" s="97"/>
      <c r="K100" s="67"/>
    </row>
    <row r="101" spans="2:11" ht="12.75">
      <c r="B101" s="72" t="s">
        <v>1759</v>
      </c>
      <c r="C101" s="127">
        <v>0</v>
      </c>
      <c r="D101" s="172"/>
      <c r="E101" s="103"/>
      <c r="F101" s="51" t="s">
        <v>1760</v>
      </c>
      <c r="G101" s="107">
        <v>1</v>
      </c>
      <c r="H101" s="103"/>
      <c r="I101" s="51" t="s">
        <v>645</v>
      </c>
      <c r="J101" s="97"/>
      <c r="K101" s="67"/>
    </row>
    <row r="102" spans="2:11" ht="12.75">
      <c r="B102" s="72"/>
      <c r="C102" s="127"/>
      <c r="D102" s="172"/>
      <c r="E102" s="103"/>
      <c r="F102" s="51"/>
      <c r="G102" s="107"/>
      <c r="H102" s="103"/>
      <c r="I102" s="51"/>
      <c r="J102" s="97"/>
      <c r="K102" s="67"/>
    </row>
    <row r="103" spans="2:11" ht="12.75">
      <c r="B103" s="72" t="s">
        <v>672</v>
      </c>
      <c r="C103" s="127">
        <v>1</v>
      </c>
      <c r="D103" s="172">
        <v>372</v>
      </c>
      <c r="E103" s="103"/>
      <c r="F103" s="51" t="s">
        <v>669</v>
      </c>
      <c r="G103" s="107">
        <v>0</v>
      </c>
      <c r="H103" s="103"/>
      <c r="I103" s="51" t="s">
        <v>390</v>
      </c>
      <c r="J103" s="97"/>
      <c r="K103" s="67"/>
    </row>
    <row r="104" spans="2:11" ht="12.75">
      <c r="B104" s="72"/>
      <c r="C104" s="127"/>
      <c r="D104" s="172"/>
      <c r="E104" s="103"/>
      <c r="F104" s="51"/>
      <c r="G104" s="107"/>
      <c r="H104" s="103"/>
      <c r="I104" s="51"/>
      <c r="J104" s="97"/>
      <c r="K104" s="67"/>
    </row>
    <row r="105" spans="2:11" ht="12.75">
      <c r="B105" s="72" t="s">
        <v>1762</v>
      </c>
      <c r="C105" s="127">
        <v>3</v>
      </c>
      <c r="D105" s="172">
        <v>214</v>
      </c>
      <c r="E105" s="103"/>
      <c r="F105" s="51" t="s">
        <v>1752</v>
      </c>
      <c r="G105" s="107">
        <v>0</v>
      </c>
      <c r="H105" s="103"/>
      <c r="I105" s="51" t="s">
        <v>646</v>
      </c>
      <c r="J105" s="97"/>
      <c r="K105" s="67"/>
    </row>
    <row r="106" spans="2:11" ht="12.75">
      <c r="B106" s="72"/>
      <c r="C106" s="127"/>
      <c r="D106" s="172"/>
      <c r="E106" s="103"/>
      <c r="F106" s="51"/>
      <c r="G106" s="107"/>
      <c r="H106" s="103"/>
      <c r="I106" s="51"/>
      <c r="J106" s="97"/>
      <c r="K106" s="67"/>
    </row>
    <row r="107" spans="2:11" ht="12.75">
      <c r="B107" s="72" t="s">
        <v>378</v>
      </c>
      <c r="C107" s="127">
        <v>0</v>
      </c>
      <c r="D107" s="172"/>
      <c r="E107" s="103"/>
      <c r="F107" s="51" t="s">
        <v>378</v>
      </c>
      <c r="G107" s="107">
        <v>1</v>
      </c>
      <c r="H107" s="103"/>
      <c r="I107" s="51" t="s">
        <v>382</v>
      </c>
      <c r="J107" s="97"/>
      <c r="K107" s="67"/>
    </row>
    <row r="108" spans="2:11" ht="12.75">
      <c r="B108" s="72"/>
      <c r="C108" s="127"/>
      <c r="D108" s="172"/>
      <c r="E108" s="103"/>
      <c r="F108" s="51"/>
      <c r="G108" s="107"/>
      <c r="H108" s="103"/>
      <c r="I108" s="51"/>
      <c r="J108" s="97"/>
      <c r="K108" s="67"/>
    </row>
    <row r="109" spans="2:11" ht="12.75">
      <c r="B109" s="72" t="s">
        <v>673</v>
      </c>
      <c r="C109" s="127">
        <v>1</v>
      </c>
      <c r="D109" s="172">
        <v>311</v>
      </c>
      <c r="E109" s="103"/>
      <c r="F109" s="51" t="s">
        <v>670</v>
      </c>
      <c r="G109" s="107">
        <v>0</v>
      </c>
      <c r="H109" s="103"/>
      <c r="I109" s="51" t="s">
        <v>383</v>
      </c>
      <c r="J109" s="97"/>
      <c r="K109" s="67"/>
    </row>
    <row r="110" spans="2:13" ht="12.75">
      <c r="B110" s="72"/>
      <c r="C110" s="127"/>
      <c r="D110" s="172"/>
      <c r="E110" s="103"/>
      <c r="F110" s="51"/>
      <c r="G110" s="107"/>
      <c r="H110" s="103"/>
      <c r="I110" s="51"/>
      <c r="J110" s="97"/>
      <c r="K110" s="67"/>
      <c r="M110" s="63"/>
    </row>
    <row r="111" spans="2:11" ht="12.75">
      <c r="B111" s="72" t="s">
        <v>682</v>
      </c>
      <c r="C111" s="127">
        <v>0</v>
      </c>
      <c r="D111" s="172"/>
      <c r="E111" s="103"/>
      <c r="F111" s="51" t="s">
        <v>682</v>
      </c>
      <c r="G111" s="107">
        <v>0</v>
      </c>
      <c r="H111" s="103"/>
      <c r="I111" s="51" t="s">
        <v>389</v>
      </c>
      <c r="J111" s="97">
        <v>4</v>
      </c>
      <c r="K111" s="146">
        <v>24423</v>
      </c>
    </row>
    <row r="112" spans="2:11" ht="12.75">
      <c r="B112" s="72"/>
      <c r="C112" s="127"/>
      <c r="D112" s="172"/>
      <c r="E112" s="103"/>
      <c r="F112" s="51"/>
      <c r="G112" s="107"/>
      <c r="H112" s="103"/>
      <c r="J112" s="97"/>
      <c r="K112" s="67"/>
    </row>
    <row r="113" spans="2:11" ht="12.75">
      <c r="B113" s="72" t="s">
        <v>674</v>
      </c>
      <c r="C113" s="127">
        <v>2</v>
      </c>
      <c r="D113" s="172">
        <v>435</v>
      </c>
      <c r="E113" s="103"/>
      <c r="F113" s="51" t="s">
        <v>674</v>
      </c>
      <c r="G113" s="107">
        <v>5</v>
      </c>
      <c r="H113" s="103"/>
      <c r="J113" s="97"/>
      <c r="K113" s="146"/>
    </row>
    <row r="114" spans="2:11" ht="12.75">
      <c r="B114" s="72"/>
      <c r="C114" s="127"/>
      <c r="D114" s="172"/>
      <c r="E114" s="103"/>
      <c r="F114" s="51"/>
      <c r="G114" s="107"/>
      <c r="H114" s="103"/>
      <c r="I114" s="51"/>
      <c r="J114" s="97"/>
      <c r="K114" s="67"/>
    </row>
    <row r="115" spans="2:11" ht="12.75">
      <c r="B115" s="72" t="s">
        <v>675</v>
      </c>
      <c r="C115" s="127">
        <v>13</v>
      </c>
      <c r="D115" s="360">
        <v>1386</v>
      </c>
      <c r="E115" s="103"/>
      <c r="F115" s="51" t="s">
        <v>675</v>
      </c>
      <c r="G115" s="107">
        <v>3</v>
      </c>
      <c r="H115" s="103"/>
      <c r="I115" s="51"/>
      <c r="J115" s="97"/>
      <c r="K115" s="67"/>
    </row>
    <row r="116" spans="2:11" ht="12.75">
      <c r="B116" s="72"/>
      <c r="C116" s="127"/>
      <c r="D116" s="172"/>
      <c r="E116" s="103"/>
      <c r="F116" s="51"/>
      <c r="G116" s="107"/>
      <c r="H116" s="103"/>
      <c r="I116" s="51"/>
      <c r="J116" s="97"/>
      <c r="K116" s="67"/>
    </row>
    <row r="117" spans="2:11" ht="12.75">
      <c r="B117" s="72" t="s">
        <v>676</v>
      </c>
      <c r="C117" s="127">
        <v>1</v>
      </c>
      <c r="D117" s="315">
        <v>47</v>
      </c>
      <c r="E117" s="103"/>
      <c r="F117" s="51" t="s">
        <v>676</v>
      </c>
      <c r="G117" s="107">
        <v>0</v>
      </c>
      <c r="H117" s="103"/>
      <c r="I117" s="51"/>
      <c r="J117" s="97"/>
      <c r="K117" s="67"/>
    </row>
    <row r="118" spans="2:11" ht="12.75">
      <c r="B118" s="72"/>
      <c r="C118" s="127"/>
      <c r="D118" s="172"/>
      <c r="E118" s="103"/>
      <c r="F118" s="51"/>
      <c r="G118" s="63"/>
      <c r="H118" s="103"/>
      <c r="I118" s="51"/>
      <c r="J118" s="97"/>
      <c r="K118" s="67"/>
    </row>
    <row r="119" spans="2:11" ht="12.75">
      <c r="B119" s="72" t="s">
        <v>303</v>
      </c>
      <c r="C119" s="127">
        <v>0</v>
      </c>
      <c r="D119" s="172"/>
      <c r="E119" s="103"/>
      <c r="F119" s="51" t="s">
        <v>389</v>
      </c>
      <c r="G119" s="107">
        <v>2</v>
      </c>
      <c r="H119" s="103"/>
      <c r="I119" s="51"/>
      <c r="J119" s="97"/>
      <c r="K119" s="67"/>
    </row>
    <row r="120" spans="2:11" ht="12.75">
      <c r="B120" s="72"/>
      <c r="C120" s="127"/>
      <c r="D120" s="172"/>
      <c r="E120" s="103"/>
      <c r="F120" s="51"/>
      <c r="G120" s="63"/>
      <c r="H120" s="103"/>
      <c r="I120" s="51"/>
      <c r="J120" s="97"/>
      <c r="K120" s="67"/>
    </row>
    <row r="121" spans="2:11" ht="12.75">
      <c r="B121" s="72" t="s">
        <v>389</v>
      </c>
      <c r="C121" s="97">
        <v>5</v>
      </c>
      <c r="D121" s="55">
        <v>345</v>
      </c>
      <c r="E121" s="103"/>
      <c r="F121" s="51"/>
      <c r="G121" s="55"/>
      <c r="H121" s="103"/>
      <c r="I121" s="51"/>
      <c r="J121" s="97"/>
      <c r="K121" s="67"/>
    </row>
    <row r="122" spans="2:11" ht="12.75">
      <c r="B122" s="72"/>
      <c r="C122" s="97"/>
      <c r="D122" s="55"/>
      <c r="E122" s="103"/>
      <c r="F122" s="51"/>
      <c r="G122" s="63"/>
      <c r="H122" s="103"/>
      <c r="I122" s="51"/>
      <c r="J122" s="97"/>
      <c r="K122" s="67"/>
    </row>
    <row r="123" spans="2:11" ht="12.75">
      <c r="B123" s="72"/>
      <c r="C123" s="97"/>
      <c r="D123" s="55"/>
      <c r="E123" s="103"/>
      <c r="F123" s="105"/>
      <c r="G123" s="104"/>
      <c r="H123" s="103"/>
      <c r="I123" s="51"/>
      <c r="J123" s="97"/>
      <c r="K123" s="67"/>
    </row>
    <row r="124" spans="2:11" ht="6.75" customHeight="1" thickBot="1">
      <c r="B124" s="101"/>
      <c r="C124" s="101"/>
      <c r="D124" s="101"/>
      <c r="E124" s="101"/>
      <c r="F124" s="101"/>
      <c r="G124" s="101"/>
      <c r="H124" s="101"/>
      <c r="I124" s="26"/>
      <c r="J124" s="101"/>
      <c r="K124" s="101"/>
    </row>
    <row r="125" spans="2:11" ht="23.25">
      <c r="B125" s="94">
        <v>2008</v>
      </c>
      <c r="C125" s="65"/>
      <c r="D125" s="65"/>
      <c r="E125" s="103"/>
      <c r="F125" s="65"/>
      <c r="G125" s="65"/>
      <c r="H125" s="103"/>
      <c r="I125" s="65"/>
      <c r="J125" s="65"/>
      <c r="K125" s="66"/>
    </row>
    <row r="126" spans="2:11" ht="12.75">
      <c r="B126" s="68" t="s">
        <v>924</v>
      </c>
      <c r="C126" s="55"/>
      <c r="D126" s="55"/>
      <c r="E126" s="103"/>
      <c r="F126" s="69" t="s">
        <v>924</v>
      </c>
      <c r="G126" s="63"/>
      <c r="H126" s="103"/>
      <c r="I126" s="69" t="s">
        <v>924</v>
      </c>
      <c r="J126" s="55"/>
      <c r="K126" s="67"/>
    </row>
    <row r="127" spans="1:11" ht="23.25">
      <c r="A127" s="93"/>
      <c r="B127" s="92" t="s">
        <v>686</v>
      </c>
      <c r="C127" s="55"/>
      <c r="D127" s="55"/>
      <c r="E127" s="103"/>
      <c r="F127" s="92" t="s">
        <v>687</v>
      </c>
      <c r="G127" s="63"/>
      <c r="H127" s="103"/>
      <c r="I127" s="92" t="s">
        <v>688</v>
      </c>
      <c r="J127" s="55"/>
      <c r="K127" s="67"/>
    </row>
    <row r="128" spans="2:11" ht="25.5">
      <c r="B128" s="70" t="s">
        <v>1200</v>
      </c>
      <c r="C128" s="53" t="s">
        <v>839</v>
      </c>
      <c r="D128" s="54" t="s">
        <v>380</v>
      </c>
      <c r="E128" s="103"/>
      <c r="F128" s="50" t="s">
        <v>1200</v>
      </c>
      <c r="G128" s="53" t="s">
        <v>839</v>
      </c>
      <c r="H128" s="103"/>
      <c r="I128" s="50" t="s">
        <v>668</v>
      </c>
      <c r="J128" s="53" t="s">
        <v>839</v>
      </c>
      <c r="K128" s="71" t="s">
        <v>377</v>
      </c>
    </row>
    <row r="129" spans="2:11" ht="12.75">
      <c r="B129" s="99" t="s">
        <v>1758</v>
      </c>
      <c r="C129" s="96">
        <v>4</v>
      </c>
      <c r="D129" s="172">
        <v>453</v>
      </c>
      <c r="E129" s="103"/>
      <c r="F129" s="51" t="s">
        <v>1758</v>
      </c>
      <c r="G129" s="55">
        <v>3</v>
      </c>
      <c r="H129" s="103"/>
      <c r="I129" s="95" t="s">
        <v>1705</v>
      </c>
      <c r="J129" s="96">
        <v>1</v>
      </c>
      <c r="K129" s="216">
        <v>2036</v>
      </c>
    </row>
    <row r="130" spans="2:11" ht="12.75">
      <c r="B130" s="72"/>
      <c r="C130" s="127"/>
      <c r="D130" s="172"/>
      <c r="E130" s="103"/>
      <c r="F130" s="51"/>
      <c r="G130" s="55"/>
      <c r="H130" s="103"/>
      <c r="I130" s="51"/>
      <c r="J130" s="97"/>
      <c r="K130" s="67"/>
    </row>
    <row r="131" spans="2:11" ht="12.75">
      <c r="B131" s="72" t="s">
        <v>1759</v>
      </c>
      <c r="C131" s="127">
        <v>2</v>
      </c>
      <c r="D131" s="172">
        <v>138</v>
      </c>
      <c r="E131" s="103"/>
      <c r="F131" s="51" t="s">
        <v>1760</v>
      </c>
      <c r="G131" s="107"/>
      <c r="H131" s="103"/>
      <c r="I131" s="51" t="s">
        <v>645</v>
      </c>
      <c r="J131" s="97"/>
      <c r="K131" s="67"/>
    </row>
    <row r="132" spans="2:11" ht="12.75">
      <c r="B132" s="72"/>
      <c r="C132" s="127"/>
      <c r="D132" s="172"/>
      <c r="E132" s="103"/>
      <c r="F132" s="51"/>
      <c r="G132" s="107"/>
      <c r="H132" s="103"/>
      <c r="I132" s="51"/>
      <c r="J132" s="97"/>
      <c r="K132" s="67"/>
    </row>
    <row r="133" spans="2:11" ht="12.75">
      <c r="B133" s="72" t="s">
        <v>672</v>
      </c>
      <c r="C133" s="127">
        <v>1</v>
      </c>
      <c r="D133" s="172">
        <v>78</v>
      </c>
      <c r="E133" s="103"/>
      <c r="F133" s="51" t="s">
        <v>669</v>
      </c>
      <c r="G133" s="107">
        <v>1</v>
      </c>
      <c r="H133" s="103"/>
      <c r="I133" s="51" t="s">
        <v>390</v>
      </c>
      <c r="J133" s="97">
        <v>2</v>
      </c>
      <c r="K133" s="67"/>
    </row>
    <row r="134" spans="2:11" ht="12.75">
      <c r="B134" s="72"/>
      <c r="C134" s="127"/>
      <c r="D134" s="172"/>
      <c r="E134" s="103"/>
      <c r="F134" s="51"/>
      <c r="G134" s="107"/>
      <c r="H134" s="103"/>
      <c r="I134" s="51"/>
      <c r="J134" s="97"/>
      <c r="K134" s="67"/>
    </row>
    <row r="135" spans="2:11" ht="12.75">
      <c r="B135" s="72" t="s">
        <v>1762</v>
      </c>
      <c r="C135" s="127">
        <v>2</v>
      </c>
      <c r="D135" s="172">
        <v>100</v>
      </c>
      <c r="E135" s="103"/>
      <c r="F135" s="51" t="s">
        <v>1752</v>
      </c>
      <c r="G135" s="107">
        <v>1</v>
      </c>
      <c r="H135" s="103"/>
      <c r="I135" s="51" t="s">
        <v>646</v>
      </c>
      <c r="J135" s="97"/>
      <c r="K135" s="67"/>
    </row>
    <row r="136" spans="2:11" ht="12.75">
      <c r="B136" s="72"/>
      <c r="C136" s="127"/>
      <c r="D136" s="172"/>
      <c r="E136" s="103"/>
      <c r="F136" s="51"/>
      <c r="G136" s="107"/>
      <c r="H136" s="103"/>
      <c r="I136" s="51"/>
      <c r="J136" s="97"/>
      <c r="K136" s="67"/>
    </row>
    <row r="137" spans="2:11" ht="12.75">
      <c r="B137" s="72" t="s">
        <v>378</v>
      </c>
      <c r="C137" s="127">
        <v>3</v>
      </c>
      <c r="D137" s="172">
        <v>820</v>
      </c>
      <c r="E137" s="103"/>
      <c r="F137" s="51" t="s">
        <v>378</v>
      </c>
      <c r="G137" s="109">
        <v>2</v>
      </c>
      <c r="H137" s="103"/>
      <c r="I137" s="51" t="s">
        <v>382</v>
      </c>
      <c r="J137" s="97"/>
      <c r="K137" s="67"/>
    </row>
    <row r="138" spans="2:11" ht="12.75">
      <c r="B138" s="72"/>
      <c r="C138" s="127"/>
      <c r="D138" s="172"/>
      <c r="E138" s="103"/>
      <c r="F138" s="51"/>
      <c r="G138" s="107"/>
      <c r="H138" s="103"/>
      <c r="I138" s="51"/>
      <c r="J138" s="97"/>
      <c r="K138" s="67"/>
    </row>
    <row r="139" spans="2:11" ht="12.75">
      <c r="B139" s="72" t="s">
        <v>673</v>
      </c>
      <c r="C139" s="127">
        <v>2</v>
      </c>
      <c r="D139" s="172">
        <v>100</v>
      </c>
      <c r="E139" s="103"/>
      <c r="F139" s="51" t="s">
        <v>670</v>
      </c>
      <c r="G139" s="107">
        <v>1</v>
      </c>
      <c r="H139" s="103"/>
      <c r="I139" s="51" t="s">
        <v>383</v>
      </c>
      <c r="J139" s="97">
        <v>5</v>
      </c>
      <c r="K139" s="67"/>
    </row>
    <row r="140" spans="2:13" ht="12.75">
      <c r="B140" s="72"/>
      <c r="C140" s="127"/>
      <c r="D140" s="172"/>
      <c r="E140" s="103"/>
      <c r="F140" s="51"/>
      <c r="G140" s="107"/>
      <c r="H140" s="103"/>
      <c r="I140" s="51"/>
      <c r="J140" s="97"/>
      <c r="K140" s="67"/>
      <c r="M140" s="63"/>
    </row>
    <row r="141" spans="2:11" ht="12.75">
      <c r="B141" s="72" t="s">
        <v>682</v>
      </c>
      <c r="C141" s="127"/>
      <c r="D141" s="172"/>
      <c r="E141" s="103"/>
      <c r="F141" s="51" t="s">
        <v>682</v>
      </c>
      <c r="G141" s="107"/>
      <c r="H141" s="103"/>
      <c r="I141" s="51" t="s">
        <v>389</v>
      </c>
      <c r="J141" s="97">
        <v>7</v>
      </c>
      <c r="K141" s="67"/>
    </row>
    <row r="142" spans="2:11" ht="12.75">
      <c r="B142" s="72"/>
      <c r="C142" s="127"/>
      <c r="D142" s="172"/>
      <c r="E142" s="103"/>
      <c r="F142" s="51"/>
      <c r="G142" s="107"/>
      <c r="H142" s="103"/>
      <c r="J142" s="97"/>
      <c r="K142" s="67"/>
    </row>
    <row r="143" spans="2:11" ht="12.75">
      <c r="B143" s="72" t="s">
        <v>674</v>
      </c>
      <c r="C143" s="127">
        <v>1</v>
      </c>
      <c r="D143" s="172">
        <v>33</v>
      </c>
      <c r="E143" s="103"/>
      <c r="F143" s="51" t="s">
        <v>674</v>
      </c>
      <c r="G143" s="107">
        <v>3</v>
      </c>
      <c r="H143" s="103"/>
      <c r="J143" s="97">
        <v>3</v>
      </c>
      <c r="K143" s="146">
        <v>1033762</v>
      </c>
    </row>
    <row r="144" spans="2:11" ht="12.75">
      <c r="B144" s="72"/>
      <c r="C144" s="127"/>
      <c r="D144" s="172"/>
      <c r="E144" s="103"/>
      <c r="F144" s="51"/>
      <c r="G144" s="107"/>
      <c r="H144" s="103"/>
      <c r="I144" s="51"/>
      <c r="J144" s="97"/>
      <c r="K144" s="67"/>
    </row>
    <row r="145" spans="2:11" ht="12.75">
      <c r="B145" s="72" t="s">
        <v>675</v>
      </c>
      <c r="C145" s="127">
        <v>16</v>
      </c>
      <c r="D145" s="172">
        <v>2120</v>
      </c>
      <c r="E145" s="103"/>
      <c r="F145" s="51" t="s">
        <v>675</v>
      </c>
      <c r="G145" s="107">
        <v>2</v>
      </c>
      <c r="H145" s="103"/>
      <c r="I145" s="51"/>
      <c r="J145" s="97"/>
      <c r="K145" s="67"/>
    </row>
    <row r="146" spans="2:11" ht="12.75">
      <c r="B146" s="72"/>
      <c r="C146" s="127"/>
      <c r="D146" s="172"/>
      <c r="E146" s="103"/>
      <c r="F146" s="51"/>
      <c r="G146" s="107"/>
      <c r="H146" s="103"/>
      <c r="I146" s="51"/>
      <c r="J146" s="97"/>
      <c r="K146" s="67"/>
    </row>
    <row r="147" spans="2:11" ht="12.75">
      <c r="B147" s="72" t="s">
        <v>676</v>
      </c>
      <c r="C147" s="127">
        <v>12</v>
      </c>
      <c r="D147" s="172">
        <v>1214</v>
      </c>
      <c r="E147" s="103"/>
      <c r="F147" s="51" t="s">
        <v>676</v>
      </c>
      <c r="G147" s="107">
        <v>2</v>
      </c>
      <c r="H147" s="103"/>
      <c r="I147" s="51"/>
      <c r="J147" s="97"/>
      <c r="K147" s="67"/>
    </row>
    <row r="148" spans="2:11" ht="12.75">
      <c r="B148" s="72"/>
      <c r="C148" s="127"/>
      <c r="D148" s="172"/>
      <c r="E148" s="103"/>
      <c r="F148" s="51"/>
      <c r="G148" s="63"/>
      <c r="H148" s="103"/>
      <c r="I148" s="51"/>
      <c r="J148" s="97"/>
      <c r="K148" s="67"/>
    </row>
    <row r="149" spans="2:11" ht="12.75">
      <c r="B149" s="72" t="s">
        <v>303</v>
      </c>
      <c r="C149" s="127">
        <v>1</v>
      </c>
      <c r="D149" s="172">
        <v>146</v>
      </c>
      <c r="E149" s="103"/>
      <c r="F149" s="51" t="s">
        <v>389</v>
      </c>
      <c r="G149" s="107">
        <v>3</v>
      </c>
      <c r="H149" s="103"/>
      <c r="I149" s="51"/>
      <c r="J149" s="97"/>
      <c r="K149" s="67"/>
    </row>
    <row r="150" spans="2:11" ht="12.75">
      <c r="B150" s="72"/>
      <c r="C150" s="127"/>
      <c r="D150" s="172"/>
      <c r="E150" s="103"/>
      <c r="F150" s="51"/>
      <c r="G150" s="63"/>
      <c r="H150" s="103"/>
      <c r="I150" s="51"/>
      <c r="J150" s="97"/>
      <c r="K150" s="67"/>
    </row>
    <row r="151" spans="2:11" ht="12.75">
      <c r="B151" s="72" t="s">
        <v>389</v>
      </c>
      <c r="C151" s="97"/>
      <c r="D151" s="55"/>
      <c r="E151" s="103"/>
      <c r="F151" s="51"/>
      <c r="G151" s="55"/>
      <c r="H151" s="103"/>
      <c r="I151" s="51"/>
      <c r="J151" s="97"/>
      <c r="K151" s="67"/>
    </row>
    <row r="152" spans="2:11" ht="6.75" customHeight="1">
      <c r="B152" s="72"/>
      <c r="C152" s="97"/>
      <c r="D152" s="55"/>
      <c r="E152" s="103"/>
      <c r="F152" s="51"/>
      <c r="G152" s="63"/>
      <c r="H152" s="101"/>
      <c r="I152" s="51"/>
      <c r="J152" s="97"/>
      <c r="K152" s="67"/>
    </row>
    <row r="153" spans="2:11" ht="12.75">
      <c r="B153" s="72"/>
      <c r="C153" s="97"/>
      <c r="D153" s="55"/>
      <c r="E153" s="103"/>
      <c r="F153" s="105"/>
      <c r="G153" s="104"/>
      <c r="H153" s="103"/>
      <c r="I153" s="51"/>
      <c r="J153" s="97"/>
      <c r="K153" s="67"/>
    </row>
    <row r="154" spans="2:11" ht="13.5" thickBot="1">
      <c r="B154" s="101"/>
      <c r="C154" s="101"/>
      <c r="D154" s="101"/>
      <c r="E154" s="101"/>
      <c r="F154" s="101"/>
      <c r="G154" s="101"/>
      <c r="H154" s="103"/>
      <c r="I154" s="26"/>
      <c r="J154" s="101"/>
      <c r="K154" s="101"/>
    </row>
    <row r="155" spans="2:11" ht="23.25">
      <c r="B155" s="94">
        <v>2007</v>
      </c>
      <c r="C155" s="65"/>
      <c r="D155" s="65"/>
      <c r="E155" s="103"/>
      <c r="F155" s="65"/>
      <c r="G155" s="65"/>
      <c r="H155" s="103"/>
      <c r="I155" s="65"/>
      <c r="J155" s="65"/>
      <c r="K155" s="66"/>
    </row>
    <row r="156" spans="1:11" ht="12.75">
      <c r="A156" s="93"/>
      <c r="B156" s="68" t="s">
        <v>924</v>
      </c>
      <c r="C156" s="55"/>
      <c r="D156" s="55"/>
      <c r="E156" s="103"/>
      <c r="F156" s="69" t="s">
        <v>924</v>
      </c>
      <c r="G156" s="63"/>
      <c r="H156" s="103"/>
      <c r="I156" s="69" t="s">
        <v>924</v>
      </c>
      <c r="J156" s="55"/>
      <c r="K156" s="67"/>
    </row>
    <row r="157" spans="2:11" ht="23.25">
      <c r="B157" s="92" t="s">
        <v>686</v>
      </c>
      <c r="C157" s="55"/>
      <c r="D157" s="55"/>
      <c r="E157" s="103"/>
      <c r="F157" s="92" t="s">
        <v>687</v>
      </c>
      <c r="G157" s="63"/>
      <c r="H157" s="103"/>
      <c r="I157" s="92" t="s">
        <v>688</v>
      </c>
      <c r="J157" s="55"/>
      <c r="K157" s="67"/>
    </row>
    <row r="158" spans="2:11" ht="25.5">
      <c r="B158" s="70" t="s">
        <v>1200</v>
      </c>
      <c r="C158" s="53" t="s">
        <v>839</v>
      </c>
      <c r="D158" s="54" t="s">
        <v>380</v>
      </c>
      <c r="E158" s="103"/>
      <c r="F158" s="50" t="s">
        <v>1200</v>
      </c>
      <c r="G158" s="53" t="s">
        <v>839</v>
      </c>
      <c r="H158" s="103"/>
      <c r="I158" s="50" t="s">
        <v>668</v>
      </c>
      <c r="J158" s="53" t="s">
        <v>839</v>
      </c>
      <c r="K158" s="71" t="s">
        <v>377</v>
      </c>
    </row>
    <row r="159" spans="2:11" ht="12.75">
      <c r="B159" s="99" t="s">
        <v>1758</v>
      </c>
      <c r="C159" s="96"/>
      <c r="D159" s="172"/>
      <c r="E159" s="103"/>
      <c r="F159" s="51" t="s">
        <v>1758</v>
      </c>
      <c r="G159" s="55">
        <v>8</v>
      </c>
      <c r="H159" s="103"/>
      <c r="I159" s="95" t="s">
        <v>1705</v>
      </c>
      <c r="J159" s="96">
        <v>4</v>
      </c>
      <c r="K159" s="146">
        <v>3966</v>
      </c>
    </row>
    <row r="160" spans="2:11" ht="12.75">
      <c r="B160" s="72"/>
      <c r="C160" s="127"/>
      <c r="D160" s="172"/>
      <c r="E160" s="103"/>
      <c r="F160" s="51"/>
      <c r="G160" s="55"/>
      <c r="H160" s="103"/>
      <c r="I160" s="51"/>
      <c r="J160" s="97"/>
      <c r="K160" s="67"/>
    </row>
    <row r="161" spans="2:11" ht="12.75">
      <c r="B161" s="72" t="s">
        <v>1759</v>
      </c>
      <c r="C161" s="127">
        <v>1</v>
      </c>
      <c r="D161" s="172">
        <v>210</v>
      </c>
      <c r="E161" s="103"/>
      <c r="F161" s="51" t="s">
        <v>1760</v>
      </c>
      <c r="G161" s="107">
        <v>3</v>
      </c>
      <c r="H161" s="103"/>
      <c r="I161" s="51" t="s">
        <v>1761</v>
      </c>
      <c r="J161" s="97">
        <v>1</v>
      </c>
      <c r="K161" s="67">
        <v>790</v>
      </c>
    </row>
    <row r="162" spans="2:11" ht="12.75">
      <c r="B162" s="72"/>
      <c r="C162" s="127"/>
      <c r="D162" s="172"/>
      <c r="E162" s="103"/>
      <c r="F162" s="51"/>
      <c r="G162" s="107"/>
      <c r="H162" s="103"/>
      <c r="I162" s="51"/>
      <c r="J162" s="97"/>
      <c r="K162" s="67"/>
    </row>
    <row r="163" spans="2:11" ht="12.75">
      <c r="B163" s="72" t="s">
        <v>672</v>
      </c>
      <c r="C163" s="127">
        <v>2</v>
      </c>
      <c r="D163" s="172">
        <v>292</v>
      </c>
      <c r="E163" s="103"/>
      <c r="F163" s="51" t="s">
        <v>669</v>
      </c>
      <c r="G163" s="107"/>
      <c r="H163" s="103"/>
      <c r="I163" s="51" t="s">
        <v>645</v>
      </c>
      <c r="J163" s="97">
        <v>5</v>
      </c>
      <c r="K163" s="67"/>
    </row>
    <row r="164" spans="2:11" ht="12.75">
      <c r="B164" s="72"/>
      <c r="C164" s="127"/>
      <c r="D164" s="172"/>
      <c r="E164" s="103"/>
      <c r="F164" s="51"/>
      <c r="G164" s="107"/>
      <c r="H164" s="103"/>
      <c r="I164" s="51"/>
      <c r="J164" s="97"/>
      <c r="K164" s="67"/>
    </row>
    <row r="165" spans="2:11" ht="12.75">
      <c r="B165" s="72" t="s">
        <v>1762</v>
      </c>
      <c r="C165" s="127">
        <v>6</v>
      </c>
      <c r="D165" s="172">
        <v>563</v>
      </c>
      <c r="E165" s="103"/>
      <c r="F165" s="51" t="s">
        <v>1752</v>
      </c>
      <c r="G165" s="107">
        <v>2</v>
      </c>
      <c r="H165" s="103"/>
      <c r="I165" s="51" t="s">
        <v>390</v>
      </c>
      <c r="J165" s="97">
        <v>1</v>
      </c>
      <c r="K165" s="67"/>
    </row>
    <row r="166" spans="2:11" ht="12.75">
      <c r="B166" s="72"/>
      <c r="C166" s="127"/>
      <c r="D166" s="172"/>
      <c r="E166" s="103"/>
      <c r="F166" s="51"/>
      <c r="G166" s="107"/>
      <c r="H166" s="103"/>
      <c r="I166" s="51"/>
      <c r="J166" s="97"/>
      <c r="K166" s="67"/>
    </row>
    <row r="167" spans="2:11" ht="12.75">
      <c r="B167" s="72" t="s">
        <v>378</v>
      </c>
      <c r="C167" s="127">
        <v>4</v>
      </c>
      <c r="D167" s="172">
        <v>955</v>
      </c>
      <c r="E167" s="103"/>
      <c r="F167" s="51" t="s">
        <v>378</v>
      </c>
      <c r="G167" s="109">
        <v>2</v>
      </c>
      <c r="H167" s="103"/>
      <c r="I167" s="51" t="s">
        <v>646</v>
      </c>
      <c r="J167" s="97">
        <v>2</v>
      </c>
      <c r="K167" s="67"/>
    </row>
    <row r="168" spans="2:11" ht="12.75">
      <c r="B168" s="72"/>
      <c r="C168" s="127"/>
      <c r="D168" s="172"/>
      <c r="E168" s="103"/>
      <c r="F168" s="51"/>
      <c r="G168" s="107"/>
      <c r="H168" s="103"/>
      <c r="I168" s="51"/>
      <c r="J168" s="97"/>
      <c r="K168" s="67"/>
    </row>
    <row r="169" spans="2:11" ht="12.75">
      <c r="B169" s="72" t="s">
        <v>673</v>
      </c>
      <c r="C169" s="127"/>
      <c r="D169" s="172"/>
      <c r="E169" s="103"/>
      <c r="F169" s="51" t="s">
        <v>670</v>
      </c>
      <c r="G169" s="107">
        <v>4</v>
      </c>
      <c r="H169" s="103"/>
      <c r="I169" s="51" t="s">
        <v>382</v>
      </c>
      <c r="J169" s="97">
        <v>1</v>
      </c>
      <c r="K169" s="67"/>
    </row>
    <row r="170" spans="2:11" ht="12.75">
      <c r="B170" s="72"/>
      <c r="C170" s="127"/>
      <c r="D170" s="172"/>
      <c r="E170" s="103"/>
      <c r="F170" s="51"/>
      <c r="G170" s="107"/>
      <c r="H170" s="103"/>
      <c r="I170" s="51"/>
      <c r="J170" s="97"/>
      <c r="K170" s="67"/>
    </row>
    <row r="171" spans="2:11" ht="12.75">
      <c r="B171" s="72" t="s">
        <v>682</v>
      </c>
      <c r="C171" s="127">
        <v>2</v>
      </c>
      <c r="D171" s="172">
        <v>135</v>
      </c>
      <c r="E171" s="103"/>
      <c r="F171" s="51" t="s">
        <v>682</v>
      </c>
      <c r="G171" s="107"/>
      <c r="H171" s="103"/>
      <c r="I171" s="51" t="s">
        <v>383</v>
      </c>
      <c r="J171" s="97">
        <v>12</v>
      </c>
      <c r="K171" s="67"/>
    </row>
    <row r="172" spans="2:11" ht="12.75">
      <c r="B172" s="72"/>
      <c r="C172" s="127"/>
      <c r="D172" s="172"/>
      <c r="E172" s="103"/>
      <c r="F172" s="51"/>
      <c r="G172" s="107"/>
      <c r="H172" s="103"/>
      <c r="I172" s="51"/>
      <c r="J172" s="97"/>
      <c r="K172" s="67"/>
    </row>
    <row r="173" spans="2:11" ht="12.75">
      <c r="B173" s="72" t="s">
        <v>674</v>
      </c>
      <c r="C173" s="127">
        <v>4</v>
      </c>
      <c r="D173" s="172">
        <v>1078</v>
      </c>
      <c r="E173" s="103"/>
      <c r="F173" s="51" t="s">
        <v>674</v>
      </c>
      <c r="G173" s="107">
        <v>2</v>
      </c>
      <c r="H173" s="103"/>
      <c r="I173" s="51" t="s">
        <v>389</v>
      </c>
      <c r="J173" s="97">
        <v>1</v>
      </c>
      <c r="K173" s="67"/>
    </row>
    <row r="174" spans="2:11" ht="12.75">
      <c r="B174" s="72"/>
      <c r="C174" s="127"/>
      <c r="D174" s="172"/>
      <c r="E174" s="103"/>
      <c r="F174" s="51"/>
      <c r="G174" s="107"/>
      <c r="H174" s="103"/>
      <c r="I174" s="51"/>
      <c r="J174" s="97"/>
      <c r="K174" s="67"/>
    </row>
    <row r="175" spans="2:11" ht="12.75">
      <c r="B175" s="72" t="s">
        <v>675</v>
      </c>
      <c r="C175" s="127">
        <v>13</v>
      </c>
      <c r="D175" s="172">
        <v>1304</v>
      </c>
      <c r="E175" s="103"/>
      <c r="F175" s="51" t="s">
        <v>675</v>
      </c>
      <c r="G175" s="107">
        <v>4</v>
      </c>
      <c r="H175" s="103"/>
      <c r="I175" s="51"/>
      <c r="J175" s="97"/>
      <c r="K175" s="67"/>
    </row>
    <row r="176" spans="2:11" ht="12.75">
      <c r="B176" s="72"/>
      <c r="C176" s="127"/>
      <c r="D176" s="172"/>
      <c r="E176" s="103"/>
      <c r="F176" s="51"/>
      <c r="G176" s="107"/>
      <c r="H176" s="103"/>
      <c r="I176" s="51"/>
      <c r="J176" s="97"/>
      <c r="K176" s="67"/>
    </row>
    <row r="177" spans="2:11" ht="12.75">
      <c r="B177" s="72" t="s">
        <v>676</v>
      </c>
      <c r="C177" s="127">
        <v>3</v>
      </c>
      <c r="D177" s="172">
        <v>685</v>
      </c>
      <c r="E177" s="103"/>
      <c r="F177" s="51" t="s">
        <v>676</v>
      </c>
      <c r="G177" s="107">
        <v>1</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t="s">
        <v>389</v>
      </c>
      <c r="G179" s="55">
        <v>1</v>
      </c>
      <c r="H179" s="103"/>
      <c r="I179" s="51"/>
      <c r="J179" s="97"/>
      <c r="K179" s="67"/>
    </row>
    <row r="180" spans="2:11" ht="12.75">
      <c r="B180" s="72"/>
      <c r="C180" s="97"/>
      <c r="D180" s="55"/>
      <c r="E180" s="103"/>
      <c r="F180" s="51"/>
      <c r="G180" s="63"/>
      <c r="I180" s="51"/>
      <c r="J180" s="97"/>
      <c r="K180" s="67"/>
    </row>
    <row r="181" spans="2:11" ht="12.75">
      <c r="B181" s="72"/>
      <c r="C181" s="97"/>
      <c r="D181" s="55"/>
      <c r="E181" s="103"/>
      <c r="F181" s="105"/>
      <c r="G181" s="104"/>
      <c r="I181" s="51"/>
      <c r="J181" s="97"/>
      <c r="K181" s="67"/>
    </row>
    <row r="182" spans="2:11" ht="12.75">
      <c r="B182" s="101"/>
      <c r="C182" s="101"/>
      <c r="D182" s="101"/>
      <c r="E182" s="101"/>
      <c r="F182" s="101"/>
      <c r="G182" s="101"/>
      <c r="I182" s="26"/>
      <c r="J182" s="101"/>
      <c r="K182" s="101"/>
    </row>
    <row r="183" spans="2:11" ht="23.25">
      <c r="B183" s="106" t="s">
        <v>678</v>
      </c>
      <c r="C183" s="64"/>
      <c r="D183" s="55"/>
      <c r="E183" s="103"/>
      <c r="F183" s="63"/>
      <c r="G183" s="55"/>
      <c r="I183" s="63"/>
      <c r="J183" s="63"/>
      <c r="K183" s="93"/>
    </row>
    <row r="184" spans="2:11" ht="12.75">
      <c r="B184" s="73"/>
      <c r="C184" s="55"/>
      <c r="D184" s="55"/>
      <c r="E184" s="103"/>
      <c r="F184" s="63"/>
      <c r="G184" s="55"/>
      <c r="K184" s="93"/>
    </row>
    <row r="185" spans="2:11" ht="12.75">
      <c r="B185" s="68" t="s">
        <v>924</v>
      </c>
      <c r="C185" s="55"/>
      <c r="D185" s="55"/>
      <c r="E185" s="103"/>
      <c r="F185" s="69" t="s">
        <v>924</v>
      </c>
      <c r="G185" s="63"/>
      <c r="I185" s="69" t="s">
        <v>924</v>
      </c>
      <c r="K185" s="93"/>
    </row>
    <row r="186" spans="2:11" ht="23.25">
      <c r="B186" s="92" t="s">
        <v>686</v>
      </c>
      <c r="C186" s="55"/>
      <c r="D186" s="55"/>
      <c r="E186" s="103"/>
      <c r="F186" s="92" t="s">
        <v>687</v>
      </c>
      <c r="G186" s="63"/>
      <c r="I186" s="92" t="s">
        <v>688</v>
      </c>
      <c r="K186" s="93"/>
    </row>
    <row r="187" spans="2:11" ht="25.5">
      <c r="B187" s="70" t="s">
        <v>1200</v>
      </c>
      <c r="C187" s="53" t="s">
        <v>839</v>
      </c>
      <c r="D187" s="54" t="s">
        <v>380</v>
      </c>
      <c r="E187" s="103"/>
      <c r="F187" s="50" t="s">
        <v>1200</v>
      </c>
      <c r="G187" s="53" t="s">
        <v>839</v>
      </c>
      <c r="I187" s="50" t="s">
        <v>668</v>
      </c>
      <c r="J187" s="53" t="s">
        <v>839</v>
      </c>
      <c r="K187" s="71" t="s">
        <v>377</v>
      </c>
    </row>
    <row r="188" spans="2:11" ht="12.75">
      <c r="B188" s="99" t="s">
        <v>1758</v>
      </c>
      <c r="C188" s="96"/>
      <c r="D188" s="55"/>
      <c r="E188" s="103"/>
      <c r="F188" s="95" t="s">
        <v>1758</v>
      </c>
      <c r="G188" s="128">
        <v>7</v>
      </c>
      <c r="I188" s="51" t="s">
        <v>1705</v>
      </c>
      <c r="J188" s="96">
        <v>2</v>
      </c>
      <c r="K188" s="90">
        <v>40544</v>
      </c>
    </row>
    <row r="189" spans="2:11" ht="12.75">
      <c r="B189" s="72"/>
      <c r="C189" s="97"/>
      <c r="D189" s="55"/>
      <c r="E189" s="103"/>
      <c r="F189" s="51"/>
      <c r="G189" s="109"/>
      <c r="I189" s="51"/>
      <c r="J189" s="97"/>
      <c r="K189" s="79"/>
    </row>
    <row r="190" spans="2:11" ht="12.75">
      <c r="B190" s="72" t="s">
        <v>1759</v>
      </c>
      <c r="C190" s="97"/>
      <c r="D190" s="55"/>
      <c r="E190" s="103"/>
      <c r="F190" s="51" t="s">
        <v>1760</v>
      </c>
      <c r="G190" s="109">
        <v>8</v>
      </c>
      <c r="I190" s="51" t="s">
        <v>1761</v>
      </c>
      <c r="J190" s="97">
        <v>6</v>
      </c>
      <c r="K190" s="79" t="s">
        <v>1220</v>
      </c>
    </row>
    <row r="191" spans="2:11" ht="12.75">
      <c r="B191" s="72"/>
      <c r="C191" s="97"/>
      <c r="D191" s="55"/>
      <c r="E191" s="103"/>
      <c r="F191" s="51"/>
      <c r="G191" s="109"/>
      <c r="I191" s="51"/>
      <c r="J191" s="97"/>
      <c r="K191" s="67"/>
    </row>
    <row r="192" spans="2:11" ht="12.75">
      <c r="B192" s="72" t="s">
        <v>672</v>
      </c>
      <c r="C192" s="97">
        <v>2</v>
      </c>
      <c r="D192" s="55">
        <v>55</v>
      </c>
      <c r="E192" s="103"/>
      <c r="F192" s="51" t="s">
        <v>669</v>
      </c>
      <c r="G192" s="109"/>
      <c r="I192" s="51" t="s">
        <v>645</v>
      </c>
      <c r="J192" s="97">
        <v>1</v>
      </c>
      <c r="K192" s="67"/>
    </row>
    <row r="193" spans="2:11" ht="12.75">
      <c r="B193" s="72"/>
      <c r="C193" s="97"/>
      <c r="D193" s="55"/>
      <c r="E193" s="103"/>
      <c r="F193" s="51"/>
      <c r="G193" s="109"/>
      <c r="I193" s="51"/>
      <c r="J193" s="97"/>
      <c r="K193" s="67"/>
    </row>
    <row r="194" spans="2:11" ht="12.75">
      <c r="B194" s="72" t="s">
        <v>1762</v>
      </c>
      <c r="C194" s="97"/>
      <c r="D194" s="55"/>
      <c r="E194" s="103"/>
      <c r="F194" s="51" t="s">
        <v>1752</v>
      </c>
      <c r="G194" s="109">
        <v>1</v>
      </c>
      <c r="I194" s="51" t="s">
        <v>390</v>
      </c>
      <c r="J194" s="97">
        <v>2</v>
      </c>
      <c r="K194" s="67"/>
    </row>
    <row r="195" spans="2:11" ht="12.75">
      <c r="B195" s="72"/>
      <c r="C195" s="97"/>
      <c r="D195" s="55"/>
      <c r="E195" s="103"/>
      <c r="F195" s="51"/>
      <c r="G195" s="109"/>
      <c r="I195" s="51"/>
      <c r="J195" s="97"/>
      <c r="K195" s="67"/>
    </row>
    <row r="196" spans="2:11" ht="12.75">
      <c r="B196" s="72" t="s">
        <v>378</v>
      </c>
      <c r="C196" s="97">
        <v>1</v>
      </c>
      <c r="D196" s="55">
        <v>540</v>
      </c>
      <c r="E196" s="103"/>
      <c r="F196" s="51" t="s">
        <v>378</v>
      </c>
      <c r="G196" s="109"/>
      <c r="I196" s="51" t="s">
        <v>646</v>
      </c>
      <c r="J196" s="97">
        <v>2</v>
      </c>
      <c r="K196" s="67"/>
    </row>
    <row r="197" spans="2:11" ht="12.75">
      <c r="B197" s="72"/>
      <c r="C197" s="97"/>
      <c r="D197" s="55"/>
      <c r="E197" s="103"/>
      <c r="F197" s="51"/>
      <c r="G197" s="109"/>
      <c r="I197" s="51"/>
      <c r="J197" s="97"/>
      <c r="K197" s="67"/>
    </row>
    <row r="198" spans="2:11" ht="12.75">
      <c r="B198" s="72" t="s">
        <v>673</v>
      </c>
      <c r="C198" s="97"/>
      <c r="D198" s="55"/>
      <c r="E198" s="103"/>
      <c r="F198" s="51" t="s">
        <v>670</v>
      </c>
      <c r="G198" s="109">
        <v>3</v>
      </c>
      <c r="I198" s="51" t="s">
        <v>382</v>
      </c>
      <c r="J198" s="97">
        <v>2</v>
      </c>
      <c r="K198" s="67"/>
    </row>
    <row r="199" spans="2:11" ht="12.75">
      <c r="B199" s="72"/>
      <c r="C199" s="97"/>
      <c r="D199" s="55"/>
      <c r="E199" s="103"/>
      <c r="F199" s="51"/>
      <c r="G199" s="109"/>
      <c r="I199" s="51"/>
      <c r="J199" s="97"/>
      <c r="K199" s="67"/>
    </row>
    <row r="200" spans="2:11" ht="12.75">
      <c r="B200" s="72" t="s">
        <v>682</v>
      </c>
      <c r="C200" s="97"/>
      <c r="D200" s="55"/>
      <c r="E200" s="103"/>
      <c r="F200" s="51" t="s">
        <v>682</v>
      </c>
      <c r="G200" s="109"/>
      <c r="I200" s="51" t="s">
        <v>383</v>
      </c>
      <c r="J200" s="97">
        <v>5</v>
      </c>
      <c r="K200" s="67"/>
    </row>
    <row r="201" spans="2:11" ht="12.75">
      <c r="B201" s="72"/>
      <c r="C201" s="97"/>
      <c r="D201" s="55"/>
      <c r="E201" s="103"/>
      <c r="F201" s="51"/>
      <c r="G201" s="109"/>
      <c r="I201" s="51"/>
      <c r="J201" s="97"/>
      <c r="K201" s="67"/>
    </row>
    <row r="202" spans="2:11" ht="12.75">
      <c r="B202" s="72" t="s">
        <v>674</v>
      </c>
      <c r="C202" s="97">
        <v>1</v>
      </c>
      <c r="D202" s="55">
        <v>502</v>
      </c>
      <c r="E202" s="103"/>
      <c r="F202" s="51" t="s">
        <v>674</v>
      </c>
      <c r="G202" s="109"/>
      <c r="I202" s="51" t="s">
        <v>389</v>
      </c>
      <c r="J202" s="97"/>
      <c r="K202" s="67"/>
    </row>
    <row r="203" spans="2:11" ht="12.75">
      <c r="B203" s="72"/>
      <c r="C203" s="97"/>
      <c r="D203" s="55"/>
      <c r="E203" s="103"/>
      <c r="F203" s="51"/>
      <c r="G203" s="109"/>
      <c r="I203" s="51"/>
      <c r="J203" s="97"/>
      <c r="K203" s="67"/>
    </row>
    <row r="204" spans="2:11" ht="12.75">
      <c r="B204" s="72" t="s">
        <v>675</v>
      </c>
      <c r="C204" s="97">
        <v>3</v>
      </c>
      <c r="D204" s="55">
        <v>909</v>
      </c>
      <c r="E204" s="103"/>
      <c r="F204" s="51" t="s">
        <v>675</v>
      </c>
      <c r="G204" s="109"/>
      <c r="I204" s="51"/>
      <c r="J204" s="97"/>
      <c r="K204" s="67"/>
    </row>
    <row r="205" spans="2:11" ht="12.75">
      <c r="B205" s="72"/>
      <c r="C205" s="97"/>
      <c r="D205" s="55"/>
      <c r="E205" s="103"/>
      <c r="F205" s="51"/>
      <c r="G205" s="109"/>
      <c r="I205" s="51"/>
      <c r="J205" s="97"/>
      <c r="K205" s="67"/>
    </row>
    <row r="206" spans="2:11" ht="12.75">
      <c r="B206" s="72" t="s">
        <v>676</v>
      </c>
      <c r="C206" s="97"/>
      <c r="D206" s="55"/>
      <c r="E206" s="103"/>
      <c r="F206" s="51" t="s">
        <v>676</v>
      </c>
      <c r="G206" s="109">
        <v>1</v>
      </c>
      <c r="I206" s="51"/>
      <c r="J206" s="97"/>
      <c r="K206" s="67"/>
    </row>
    <row r="207" spans="2:11" ht="12.75">
      <c r="B207" s="72"/>
      <c r="C207" s="97"/>
      <c r="D207" s="55"/>
      <c r="E207" s="103"/>
      <c r="F207" s="51"/>
      <c r="G207" s="129"/>
      <c r="I207" s="51"/>
      <c r="J207" s="97"/>
      <c r="K207" s="67"/>
    </row>
    <row r="208" spans="2:11" ht="12.75">
      <c r="B208" s="72" t="s">
        <v>389</v>
      </c>
      <c r="C208" s="97"/>
      <c r="D208" s="55"/>
      <c r="E208" s="103"/>
      <c r="F208" s="51" t="s">
        <v>389</v>
      </c>
      <c r="G208" s="63"/>
      <c r="I208" s="51"/>
      <c r="J208" s="97"/>
      <c r="K208" s="67"/>
    </row>
    <row r="209" spans="2:11" ht="13.5" thickBot="1">
      <c r="B209" s="74"/>
      <c r="C209" s="98"/>
      <c r="D209" s="75"/>
      <c r="E209" s="103"/>
      <c r="F209" s="100"/>
      <c r="G209" s="75"/>
      <c r="I209" s="77"/>
      <c r="J209" s="98"/>
      <c r="K209" s="78"/>
    </row>
    <row r="210" ht="12.75"/>
    <row r="211" ht="12.75"/>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1" t="s">
        <v>1483</v>
      </c>
      <c r="B1" s="501"/>
      <c r="C1" s="501"/>
      <c r="D1" s="501"/>
      <c r="E1" s="501"/>
      <c r="F1" s="501"/>
      <c r="G1" s="501"/>
      <c r="H1" s="501"/>
      <c r="I1" s="501"/>
      <c r="J1" s="501"/>
      <c r="K1" s="501"/>
      <c r="L1" s="501"/>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02" t="s">
        <v>1485</v>
      </c>
      <c r="B16" s="502" t="s">
        <v>848</v>
      </c>
      <c r="C16" s="40">
        <f>SUM(C4:C15)</f>
        <v>525600</v>
      </c>
      <c r="D16" s="504">
        <f>SUM(D4:D15)</f>
        <v>25009</v>
      </c>
      <c r="E16" s="514">
        <f>C16-D16</f>
        <v>500591</v>
      </c>
      <c r="F16" s="512">
        <f>SUM(F4:F15)</f>
        <v>1651</v>
      </c>
      <c r="G16" s="510">
        <f>(E16-F16)/E16</f>
        <v>0.9967018983561431</v>
      </c>
      <c r="H16" s="512">
        <f>SUM(H4:H15)</f>
        <v>0</v>
      </c>
      <c r="I16" s="512">
        <f>SUM(I4:I15)</f>
        <v>0</v>
      </c>
      <c r="J16" s="512"/>
      <c r="K16" s="510">
        <f>(C16-D16)/C16</f>
        <v>0.9524181887366819</v>
      </c>
    </row>
    <row r="17" spans="1:12" ht="23.25" customHeight="1" thickBot="1">
      <c r="A17" s="503"/>
      <c r="B17" s="503"/>
      <c r="C17" s="41" t="s">
        <v>1486</v>
      </c>
      <c r="D17" s="505"/>
      <c r="E17" s="515"/>
      <c r="F17" s="509"/>
      <c r="G17" s="511"/>
      <c r="H17" s="509"/>
      <c r="I17" s="509"/>
      <c r="J17" s="509"/>
      <c r="K17" s="511"/>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5" t="s">
        <v>1484</v>
      </c>
      <c r="B1" s="501"/>
      <c r="C1" s="501"/>
      <c r="D1" s="501"/>
      <c r="E1" s="501"/>
      <c r="F1" s="501"/>
      <c r="G1" s="501"/>
      <c r="H1" s="501"/>
      <c r="I1" s="501"/>
      <c r="J1" s="501"/>
      <c r="K1" s="501"/>
      <c r="L1" s="501"/>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02" t="s">
        <v>1485</v>
      </c>
      <c r="B16" s="502" t="s">
        <v>847</v>
      </c>
      <c r="C16" s="40">
        <f>SUM(C4:C15)</f>
        <v>199920</v>
      </c>
      <c r="D16" s="504">
        <f>SUM(D4:D15)</f>
        <v>16684</v>
      </c>
      <c r="E16" s="504">
        <f>C16-D16</f>
        <v>183236</v>
      </c>
      <c r="F16" s="516">
        <f>SUM(F4:F15)</f>
        <v>325</v>
      </c>
      <c r="G16" s="510">
        <f>(E16-F16)/E16</f>
        <v>0.9982263310703137</v>
      </c>
      <c r="H16" s="512">
        <f>SUM(H4:H15)</f>
        <v>0</v>
      </c>
      <c r="I16" s="512">
        <f>SUM(I4:I15)</f>
        <v>0</v>
      </c>
      <c r="J16" s="512"/>
      <c r="K16" s="529">
        <f>(C16-D16)/C16</f>
        <v>0.916546618647459</v>
      </c>
    </row>
    <row r="17" spans="1:12" ht="23.25" customHeight="1" thickBot="1">
      <c r="A17" s="503"/>
      <c r="B17" s="503"/>
      <c r="C17" s="41" t="s">
        <v>1486</v>
      </c>
      <c r="D17" s="505"/>
      <c r="E17" s="505"/>
      <c r="F17" s="517"/>
      <c r="G17" s="511"/>
      <c r="H17" s="509"/>
      <c r="I17" s="509"/>
      <c r="J17" s="509"/>
      <c r="K17" s="530"/>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36">
        <v>2009</v>
      </c>
      <c r="C4" s="536"/>
      <c r="D4" s="536"/>
      <c r="E4" s="536"/>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36">
        <v>2008</v>
      </c>
      <c r="C7" s="536"/>
      <c r="D7" s="536"/>
      <c r="E7" s="536"/>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36">
        <v>2007</v>
      </c>
      <c r="C11" s="536"/>
      <c r="D11" s="536"/>
      <c r="E11" s="536"/>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1" t="s">
        <v>1192</v>
      </c>
      <c r="B1" s="501"/>
      <c r="C1" s="501"/>
      <c r="D1" s="501"/>
      <c r="E1" s="501"/>
      <c r="F1" s="501"/>
      <c r="G1" s="501"/>
      <c r="H1" s="501"/>
      <c r="I1" s="501"/>
      <c r="J1" s="501"/>
      <c r="K1" s="501"/>
      <c r="L1" s="501"/>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02" t="s">
        <v>1195</v>
      </c>
      <c r="B16" s="502" t="s">
        <v>1306</v>
      </c>
      <c r="C16" s="40">
        <f>SUM(C4:C15)</f>
        <v>527040</v>
      </c>
      <c r="D16" s="504">
        <f>SUM(D4:D15)</f>
        <v>21942</v>
      </c>
      <c r="E16" s="514">
        <f>C16-D16</f>
        <v>505098</v>
      </c>
      <c r="F16" s="508">
        <f>SUM(F4:F15)</f>
        <v>2670</v>
      </c>
      <c r="G16" s="510">
        <f>(E16-F16)/E16</f>
        <v>0.9947138971051163</v>
      </c>
      <c r="H16" s="512">
        <f>SUM(H4:H15)</f>
        <v>4320</v>
      </c>
      <c r="I16" s="513">
        <f>SUM(I4:I15)</f>
        <v>2520</v>
      </c>
      <c r="J16" s="513"/>
      <c r="K16" s="528">
        <f>(C16-D16)/C16</f>
        <v>0.9583674863387979</v>
      </c>
    </row>
    <row r="17" spans="1:12" ht="23.25" customHeight="1" thickBot="1">
      <c r="A17" s="503"/>
      <c r="B17" s="503"/>
      <c r="C17" s="41" t="s">
        <v>293</v>
      </c>
      <c r="D17" s="505"/>
      <c r="E17" s="515"/>
      <c r="F17" s="509"/>
      <c r="G17" s="511"/>
      <c r="H17" s="509"/>
      <c r="I17" s="509"/>
      <c r="J17" s="509"/>
      <c r="K17" s="511"/>
      <c r="L17" s="292">
        <f>(C16-D16-F16-I16)/C16</f>
        <v>0.9485200364298725</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1" t="s">
        <v>1194</v>
      </c>
      <c r="B1" s="501"/>
      <c r="C1" s="501"/>
      <c r="D1" s="501"/>
      <c r="E1" s="501"/>
      <c r="F1" s="501"/>
      <c r="G1" s="501"/>
      <c r="H1" s="501"/>
      <c r="I1" s="501"/>
      <c r="J1" s="501"/>
      <c r="K1" s="501"/>
      <c r="L1" s="501"/>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02" t="s">
        <v>1195</v>
      </c>
      <c r="B16" s="502" t="s">
        <v>848</v>
      </c>
      <c r="C16" s="40">
        <f>SUM(C4:C15)</f>
        <v>527040</v>
      </c>
      <c r="D16" s="504">
        <f>SUM(D4:D15)</f>
        <v>19382</v>
      </c>
      <c r="E16" s="514">
        <f>C16-D16</f>
        <v>507658</v>
      </c>
      <c r="F16" s="512">
        <f>SUM(F4:F15)</f>
        <v>2375</v>
      </c>
      <c r="G16" s="510">
        <f>(E16-F16)/E16</f>
        <v>0.9953216535541645</v>
      </c>
      <c r="H16" s="512">
        <f>SUM(H4:H15)</f>
        <v>4320</v>
      </c>
      <c r="I16" s="512">
        <f>SUM(I4:I15)</f>
        <v>2520</v>
      </c>
      <c r="J16" s="512"/>
      <c r="K16" s="510">
        <f>(C16-D16)/C16</f>
        <v>0.963224802671524</v>
      </c>
    </row>
    <row r="17" spans="1:12" ht="23.25" customHeight="1" thickBot="1">
      <c r="A17" s="503"/>
      <c r="B17" s="503"/>
      <c r="C17" s="41" t="s">
        <v>293</v>
      </c>
      <c r="D17" s="505"/>
      <c r="E17" s="515"/>
      <c r="F17" s="509"/>
      <c r="G17" s="511"/>
      <c r="H17" s="509"/>
      <c r="I17" s="509"/>
      <c r="J17" s="509"/>
      <c r="K17" s="511"/>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26.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5" t="s">
        <v>1193</v>
      </c>
      <c r="B1" s="501"/>
      <c r="C1" s="501"/>
      <c r="D1" s="501"/>
      <c r="E1" s="501"/>
      <c r="F1" s="501"/>
      <c r="G1" s="501"/>
      <c r="H1" s="501"/>
      <c r="I1" s="501"/>
      <c r="J1" s="501"/>
      <c r="K1" s="501"/>
      <c r="L1" s="501"/>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02" t="s">
        <v>1195</v>
      </c>
      <c r="B16" s="502" t="s">
        <v>847</v>
      </c>
      <c r="C16" s="40">
        <f>SUM(C4:C15)</f>
        <v>188640</v>
      </c>
      <c r="D16" s="504">
        <f>SUM(D4:D15)</f>
        <v>0</v>
      </c>
      <c r="E16" s="504">
        <f>C16-D16</f>
        <v>188640</v>
      </c>
      <c r="F16" s="516">
        <f>SUM(F4:F15)</f>
        <v>1602</v>
      </c>
      <c r="G16" s="510">
        <f>(E16-F16)/E16</f>
        <v>0.9915076335877863</v>
      </c>
      <c r="H16" s="512">
        <f>SUM(H4:H15)</f>
        <v>0</v>
      </c>
      <c r="I16" s="512">
        <f>SUM(I4:I15)</f>
        <v>0</v>
      </c>
      <c r="J16" s="512"/>
      <c r="K16" s="529">
        <f>(C16-D16)/C16</f>
        <v>1</v>
      </c>
    </row>
    <row r="17" spans="1:12" ht="23.25" customHeight="1" thickBot="1">
      <c r="A17" s="503"/>
      <c r="B17" s="503"/>
      <c r="C17" s="41" t="s">
        <v>293</v>
      </c>
      <c r="D17" s="505"/>
      <c r="E17" s="505"/>
      <c r="F17" s="517"/>
      <c r="G17" s="511"/>
      <c r="H17" s="509"/>
      <c r="I17" s="509"/>
      <c r="J17" s="509"/>
      <c r="K17" s="530"/>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27.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1" t="s">
        <v>385</v>
      </c>
      <c r="B1" s="501"/>
      <c r="C1" s="501"/>
      <c r="D1" s="501"/>
      <c r="E1" s="501"/>
      <c r="F1" s="501"/>
      <c r="G1" s="501"/>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502" t="s">
        <v>831</v>
      </c>
      <c r="B9" s="502" t="s">
        <v>1306</v>
      </c>
      <c r="C9" s="40">
        <f>SUM(C4:C8)</f>
        <v>217440</v>
      </c>
      <c r="D9" s="504">
        <f>SUM(D4:D8)</f>
        <v>6395</v>
      </c>
      <c r="E9" s="504">
        <f>C9-D9</f>
        <v>211045</v>
      </c>
      <c r="F9" s="516">
        <f>SUM(F4:F8)</f>
        <v>2002</v>
      </c>
      <c r="G9" s="537">
        <f t="shared" si="0"/>
        <v>0.990513871449217</v>
      </c>
    </row>
    <row r="10" spans="1:7" ht="23.25" customHeight="1" thickBot="1">
      <c r="A10" s="503"/>
      <c r="B10" s="503"/>
      <c r="C10" s="41" t="s">
        <v>708</v>
      </c>
      <c r="D10" s="505"/>
      <c r="E10" s="505"/>
      <c r="F10" s="517"/>
      <c r="G10" s="538"/>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502" t="s">
        <v>34</v>
      </c>
      <c r="B21" s="502" t="s">
        <v>1306</v>
      </c>
      <c r="C21" s="40">
        <f>C9+SUM(C14:C20)</f>
        <v>525600</v>
      </c>
      <c r="D21" s="504">
        <f>D9+SUM(D14:D20)</f>
        <v>22140</v>
      </c>
      <c r="E21" s="504">
        <f>C21-D21</f>
        <v>503460</v>
      </c>
      <c r="F21" s="516">
        <f>F9+SUM(F14:F20)</f>
        <v>4486</v>
      </c>
      <c r="G21" s="539">
        <f>(E21-F21)/E21</f>
        <v>0.9910896595558734</v>
      </c>
    </row>
    <row r="22" spans="1:7" ht="23.25" customHeight="1" thickBot="1">
      <c r="A22" s="503"/>
      <c r="B22" s="503"/>
      <c r="C22" s="41" t="s">
        <v>1190</v>
      </c>
      <c r="D22" s="505"/>
      <c r="E22" s="505"/>
      <c r="F22" s="517"/>
      <c r="G22" s="538"/>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01" t="s">
        <v>921</v>
      </c>
      <c r="B1" s="501"/>
      <c r="C1" s="501"/>
      <c r="D1" s="501"/>
      <c r="E1" s="501"/>
      <c r="F1" s="501"/>
      <c r="G1" s="501"/>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502" t="s">
        <v>834</v>
      </c>
      <c r="B16" s="502" t="s">
        <v>847</v>
      </c>
      <c r="C16" s="40">
        <f>SUM(C9:C15)</f>
        <v>105840</v>
      </c>
      <c r="D16" s="504">
        <f>SUM(D4:D15)</f>
        <v>750</v>
      </c>
      <c r="E16" s="504">
        <f>C16-D16</f>
        <v>105090</v>
      </c>
      <c r="F16" s="540">
        <f>SUM(F4:F15)</f>
        <v>2028</v>
      </c>
      <c r="G16" s="542">
        <f>(E16-F16)/E16</f>
        <v>0.9807022552098201</v>
      </c>
    </row>
    <row r="17" spans="1:7" ht="23.25" customHeight="1" thickBot="1">
      <c r="A17" s="503"/>
      <c r="B17" s="503"/>
      <c r="C17" s="41" t="s">
        <v>1188</v>
      </c>
      <c r="D17" s="505"/>
      <c r="E17" s="505"/>
      <c r="F17" s="541"/>
      <c r="G17" s="543"/>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92"/>
  <sheetViews>
    <sheetView zoomScale="75" zoomScaleNormal="75" zoomScalePageLayoutView="0" workbookViewId="0" topLeftCell="A1">
      <selection activeCell="Z16" sqref="Z16"/>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94" t="s">
        <v>686</v>
      </c>
      <c r="D4" s="495"/>
      <c r="E4" s="495"/>
      <c r="F4" s="495"/>
      <c r="G4" s="495"/>
      <c r="H4" s="495"/>
      <c r="I4" s="495"/>
      <c r="J4" s="495"/>
      <c r="K4" s="495"/>
      <c r="L4" s="495"/>
      <c r="M4" s="495"/>
      <c r="N4" s="496"/>
      <c r="O4" s="117"/>
      <c r="P4" s="497" t="s">
        <v>687</v>
      </c>
      <c r="Q4" s="498"/>
      <c r="R4" s="498"/>
      <c r="S4" s="498"/>
      <c r="T4" s="498"/>
      <c r="U4" s="498"/>
      <c r="V4" s="498"/>
      <c r="W4" s="498"/>
      <c r="X4" s="498"/>
      <c r="Y4" s="498"/>
      <c r="Z4" s="499"/>
      <c r="AA4" s="117"/>
      <c r="AB4" s="497" t="s">
        <v>688</v>
      </c>
      <c r="AC4" s="498"/>
      <c r="AD4" s="498"/>
      <c r="AE4" s="498"/>
      <c r="AF4" s="498"/>
      <c r="AG4" s="498"/>
      <c r="AH4" s="498"/>
      <c r="AI4" s="499"/>
    </row>
    <row r="5" spans="2:35" ht="197.25" thickBot="1">
      <c r="B5" s="113">
        <v>2012</v>
      </c>
      <c r="C5" s="114" t="s">
        <v>1703</v>
      </c>
      <c r="D5" s="114" t="s">
        <v>1702</v>
      </c>
      <c r="E5" s="114" t="s">
        <v>672</v>
      </c>
      <c r="F5" s="114" t="s">
        <v>1704</v>
      </c>
      <c r="G5" s="114" t="s">
        <v>378</v>
      </c>
      <c r="H5" s="48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484" t="s">
        <v>379</v>
      </c>
      <c r="AE5" s="484" t="s">
        <v>390</v>
      </c>
      <c r="AF5" s="114" t="s">
        <v>381</v>
      </c>
      <c r="AG5" s="114" t="s">
        <v>382</v>
      </c>
      <c r="AH5" s="114" t="s">
        <v>383</v>
      </c>
      <c r="AI5" s="116" t="s">
        <v>389</v>
      </c>
    </row>
    <row r="6" spans="2:35" ht="14.25">
      <c r="B6" s="130" t="s">
        <v>1305</v>
      </c>
      <c r="C6" s="131"/>
      <c r="D6" s="131"/>
      <c r="E6" s="131"/>
      <c r="F6" s="131"/>
      <c r="G6" s="131"/>
      <c r="H6" s="488"/>
      <c r="I6" s="131"/>
      <c r="J6" s="131"/>
      <c r="K6" s="131"/>
      <c r="L6" s="131"/>
      <c r="M6" s="131"/>
      <c r="N6" s="131"/>
      <c r="O6" s="132"/>
      <c r="P6" s="131"/>
      <c r="Q6" s="131"/>
      <c r="R6" s="131"/>
      <c r="S6" s="131"/>
      <c r="T6" s="131"/>
      <c r="U6" s="131"/>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134"/>
      <c r="V7" s="134"/>
      <c r="W7" s="134"/>
      <c r="X7" s="134"/>
      <c r="Y7" s="134"/>
      <c r="Z7" s="134"/>
      <c r="AA7" s="183"/>
      <c r="AB7" s="191"/>
      <c r="AC7" s="134"/>
      <c r="AD7" s="486"/>
      <c r="AE7" s="486"/>
      <c r="AF7" s="134"/>
      <c r="AG7" s="134"/>
      <c r="AH7" s="134"/>
      <c r="AI7" s="192"/>
    </row>
    <row r="8" spans="2:35" ht="14.25">
      <c r="B8" s="133" t="s">
        <v>1307</v>
      </c>
      <c r="C8" s="134"/>
      <c r="D8" s="134"/>
      <c r="E8" s="134"/>
      <c r="F8" s="134"/>
      <c r="G8" s="134"/>
      <c r="H8" s="486"/>
      <c r="I8" s="134"/>
      <c r="J8" s="134"/>
      <c r="K8" s="134"/>
      <c r="L8" s="134"/>
      <c r="M8" s="134"/>
      <c r="N8" s="134"/>
      <c r="O8" s="135"/>
      <c r="P8" s="134"/>
      <c r="Q8" s="134"/>
      <c r="R8" s="134"/>
      <c r="S8" s="134"/>
      <c r="T8" s="134"/>
      <c r="U8" s="134"/>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134"/>
      <c r="V9" s="134"/>
      <c r="W9" s="134"/>
      <c r="X9" s="134"/>
      <c r="Y9" s="134"/>
      <c r="Z9" s="134"/>
      <c r="AA9" s="183"/>
      <c r="AB9" s="191"/>
      <c r="AC9" s="134"/>
      <c r="AD9" s="486"/>
      <c r="AE9" s="486"/>
      <c r="AF9" s="134"/>
      <c r="AG9" s="134"/>
      <c r="AH9" s="134"/>
      <c r="AI9" s="192"/>
    </row>
    <row r="10" spans="2:35" ht="14.25">
      <c r="B10" s="133" t="s">
        <v>1308</v>
      </c>
      <c r="C10" s="134"/>
      <c r="D10" s="134"/>
      <c r="E10" s="134"/>
      <c r="F10" s="134"/>
      <c r="G10" s="134"/>
      <c r="H10" s="486"/>
      <c r="I10" s="134"/>
      <c r="J10" s="134"/>
      <c r="K10" s="134"/>
      <c r="L10" s="134"/>
      <c r="M10" s="134"/>
      <c r="N10" s="134"/>
      <c r="O10" s="135"/>
      <c r="P10" s="134"/>
      <c r="Q10" s="134"/>
      <c r="R10" s="134"/>
      <c r="S10" s="134"/>
      <c r="T10" s="134"/>
      <c r="U10" s="134"/>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134"/>
      <c r="V11" s="134"/>
      <c r="W11" s="134"/>
      <c r="X11" s="134"/>
      <c r="Y11" s="134"/>
      <c r="Z11" s="134"/>
      <c r="AA11" s="183"/>
      <c r="AB11" s="191"/>
      <c r="AC11" s="134"/>
      <c r="AD11" s="486"/>
      <c r="AE11" s="486"/>
      <c r="AF11" s="134"/>
      <c r="AG11" s="134"/>
      <c r="AH11" s="134"/>
      <c r="AI11" s="192"/>
    </row>
    <row r="12" spans="2:35" ht="14.25">
      <c r="B12" s="133" t="s">
        <v>1309</v>
      </c>
      <c r="C12" s="134"/>
      <c r="D12" s="134"/>
      <c r="E12" s="134"/>
      <c r="F12" s="134"/>
      <c r="G12" s="134"/>
      <c r="H12" s="486"/>
      <c r="I12" s="134"/>
      <c r="J12" s="134"/>
      <c r="K12" s="134"/>
      <c r="L12" s="134"/>
      <c r="M12" s="134"/>
      <c r="N12" s="134"/>
      <c r="O12" s="135"/>
      <c r="P12" s="134"/>
      <c r="Q12" s="134"/>
      <c r="R12" s="134"/>
      <c r="S12" s="134"/>
      <c r="T12" s="134"/>
      <c r="U12" s="134"/>
      <c r="V12" s="134"/>
      <c r="W12" s="134">
        <v>1</v>
      </c>
      <c r="X12" s="134"/>
      <c r="Y12" s="134"/>
      <c r="Z12" s="134">
        <v>1</v>
      </c>
      <c r="AA12" s="183"/>
      <c r="AB12" s="191"/>
      <c r="AC12" s="134"/>
      <c r="AD12" s="486"/>
      <c r="AE12" s="486"/>
      <c r="AF12" s="134">
        <v>1</v>
      </c>
      <c r="AG12" s="134"/>
      <c r="AH12" s="134">
        <v>1</v>
      </c>
      <c r="AI12" s="192"/>
    </row>
    <row r="13" spans="2:35" ht="14.25">
      <c r="B13" s="133"/>
      <c r="C13" s="134"/>
      <c r="D13" s="134"/>
      <c r="E13" s="134"/>
      <c r="F13" s="134"/>
      <c r="G13" s="134"/>
      <c r="H13" s="486"/>
      <c r="I13" s="134"/>
      <c r="J13" s="134"/>
      <c r="K13" s="134"/>
      <c r="L13" s="134"/>
      <c r="M13" s="134"/>
      <c r="N13" s="134"/>
      <c r="O13" s="135"/>
      <c r="P13" s="134"/>
      <c r="Q13" s="134"/>
      <c r="R13" s="134"/>
      <c r="S13" s="134"/>
      <c r="T13" s="134"/>
      <c r="U13" s="134"/>
      <c r="V13" s="134"/>
      <c r="W13" s="134"/>
      <c r="X13" s="134"/>
      <c r="Y13" s="134"/>
      <c r="Z13" s="134"/>
      <c r="AA13" s="183"/>
      <c r="AB13" s="191"/>
      <c r="AC13" s="134"/>
      <c r="AD13" s="486"/>
      <c r="AE13" s="486"/>
      <c r="AF13" s="134"/>
      <c r="AG13" s="134"/>
      <c r="AH13" s="134"/>
      <c r="AI13" s="192"/>
    </row>
    <row r="14" spans="2:35" ht="14.25">
      <c r="B14" s="133" t="s">
        <v>1310</v>
      </c>
      <c r="C14" s="134"/>
      <c r="D14" s="134"/>
      <c r="E14" s="134"/>
      <c r="F14" s="134"/>
      <c r="G14" s="134"/>
      <c r="H14" s="486"/>
      <c r="I14" s="134"/>
      <c r="J14" s="134"/>
      <c r="K14" s="134"/>
      <c r="L14" s="134"/>
      <c r="M14" s="134">
        <v>1</v>
      </c>
      <c r="N14" s="134"/>
      <c r="O14" s="135"/>
      <c r="P14" s="134"/>
      <c r="Q14" s="134"/>
      <c r="R14" s="134"/>
      <c r="S14" s="134"/>
      <c r="T14" s="134"/>
      <c r="U14" s="134"/>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134"/>
      <c r="V15" s="134"/>
      <c r="W15" s="134"/>
      <c r="X15" s="134"/>
      <c r="Y15" s="134"/>
      <c r="Z15" s="134"/>
      <c r="AA15" s="183"/>
      <c r="AB15" s="191"/>
      <c r="AC15" s="134"/>
      <c r="AD15" s="486"/>
      <c r="AE15" s="486"/>
      <c r="AF15" s="134"/>
      <c r="AG15" s="134"/>
      <c r="AH15" s="134"/>
      <c r="AI15" s="192"/>
    </row>
    <row r="16" spans="2:35" ht="14.25">
      <c r="B16" s="133" t="s">
        <v>1311</v>
      </c>
      <c r="C16" s="134"/>
      <c r="D16" s="134"/>
      <c r="E16" s="134"/>
      <c r="F16" s="134"/>
      <c r="G16" s="134"/>
      <c r="H16" s="486"/>
      <c r="I16" s="134"/>
      <c r="J16" s="134"/>
      <c r="K16" s="134"/>
      <c r="L16" s="134"/>
      <c r="M16" s="134"/>
      <c r="N16" s="134"/>
      <c r="O16" s="135"/>
      <c r="P16" s="134"/>
      <c r="Q16" s="134"/>
      <c r="R16" s="134"/>
      <c r="S16" s="134"/>
      <c r="T16" s="134"/>
      <c r="U16" s="134"/>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134"/>
      <c r="V17" s="134"/>
      <c r="W17" s="134"/>
      <c r="X17" s="134"/>
      <c r="Y17" s="134"/>
      <c r="Z17" s="134"/>
      <c r="AA17" s="183"/>
      <c r="AB17" s="191"/>
      <c r="AC17" s="134"/>
      <c r="AD17" s="486"/>
      <c r="AE17" s="486"/>
      <c r="AF17" s="134"/>
      <c r="AG17" s="134"/>
      <c r="AH17" s="134"/>
      <c r="AI17" s="192"/>
    </row>
    <row r="18" spans="2:35" ht="14.25">
      <c r="B18" s="133" t="s">
        <v>1312</v>
      </c>
      <c r="C18" s="134"/>
      <c r="D18" s="134"/>
      <c r="E18" s="134"/>
      <c r="F18" s="134"/>
      <c r="G18" s="134"/>
      <c r="H18" s="486"/>
      <c r="I18" s="134"/>
      <c r="J18" s="134"/>
      <c r="K18" s="134"/>
      <c r="L18" s="134"/>
      <c r="M18" s="134"/>
      <c r="N18" s="134"/>
      <c r="O18" s="135"/>
      <c r="P18" s="134"/>
      <c r="Q18" s="134"/>
      <c r="R18" s="134"/>
      <c r="S18" s="134"/>
      <c r="T18" s="134"/>
      <c r="U18" s="134"/>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134"/>
      <c r="V19" s="134"/>
      <c r="W19" s="134"/>
      <c r="X19" s="134"/>
      <c r="Y19" s="134"/>
      <c r="Z19" s="134"/>
      <c r="AA19" s="183"/>
      <c r="AB19" s="191"/>
      <c r="AC19" s="134"/>
      <c r="AD19" s="486"/>
      <c r="AE19" s="486"/>
      <c r="AF19" s="134"/>
      <c r="AG19" s="134"/>
      <c r="AH19" s="134"/>
      <c r="AI19" s="192"/>
    </row>
    <row r="20" spans="2:35" ht="14.25">
      <c r="B20" s="133" t="s">
        <v>1313</v>
      </c>
      <c r="C20" s="134"/>
      <c r="D20" s="134"/>
      <c r="E20" s="134"/>
      <c r="F20" s="134"/>
      <c r="G20" s="134"/>
      <c r="H20" s="486"/>
      <c r="I20" s="134"/>
      <c r="J20" s="134"/>
      <c r="K20" s="134"/>
      <c r="L20" s="134"/>
      <c r="M20" s="134"/>
      <c r="N20" s="134"/>
      <c r="O20" s="135"/>
      <c r="P20" s="134"/>
      <c r="Q20" s="134"/>
      <c r="R20" s="134"/>
      <c r="S20" s="134"/>
      <c r="T20" s="134"/>
      <c r="U20" s="134"/>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134"/>
      <c r="V21" s="134"/>
      <c r="W21" s="134"/>
      <c r="X21" s="134"/>
      <c r="Y21" s="134"/>
      <c r="Z21" s="134"/>
      <c r="AA21" s="183"/>
      <c r="AB21" s="191"/>
      <c r="AC21" s="134"/>
      <c r="AD21" s="486"/>
      <c r="AE21" s="486"/>
      <c r="AF21" s="134"/>
      <c r="AG21" s="134"/>
      <c r="AH21" s="134"/>
      <c r="AI21" s="192"/>
    </row>
    <row r="22" spans="2:35" ht="14.25">
      <c r="B22" s="133" t="s">
        <v>1314</v>
      </c>
      <c r="C22" s="134"/>
      <c r="D22" s="134"/>
      <c r="E22" s="134"/>
      <c r="F22" s="134"/>
      <c r="G22" s="134"/>
      <c r="H22" s="486"/>
      <c r="I22" s="134"/>
      <c r="J22" s="134"/>
      <c r="K22" s="134"/>
      <c r="L22" s="134"/>
      <c r="M22" s="134"/>
      <c r="N22" s="134"/>
      <c r="O22" s="135"/>
      <c r="P22" s="134"/>
      <c r="Q22" s="134"/>
      <c r="R22" s="134"/>
      <c r="S22" s="134"/>
      <c r="T22" s="134"/>
      <c r="U22" s="134"/>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134"/>
      <c r="V23" s="134"/>
      <c r="W23" s="134"/>
      <c r="X23" s="134"/>
      <c r="Y23" s="134"/>
      <c r="Z23" s="134"/>
      <c r="AA23" s="183"/>
      <c r="AB23" s="191"/>
      <c r="AC23" s="134"/>
      <c r="AD23" s="486"/>
      <c r="AE23" s="486"/>
      <c r="AF23" s="134"/>
      <c r="AG23" s="134"/>
      <c r="AH23" s="134"/>
      <c r="AI23" s="192"/>
    </row>
    <row r="24" spans="2:35" ht="14.25">
      <c r="B24" s="133" t="s">
        <v>1315</v>
      </c>
      <c r="C24" s="134"/>
      <c r="D24" s="134"/>
      <c r="E24" s="134"/>
      <c r="F24" s="134"/>
      <c r="G24" s="134"/>
      <c r="H24" s="486"/>
      <c r="I24" s="134"/>
      <c r="J24" s="134"/>
      <c r="K24" s="134"/>
      <c r="L24" s="134"/>
      <c r="M24" s="134"/>
      <c r="N24" s="134"/>
      <c r="O24" s="135"/>
      <c r="P24" s="134"/>
      <c r="Q24" s="134"/>
      <c r="R24" s="134"/>
      <c r="S24" s="134"/>
      <c r="T24" s="134"/>
      <c r="U24" s="134"/>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134"/>
      <c r="V25" s="134"/>
      <c r="W25" s="134"/>
      <c r="X25" s="134"/>
      <c r="Y25" s="134"/>
      <c r="Z25" s="134"/>
      <c r="AA25" s="183"/>
      <c r="AB25" s="191"/>
      <c r="AC25" s="134"/>
      <c r="AD25" s="486"/>
      <c r="AE25" s="486"/>
      <c r="AF25" s="134"/>
      <c r="AG25" s="134"/>
      <c r="AH25" s="134"/>
      <c r="AI25" s="192"/>
    </row>
    <row r="26" spans="2:35" ht="14.25">
      <c r="B26" s="133" t="s">
        <v>1392</v>
      </c>
      <c r="C26" s="134"/>
      <c r="D26" s="134"/>
      <c r="E26" s="134"/>
      <c r="F26" s="134"/>
      <c r="G26" s="134"/>
      <c r="H26" s="486"/>
      <c r="I26" s="134"/>
      <c r="J26" s="134"/>
      <c r="K26" s="134"/>
      <c r="L26" s="134"/>
      <c r="M26" s="134"/>
      <c r="N26" s="134"/>
      <c r="O26" s="135"/>
      <c r="P26" s="134"/>
      <c r="Q26" s="134"/>
      <c r="R26" s="134"/>
      <c r="S26" s="134"/>
      <c r="T26" s="134"/>
      <c r="U26" s="134"/>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134"/>
      <c r="V27" s="134"/>
      <c r="W27" s="134"/>
      <c r="X27" s="134"/>
      <c r="Y27" s="134"/>
      <c r="Z27" s="134"/>
      <c r="AA27" s="183"/>
      <c r="AB27" s="191"/>
      <c r="AC27" s="134"/>
      <c r="AD27" s="486"/>
      <c r="AE27" s="486"/>
      <c r="AF27" s="134"/>
      <c r="AG27" s="134"/>
      <c r="AH27" s="134"/>
      <c r="AI27" s="192"/>
    </row>
    <row r="28" spans="2:35" ht="15" thickBot="1">
      <c r="B28" s="137" t="s">
        <v>1393</v>
      </c>
      <c r="C28" s="138"/>
      <c r="D28" s="138"/>
      <c r="E28" s="138"/>
      <c r="F28" s="138"/>
      <c r="G28" s="138"/>
      <c r="H28" s="487"/>
      <c r="I28" s="138"/>
      <c r="J28" s="138"/>
      <c r="K28" s="138"/>
      <c r="L28" s="138"/>
      <c r="M28" s="138"/>
      <c r="N28" s="138"/>
      <c r="O28" s="139"/>
      <c r="P28" s="138"/>
      <c r="Q28" s="138"/>
      <c r="R28" s="138"/>
      <c r="S28" s="138"/>
      <c r="T28" s="138"/>
      <c r="U28" s="138"/>
      <c r="V28" s="138"/>
      <c r="W28" s="138"/>
      <c r="X28" s="138"/>
      <c r="Y28" s="138"/>
      <c r="Z28" s="138"/>
      <c r="AA28" s="275"/>
      <c r="AB28" s="193"/>
      <c r="AC28" s="138"/>
      <c r="AD28" s="487"/>
      <c r="AE28" s="487"/>
      <c r="AF28" s="138"/>
      <c r="AG28" s="138"/>
      <c r="AH28" s="138"/>
      <c r="AI28" s="194"/>
    </row>
    <row r="29" ht="19.5" thickBot="1">
      <c r="B29" s="166"/>
    </row>
    <row r="30" spans="2:35" ht="24" thickBot="1">
      <c r="B30" s="6"/>
      <c r="C30" s="494" t="s">
        <v>686</v>
      </c>
      <c r="D30" s="495"/>
      <c r="E30" s="495"/>
      <c r="F30" s="495"/>
      <c r="G30" s="495"/>
      <c r="H30" s="495"/>
      <c r="I30" s="495"/>
      <c r="J30" s="495"/>
      <c r="K30" s="495"/>
      <c r="L30" s="495"/>
      <c r="M30" s="495"/>
      <c r="N30" s="496"/>
      <c r="O30" s="117"/>
      <c r="P30" s="497" t="s">
        <v>687</v>
      </c>
      <c r="Q30" s="498"/>
      <c r="R30" s="498"/>
      <c r="S30" s="498"/>
      <c r="T30" s="498"/>
      <c r="U30" s="498"/>
      <c r="V30" s="498"/>
      <c r="W30" s="498"/>
      <c r="X30" s="498"/>
      <c r="Y30" s="498"/>
      <c r="Z30" s="499"/>
      <c r="AA30" s="117"/>
      <c r="AB30" s="497" t="s">
        <v>688</v>
      </c>
      <c r="AC30" s="498"/>
      <c r="AD30" s="498"/>
      <c r="AE30" s="498"/>
      <c r="AF30" s="498"/>
      <c r="AG30" s="498"/>
      <c r="AH30" s="498"/>
      <c r="AI30" s="499"/>
    </row>
    <row r="31" spans="2:35" ht="197.25" thickBot="1">
      <c r="B31" s="113">
        <v>2011</v>
      </c>
      <c r="C31" s="114" t="s">
        <v>1703</v>
      </c>
      <c r="D31" s="114" t="s">
        <v>1702</v>
      </c>
      <c r="E31" s="114" t="s">
        <v>672</v>
      </c>
      <c r="F31" s="114" t="s">
        <v>1704</v>
      </c>
      <c r="G31" s="114" t="s">
        <v>378</v>
      </c>
      <c r="H31" s="114" t="s">
        <v>673</v>
      </c>
      <c r="I31" s="114" t="s">
        <v>647</v>
      </c>
      <c r="J31" s="114" t="s">
        <v>674</v>
      </c>
      <c r="K31" s="114" t="s">
        <v>675</v>
      </c>
      <c r="L31" s="114" t="s">
        <v>685</v>
      </c>
      <c r="M31" s="114" t="s">
        <v>389</v>
      </c>
      <c r="N31" s="114" t="s">
        <v>303</v>
      </c>
      <c r="O31" s="115"/>
      <c r="P31" s="114" t="s">
        <v>1703</v>
      </c>
      <c r="Q31" s="114" t="s">
        <v>1702</v>
      </c>
      <c r="R31" s="114" t="s">
        <v>672</v>
      </c>
      <c r="S31" s="114" t="s">
        <v>1704</v>
      </c>
      <c r="T31" s="114" t="s">
        <v>378</v>
      </c>
      <c r="U31" s="114" t="s">
        <v>673</v>
      </c>
      <c r="V31" s="114" t="s">
        <v>647</v>
      </c>
      <c r="W31" s="114" t="s">
        <v>674</v>
      </c>
      <c r="X31" s="114" t="s">
        <v>675</v>
      </c>
      <c r="Y31" s="114" t="s">
        <v>685</v>
      </c>
      <c r="Z31" s="114" t="s">
        <v>389</v>
      </c>
      <c r="AA31" s="115"/>
      <c r="AB31" s="114" t="s">
        <v>1705</v>
      </c>
      <c r="AC31" s="114" t="s">
        <v>1706</v>
      </c>
      <c r="AD31" s="114" t="s">
        <v>379</v>
      </c>
      <c r="AE31" s="114" t="s">
        <v>390</v>
      </c>
      <c r="AF31" s="114" t="s">
        <v>381</v>
      </c>
      <c r="AG31" s="114" t="s">
        <v>382</v>
      </c>
      <c r="AH31" s="114" t="s">
        <v>383</v>
      </c>
      <c r="AI31" s="116" t="s">
        <v>389</v>
      </c>
    </row>
    <row r="32" spans="2:35" ht="14.25">
      <c r="B32" s="130" t="s">
        <v>1305</v>
      </c>
      <c r="C32" s="131"/>
      <c r="D32" s="131"/>
      <c r="E32" s="131"/>
      <c r="F32" s="131"/>
      <c r="G32" s="131"/>
      <c r="H32" s="131"/>
      <c r="I32" s="131"/>
      <c r="J32" s="131"/>
      <c r="K32" s="131"/>
      <c r="L32" s="131"/>
      <c r="M32" s="131"/>
      <c r="N32" s="131"/>
      <c r="O32" s="132"/>
      <c r="P32" s="131"/>
      <c r="Q32" s="131"/>
      <c r="R32" s="131"/>
      <c r="S32" s="131"/>
      <c r="T32" s="131"/>
      <c r="U32" s="131"/>
      <c r="V32" s="131"/>
      <c r="W32" s="131"/>
      <c r="X32" s="131"/>
      <c r="Y32" s="131"/>
      <c r="Z32" s="131"/>
      <c r="AA32" s="182"/>
      <c r="AB32" s="188"/>
      <c r="AC32" s="189"/>
      <c r="AD32" s="189"/>
      <c r="AE32" s="189"/>
      <c r="AF32" s="189"/>
      <c r="AG32" s="189"/>
      <c r="AH32" s="189"/>
      <c r="AI32" s="190"/>
    </row>
    <row r="33" spans="2:35" ht="14.25">
      <c r="B33" s="133"/>
      <c r="C33" s="134"/>
      <c r="D33" s="134"/>
      <c r="E33" s="134"/>
      <c r="F33" s="134"/>
      <c r="G33" s="134"/>
      <c r="H33" s="134"/>
      <c r="I33" s="134"/>
      <c r="J33" s="134"/>
      <c r="K33" s="134"/>
      <c r="L33" s="134"/>
      <c r="M33" s="134"/>
      <c r="N33" s="134"/>
      <c r="O33" s="135"/>
      <c r="P33" s="134"/>
      <c r="Q33" s="134"/>
      <c r="R33" s="134"/>
      <c r="S33" s="134"/>
      <c r="T33" s="134"/>
      <c r="U33" s="134"/>
      <c r="V33" s="134"/>
      <c r="W33" s="134"/>
      <c r="X33" s="134"/>
      <c r="Y33" s="134"/>
      <c r="Z33" s="134"/>
      <c r="AA33" s="183"/>
      <c r="AB33" s="191"/>
      <c r="AC33" s="134"/>
      <c r="AD33" s="134"/>
      <c r="AE33" s="134"/>
      <c r="AF33" s="134"/>
      <c r="AG33" s="134"/>
      <c r="AH33" s="134"/>
      <c r="AI33" s="192"/>
    </row>
    <row r="34" spans="2:35" ht="14.25">
      <c r="B34" s="133" t="s">
        <v>1307</v>
      </c>
      <c r="C34" s="134"/>
      <c r="D34" s="134"/>
      <c r="E34" s="134"/>
      <c r="F34" s="134"/>
      <c r="G34" s="134"/>
      <c r="H34" s="134"/>
      <c r="I34" s="134"/>
      <c r="J34" s="134"/>
      <c r="K34" s="134"/>
      <c r="L34" s="134"/>
      <c r="M34" s="134"/>
      <c r="N34" s="134"/>
      <c r="O34" s="135"/>
      <c r="P34" s="134"/>
      <c r="Q34" s="134"/>
      <c r="R34" s="134"/>
      <c r="S34" s="134">
        <v>1</v>
      </c>
      <c r="T34" s="134"/>
      <c r="U34" s="134"/>
      <c r="V34" s="134"/>
      <c r="W34" s="134"/>
      <c r="X34" s="134"/>
      <c r="Y34" s="134"/>
      <c r="Z34" s="134"/>
      <c r="AA34" s="183"/>
      <c r="AB34" s="191"/>
      <c r="AC34" s="134"/>
      <c r="AD34" s="134"/>
      <c r="AE34" s="134"/>
      <c r="AF34" s="134"/>
      <c r="AG34" s="134">
        <v>1</v>
      </c>
      <c r="AH34" s="134"/>
      <c r="AI34" s="192"/>
    </row>
    <row r="35" spans="2:35"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row>
    <row r="36" spans="2:35" ht="14.25">
      <c r="B36" s="133" t="s">
        <v>1308</v>
      </c>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row>
    <row r="38" spans="2:35" ht="14.25">
      <c r="B38" s="133" t="s">
        <v>1309</v>
      </c>
      <c r="C38" s="134"/>
      <c r="D38" s="134"/>
      <c r="E38" s="134"/>
      <c r="F38" s="134"/>
      <c r="G38" s="134"/>
      <c r="H38" s="134"/>
      <c r="I38" s="134"/>
      <c r="J38" s="134"/>
      <c r="K38" s="134">
        <v>1</v>
      </c>
      <c r="L38" s="134"/>
      <c r="M38" s="134">
        <v>1</v>
      </c>
      <c r="N38" s="134"/>
      <c r="O38" s="135"/>
      <c r="P38" s="134"/>
      <c r="Q38" s="134"/>
      <c r="R38" s="134"/>
      <c r="S38" s="134"/>
      <c r="T38" s="134">
        <v>1</v>
      </c>
      <c r="U38" s="134"/>
      <c r="V38" s="134"/>
      <c r="W38" s="134"/>
      <c r="X38" s="134"/>
      <c r="Y38" s="134"/>
      <c r="Z38" s="134"/>
      <c r="AA38" s="183"/>
      <c r="AB38" s="191"/>
      <c r="AC38" s="134"/>
      <c r="AD38" s="134"/>
      <c r="AE38" s="134"/>
      <c r="AF38" s="134"/>
      <c r="AG38" s="134"/>
      <c r="AH38" s="134">
        <v>1</v>
      </c>
      <c r="AI38" s="192"/>
    </row>
    <row r="39" spans="2:35"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t="s">
        <v>1310</v>
      </c>
      <c r="C40" s="134"/>
      <c r="D40" s="134"/>
      <c r="E40" s="134"/>
      <c r="F40" s="134"/>
      <c r="G40" s="134"/>
      <c r="H40" s="134"/>
      <c r="I40" s="134"/>
      <c r="J40" s="134"/>
      <c r="K40" s="134"/>
      <c r="L40" s="134"/>
      <c r="M40" s="134"/>
      <c r="N40" s="134">
        <v>1</v>
      </c>
      <c r="O40" s="135"/>
      <c r="P40" s="134"/>
      <c r="Q40" s="134"/>
      <c r="R40" s="134"/>
      <c r="S40" s="134"/>
      <c r="T40" s="134"/>
      <c r="U40" s="134"/>
      <c r="V40" s="134"/>
      <c r="W40" s="134"/>
      <c r="X40" s="314"/>
      <c r="Y40" s="134"/>
      <c r="Z40" s="134"/>
      <c r="AA40" s="183"/>
      <c r="AB40" s="191"/>
      <c r="AC40" s="134"/>
      <c r="AD40" s="134"/>
      <c r="AE40" s="134"/>
      <c r="AF40" s="134"/>
      <c r="AG40" s="134"/>
      <c r="AH40" s="134"/>
      <c r="AI40" s="192"/>
    </row>
    <row r="41" spans="2:35"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row>
    <row r="42" spans="2:35" ht="14.25">
      <c r="B42" s="133" t="s">
        <v>1311</v>
      </c>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row>
    <row r="44" spans="2:35" ht="14.25">
      <c r="B44" s="133" t="s">
        <v>1312</v>
      </c>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row>
    <row r="46" spans="2:35" ht="14.25">
      <c r="B46" s="133" t="s">
        <v>1313</v>
      </c>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36"/>
    </row>
    <row r="47" spans="2:35"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row>
    <row r="48" spans="2:35" ht="14.25">
      <c r="B48" s="133" t="s">
        <v>1314</v>
      </c>
      <c r="C48" s="134">
        <v>1</v>
      </c>
      <c r="D48" s="134"/>
      <c r="E48" s="134"/>
      <c r="F48" s="134"/>
      <c r="G48" s="134">
        <v>1</v>
      </c>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row>
    <row r="50" spans="2:35" ht="14.25">
      <c r="B50" s="133" t="s">
        <v>1315</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t="s">
        <v>1392</v>
      </c>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v>1</v>
      </c>
      <c r="AA52" s="183"/>
      <c r="AB52" s="191"/>
      <c r="AC52" s="134"/>
      <c r="AD52" s="134"/>
      <c r="AE52" s="134"/>
      <c r="AF52" s="134"/>
      <c r="AG52" s="134">
        <v>1</v>
      </c>
      <c r="AH52" s="134"/>
      <c r="AI52" s="192"/>
    </row>
    <row r="53" spans="2:35"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row>
    <row r="54" spans="2:35" ht="15" thickBot="1">
      <c r="B54" s="137" t="s">
        <v>1393</v>
      </c>
      <c r="C54" s="138"/>
      <c r="D54" s="138"/>
      <c r="E54" s="138"/>
      <c r="F54" s="138"/>
      <c r="G54" s="138"/>
      <c r="H54" s="138"/>
      <c r="I54" s="138"/>
      <c r="J54" s="138"/>
      <c r="K54" s="138"/>
      <c r="L54" s="138">
        <v>1</v>
      </c>
      <c r="M54" s="138"/>
      <c r="N54" s="138"/>
      <c r="O54" s="139"/>
      <c r="P54" s="138"/>
      <c r="Q54" s="138"/>
      <c r="R54" s="138"/>
      <c r="S54" s="138"/>
      <c r="T54" s="138"/>
      <c r="U54" s="138"/>
      <c r="V54" s="138"/>
      <c r="W54" s="138"/>
      <c r="X54" s="138"/>
      <c r="Y54" s="138"/>
      <c r="Z54" s="138"/>
      <c r="AA54" s="275"/>
      <c r="AB54" s="193"/>
      <c r="AC54" s="138"/>
      <c r="AD54" s="138"/>
      <c r="AE54" s="138"/>
      <c r="AF54" s="138"/>
      <c r="AG54" s="138"/>
      <c r="AH54" s="138"/>
      <c r="AI54" s="194"/>
    </row>
    <row r="55" ht="23.25">
      <c r="B55" s="6"/>
    </row>
    <row r="56" ht="19.5" thickBot="1">
      <c r="B56" s="166" t="s">
        <v>925</v>
      </c>
    </row>
    <row r="57" spans="2:35" ht="24" thickBot="1">
      <c r="B57" s="6"/>
      <c r="C57" s="494" t="s">
        <v>686</v>
      </c>
      <c r="D57" s="495"/>
      <c r="E57" s="495"/>
      <c r="F57" s="495"/>
      <c r="G57" s="495"/>
      <c r="H57" s="495"/>
      <c r="I57" s="495"/>
      <c r="J57" s="495"/>
      <c r="K57" s="495"/>
      <c r="L57" s="495"/>
      <c r="M57" s="495"/>
      <c r="N57" s="496"/>
      <c r="O57" s="117"/>
      <c r="P57" s="497" t="s">
        <v>687</v>
      </c>
      <c r="Q57" s="498"/>
      <c r="R57" s="498"/>
      <c r="S57" s="498"/>
      <c r="T57" s="498"/>
      <c r="U57" s="498"/>
      <c r="V57" s="498"/>
      <c r="W57" s="498"/>
      <c r="X57" s="498"/>
      <c r="Y57" s="498"/>
      <c r="Z57" s="499"/>
      <c r="AA57" s="117"/>
      <c r="AB57" s="497" t="s">
        <v>688</v>
      </c>
      <c r="AC57" s="498"/>
      <c r="AD57" s="498"/>
      <c r="AE57" s="498"/>
      <c r="AF57" s="498"/>
      <c r="AG57" s="498"/>
      <c r="AH57" s="498"/>
      <c r="AI57" s="499"/>
    </row>
    <row r="58" spans="2:35" ht="197.25" thickBot="1">
      <c r="B58" s="113">
        <v>2010</v>
      </c>
      <c r="C58" s="114" t="s">
        <v>1703</v>
      </c>
      <c r="D58" s="114" t="s">
        <v>1702</v>
      </c>
      <c r="E58" s="114" t="s">
        <v>672</v>
      </c>
      <c r="F58" s="114" t="s">
        <v>1704</v>
      </c>
      <c r="G58" s="114" t="s">
        <v>378</v>
      </c>
      <c r="H58" s="114" t="s">
        <v>673</v>
      </c>
      <c r="I58" s="114" t="s">
        <v>647</v>
      </c>
      <c r="J58" s="114" t="s">
        <v>674</v>
      </c>
      <c r="K58" s="114" t="s">
        <v>675</v>
      </c>
      <c r="L58" s="114" t="s">
        <v>685</v>
      </c>
      <c r="M58" s="114" t="s">
        <v>389</v>
      </c>
      <c r="N58" s="114" t="s">
        <v>303</v>
      </c>
      <c r="O58" s="115"/>
      <c r="P58" s="114" t="s">
        <v>1703</v>
      </c>
      <c r="Q58" s="114" t="s">
        <v>1702</v>
      </c>
      <c r="R58" s="114" t="s">
        <v>672</v>
      </c>
      <c r="S58" s="114" t="s">
        <v>1704</v>
      </c>
      <c r="T58" s="114" t="s">
        <v>378</v>
      </c>
      <c r="U58" s="114" t="s">
        <v>673</v>
      </c>
      <c r="V58" s="114" t="s">
        <v>647</v>
      </c>
      <c r="W58" s="114" t="s">
        <v>674</v>
      </c>
      <c r="X58" s="114" t="s">
        <v>675</v>
      </c>
      <c r="Y58" s="114" t="s">
        <v>685</v>
      </c>
      <c r="Z58" s="114" t="s">
        <v>389</v>
      </c>
      <c r="AA58" s="115"/>
      <c r="AB58" s="114" t="s">
        <v>1705</v>
      </c>
      <c r="AC58" s="114" t="s">
        <v>1706</v>
      </c>
      <c r="AD58" s="114" t="s">
        <v>379</v>
      </c>
      <c r="AE58" s="114" t="s">
        <v>390</v>
      </c>
      <c r="AF58" s="114" t="s">
        <v>381</v>
      </c>
      <c r="AG58" s="114" t="s">
        <v>382</v>
      </c>
      <c r="AH58" s="114" t="s">
        <v>383</v>
      </c>
      <c r="AI58" s="116" t="s">
        <v>389</v>
      </c>
    </row>
    <row r="59" spans="2:35" ht="14.25">
      <c r="B59" s="130" t="s">
        <v>1305</v>
      </c>
      <c r="C59" s="131"/>
      <c r="D59" s="131"/>
      <c r="E59" s="131">
        <v>1</v>
      </c>
      <c r="F59" s="131"/>
      <c r="G59" s="131"/>
      <c r="H59" s="131"/>
      <c r="I59" s="131"/>
      <c r="J59" s="131">
        <v>1</v>
      </c>
      <c r="K59" s="131"/>
      <c r="L59" s="131"/>
      <c r="M59" s="131"/>
      <c r="N59" s="131"/>
      <c r="O59" s="132"/>
      <c r="P59" s="131"/>
      <c r="Q59" s="131"/>
      <c r="R59" s="131">
        <v>1</v>
      </c>
      <c r="S59" s="131"/>
      <c r="T59" s="131"/>
      <c r="U59" s="131"/>
      <c r="V59" s="131"/>
      <c r="W59" s="131"/>
      <c r="X59" s="131">
        <v>1</v>
      </c>
      <c r="Y59" s="131"/>
      <c r="Z59" s="131"/>
      <c r="AA59" s="182"/>
      <c r="AB59" s="188"/>
      <c r="AC59" s="189"/>
      <c r="AD59" s="189"/>
      <c r="AE59" s="189">
        <v>1</v>
      </c>
      <c r="AF59" s="189"/>
      <c r="AG59" s="189"/>
      <c r="AH59" s="189">
        <v>1</v>
      </c>
      <c r="AI59" s="190"/>
    </row>
    <row r="60" spans="2:35" ht="14.25">
      <c r="B60" s="133"/>
      <c r="C60" s="134"/>
      <c r="D60" s="134"/>
      <c r="E60" s="134"/>
      <c r="F60" s="134"/>
      <c r="G60" s="134"/>
      <c r="H60" s="134"/>
      <c r="I60" s="134"/>
      <c r="J60" s="134"/>
      <c r="K60" s="134"/>
      <c r="L60" s="134"/>
      <c r="M60" s="134"/>
      <c r="N60" s="134"/>
      <c r="O60" s="135"/>
      <c r="P60" s="134"/>
      <c r="Q60" s="134"/>
      <c r="R60" s="134"/>
      <c r="S60" s="134"/>
      <c r="T60" s="134"/>
      <c r="U60" s="134"/>
      <c r="V60" s="134"/>
      <c r="W60" s="134"/>
      <c r="X60" s="134"/>
      <c r="Y60" s="134"/>
      <c r="Z60" s="134"/>
      <c r="AA60" s="183"/>
      <c r="AB60" s="191"/>
      <c r="AC60" s="134"/>
      <c r="AD60" s="134"/>
      <c r="AE60" s="134"/>
      <c r="AF60" s="134"/>
      <c r="AG60" s="134"/>
      <c r="AH60" s="134"/>
      <c r="AI60" s="192"/>
    </row>
    <row r="61" spans="2:35" ht="14.25">
      <c r="B61" s="133" t="s">
        <v>1307</v>
      </c>
      <c r="C61" s="134"/>
      <c r="D61" s="134"/>
      <c r="E61" s="134"/>
      <c r="F61" s="134"/>
      <c r="G61" s="134"/>
      <c r="H61" s="134"/>
      <c r="I61" s="134"/>
      <c r="J61" s="134"/>
      <c r="K61" s="134">
        <v>1</v>
      </c>
      <c r="L61" s="134"/>
      <c r="M61" s="134"/>
      <c r="N61" s="134"/>
      <c r="O61" s="135"/>
      <c r="P61" s="134"/>
      <c r="Q61" s="134"/>
      <c r="R61" s="134"/>
      <c r="S61" s="134"/>
      <c r="T61" s="134">
        <v>1</v>
      </c>
      <c r="U61" s="134"/>
      <c r="V61" s="134"/>
      <c r="W61" s="134"/>
      <c r="X61" s="134"/>
      <c r="Y61" s="134"/>
      <c r="Z61" s="134"/>
      <c r="AA61" s="183"/>
      <c r="AB61" s="191"/>
      <c r="AC61" s="134"/>
      <c r="AD61" s="134"/>
      <c r="AE61" s="134"/>
      <c r="AF61" s="134"/>
      <c r="AG61" s="134"/>
      <c r="AH61" s="134">
        <v>1</v>
      </c>
      <c r="AI61" s="192"/>
    </row>
    <row r="62" spans="2:35"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t="s">
        <v>1308</v>
      </c>
      <c r="C63" s="134"/>
      <c r="D63" s="134"/>
      <c r="E63" s="134"/>
      <c r="F63" s="134"/>
      <c r="G63" s="134"/>
      <c r="H63" s="134"/>
      <c r="I63" s="134"/>
      <c r="J63" s="134"/>
      <c r="K63" s="134">
        <v>2</v>
      </c>
      <c r="L63" s="134"/>
      <c r="M63" s="134"/>
      <c r="N63" s="134"/>
      <c r="O63" s="135"/>
      <c r="P63" s="134"/>
      <c r="Q63" s="134"/>
      <c r="R63" s="134"/>
      <c r="S63" s="134">
        <v>1</v>
      </c>
      <c r="T63" s="134"/>
      <c r="U63" s="134"/>
      <c r="V63" s="134"/>
      <c r="W63" s="134"/>
      <c r="X63" s="134"/>
      <c r="Y63" s="134"/>
      <c r="Z63" s="134"/>
      <c r="AA63" s="183"/>
      <c r="AB63" s="191"/>
      <c r="AC63" s="134"/>
      <c r="AD63" s="134"/>
      <c r="AE63" s="134"/>
      <c r="AF63" s="134"/>
      <c r="AG63" s="134"/>
      <c r="AH63" s="134">
        <v>1</v>
      </c>
      <c r="AI63" s="192"/>
    </row>
    <row r="64" spans="2:35"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row>
    <row r="65" spans="2:35" ht="14.25">
      <c r="B65" s="133" t="s">
        <v>1309</v>
      </c>
      <c r="C65" s="134"/>
      <c r="D65" s="134"/>
      <c r="E65" s="134"/>
      <c r="F65" s="134"/>
      <c r="G65" s="134"/>
      <c r="H65" s="134">
        <v>1</v>
      </c>
      <c r="I65" s="134"/>
      <c r="J65" s="134"/>
      <c r="K65" s="134">
        <v>2</v>
      </c>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row>
    <row r="67" spans="2:35" ht="14.25">
      <c r="B67" s="133" t="s">
        <v>1310</v>
      </c>
      <c r="C67" s="134"/>
      <c r="D67" s="134"/>
      <c r="E67" s="134"/>
      <c r="F67" s="134"/>
      <c r="G67" s="134">
        <v>1</v>
      </c>
      <c r="H67" s="134"/>
      <c r="I67" s="134"/>
      <c r="J67" s="134"/>
      <c r="K67" s="134">
        <v>7</v>
      </c>
      <c r="L67" s="134"/>
      <c r="M67" s="134"/>
      <c r="N67" s="134"/>
      <c r="O67" s="135"/>
      <c r="P67" s="134"/>
      <c r="Q67" s="134"/>
      <c r="R67" s="134"/>
      <c r="S67" s="134"/>
      <c r="T67" s="134"/>
      <c r="U67" s="134"/>
      <c r="V67" s="134"/>
      <c r="W67" s="134"/>
      <c r="X67" s="314">
        <v>2</v>
      </c>
      <c r="Y67" s="134"/>
      <c r="Z67" s="134"/>
      <c r="AA67" s="183"/>
      <c r="AB67" s="191"/>
      <c r="AC67" s="134"/>
      <c r="AD67" s="134">
        <v>1</v>
      </c>
      <c r="AE67" s="134"/>
      <c r="AF67" s="134"/>
      <c r="AG67" s="134"/>
      <c r="AH67" s="134">
        <v>1</v>
      </c>
      <c r="AI67" s="192"/>
    </row>
    <row r="68" spans="2:35"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t="s">
        <v>1311</v>
      </c>
      <c r="C69" s="134"/>
      <c r="D69" s="134"/>
      <c r="E69" s="134"/>
      <c r="F69" s="134"/>
      <c r="G69" s="134"/>
      <c r="H69" s="134"/>
      <c r="I69" s="134"/>
      <c r="J69" s="134"/>
      <c r="K69" s="134"/>
      <c r="L69" s="134"/>
      <c r="M69" s="134"/>
      <c r="N69" s="134"/>
      <c r="O69" s="135"/>
      <c r="P69" s="134"/>
      <c r="Q69" s="134"/>
      <c r="R69" s="134"/>
      <c r="S69" s="134"/>
      <c r="T69" s="134"/>
      <c r="U69" s="134"/>
      <c r="V69" s="134"/>
      <c r="W69" s="134">
        <v>1</v>
      </c>
      <c r="X69" s="134"/>
      <c r="Y69" s="134"/>
      <c r="Z69" s="134"/>
      <c r="AA69" s="183"/>
      <c r="AB69" s="191"/>
      <c r="AC69" s="134"/>
      <c r="AD69" s="134"/>
      <c r="AE69" s="134"/>
      <c r="AF69" s="134"/>
      <c r="AG69" s="134"/>
      <c r="AH69" s="134">
        <v>1</v>
      </c>
      <c r="AI69" s="192"/>
    </row>
    <row r="70" spans="2:35"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t="s">
        <v>1312</v>
      </c>
      <c r="C71" s="134"/>
      <c r="D71" s="134"/>
      <c r="E71" s="134"/>
      <c r="F71" s="134"/>
      <c r="G71" s="134"/>
      <c r="H71" s="134"/>
      <c r="I71" s="134"/>
      <c r="J71" s="134">
        <v>2</v>
      </c>
      <c r="K71" s="134"/>
      <c r="L71" s="134"/>
      <c r="M71" s="134"/>
      <c r="N71" s="134"/>
      <c r="O71" s="135"/>
      <c r="P71" s="134"/>
      <c r="Q71" s="134"/>
      <c r="R71" s="134"/>
      <c r="S71" s="134"/>
      <c r="T71" s="134"/>
      <c r="U71" s="134">
        <v>1</v>
      </c>
      <c r="V71" s="134"/>
      <c r="W71" s="134"/>
      <c r="X71" s="134"/>
      <c r="Y71" s="134"/>
      <c r="Z71" s="134"/>
      <c r="AA71" s="183"/>
      <c r="AB71" s="191"/>
      <c r="AC71" s="134"/>
      <c r="AD71" s="134"/>
      <c r="AE71" s="134"/>
      <c r="AF71" s="134"/>
      <c r="AG71" s="134"/>
      <c r="AH71" s="134">
        <v>1</v>
      </c>
      <c r="AI71" s="192"/>
    </row>
    <row r="72" spans="2:35"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row>
    <row r="73" spans="2:35" ht="14.25">
      <c r="B73" s="133" t="s">
        <v>1313</v>
      </c>
      <c r="C73" s="134"/>
      <c r="D73" s="134"/>
      <c r="E73" s="134"/>
      <c r="F73" s="134">
        <v>1</v>
      </c>
      <c r="G73" s="134">
        <v>1</v>
      </c>
      <c r="H73" s="134">
        <v>1</v>
      </c>
      <c r="I73" s="134"/>
      <c r="J73" s="134"/>
      <c r="K73" s="134"/>
      <c r="L73" s="134"/>
      <c r="M73" s="134"/>
      <c r="N73" s="134"/>
      <c r="O73" s="135"/>
      <c r="P73" s="134"/>
      <c r="Q73" s="134"/>
      <c r="R73" s="134"/>
      <c r="S73" s="134"/>
      <c r="T73" s="134">
        <v>1</v>
      </c>
      <c r="U73" s="134"/>
      <c r="V73" s="134"/>
      <c r="W73" s="134"/>
      <c r="X73" s="134"/>
      <c r="Y73" s="134"/>
      <c r="Z73" s="134"/>
      <c r="AA73" s="183"/>
      <c r="AB73" s="191"/>
      <c r="AC73" s="134"/>
      <c r="AD73" s="134"/>
      <c r="AE73" s="134"/>
      <c r="AF73" s="134"/>
      <c r="AG73" s="134"/>
      <c r="AH73" s="134">
        <v>1</v>
      </c>
      <c r="AI73" s="136"/>
    </row>
    <row r="74" spans="2:35"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t="s">
        <v>1314</v>
      </c>
      <c r="C75" s="134">
        <v>1</v>
      </c>
      <c r="D75" s="134"/>
      <c r="E75" s="134"/>
      <c r="F75" s="134"/>
      <c r="G75" s="134"/>
      <c r="H75" s="134"/>
      <c r="I75" s="134"/>
      <c r="J75" s="134"/>
      <c r="K75" s="134">
        <v>1</v>
      </c>
      <c r="L75" s="134"/>
      <c r="M75" s="134"/>
      <c r="N75" s="134"/>
      <c r="O75" s="135"/>
      <c r="P75" s="134"/>
      <c r="Q75" s="134"/>
      <c r="R75" s="134">
        <v>1</v>
      </c>
      <c r="S75" s="134"/>
      <c r="T75" s="134"/>
      <c r="U75" s="134"/>
      <c r="V75" s="134"/>
      <c r="W75" s="134"/>
      <c r="X75" s="134"/>
      <c r="Y75" s="134"/>
      <c r="Z75" s="134"/>
      <c r="AA75" s="183"/>
      <c r="AB75" s="191"/>
      <c r="AC75" s="134"/>
      <c r="AD75" s="134"/>
      <c r="AE75" s="134"/>
      <c r="AF75" s="134"/>
      <c r="AG75" s="134">
        <v>1</v>
      </c>
      <c r="AH75" s="134"/>
      <c r="AI75" s="192"/>
    </row>
    <row r="76" spans="2:35"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t="s">
        <v>1315</v>
      </c>
      <c r="C77" s="134">
        <v>2</v>
      </c>
      <c r="D77" s="134"/>
      <c r="E77" s="134"/>
      <c r="F77" s="134"/>
      <c r="G77" s="134">
        <v>1</v>
      </c>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row>
    <row r="79" spans="2:35" ht="14.25">
      <c r="B79" s="133" t="s">
        <v>1392</v>
      </c>
      <c r="C79" s="134">
        <v>1</v>
      </c>
      <c r="D79" s="134"/>
      <c r="E79" s="134"/>
      <c r="F79" s="134"/>
      <c r="G79" s="134"/>
      <c r="H79" s="134"/>
      <c r="I79" s="134"/>
      <c r="J79" s="134"/>
      <c r="K79" s="134"/>
      <c r="L79" s="134"/>
      <c r="M79" s="134"/>
      <c r="N79" s="134"/>
      <c r="O79" s="135"/>
      <c r="P79" s="134"/>
      <c r="Q79" s="134"/>
      <c r="R79" s="134"/>
      <c r="S79" s="134">
        <v>1</v>
      </c>
      <c r="T79" s="134"/>
      <c r="U79" s="134"/>
      <c r="V79" s="134"/>
      <c r="W79" s="134"/>
      <c r="X79" s="134"/>
      <c r="Y79" s="134"/>
      <c r="Z79" s="134"/>
      <c r="AA79" s="183"/>
      <c r="AB79" s="191"/>
      <c r="AC79" s="134"/>
      <c r="AD79" s="134"/>
      <c r="AE79" s="134"/>
      <c r="AF79" s="134"/>
      <c r="AG79" s="134"/>
      <c r="AH79" s="134"/>
      <c r="AI79" s="192"/>
    </row>
    <row r="80" spans="2:35"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row>
    <row r="81" spans="2:35" ht="15" thickBot="1">
      <c r="B81" s="137" t="s">
        <v>1393</v>
      </c>
      <c r="C81" s="138"/>
      <c r="D81" s="138"/>
      <c r="E81" s="138"/>
      <c r="F81" s="138"/>
      <c r="G81" s="138"/>
      <c r="H81" s="138"/>
      <c r="I81" s="138"/>
      <c r="J81" s="138"/>
      <c r="K81" s="138">
        <v>1</v>
      </c>
      <c r="L81" s="138"/>
      <c r="M81" s="138"/>
      <c r="N81" s="138"/>
      <c r="O81" s="139"/>
      <c r="P81" s="138"/>
      <c r="Q81" s="138"/>
      <c r="R81" s="138"/>
      <c r="S81" s="138"/>
      <c r="T81" s="138">
        <v>1</v>
      </c>
      <c r="U81" s="138"/>
      <c r="V81" s="138"/>
      <c r="W81" s="138"/>
      <c r="X81" s="138"/>
      <c r="Y81" s="138"/>
      <c r="Z81" s="138"/>
      <c r="AA81" s="275"/>
      <c r="AB81" s="193"/>
      <c r="AC81" s="138"/>
      <c r="AD81" s="138"/>
      <c r="AE81" s="138"/>
      <c r="AF81" s="138"/>
      <c r="AG81" s="138">
        <v>1</v>
      </c>
      <c r="AH81" s="138"/>
      <c r="AI81" s="194"/>
    </row>
    <row r="82" ht="23.25">
      <c r="B82" s="6"/>
    </row>
    <row r="83" ht="19.5" thickBot="1">
      <c r="B83" s="166" t="s">
        <v>925</v>
      </c>
    </row>
    <row r="84" spans="2:36" ht="24" thickBot="1">
      <c r="B84" s="6"/>
      <c r="C84" s="497" t="s">
        <v>686</v>
      </c>
      <c r="D84" s="498"/>
      <c r="E84" s="498"/>
      <c r="F84" s="498"/>
      <c r="G84" s="498"/>
      <c r="H84" s="498"/>
      <c r="I84" s="498"/>
      <c r="J84" s="498"/>
      <c r="K84" s="498"/>
      <c r="L84" s="498"/>
      <c r="M84" s="498"/>
      <c r="N84" s="499"/>
      <c r="O84" s="117"/>
      <c r="P84" s="497" t="s">
        <v>687</v>
      </c>
      <c r="Q84" s="498"/>
      <c r="R84" s="498"/>
      <c r="S84" s="498"/>
      <c r="T84" s="498"/>
      <c r="U84" s="498"/>
      <c r="V84" s="498"/>
      <c r="W84" s="498"/>
      <c r="X84" s="498"/>
      <c r="Y84" s="498"/>
      <c r="Z84" s="499"/>
      <c r="AA84" s="117"/>
      <c r="AB84" s="497" t="s">
        <v>688</v>
      </c>
      <c r="AC84" s="498"/>
      <c r="AD84" s="498"/>
      <c r="AE84" s="498"/>
      <c r="AF84" s="498"/>
      <c r="AG84" s="498"/>
      <c r="AH84" s="498"/>
      <c r="AI84" s="499"/>
      <c r="AJ84" s="181"/>
    </row>
    <row r="85" spans="2:39" s="62" customFormat="1" ht="196.5" customHeight="1" thickBot="1">
      <c r="B85" s="113">
        <v>2009</v>
      </c>
      <c r="C85" s="114" t="s">
        <v>1703</v>
      </c>
      <c r="D85" s="114" t="s">
        <v>1702</v>
      </c>
      <c r="E85" s="114" t="s">
        <v>672</v>
      </c>
      <c r="F85" s="114" t="s">
        <v>1704</v>
      </c>
      <c r="G85" s="114" t="s">
        <v>378</v>
      </c>
      <c r="H85" s="114" t="s">
        <v>673</v>
      </c>
      <c r="I85" s="114" t="s">
        <v>647</v>
      </c>
      <c r="J85" s="114" t="s">
        <v>674</v>
      </c>
      <c r="K85" s="114" t="s">
        <v>675</v>
      </c>
      <c r="L85" s="114" t="s">
        <v>685</v>
      </c>
      <c r="M85" s="114" t="s">
        <v>389</v>
      </c>
      <c r="N85" s="114" t="s">
        <v>303</v>
      </c>
      <c r="O85" s="115"/>
      <c r="P85" s="114" t="s">
        <v>1703</v>
      </c>
      <c r="Q85" s="114" t="s">
        <v>1702</v>
      </c>
      <c r="R85" s="114" t="s">
        <v>672</v>
      </c>
      <c r="S85" s="114" t="s">
        <v>1704</v>
      </c>
      <c r="T85" s="114" t="s">
        <v>378</v>
      </c>
      <c r="U85" s="114" t="s">
        <v>673</v>
      </c>
      <c r="V85" s="114" t="s">
        <v>647</v>
      </c>
      <c r="W85" s="114" t="s">
        <v>674</v>
      </c>
      <c r="X85" s="114" t="s">
        <v>675</v>
      </c>
      <c r="Y85" s="114" t="s">
        <v>685</v>
      </c>
      <c r="Z85" s="173" t="s">
        <v>389</v>
      </c>
      <c r="AA85" s="115"/>
      <c r="AB85" s="114" t="s">
        <v>1705</v>
      </c>
      <c r="AC85" s="114" t="s">
        <v>376</v>
      </c>
      <c r="AD85" s="114" t="s">
        <v>379</v>
      </c>
      <c r="AE85" s="114" t="s">
        <v>390</v>
      </c>
      <c r="AF85" s="114" t="s">
        <v>381</v>
      </c>
      <c r="AG85" s="114" t="s">
        <v>382</v>
      </c>
      <c r="AH85" s="114" t="s">
        <v>383</v>
      </c>
      <c r="AI85" s="116" t="s">
        <v>389</v>
      </c>
      <c r="AJ85" s="116"/>
      <c r="AK85" s="112"/>
      <c r="AL85" s="112"/>
      <c r="AM85" s="112"/>
    </row>
    <row r="86" spans="2:36" ht="14.25">
      <c r="B86" s="130" t="s">
        <v>1305</v>
      </c>
      <c r="C86" s="131"/>
      <c r="D86" s="131"/>
      <c r="E86" s="131"/>
      <c r="F86" s="131"/>
      <c r="G86" s="131"/>
      <c r="H86" s="131"/>
      <c r="I86" s="131"/>
      <c r="J86" s="131"/>
      <c r="K86" s="131">
        <v>3</v>
      </c>
      <c r="L86" s="131"/>
      <c r="M86" s="131"/>
      <c r="N86" s="131"/>
      <c r="O86" s="132"/>
      <c r="P86" s="131"/>
      <c r="Q86" s="131"/>
      <c r="R86" s="131"/>
      <c r="S86" s="131"/>
      <c r="T86" s="131"/>
      <c r="U86" s="131"/>
      <c r="V86" s="131"/>
      <c r="W86" s="131"/>
      <c r="X86" s="131"/>
      <c r="Y86" s="131"/>
      <c r="Z86" s="131"/>
      <c r="AA86" s="182"/>
      <c r="AB86" s="188"/>
      <c r="AC86" s="189"/>
      <c r="AD86" s="189"/>
      <c r="AE86" s="189"/>
      <c r="AF86" s="189"/>
      <c r="AG86" s="189"/>
      <c r="AH86" s="189"/>
      <c r="AI86" s="190"/>
      <c r="AJ86" s="185"/>
    </row>
    <row r="87" spans="2:36" ht="14.25">
      <c r="B87" s="133"/>
      <c r="C87" s="134"/>
      <c r="D87" s="134"/>
      <c r="E87" s="134"/>
      <c r="F87" s="134"/>
      <c r="G87" s="134"/>
      <c r="H87" s="134"/>
      <c r="I87" s="134"/>
      <c r="J87" s="134"/>
      <c r="K87" s="134"/>
      <c r="L87" s="134"/>
      <c r="M87" s="134"/>
      <c r="N87" s="134"/>
      <c r="O87" s="135"/>
      <c r="P87" s="134"/>
      <c r="Q87" s="134"/>
      <c r="R87" s="134"/>
      <c r="S87" s="134"/>
      <c r="T87" s="134"/>
      <c r="U87" s="134"/>
      <c r="V87" s="134"/>
      <c r="W87" s="134"/>
      <c r="X87" s="134"/>
      <c r="Y87" s="134"/>
      <c r="Z87" s="134"/>
      <c r="AA87" s="183"/>
      <c r="AB87" s="191"/>
      <c r="AC87" s="134"/>
      <c r="AD87" s="134"/>
      <c r="AE87" s="134"/>
      <c r="AF87" s="134"/>
      <c r="AG87" s="134"/>
      <c r="AH87" s="134"/>
      <c r="AI87" s="192"/>
      <c r="AJ87" s="186"/>
    </row>
    <row r="88" spans="2:36" ht="14.25">
      <c r="B88" s="133" t="s">
        <v>1307</v>
      </c>
      <c r="C88" s="134"/>
      <c r="D88" s="134"/>
      <c r="E88" s="134"/>
      <c r="F88" s="134">
        <v>1</v>
      </c>
      <c r="G88" s="134"/>
      <c r="H88" s="134"/>
      <c r="I88" s="134"/>
      <c r="J88" s="134"/>
      <c r="K88" s="134">
        <v>2</v>
      </c>
      <c r="L88" s="134"/>
      <c r="M88" s="134">
        <v>1</v>
      </c>
      <c r="N88" s="134"/>
      <c r="O88" s="135"/>
      <c r="P88" s="134">
        <v>1</v>
      </c>
      <c r="Q88" s="134"/>
      <c r="R88" s="134"/>
      <c r="S88" s="134"/>
      <c r="T88" s="134"/>
      <c r="U88" s="134"/>
      <c r="V88" s="134"/>
      <c r="W88" s="134"/>
      <c r="X88" s="134"/>
      <c r="Y88" s="134"/>
      <c r="Z88" s="134">
        <v>1</v>
      </c>
      <c r="AA88" s="183"/>
      <c r="AB88" s="191"/>
      <c r="AC88" s="134"/>
      <c r="AD88" s="134"/>
      <c r="AE88" s="134"/>
      <c r="AF88" s="134"/>
      <c r="AG88" s="134"/>
      <c r="AH88" s="134"/>
      <c r="AI88" s="192"/>
      <c r="AJ88" s="186"/>
    </row>
    <row r="89" spans="2:36" ht="14.25">
      <c r="B89" s="133"/>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c r="AJ89" s="186"/>
    </row>
    <row r="90" spans="2:36" ht="14.25">
      <c r="B90" s="133" t="s">
        <v>1308</v>
      </c>
      <c r="C90" s="134"/>
      <c r="D90" s="134"/>
      <c r="E90" s="134"/>
      <c r="F90" s="134">
        <v>1</v>
      </c>
      <c r="G90" s="134"/>
      <c r="H90" s="134"/>
      <c r="I90" s="134"/>
      <c r="J90" s="134"/>
      <c r="K90" s="134"/>
      <c r="L90" s="134"/>
      <c r="M90" s="134"/>
      <c r="N90" s="134"/>
      <c r="O90" s="135"/>
      <c r="P90" s="134">
        <v>2</v>
      </c>
      <c r="Q90" s="134"/>
      <c r="R90" s="134"/>
      <c r="S90" s="134"/>
      <c r="T90" s="134">
        <v>1</v>
      </c>
      <c r="U90" s="134"/>
      <c r="V90" s="134"/>
      <c r="W90" s="134"/>
      <c r="X90" s="134"/>
      <c r="Y90" s="134"/>
      <c r="Z90" s="134"/>
      <c r="AA90" s="183"/>
      <c r="AB90" s="191"/>
      <c r="AC90" s="134"/>
      <c r="AD90" s="134"/>
      <c r="AE90" s="134"/>
      <c r="AF90" s="134"/>
      <c r="AG90" s="134"/>
      <c r="AH90" s="134"/>
      <c r="AI90" s="192"/>
      <c r="AJ90" s="186"/>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1309</v>
      </c>
      <c r="C92" s="134"/>
      <c r="D92" s="134"/>
      <c r="E92" s="134"/>
      <c r="F92" s="134">
        <v>1</v>
      </c>
      <c r="G92" s="134"/>
      <c r="H92" s="134"/>
      <c r="I92" s="134"/>
      <c r="J92" s="134"/>
      <c r="K92" s="134"/>
      <c r="L92" s="134"/>
      <c r="M92" s="134">
        <v>1</v>
      </c>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1310</v>
      </c>
      <c r="C94" s="134"/>
      <c r="D94" s="134"/>
      <c r="E94" s="134"/>
      <c r="F94" s="134"/>
      <c r="G94" s="134"/>
      <c r="H94" s="134"/>
      <c r="I94" s="134"/>
      <c r="J94" s="134"/>
      <c r="K94" s="134"/>
      <c r="L94" s="134"/>
      <c r="M94" s="134"/>
      <c r="N94" s="134">
        <v>1</v>
      </c>
      <c r="O94" s="135"/>
      <c r="P94" s="134"/>
      <c r="Q94" s="134"/>
      <c r="R94" s="134"/>
      <c r="S94" s="134"/>
      <c r="T94" s="134"/>
      <c r="U94" s="134"/>
      <c r="V94" s="134"/>
      <c r="W94" s="134"/>
      <c r="X94" s="314">
        <v>1</v>
      </c>
      <c r="Y94" s="134"/>
      <c r="Z94" s="134">
        <v>1</v>
      </c>
      <c r="AA94" s="183"/>
      <c r="AB94" s="191"/>
      <c r="AC94" s="134"/>
      <c r="AD94" s="134"/>
      <c r="AE94" s="134"/>
      <c r="AF94" s="134"/>
      <c r="AG94" s="134"/>
      <c r="AH94" s="134">
        <v>1</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1311</v>
      </c>
      <c r="C96" s="134"/>
      <c r="D96" s="134"/>
      <c r="E96" s="134"/>
      <c r="F96" s="134"/>
      <c r="G96" s="134"/>
      <c r="H96" s="134"/>
      <c r="I96" s="134"/>
      <c r="J96" s="134"/>
      <c r="K96" s="134">
        <v>1</v>
      </c>
      <c r="L96" s="134"/>
      <c r="M96" s="134">
        <v>1</v>
      </c>
      <c r="N96" s="134">
        <v>2</v>
      </c>
      <c r="O96" s="135"/>
      <c r="P96" s="134"/>
      <c r="Q96" s="134"/>
      <c r="R96" s="134"/>
      <c r="S96" s="134"/>
      <c r="T96" s="134"/>
      <c r="U96" s="134"/>
      <c r="V96" s="134"/>
      <c r="W96" s="134">
        <v>3</v>
      </c>
      <c r="X96" s="134"/>
      <c r="Y96" s="134"/>
      <c r="Z96" s="134"/>
      <c r="AA96" s="183"/>
      <c r="AB96" s="191"/>
      <c r="AC96" s="134"/>
      <c r="AD96" s="134"/>
      <c r="AE96" s="134"/>
      <c r="AF96" s="134"/>
      <c r="AG96" s="134"/>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1312</v>
      </c>
      <c r="C98" s="134"/>
      <c r="D98" s="134"/>
      <c r="E98" s="134"/>
      <c r="F98" s="134"/>
      <c r="G98" s="134"/>
      <c r="H98" s="134"/>
      <c r="I98" s="134"/>
      <c r="J98" s="134"/>
      <c r="K98" s="134">
        <v>1</v>
      </c>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4.25">
      <c r="B100" s="133" t="s">
        <v>1313</v>
      </c>
      <c r="C100" s="134"/>
      <c r="D100" s="134"/>
      <c r="E100" s="134"/>
      <c r="F100" s="134"/>
      <c r="G100" s="134"/>
      <c r="H100" s="134"/>
      <c r="I100" s="134"/>
      <c r="J100" s="134">
        <v>1</v>
      </c>
      <c r="K100" s="134">
        <v>2</v>
      </c>
      <c r="L100" s="134"/>
      <c r="M100" s="134">
        <v>1</v>
      </c>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36"/>
      <c r="AJ100" s="186"/>
    </row>
    <row r="101" spans="2:36" ht="14.25">
      <c r="B101" s="133"/>
      <c r="C101" s="134"/>
      <c r="D101" s="134"/>
      <c r="E101" s="134"/>
      <c r="F101" s="134"/>
      <c r="G101" s="134"/>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c r="AJ101" s="186"/>
    </row>
    <row r="102" spans="2:36" ht="14.25">
      <c r="B102" s="133" t="s">
        <v>1314</v>
      </c>
      <c r="C102" s="134"/>
      <c r="D102" s="134"/>
      <c r="E102" s="134">
        <v>1</v>
      </c>
      <c r="F102" s="134"/>
      <c r="G102" s="134"/>
      <c r="H102" s="134"/>
      <c r="I102" s="134"/>
      <c r="J102" s="134">
        <v>1</v>
      </c>
      <c r="K102" s="134">
        <v>3</v>
      </c>
      <c r="L102" s="134"/>
      <c r="M102" s="134"/>
      <c r="N102" s="134"/>
      <c r="O102" s="135"/>
      <c r="P102" s="134"/>
      <c r="Q102" s="134">
        <v>1</v>
      </c>
      <c r="R102" s="134"/>
      <c r="S102" s="134"/>
      <c r="T102" s="134"/>
      <c r="U102" s="134"/>
      <c r="V102" s="134"/>
      <c r="W102" s="134">
        <v>1</v>
      </c>
      <c r="X102" s="134"/>
      <c r="Y102" s="134"/>
      <c r="Z102" s="134"/>
      <c r="AA102" s="183"/>
      <c r="AB102" s="191"/>
      <c r="AC102" s="134"/>
      <c r="AD102" s="134"/>
      <c r="AE102" s="134"/>
      <c r="AF102" s="134"/>
      <c r="AG102" s="134"/>
      <c r="AH102" s="134"/>
      <c r="AI102" s="192"/>
      <c r="AJ102" s="186"/>
    </row>
    <row r="103" spans="2:36" ht="14.25">
      <c r="B103" s="133"/>
      <c r="C103" s="134"/>
      <c r="D103" s="134"/>
      <c r="E103" s="134"/>
      <c r="F103" s="134"/>
      <c r="G103" s="134"/>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t="s">
        <v>1315</v>
      </c>
      <c r="C104" s="134"/>
      <c r="D104" s="134"/>
      <c r="E104" s="134"/>
      <c r="F104" s="134"/>
      <c r="G104" s="134"/>
      <c r="H104" s="134"/>
      <c r="I104" s="134"/>
      <c r="J104" s="134"/>
      <c r="K104" s="134"/>
      <c r="L104" s="134"/>
      <c r="M104" s="134"/>
      <c r="N104" s="134"/>
      <c r="O104" s="135"/>
      <c r="P104" s="134"/>
      <c r="Q104" s="134"/>
      <c r="R104" s="134"/>
      <c r="S104" s="134"/>
      <c r="T104" s="134"/>
      <c r="U104" s="134"/>
      <c r="V104" s="134"/>
      <c r="W104" s="134">
        <v>1</v>
      </c>
      <c r="X104" s="134"/>
      <c r="Y104" s="134"/>
      <c r="Z104" s="134"/>
      <c r="AA104" s="183"/>
      <c r="AB104" s="191"/>
      <c r="AC104" s="134"/>
      <c r="AD104" s="134"/>
      <c r="AE104" s="134"/>
      <c r="AF104" s="134"/>
      <c r="AG104" s="134"/>
      <c r="AH104" s="134"/>
      <c r="AI104" s="192"/>
      <c r="AJ104" s="186"/>
    </row>
    <row r="105" spans="2:36" ht="14.25">
      <c r="B105" s="133"/>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c r="AA105" s="183"/>
      <c r="AB105" s="191"/>
      <c r="AC105" s="134"/>
      <c r="AD105" s="134"/>
      <c r="AE105" s="134"/>
      <c r="AF105" s="134"/>
      <c r="AG105" s="134"/>
      <c r="AH105" s="134"/>
      <c r="AI105" s="192"/>
      <c r="AJ105" s="186"/>
    </row>
    <row r="106" spans="2:36" ht="14.25">
      <c r="B106" s="133" t="s">
        <v>1392</v>
      </c>
      <c r="C106" s="134"/>
      <c r="D106" s="134"/>
      <c r="E106" s="134"/>
      <c r="F106" s="134"/>
      <c r="G106" s="134"/>
      <c r="H106" s="134"/>
      <c r="I106" s="134"/>
      <c r="J106" s="134"/>
      <c r="K106" s="134"/>
      <c r="L106" s="134">
        <v>1</v>
      </c>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c r="C107" s="134"/>
      <c r="D107" s="134"/>
      <c r="E107" s="134"/>
      <c r="F107" s="134"/>
      <c r="G107" s="134"/>
      <c r="H107" s="134"/>
      <c r="I107" s="134"/>
      <c r="J107" s="134"/>
      <c r="K107" s="134"/>
      <c r="L107" s="134"/>
      <c r="M107" s="134"/>
      <c r="N107" s="134"/>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5" thickBot="1">
      <c r="B108" s="137" t="s">
        <v>1393</v>
      </c>
      <c r="C108" s="138"/>
      <c r="D108" s="138"/>
      <c r="E108" s="138"/>
      <c r="F108" s="138"/>
      <c r="G108" s="138"/>
      <c r="H108" s="138">
        <v>1</v>
      </c>
      <c r="I108" s="138"/>
      <c r="J108" s="138"/>
      <c r="K108" s="138">
        <v>1</v>
      </c>
      <c r="L108" s="138"/>
      <c r="M108" s="138">
        <v>1</v>
      </c>
      <c r="N108" s="138"/>
      <c r="O108" s="139"/>
      <c r="P108" s="138"/>
      <c r="Q108" s="138"/>
      <c r="R108" s="138"/>
      <c r="S108" s="138"/>
      <c r="T108" s="138"/>
      <c r="U108" s="138"/>
      <c r="V108" s="138"/>
      <c r="W108" s="138"/>
      <c r="X108" s="138">
        <v>2</v>
      </c>
      <c r="Y108" s="138"/>
      <c r="Z108" s="138"/>
      <c r="AA108" s="275"/>
      <c r="AB108" s="193"/>
      <c r="AC108" s="138"/>
      <c r="AD108" s="138"/>
      <c r="AE108" s="138"/>
      <c r="AF108" s="138"/>
      <c r="AG108" s="138"/>
      <c r="AH108" s="138"/>
      <c r="AI108" s="194"/>
      <c r="AJ108" s="187"/>
    </row>
    <row r="109" spans="2:36" ht="14.25">
      <c r="B109" s="298"/>
      <c r="C109" s="299"/>
      <c r="D109" s="299"/>
      <c r="E109" s="299"/>
      <c r="F109" s="299"/>
      <c r="G109" s="299"/>
      <c r="H109" s="299"/>
      <c r="I109" s="299"/>
      <c r="J109" s="299"/>
      <c r="K109" s="299"/>
      <c r="L109" s="299"/>
      <c r="M109" s="299"/>
      <c r="N109" s="299"/>
      <c r="O109" s="300"/>
      <c r="P109" s="299"/>
      <c r="Q109" s="299"/>
      <c r="R109" s="299"/>
      <c r="S109" s="299"/>
      <c r="T109" s="299"/>
      <c r="U109" s="299"/>
      <c r="V109" s="299"/>
      <c r="W109" s="299"/>
      <c r="X109" s="299"/>
      <c r="Y109" s="299"/>
      <c r="Z109" s="299"/>
      <c r="AA109" s="300"/>
      <c r="AB109" s="299"/>
      <c r="AC109" s="299"/>
      <c r="AD109" s="299"/>
      <c r="AE109" s="299"/>
      <c r="AF109" s="299"/>
      <c r="AG109" s="299"/>
      <c r="AH109" s="299"/>
      <c r="AI109" s="299"/>
      <c r="AJ109" s="298"/>
    </row>
    <row r="110" ht="19.5" thickBot="1">
      <c r="B110" s="166" t="s">
        <v>925</v>
      </c>
    </row>
    <row r="111" spans="2:36" ht="24" thickBot="1">
      <c r="B111" s="6"/>
      <c r="C111" s="494" t="s">
        <v>686</v>
      </c>
      <c r="D111" s="495"/>
      <c r="E111" s="495"/>
      <c r="F111" s="495"/>
      <c r="G111" s="495"/>
      <c r="H111" s="495"/>
      <c r="I111" s="495"/>
      <c r="J111" s="495"/>
      <c r="K111" s="495"/>
      <c r="L111" s="495"/>
      <c r="M111" s="495"/>
      <c r="N111" s="496"/>
      <c r="O111" s="117"/>
      <c r="P111" s="497" t="s">
        <v>687</v>
      </c>
      <c r="Q111" s="498"/>
      <c r="R111" s="498"/>
      <c r="S111" s="498"/>
      <c r="T111" s="498"/>
      <c r="U111" s="498"/>
      <c r="V111" s="498"/>
      <c r="W111" s="498"/>
      <c r="X111" s="498"/>
      <c r="Y111" s="498"/>
      <c r="Z111" s="499"/>
      <c r="AA111" s="117"/>
      <c r="AB111" s="497" t="s">
        <v>688</v>
      </c>
      <c r="AC111" s="498"/>
      <c r="AD111" s="498"/>
      <c r="AE111" s="498"/>
      <c r="AF111" s="498"/>
      <c r="AG111" s="498"/>
      <c r="AH111" s="498"/>
      <c r="AI111" s="499"/>
      <c r="AJ111" s="181"/>
    </row>
    <row r="112" spans="2:39" s="62" customFormat="1" ht="196.5" customHeight="1" thickBot="1">
      <c r="B112" s="113">
        <v>2008</v>
      </c>
      <c r="C112" s="114" t="s">
        <v>1703</v>
      </c>
      <c r="D112" s="114" t="s">
        <v>1702</v>
      </c>
      <c r="E112" s="114" t="s">
        <v>672</v>
      </c>
      <c r="F112" s="114" t="s">
        <v>1704</v>
      </c>
      <c r="G112" s="114" t="s">
        <v>378</v>
      </c>
      <c r="H112" s="114" t="s">
        <v>673</v>
      </c>
      <c r="I112" s="114" t="s">
        <v>647</v>
      </c>
      <c r="J112" s="114" t="s">
        <v>674</v>
      </c>
      <c r="K112" s="114" t="s">
        <v>675</v>
      </c>
      <c r="L112" s="114" t="s">
        <v>685</v>
      </c>
      <c r="M112" s="114" t="s">
        <v>389</v>
      </c>
      <c r="N112" s="114" t="s">
        <v>303</v>
      </c>
      <c r="O112" s="115"/>
      <c r="P112" s="114" t="s">
        <v>1703</v>
      </c>
      <c r="Q112" s="114" t="s">
        <v>1702</v>
      </c>
      <c r="R112" s="114" t="s">
        <v>672</v>
      </c>
      <c r="S112" s="114" t="s">
        <v>1704</v>
      </c>
      <c r="T112" s="114" t="s">
        <v>378</v>
      </c>
      <c r="U112" s="114" t="s">
        <v>673</v>
      </c>
      <c r="V112" s="114" t="s">
        <v>647</v>
      </c>
      <c r="W112" s="114" t="s">
        <v>674</v>
      </c>
      <c r="X112" s="114" t="s">
        <v>675</v>
      </c>
      <c r="Y112" s="114" t="s">
        <v>685</v>
      </c>
      <c r="Z112" s="173" t="s">
        <v>389</v>
      </c>
      <c r="AA112" s="115"/>
      <c r="AB112" s="114" t="s">
        <v>1705</v>
      </c>
      <c r="AC112" s="114" t="s">
        <v>376</v>
      </c>
      <c r="AD112" s="114" t="s">
        <v>379</v>
      </c>
      <c r="AE112" s="114" t="s">
        <v>390</v>
      </c>
      <c r="AF112" s="114" t="s">
        <v>381</v>
      </c>
      <c r="AG112" s="114" t="s">
        <v>382</v>
      </c>
      <c r="AH112" s="114" t="s">
        <v>383</v>
      </c>
      <c r="AI112" s="116" t="s">
        <v>389</v>
      </c>
      <c r="AJ112" s="116"/>
      <c r="AK112" s="112"/>
      <c r="AL112" s="112"/>
      <c r="AM112" s="112"/>
    </row>
    <row r="113" spans="2:36" ht="14.25">
      <c r="B113" s="130" t="s">
        <v>1305</v>
      </c>
      <c r="C113" s="131"/>
      <c r="D113" s="131"/>
      <c r="E113" s="131"/>
      <c r="F113" s="131"/>
      <c r="G113" s="131"/>
      <c r="H113" s="131"/>
      <c r="I113" s="131"/>
      <c r="J113" s="131"/>
      <c r="K113" s="131">
        <v>1</v>
      </c>
      <c r="L113" s="131">
        <v>1</v>
      </c>
      <c r="M113" s="131"/>
      <c r="N113" s="131"/>
      <c r="O113" s="132"/>
      <c r="P113" s="131"/>
      <c r="Q113" s="131"/>
      <c r="R113" s="131"/>
      <c r="S113" s="131"/>
      <c r="T113" s="131"/>
      <c r="U113" s="131"/>
      <c r="V113" s="131"/>
      <c r="W113" s="131"/>
      <c r="X113" s="131"/>
      <c r="Y113" s="131"/>
      <c r="Z113" s="131"/>
      <c r="AA113" s="182"/>
      <c r="AB113" s="188"/>
      <c r="AC113" s="189"/>
      <c r="AD113" s="189"/>
      <c r="AE113" s="189"/>
      <c r="AF113" s="189"/>
      <c r="AG113" s="189"/>
      <c r="AH113" s="189"/>
      <c r="AI113" s="190"/>
      <c r="AJ113" s="185"/>
    </row>
    <row r="114" spans="2:36" ht="14.25">
      <c r="B114" s="133"/>
      <c r="C114" s="134"/>
      <c r="D114" s="134"/>
      <c r="E114" s="134"/>
      <c r="F114" s="134"/>
      <c r="G114" s="134"/>
      <c r="H114" s="134"/>
      <c r="I114" s="134"/>
      <c r="J114" s="134"/>
      <c r="K114" s="134"/>
      <c r="L114" s="134"/>
      <c r="M114" s="134"/>
      <c r="N114" s="134"/>
      <c r="O114" s="135"/>
      <c r="P114" s="134"/>
      <c r="Q114" s="134"/>
      <c r="R114" s="134"/>
      <c r="S114" s="134"/>
      <c r="T114" s="134"/>
      <c r="U114" s="134"/>
      <c r="V114" s="134"/>
      <c r="W114" s="134"/>
      <c r="X114" s="134"/>
      <c r="Y114" s="134"/>
      <c r="Z114" s="134"/>
      <c r="AA114" s="183"/>
      <c r="AB114" s="191"/>
      <c r="AC114" s="134"/>
      <c r="AD114" s="134"/>
      <c r="AE114" s="134"/>
      <c r="AF114" s="134"/>
      <c r="AG114" s="134"/>
      <c r="AH114" s="134"/>
      <c r="AI114" s="192"/>
      <c r="AJ114" s="186"/>
    </row>
    <row r="115" spans="2:36" ht="14.25">
      <c r="B115" s="133" t="s">
        <v>1307</v>
      </c>
      <c r="C115" s="134"/>
      <c r="D115" s="134"/>
      <c r="E115" s="134"/>
      <c r="F115" s="134"/>
      <c r="G115" s="134"/>
      <c r="H115" s="134"/>
      <c r="I115" s="134"/>
      <c r="J115" s="134"/>
      <c r="K115" s="134">
        <v>1</v>
      </c>
      <c r="L115" s="134">
        <v>2</v>
      </c>
      <c r="M115" s="134"/>
      <c r="N115" s="134"/>
      <c r="O115" s="135"/>
      <c r="P115" s="134"/>
      <c r="Q115" s="134"/>
      <c r="R115" s="134"/>
      <c r="S115" s="134">
        <v>1</v>
      </c>
      <c r="T115" s="134"/>
      <c r="U115" s="134"/>
      <c r="V115" s="134"/>
      <c r="W115" s="134"/>
      <c r="X115" s="134"/>
      <c r="Y115" s="134">
        <v>2</v>
      </c>
      <c r="Z115" s="134"/>
      <c r="AA115" s="183"/>
      <c r="AB115" s="191"/>
      <c r="AC115" s="134"/>
      <c r="AD115" s="134"/>
      <c r="AE115" s="134"/>
      <c r="AF115" s="134"/>
      <c r="AG115" s="134">
        <v>3</v>
      </c>
      <c r="AH115" s="134"/>
      <c r="AI115" s="192"/>
      <c r="AJ115" s="186"/>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1308</v>
      </c>
      <c r="C117" s="134">
        <v>2</v>
      </c>
      <c r="D117" s="134"/>
      <c r="E117" s="134"/>
      <c r="F117" s="134"/>
      <c r="G117" s="134"/>
      <c r="H117" s="134"/>
      <c r="I117" s="134"/>
      <c r="J117" s="134"/>
      <c r="K117" s="134">
        <v>8</v>
      </c>
      <c r="L117" s="134">
        <v>3</v>
      </c>
      <c r="M117" s="134"/>
      <c r="N117" s="134"/>
      <c r="O117" s="135"/>
      <c r="P117" s="134"/>
      <c r="Q117" s="134"/>
      <c r="R117" s="134"/>
      <c r="S117" s="134"/>
      <c r="T117" s="134"/>
      <c r="U117" s="134"/>
      <c r="V117" s="134"/>
      <c r="W117" s="134"/>
      <c r="X117" s="134"/>
      <c r="Y117" s="134"/>
      <c r="Z117" s="134">
        <v>1</v>
      </c>
      <c r="AA117" s="183"/>
      <c r="AB117" s="191"/>
      <c r="AC117" s="134"/>
      <c r="AD117" s="134"/>
      <c r="AE117" s="134"/>
      <c r="AF117" s="134"/>
      <c r="AG117" s="134"/>
      <c r="AH117" s="134"/>
      <c r="AI117" s="192">
        <v>1</v>
      </c>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1309</v>
      </c>
      <c r="C119" s="134"/>
      <c r="D119" s="134"/>
      <c r="E119" s="134"/>
      <c r="F119" s="134">
        <v>1</v>
      </c>
      <c r="G119" s="134"/>
      <c r="H119" s="134">
        <v>2</v>
      </c>
      <c r="I119" s="134"/>
      <c r="J119" s="134"/>
      <c r="K119" s="134">
        <v>3</v>
      </c>
      <c r="L119" s="134">
        <v>1</v>
      </c>
      <c r="M119" s="134"/>
      <c r="N119" s="134"/>
      <c r="O119" s="135"/>
      <c r="P119" s="134"/>
      <c r="Q119" s="134"/>
      <c r="R119" s="134"/>
      <c r="S119" s="134"/>
      <c r="T119" s="134"/>
      <c r="U119" s="134">
        <v>1</v>
      </c>
      <c r="V119" s="134"/>
      <c r="W119" s="134"/>
      <c r="X119" s="134">
        <v>1</v>
      </c>
      <c r="Y119" s="134"/>
      <c r="Z119" s="134"/>
      <c r="AA119" s="183"/>
      <c r="AB119" s="191"/>
      <c r="AC119" s="134"/>
      <c r="AD119" s="134">
        <v>2</v>
      </c>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1310</v>
      </c>
      <c r="C121" s="134"/>
      <c r="D121" s="134"/>
      <c r="E121" s="134"/>
      <c r="F121" s="134"/>
      <c r="G121" s="134"/>
      <c r="H121" s="134"/>
      <c r="I121" s="134"/>
      <c r="J121" s="134"/>
      <c r="K121" s="134">
        <v>1</v>
      </c>
      <c r="L121" s="134">
        <v>1</v>
      </c>
      <c r="M121" s="134"/>
      <c r="N121" s="134"/>
      <c r="O121" s="135"/>
      <c r="P121" s="134"/>
      <c r="Q121" s="134"/>
      <c r="R121" s="134"/>
      <c r="S121" s="134"/>
      <c r="T121" s="134"/>
      <c r="U121" s="134"/>
      <c r="V121" s="134"/>
      <c r="W121" s="134"/>
      <c r="X121" s="134">
        <v>1</v>
      </c>
      <c r="Y121" s="134"/>
      <c r="Z121" s="134"/>
      <c r="AA121" s="183"/>
      <c r="AB121" s="191"/>
      <c r="AC121" s="134"/>
      <c r="AD121" s="134"/>
      <c r="AE121" s="134"/>
      <c r="AF121" s="134"/>
      <c r="AG121" s="134">
        <v>1</v>
      </c>
      <c r="AH121" s="134"/>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1311</v>
      </c>
      <c r="C123" s="134"/>
      <c r="D123" s="134">
        <v>2</v>
      </c>
      <c r="E123" s="134"/>
      <c r="F123" s="134">
        <v>1</v>
      </c>
      <c r="G123" s="134">
        <v>1</v>
      </c>
      <c r="H123" s="134"/>
      <c r="I123" s="134"/>
      <c r="J123" s="134"/>
      <c r="K123" s="134">
        <v>1</v>
      </c>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1312</v>
      </c>
      <c r="C125" s="134"/>
      <c r="D125" s="134"/>
      <c r="E125" s="134">
        <v>1</v>
      </c>
      <c r="F125" s="134"/>
      <c r="G125" s="134"/>
      <c r="H125" s="134"/>
      <c r="I125" s="134"/>
      <c r="J125" s="134"/>
      <c r="K125" s="134"/>
      <c r="L125" s="134"/>
      <c r="M125" s="134"/>
      <c r="N125" s="134"/>
      <c r="O125" s="135"/>
      <c r="P125" s="134"/>
      <c r="Q125" s="134"/>
      <c r="R125" s="134">
        <v>1</v>
      </c>
      <c r="S125" s="134">
        <v>1</v>
      </c>
      <c r="T125" s="134"/>
      <c r="U125" s="134"/>
      <c r="V125" s="134"/>
      <c r="W125" s="134"/>
      <c r="X125" s="134"/>
      <c r="Y125" s="134"/>
      <c r="Z125" s="134"/>
      <c r="AA125" s="183"/>
      <c r="AB125" s="191"/>
      <c r="AC125" s="134"/>
      <c r="AD125" s="134"/>
      <c r="AE125" s="134"/>
      <c r="AF125" s="134"/>
      <c r="AG125" s="134"/>
      <c r="AH125" s="134">
        <v>2</v>
      </c>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1313</v>
      </c>
      <c r="C127" s="134">
        <v>2</v>
      </c>
      <c r="D127" s="134"/>
      <c r="E127" s="134"/>
      <c r="F127" s="134"/>
      <c r="G127" s="134"/>
      <c r="H127" s="134"/>
      <c r="I127" s="134"/>
      <c r="J127" s="134"/>
      <c r="K127" s="134"/>
      <c r="L127" s="134">
        <v>2</v>
      </c>
      <c r="M127" s="134"/>
      <c r="N127" s="134"/>
      <c r="O127" s="135"/>
      <c r="P127" s="134">
        <v>1</v>
      </c>
      <c r="Q127" s="134"/>
      <c r="R127" s="134"/>
      <c r="S127" s="134"/>
      <c r="T127" s="134">
        <v>1</v>
      </c>
      <c r="U127" s="134"/>
      <c r="V127" s="134"/>
      <c r="W127" s="134"/>
      <c r="X127" s="134"/>
      <c r="Y127" s="134">
        <v>1</v>
      </c>
      <c r="Z127" s="134"/>
      <c r="AA127" s="183"/>
      <c r="AB127" s="191">
        <v>1</v>
      </c>
      <c r="AC127" s="134"/>
      <c r="AD127" s="134"/>
      <c r="AE127" s="134"/>
      <c r="AF127" s="134"/>
      <c r="AG127" s="134">
        <v>1</v>
      </c>
      <c r="AH127" s="134">
        <v>1</v>
      </c>
      <c r="AI127" s="136"/>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1314</v>
      </c>
      <c r="C129" s="134"/>
      <c r="D129" s="134"/>
      <c r="E129" s="134"/>
      <c r="F129" s="134"/>
      <c r="G129" s="134"/>
      <c r="H129" s="134"/>
      <c r="I129" s="134"/>
      <c r="J129" s="134">
        <v>1</v>
      </c>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1315</v>
      </c>
      <c r="C131" s="134"/>
      <c r="D131" s="134"/>
      <c r="E131" s="134"/>
      <c r="F131" s="134"/>
      <c r="G131" s="134"/>
      <c r="H131" s="134"/>
      <c r="I131" s="134"/>
      <c r="J131" s="134"/>
      <c r="K131" s="134"/>
      <c r="L131" s="134">
        <v>1</v>
      </c>
      <c r="M131" s="134"/>
      <c r="N131" s="134"/>
      <c r="O131" s="135"/>
      <c r="P131" s="134">
        <v>2</v>
      </c>
      <c r="Q131" s="134"/>
      <c r="R131" s="134"/>
      <c r="S131" s="134"/>
      <c r="T131" s="134"/>
      <c r="U131" s="134"/>
      <c r="V131" s="134"/>
      <c r="W131" s="134">
        <v>1</v>
      </c>
      <c r="X131" s="134"/>
      <c r="Y131" s="134"/>
      <c r="Z131" s="134">
        <v>2</v>
      </c>
      <c r="AA131" s="183"/>
      <c r="AB131" s="191"/>
      <c r="AC131" s="134"/>
      <c r="AD131" s="134"/>
      <c r="AE131" s="134"/>
      <c r="AF131" s="134"/>
      <c r="AG131" s="134"/>
      <c r="AH131" s="134">
        <v>3</v>
      </c>
      <c r="AI131" s="192">
        <v>2</v>
      </c>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1392</v>
      </c>
      <c r="C133" s="134"/>
      <c r="D133" s="134"/>
      <c r="E133" s="134"/>
      <c r="F133" s="134"/>
      <c r="G133" s="134">
        <v>1</v>
      </c>
      <c r="H133" s="134"/>
      <c r="I133" s="134"/>
      <c r="J133" s="134"/>
      <c r="K133" s="134">
        <v>1</v>
      </c>
      <c r="L133" s="134"/>
      <c r="M133" s="134"/>
      <c r="N133" s="134">
        <v>1</v>
      </c>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5" thickBot="1">
      <c r="B135" s="137" t="s">
        <v>1393</v>
      </c>
      <c r="C135" s="138"/>
      <c r="D135" s="138"/>
      <c r="E135" s="138"/>
      <c r="F135" s="138"/>
      <c r="G135" s="138">
        <v>1</v>
      </c>
      <c r="H135" s="138"/>
      <c r="I135" s="138"/>
      <c r="J135" s="138"/>
      <c r="K135" s="138"/>
      <c r="L135" s="138">
        <v>1</v>
      </c>
      <c r="M135" s="138"/>
      <c r="N135" s="138"/>
      <c r="O135" s="139"/>
      <c r="P135" s="138"/>
      <c r="Q135" s="138"/>
      <c r="R135" s="138"/>
      <c r="S135" s="138"/>
      <c r="T135" s="138">
        <v>1</v>
      </c>
      <c r="U135" s="138"/>
      <c r="V135" s="138"/>
      <c r="W135" s="138"/>
      <c r="X135" s="138"/>
      <c r="Y135" s="138"/>
      <c r="Z135" s="138"/>
      <c r="AA135" s="275"/>
      <c r="AB135" s="193"/>
      <c r="AC135" s="138"/>
      <c r="AD135" s="138"/>
      <c r="AE135" s="138"/>
      <c r="AF135" s="138"/>
      <c r="AG135" s="138"/>
      <c r="AH135" s="138">
        <v>1</v>
      </c>
      <c r="AI135" s="194"/>
      <c r="AJ135" s="187"/>
    </row>
    <row r="136" spans="15:35" ht="12.75">
      <c r="O136" s="274"/>
      <c r="P136" s="52"/>
      <c r="Q136" s="52"/>
      <c r="R136" s="52"/>
      <c r="S136" s="52"/>
      <c r="T136" s="52"/>
      <c r="U136" s="52"/>
      <c r="V136" s="52"/>
      <c r="W136" s="52"/>
      <c r="X136" s="52"/>
      <c r="Y136" s="52"/>
      <c r="Z136" s="52"/>
      <c r="AA136" s="276"/>
      <c r="AB136" s="52"/>
      <c r="AC136" s="52"/>
      <c r="AD136" s="52"/>
      <c r="AE136" s="52"/>
      <c r="AF136" s="52"/>
      <c r="AG136" s="52"/>
      <c r="AH136" s="52"/>
      <c r="AI136" s="52"/>
    </row>
    <row r="137" spans="2:27" ht="18.75">
      <c r="B137" s="166" t="s">
        <v>925</v>
      </c>
      <c r="O137" s="274"/>
      <c r="AA137" s="274"/>
    </row>
    <row r="138" spans="2:28" ht="9.75" customHeight="1" thickBot="1">
      <c r="B138" s="6"/>
      <c r="N138" s="63"/>
      <c r="O138" s="277"/>
      <c r="P138" s="76"/>
      <c r="Z138" s="76"/>
      <c r="AA138" s="277"/>
      <c r="AB138" s="76"/>
    </row>
    <row r="139" spans="2:36" ht="24" thickBot="1">
      <c r="B139" s="6"/>
      <c r="C139" s="497" t="s">
        <v>686</v>
      </c>
      <c r="D139" s="498"/>
      <c r="E139" s="498"/>
      <c r="F139" s="498"/>
      <c r="G139" s="498"/>
      <c r="H139" s="498"/>
      <c r="I139" s="498"/>
      <c r="J139" s="498"/>
      <c r="K139" s="498"/>
      <c r="L139" s="498"/>
      <c r="M139" s="498"/>
      <c r="N139" s="499"/>
      <c r="O139" s="117"/>
      <c r="P139" s="500" t="s">
        <v>687</v>
      </c>
      <c r="Q139" s="498"/>
      <c r="R139" s="498"/>
      <c r="S139" s="498"/>
      <c r="T139" s="498"/>
      <c r="U139" s="498"/>
      <c r="V139" s="498"/>
      <c r="W139" s="498"/>
      <c r="X139" s="498"/>
      <c r="Y139" s="498"/>
      <c r="Z139" s="499"/>
      <c r="AA139" s="117"/>
      <c r="AB139" s="497" t="s">
        <v>688</v>
      </c>
      <c r="AC139" s="498"/>
      <c r="AD139" s="498"/>
      <c r="AE139" s="498"/>
      <c r="AF139" s="498"/>
      <c r="AG139" s="498"/>
      <c r="AH139" s="498"/>
      <c r="AI139" s="499"/>
      <c r="AJ139" s="181"/>
    </row>
    <row r="140" spans="2:39" s="62" customFormat="1" ht="196.5" customHeight="1" thickBot="1">
      <c r="B140" s="113">
        <v>2007</v>
      </c>
      <c r="C140" s="114" t="s">
        <v>1703</v>
      </c>
      <c r="D140" s="114" t="s">
        <v>1702</v>
      </c>
      <c r="E140" s="114" t="s">
        <v>672</v>
      </c>
      <c r="F140" s="114" t="s">
        <v>1704</v>
      </c>
      <c r="G140" s="114" t="s">
        <v>378</v>
      </c>
      <c r="H140" s="114" t="s">
        <v>673</v>
      </c>
      <c r="I140" s="114" t="s">
        <v>647</v>
      </c>
      <c r="J140" s="114" t="s">
        <v>674</v>
      </c>
      <c r="K140" s="114" t="s">
        <v>675</v>
      </c>
      <c r="L140" s="114" t="s">
        <v>685</v>
      </c>
      <c r="M140" s="114" t="s">
        <v>389</v>
      </c>
      <c r="N140" s="114" t="s">
        <v>303</v>
      </c>
      <c r="O140" s="115"/>
      <c r="P140" s="114" t="s">
        <v>1703</v>
      </c>
      <c r="Q140" s="114" t="s">
        <v>1702</v>
      </c>
      <c r="R140" s="114" t="s">
        <v>672</v>
      </c>
      <c r="S140" s="114" t="s">
        <v>1704</v>
      </c>
      <c r="T140" s="114" t="s">
        <v>378</v>
      </c>
      <c r="U140" s="114" t="s">
        <v>673</v>
      </c>
      <c r="V140" s="114" t="s">
        <v>647</v>
      </c>
      <c r="W140" s="114" t="s">
        <v>674</v>
      </c>
      <c r="X140" s="114" t="s">
        <v>675</v>
      </c>
      <c r="Y140" s="114" t="s">
        <v>685</v>
      </c>
      <c r="Z140" s="173" t="s">
        <v>389</v>
      </c>
      <c r="AA140" s="115"/>
      <c r="AB140" s="114" t="s">
        <v>375</v>
      </c>
      <c r="AC140" s="114" t="s">
        <v>1705</v>
      </c>
      <c r="AD140" s="114" t="s">
        <v>379</v>
      </c>
      <c r="AE140" s="114" t="s">
        <v>390</v>
      </c>
      <c r="AF140" s="114" t="s">
        <v>381</v>
      </c>
      <c r="AG140" s="114" t="s">
        <v>382</v>
      </c>
      <c r="AH140" s="114" t="s">
        <v>383</v>
      </c>
      <c r="AI140" s="116" t="s">
        <v>389</v>
      </c>
      <c r="AJ140" s="116"/>
      <c r="AK140" s="112"/>
      <c r="AL140" s="112"/>
      <c r="AM140" s="112"/>
    </row>
    <row r="141" spans="2:36" ht="14.25">
      <c r="B141" s="130" t="s">
        <v>1305</v>
      </c>
      <c r="C141" s="131"/>
      <c r="D141" s="131"/>
      <c r="E141" s="131">
        <v>2</v>
      </c>
      <c r="F141" s="131"/>
      <c r="G141" s="131">
        <v>1</v>
      </c>
      <c r="H141" s="131"/>
      <c r="I141" s="131"/>
      <c r="J141" s="131"/>
      <c r="K141" s="131">
        <v>5</v>
      </c>
      <c r="L141" s="131"/>
      <c r="M141" s="131"/>
      <c r="N141" s="131"/>
      <c r="O141" s="132"/>
      <c r="P141" s="131">
        <v>3</v>
      </c>
      <c r="Q141" s="131"/>
      <c r="R141" s="131"/>
      <c r="S141" s="131"/>
      <c r="T141" s="131">
        <v>1</v>
      </c>
      <c r="U141" s="131">
        <v>2</v>
      </c>
      <c r="V141" s="131"/>
      <c r="W141" s="131">
        <v>1</v>
      </c>
      <c r="X141" s="131"/>
      <c r="Y141" s="131"/>
      <c r="Z141" s="131"/>
      <c r="AA141" s="182"/>
      <c r="AB141" s="188">
        <v>2</v>
      </c>
      <c r="AC141" s="189"/>
      <c r="AD141" s="189">
        <v>1</v>
      </c>
      <c r="AE141" s="189">
        <v>1</v>
      </c>
      <c r="AF141" s="189"/>
      <c r="AG141" s="189"/>
      <c r="AH141" s="189">
        <v>3</v>
      </c>
      <c r="AI141" s="190"/>
      <c r="AJ141" s="185"/>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1307</v>
      </c>
      <c r="C143" s="134"/>
      <c r="D143" s="134">
        <v>1</v>
      </c>
      <c r="E143" s="134"/>
      <c r="F143" s="134"/>
      <c r="G143" s="134"/>
      <c r="H143" s="134"/>
      <c r="I143" s="134">
        <v>1</v>
      </c>
      <c r="J143" s="134">
        <v>1</v>
      </c>
      <c r="K143" s="134">
        <v>1</v>
      </c>
      <c r="L143" s="134"/>
      <c r="M143" s="134"/>
      <c r="N143" s="134"/>
      <c r="O143" s="135"/>
      <c r="P143" s="134">
        <v>1</v>
      </c>
      <c r="Q143" s="134">
        <v>1</v>
      </c>
      <c r="R143" s="134"/>
      <c r="S143" s="134"/>
      <c r="T143" s="134"/>
      <c r="U143" s="134"/>
      <c r="V143" s="134"/>
      <c r="W143" s="134"/>
      <c r="X143" s="134">
        <v>1</v>
      </c>
      <c r="Y143" s="134"/>
      <c r="Z143" s="134"/>
      <c r="AA143" s="183"/>
      <c r="AB143" s="191">
        <v>1</v>
      </c>
      <c r="AC143" s="134">
        <v>1</v>
      </c>
      <c r="AD143" s="134">
        <v>1</v>
      </c>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1308</v>
      </c>
      <c r="C145" s="134"/>
      <c r="D145" s="134"/>
      <c r="E145" s="134"/>
      <c r="F145" s="134">
        <v>2</v>
      </c>
      <c r="G145" s="134"/>
      <c r="H145" s="134"/>
      <c r="I145" s="134"/>
      <c r="J145" s="134"/>
      <c r="K145" s="134"/>
      <c r="L145" s="134">
        <v>1</v>
      </c>
      <c r="M145" s="134"/>
      <c r="N145" s="134"/>
      <c r="O145" s="135"/>
      <c r="P145" s="134">
        <v>1</v>
      </c>
      <c r="Q145" s="134">
        <v>1</v>
      </c>
      <c r="R145" s="134"/>
      <c r="S145" s="134">
        <v>1</v>
      </c>
      <c r="T145" s="134"/>
      <c r="U145" s="134"/>
      <c r="V145" s="134"/>
      <c r="W145" s="134"/>
      <c r="X145" s="134">
        <v>1</v>
      </c>
      <c r="Y145" s="134"/>
      <c r="Z145" s="134"/>
      <c r="AA145" s="183"/>
      <c r="AB145" s="191"/>
      <c r="AC145" s="134"/>
      <c r="AD145" s="134">
        <v>1</v>
      </c>
      <c r="AE145" s="134"/>
      <c r="AF145" s="134"/>
      <c r="AG145" s="134"/>
      <c r="AH145" s="134">
        <v>3</v>
      </c>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1309</v>
      </c>
      <c r="C147" s="134"/>
      <c r="D147" s="134"/>
      <c r="E147" s="134"/>
      <c r="F147" s="134"/>
      <c r="G147" s="134">
        <v>1</v>
      </c>
      <c r="H147" s="134"/>
      <c r="I147" s="134"/>
      <c r="J147" s="134"/>
      <c r="K147" s="134"/>
      <c r="L147" s="134"/>
      <c r="M147" s="134"/>
      <c r="N147" s="134"/>
      <c r="O147" s="135"/>
      <c r="P147" s="134"/>
      <c r="Q147" s="134"/>
      <c r="R147" s="134"/>
      <c r="S147" s="134"/>
      <c r="T147" s="134">
        <v>1</v>
      </c>
      <c r="U147" s="134"/>
      <c r="V147" s="134"/>
      <c r="W147" s="134"/>
      <c r="X147" s="134"/>
      <c r="Y147" s="134"/>
      <c r="Z147" s="134"/>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1310</v>
      </c>
      <c r="C149" s="134"/>
      <c r="D149" s="134"/>
      <c r="E149" s="134"/>
      <c r="F149" s="134"/>
      <c r="G149" s="134"/>
      <c r="H149" s="134"/>
      <c r="I149" s="134"/>
      <c r="J149" s="134"/>
      <c r="K149" s="134"/>
      <c r="L149" s="134"/>
      <c r="M149" s="134"/>
      <c r="N149" s="134"/>
      <c r="O149" s="135"/>
      <c r="P149" s="134"/>
      <c r="Q149" s="134"/>
      <c r="R149" s="134"/>
      <c r="S149" s="134">
        <v>1</v>
      </c>
      <c r="T149" s="134"/>
      <c r="U149" s="134"/>
      <c r="V149" s="134"/>
      <c r="W149" s="134"/>
      <c r="X149" s="134"/>
      <c r="Y149" s="134"/>
      <c r="Z149" s="134"/>
      <c r="AA149" s="183"/>
      <c r="AB149" s="191"/>
      <c r="AC149" s="134"/>
      <c r="AD149" s="134"/>
      <c r="AE149" s="134"/>
      <c r="AF149" s="134"/>
      <c r="AG149" s="134"/>
      <c r="AH149" s="134">
        <v>1</v>
      </c>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1311</v>
      </c>
      <c r="C151" s="134"/>
      <c r="D151" s="134"/>
      <c r="E151" s="134"/>
      <c r="F151" s="134">
        <v>1</v>
      </c>
      <c r="G151" s="134"/>
      <c r="H151" s="134"/>
      <c r="I151" s="134"/>
      <c r="J151" s="134">
        <v>1</v>
      </c>
      <c r="K151" s="134"/>
      <c r="L151" s="134"/>
      <c r="M151" s="134"/>
      <c r="N151" s="134"/>
      <c r="O151" s="135"/>
      <c r="P151" s="134">
        <v>1</v>
      </c>
      <c r="Q151" s="134"/>
      <c r="R151" s="134"/>
      <c r="S151" s="134"/>
      <c r="T151" s="134"/>
      <c r="U151" s="134">
        <v>1</v>
      </c>
      <c r="V151" s="134"/>
      <c r="W151" s="134"/>
      <c r="X151" s="134"/>
      <c r="Y151" s="134"/>
      <c r="Z151" s="134"/>
      <c r="AA151" s="183"/>
      <c r="AB151" s="191">
        <v>1</v>
      </c>
      <c r="AC151" s="134"/>
      <c r="AD151" s="134">
        <v>1</v>
      </c>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1312</v>
      </c>
      <c r="C153" s="134"/>
      <c r="D153" s="134"/>
      <c r="E153" s="134"/>
      <c r="F153" s="134">
        <v>1</v>
      </c>
      <c r="G153" s="134">
        <v>1</v>
      </c>
      <c r="H153" s="134"/>
      <c r="I153" s="134"/>
      <c r="J153" s="134"/>
      <c r="K153" s="134">
        <v>2</v>
      </c>
      <c r="L153" s="134"/>
      <c r="M153" s="134"/>
      <c r="N153" s="134"/>
      <c r="O153" s="135"/>
      <c r="P153" s="134">
        <v>1</v>
      </c>
      <c r="Q153" s="134"/>
      <c r="R153" s="134"/>
      <c r="S153" s="134"/>
      <c r="T153" s="134"/>
      <c r="U153" s="134"/>
      <c r="V153" s="134"/>
      <c r="W153" s="134"/>
      <c r="X153" s="134"/>
      <c r="Y153" s="134"/>
      <c r="Z153" s="134"/>
      <c r="AA153" s="183"/>
      <c r="AB153" s="191"/>
      <c r="AC153" s="134"/>
      <c r="AD153" s="134"/>
      <c r="AE153" s="134"/>
      <c r="AF153" s="134"/>
      <c r="AG153" s="134"/>
      <c r="AH153" s="134">
        <v>1</v>
      </c>
      <c r="AI153" s="192"/>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1313</v>
      </c>
      <c r="C155" s="134"/>
      <c r="D155" s="134"/>
      <c r="E155" s="134"/>
      <c r="F155" s="134"/>
      <c r="G155" s="134"/>
      <c r="H155" s="134"/>
      <c r="I155" s="134"/>
      <c r="J155" s="134"/>
      <c r="K155" s="134">
        <v>1</v>
      </c>
      <c r="L155" s="134"/>
      <c r="M155" s="134"/>
      <c r="N155" s="134"/>
      <c r="O155" s="135"/>
      <c r="P155" s="134"/>
      <c r="Q155" s="134">
        <v>1</v>
      </c>
      <c r="R155" s="134"/>
      <c r="S155" s="134"/>
      <c r="T155" s="134"/>
      <c r="U155" s="134"/>
      <c r="V155" s="134"/>
      <c r="W155" s="134">
        <v>1</v>
      </c>
      <c r="X155" s="134">
        <v>1</v>
      </c>
      <c r="Y155" s="134"/>
      <c r="Z155" s="134">
        <v>1</v>
      </c>
      <c r="AA155" s="183"/>
      <c r="AB155" s="191"/>
      <c r="AC155" s="134"/>
      <c r="AD155" s="134"/>
      <c r="AE155" s="134"/>
      <c r="AF155" s="134">
        <v>1</v>
      </c>
      <c r="AG155" s="134">
        <v>1</v>
      </c>
      <c r="AH155" s="134">
        <v>1</v>
      </c>
      <c r="AI155" s="136">
        <v>1</v>
      </c>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1314</v>
      </c>
      <c r="C157" s="134"/>
      <c r="D157" s="134"/>
      <c r="E157" s="134"/>
      <c r="F157" s="134"/>
      <c r="G157" s="134"/>
      <c r="H157" s="134"/>
      <c r="I157" s="134"/>
      <c r="J157" s="134"/>
      <c r="K157" s="134"/>
      <c r="L157" s="134">
        <v>1</v>
      </c>
      <c r="M157" s="134"/>
      <c r="N157" s="134"/>
      <c r="O157" s="135"/>
      <c r="P157" s="134"/>
      <c r="Q157" s="134"/>
      <c r="R157" s="134"/>
      <c r="S157" s="134"/>
      <c r="T157" s="134"/>
      <c r="U157" s="134"/>
      <c r="V157" s="134"/>
      <c r="W157" s="134"/>
      <c r="X157" s="134">
        <v>1</v>
      </c>
      <c r="Y157" s="134"/>
      <c r="Z157" s="134"/>
      <c r="AA157" s="183"/>
      <c r="AB157" s="191"/>
      <c r="AC157" s="134"/>
      <c r="AD157" s="134"/>
      <c r="AE157" s="134"/>
      <c r="AF157" s="134"/>
      <c r="AG157" s="134"/>
      <c r="AH157" s="134">
        <v>1</v>
      </c>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1315</v>
      </c>
      <c r="C159" s="134"/>
      <c r="D159" s="134"/>
      <c r="E159" s="134"/>
      <c r="F159" s="134">
        <v>2</v>
      </c>
      <c r="G159" s="134"/>
      <c r="H159" s="134"/>
      <c r="I159" s="134"/>
      <c r="J159" s="134"/>
      <c r="K159" s="134">
        <v>2</v>
      </c>
      <c r="L159" s="134">
        <v>1</v>
      </c>
      <c r="M159" s="134"/>
      <c r="N159" s="134"/>
      <c r="O159" s="135"/>
      <c r="P159" s="134">
        <v>1</v>
      </c>
      <c r="Q159" s="134"/>
      <c r="R159" s="134"/>
      <c r="S159" s="134"/>
      <c r="T159" s="134"/>
      <c r="U159" s="134">
        <v>1</v>
      </c>
      <c r="V159" s="134"/>
      <c r="W159" s="134"/>
      <c r="X159" s="134"/>
      <c r="Y159" s="134">
        <v>1</v>
      </c>
      <c r="Z159" s="134"/>
      <c r="AA159" s="183"/>
      <c r="AB159" s="191"/>
      <c r="AC159" s="134"/>
      <c r="AD159" s="134">
        <v>1</v>
      </c>
      <c r="AE159" s="134"/>
      <c r="AF159" s="134">
        <v>1</v>
      </c>
      <c r="AG159" s="134"/>
      <c r="AH159" s="134">
        <v>1</v>
      </c>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4.25">
      <c r="B161" s="133" t="s">
        <v>1392</v>
      </c>
      <c r="C161" s="134"/>
      <c r="D161" s="134"/>
      <c r="E161" s="134"/>
      <c r="F161" s="134"/>
      <c r="G161" s="134">
        <v>1</v>
      </c>
      <c r="H161" s="134"/>
      <c r="I161" s="134">
        <v>1</v>
      </c>
      <c r="J161" s="134">
        <v>2</v>
      </c>
      <c r="K161" s="134">
        <v>1</v>
      </c>
      <c r="L161" s="134"/>
      <c r="M161" s="134"/>
      <c r="N161" s="134"/>
      <c r="O161" s="135"/>
      <c r="P161" s="134"/>
      <c r="Q161" s="134"/>
      <c r="R161" s="134"/>
      <c r="S161" s="134"/>
      <c r="T161" s="134"/>
      <c r="U161" s="134"/>
      <c r="V161" s="134"/>
      <c r="W161" s="134"/>
      <c r="X161" s="134"/>
      <c r="Y161" s="134"/>
      <c r="Z161" s="134"/>
      <c r="AA161" s="183"/>
      <c r="AB161" s="191"/>
      <c r="AC161" s="134"/>
      <c r="AD161" s="134"/>
      <c r="AE161" s="134"/>
      <c r="AF161" s="134"/>
      <c r="AG161" s="134"/>
      <c r="AH161" s="134"/>
      <c r="AI161" s="192"/>
      <c r="AJ161" s="186"/>
    </row>
    <row r="162" spans="2:36" ht="14.25">
      <c r="B162" s="133"/>
      <c r="C162" s="134"/>
      <c r="D162" s="134"/>
      <c r="E162" s="134"/>
      <c r="F162" s="134"/>
      <c r="G162" s="134"/>
      <c r="H162" s="134"/>
      <c r="I162" s="134"/>
      <c r="J162" s="134"/>
      <c r="K162" s="134"/>
      <c r="L162" s="134"/>
      <c r="M162" s="134"/>
      <c r="N162" s="134"/>
      <c r="O162" s="135"/>
      <c r="P162" s="134"/>
      <c r="Q162" s="134"/>
      <c r="R162" s="134"/>
      <c r="S162" s="134"/>
      <c r="T162" s="134"/>
      <c r="U162" s="134"/>
      <c r="V162" s="134"/>
      <c r="W162" s="134"/>
      <c r="X162" s="134"/>
      <c r="Y162" s="134"/>
      <c r="Z162" s="134"/>
      <c r="AA162" s="183"/>
      <c r="AB162" s="191"/>
      <c r="AC162" s="134"/>
      <c r="AD162" s="134"/>
      <c r="AE162" s="134"/>
      <c r="AF162" s="134"/>
      <c r="AG162" s="134"/>
      <c r="AH162" s="134"/>
      <c r="AI162" s="192"/>
      <c r="AJ162" s="186"/>
    </row>
    <row r="163" spans="2:36" ht="15" thickBot="1">
      <c r="B163" s="137" t="s">
        <v>1393</v>
      </c>
      <c r="C163" s="138"/>
      <c r="D163" s="138"/>
      <c r="E163" s="138"/>
      <c r="F163" s="138"/>
      <c r="G163" s="138"/>
      <c r="H163" s="138"/>
      <c r="I163" s="138"/>
      <c r="J163" s="138"/>
      <c r="K163" s="138"/>
      <c r="L163" s="138"/>
      <c r="M163" s="138"/>
      <c r="N163" s="138"/>
      <c r="O163" s="139"/>
      <c r="P163" s="138"/>
      <c r="Q163" s="138"/>
      <c r="R163" s="138"/>
      <c r="S163" s="138"/>
      <c r="T163" s="138"/>
      <c r="U163" s="138"/>
      <c r="V163" s="138"/>
      <c r="W163" s="138"/>
      <c r="X163" s="138"/>
      <c r="Y163" s="138"/>
      <c r="Z163" s="138"/>
      <c r="AA163" s="184"/>
      <c r="AB163" s="193"/>
      <c r="AC163" s="138"/>
      <c r="AD163" s="138"/>
      <c r="AE163" s="138"/>
      <c r="AF163" s="138"/>
      <c r="AG163" s="138"/>
      <c r="AH163" s="138"/>
      <c r="AI163" s="194"/>
      <c r="AJ163" s="187"/>
    </row>
    <row r="164" spans="15:35" ht="12.75">
      <c r="O164" s="274"/>
      <c r="P164" s="52"/>
      <c r="Q164" s="52"/>
      <c r="R164" s="52"/>
      <c r="S164" s="52"/>
      <c r="T164" s="52"/>
      <c r="U164" s="52"/>
      <c r="V164" s="52"/>
      <c r="W164" s="52"/>
      <c r="X164" s="52"/>
      <c r="Y164" s="52"/>
      <c r="Z164" s="52"/>
      <c r="AA164" s="274"/>
      <c r="AB164" s="52"/>
      <c r="AC164" s="52"/>
      <c r="AD164" s="52"/>
      <c r="AE164" s="52"/>
      <c r="AF164" s="52"/>
      <c r="AG164" s="52"/>
      <c r="AH164" s="52"/>
      <c r="AI164" s="52"/>
    </row>
    <row r="165" spans="2:27" ht="24" customHeight="1">
      <c r="B165" s="166" t="s">
        <v>925</v>
      </c>
      <c r="C165" s="63"/>
      <c r="D165" s="63"/>
      <c r="E165" s="63"/>
      <c r="F165" s="63"/>
      <c r="G165" s="63"/>
      <c r="H165" s="63"/>
      <c r="I165" s="63"/>
      <c r="J165" s="63"/>
      <c r="K165" s="63"/>
      <c r="L165" s="63"/>
      <c r="M165" s="63"/>
      <c r="N165" s="63"/>
      <c r="O165" s="276"/>
      <c r="AA165" s="276"/>
    </row>
    <row r="166" spans="2:28" ht="9.75" customHeight="1" thickBot="1">
      <c r="B166" s="6"/>
      <c r="C166" s="63"/>
      <c r="D166" s="63"/>
      <c r="E166" s="63"/>
      <c r="F166" s="63"/>
      <c r="G166" s="63"/>
      <c r="H166" s="63"/>
      <c r="I166" s="63"/>
      <c r="J166" s="63"/>
      <c r="K166" s="63"/>
      <c r="L166" s="63"/>
      <c r="M166" s="63"/>
      <c r="N166" s="63"/>
      <c r="O166" s="277"/>
      <c r="P166" s="76"/>
      <c r="Z166" s="76"/>
      <c r="AA166" s="277"/>
      <c r="AB166" s="76"/>
    </row>
    <row r="167" spans="3:36" ht="23.25" customHeight="1" thickBot="1">
      <c r="C167" s="497" t="s">
        <v>686</v>
      </c>
      <c r="D167" s="498"/>
      <c r="E167" s="498"/>
      <c r="F167" s="498"/>
      <c r="G167" s="498"/>
      <c r="H167" s="498"/>
      <c r="I167" s="498"/>
      <c r="J167" s="498"/>
      <c r="K167" s="498"/>
      <c r="L167" s="498"/>
      <c r="M167" s="498"/>
      <c r="N167" s="499"/>
      <c r="O167" s="117"/>
      <c r="P167" s="500" t="s">
        <v>687</v>
      </c>
      <c r="Q167" s="498"/>
      <c r="R167" s="498"/>
      <c r="S167" s="498"/>
      <c r="T167" s="498"/>
      <c r="U167" s="498"/>
      <c r="V167" s="498"/>
      <c r="W167" s="498"/>
      <c r="X167" s="498"/>
      <c r="Y167" s="498"/>
      <c r="Z167" s="499"/>
      <c r="AA167" s="117"/>
      <c r="AB167" s="497" t="s">
        <v>688</v>
      </c>
      <c r="AC167" s="498"/>
      <c r="AD167" s="498"/>
      <c r="AE167" s="498"/>
      <c r="AF167" s="498"/>
      <c r="AG167" s="498"/>
      <c r="AH167" s="498"/>
      <c r="AI167" s="499"/>
      <c r="AJ167" s="181"/>
    </row>
    <row r="168" spans="2:38" s="62" customFormat="1" ht="191.25" thickBot="1">
      <c r="B168" s="113">
        <v>2006</v>
      </c>
      <c r="C168" s="114" t="s">
        <v>1703</v>
      </c>
      <c r="D168" s="114" t="s">
        <v>1702</v>
      </c>
      <c r="E168" s="114" t="s">
        <v>672</v>
      </c>
      <c r="F168" s="114" t="s">
        <v>1704</v>
      </c>
      <c r="G168" s="114" t="s">
        <v>378</v>
      </c>
      <c r="H168" s="114" t="s">
        <v>673</v>
      </c>
      <c r="I168" s="114" t="s">
        <v>647</v>
      </c>
      <c r="J168" s="114" t="s">
        <v>674</v>
      </c>
      <c r="K168" s="114" t="s">
        <v>675</v>
      </c>
      <c r="L168" s="114" t="s">
        <v>685</v>
      </c>
      <c r="M168" s="114" t="s">
        <v>389</v>
      </c>
      <c r="N168" s="114" t="s">
        <v>303</v>
      </c>
      <c r="O168" s="115"/>
      <c r="P168" s="114" t="s">
        <v>1703</v>
      </c>
      <c r="Q168" s="114" t="s">
        <v>1702</v>
      </c>
      <c r="R168" s="114" t="s">
        <v>672</v>
      </c>
      <c r="S168" s="114" t="s">
        <v>1704</v>
      </c>
      <c r="T168" s="114" t="s">
        <v>378</v>
      </c>
      <c r="U168" s="114" t="s">
        <v>673</v>
      </c>
      <c r="V168" s="114" t="s">
        <v>647</v>
      </c>
      <c r="W168" s="114" t="s">
        <v>674</v>
      </c>
      <c r="X168" s="114" t="s">
        <v>675</v>
      </c>
      <c r="Y168" s="114" t="s">
        <v>685</v>
      </c>
      <c r="Z168" s="114" t="s">
        <v>389</v>
      </c>
      <c r="AA168" s="115"/>
      <c r="AB168" s="114" t="s">
        <v>375</v>
      </c>
      <c r="AC168" s="114" t="s">
        <v>1705</v>
      </c>
      <c r="AD168" s="114" t="s">
        <v>379</v>
      </c>
      <c r="AE168" s="114" t="s">
        <v>390</v>
      </c>
      <c r="AF168" s="114" t="s">
        <v>381</v>
      </c>
      <c r="AG168" s="114" t="s">
        <v>382</v>
      </c>
      <c r="AH168" s="114" t="s">
        <v>383</v>
      </c>
      <c r="AI168" s="116" t="s">
        <v>389</v>
      </c>
      <c r="AJ168" s="116"/>
      <c r="AK168" s="112"/>
      <c r="AL168" s="112"/>
    </row>
    <row r="169" spans="2:36" ht="14.25">
      <c r="B169" s="130" t="s">
        <v>1312</v>
      </c>
      <c r="C169" s="131"/>
      <c r="D169" s="131"/>
      <c r="E169" s="131"/>
      <c r="F169" s="131"/>
      <c r="G169" s="131"/>
      <c r="H169" s="131"/>
      <c r="I169" s="131"/>
      <c r="J169" s="131"/>
      <c r="K169" s="131"/>
      <c r="L169" s="131"/>
      <c r="M169" s="131"/>
      <c r="N169" s="131"/>
      <c r="O169" s="132"/>
      <c r="P169" s="131">
        <v>1</v>
      </c>
      <c r="Q169" s="131"/>
      <c r="R169" s="131"/>
      <c r="S169" s="131"/>
      <c r="T169" s="131"/>
      <c r="U169" s="131"/>
      <c r="V169" s="131"/>
      <c r="W169" s="131"/>
      <c r="X169" s="131"/>
      <c r="Y169" s="131"/>
      <c r="Z169" s="131"/>
      <c r="AA169" s="182"/>
      <c r="AB169" s="188">
        <v>1</v>
      </c>
      <c r="AC169" s="189"/>
      <c r="AD169" s="189"/>
      <c r="AE169" s="189"/>
      <c r="AF169" s="189"/>
      <c r="AG169" s="189"/>
      <c r="AH169" s="189"/>
      <c r="AI169" s="190"/>
      <c r="AJ169" s="185"/>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1313</v>
      </c>
      <c r="C171" s="134"/>
      <c r="D171" s="134"/>
      <c r="E171" s="134"/>
      <c r="F171" s="134"/>
      <c r="G171" s="134"/>
      <c r="H171" s="134"/>
      <c r="I171" s="134"/>
      <c r="J171" s="134"/>
      <c r="K171" s="134"/>
      <c r="L171" s="134"/>
      <c r="M171" s="134"/>
      <c r="N171" s="134"/>
      <c r="O171" s="135"/>
      <c r="P171" s="134"/>
      <c r="Q171" s="134">
        <v>2</v>
      </c>
      <c r="R171" s="134"/>
      <c r="S171" s="134"/>
      <c r="T171" s="134"/>
      <c r="U171" s="134"/>
      <c r="V171" s="134"/>
      <c r="W171" s="134"/>
      <c r="X171" s="134"/>
      <c r="Y171" s="134"/>
      <c r="Z171" s="134"/>
      <c r="AA171" s="183"/>
      <c r="AB171" s="191"/>
      <c r="AC171" s="134">
        <v>2</v>
      </c>
      <c r="AD171" s="134"/>
      <c r="AE171" s="134"/>
      <c r="AF171" s="134"/>
      <c r="AG171" s="134"/>
      <c r="AH171" s="134"/>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1314</v>
      </c>
      <c r="C173" s="134"/>
      <c r="D173" s="134"/>
      <c r="E173" s="134"/>
      <c r="F173" s="134"/>
      <c r="G173" s="134"/>
      <c r="H173" s="134"/>
      <c r="I173" s="134"/>
      <c r="J173" s="134"/>
      <c r="K173" s="134">
        <v>1</v>
      </c>
      <c r="L173" s="134"/>
      <c r="M173" s="134"/>
      <c r="N173" s="134"/>
      <c r="O173" s="135"/>
      <c r="P173" s="134">
        <v>4</v>
      </c>
      <c r="Q173" s="134">
        <v>4</v>
      </c>
      <c r="R173" s="134"/>
      <c r="S173" s="134"/>
      <c r="T173" s="134"/>
      <c r="U173" s="134">
        <v>1</v>
      </c>
      <c r="V173" s="134"/>
      <c r="W173" s="134"/>
      <c r="X173" s="134"/>
      <c r="Y173" s="134"/>
      <c r="Z173" s="134"/>
      <c r="AA173" s="183"/>
      <c r="AB173" s="191">
        <v>1</v>
      </c>
      <c r="AC173" s="134">
        <v>2</v>
      </c>
      <c r="AD173" s="134"/>
      <c r="AE173" s="134">
        <v>1</v>
      </c>
      <c r="AF173" s="134"/>
      <c r="AG173" s="134">
        <v>1</v>
      </c>
      <c r="AH173" s="134">
        <v>4</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1315</v>
      </c>
      <c r="C175" s="134"/>
      <c r="D175" s="134"/>
      <c r="E175" s="134">
        <v>1</v>
      </c>
      <c r="F175" s="134"/>
      <c r="G175" s="134"/>
      <c r="H175" s="134"/>
      <c r="I175" s="134"/>
      <c r="J175" s="134"/>
      <c r="K175" s="134">
        <v>2</v>
      </c>
      <c r="L175" s="134"/>
      <c r="M175" s="134"/>
      <c r="N175" s="134"/>
      <c r="O175" s="135"/>
      <c r="P175" s="134">
        <v>1</v>
      </c>
      <c r="Q175" s="134">
        <v>1</v>
      </c>
      <c r="R175" s="134"/>
      <c r="S175" s="134"/>
      <c r="T175" s="134"/>
      <c r="U175" s="134"/>
      <c r="V175" s="134"/>
      <c r="W175" s="134"/>
      <c r="X175" s="134"/>
      <c r="Y175" s="134"/>
      <c r="Z175" s="134"/>
      <c r="AA175" s="183"/>
      <c r="AB175" s="191"/>
      <c r="AC175" s="134">
        <v>1</v>
      </c>
      <c r="AD175" s="134"/>
      <c r="AE175" s="134"/>
      <c r="AF175" s="134"/>
      <c r="AG175" s="134">
        <v>1</v>
      </c>
      <c r="AH175" s="134"/>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1392</v>
      </c>
      <c r="C177" s="134"/>
      <c r="D177" s="134"/>
      <c r="E177" s="134"/>
      <c r="F177" s="134"/>
      <c r="G177" s="134"/>
      <c r="H177" s="134"/>
      <c r="I177" s="134"/>
      <c r="J177" s="134"/>
      <c r="K177" s="134"/>
      <c r="L177" s="134"/>
      <c r="M177" s="134"/>
      <c r="N177" s="134"/>
      <c r="O177" s="135"/>
      <c r="P177" s="134"/>
      <c r="Q177" s="134">
        <v>1</v>
      </c>
      <c r="R177" s="134"/>
      <c r="S177" s="134"/>
      <c r="T177" s="134"/>
      <c r="U177" s="134"/>
      <c r="V177" s="134"/>
      <c r="W177" s="134"/>
      <c r="X177" s="134"/>
      <c r="Y177" s="134">
        <v>1</v>
      </c>
      <c r="Z177" s="134"/>
      <c r="AA177" s="183"/>
      <c r="AB177" s="191"/>
      <c r="AC177" s="134">
        <v>1</v>
      </c>
      <c r="AD177" s="134"/>
      <c r="AE177" s="134"/>
      <c r="AF177" s="134">
        <v>1</v>
      </c>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5" thickBot="1">
      <c r="B179" s="137" t="s">
        <v>1393</v>
      </c>
      <c r="C179" s="138"/>
      <c r="D179" s="138"/>
      <c r="E179" s="138">
        <v>1</v>
      </c>
      <c r="F179" s="138"/>
      <c r="G179" s="138">
        <v>1</v>
      </c>
      <c r="H179" s="138"/>
      <c r="I179" s="138"/>
      <c r="J179" s="138">
        <v>1</v>
      </c>
      <c r="K179" s="138"/>
      <c r="L179" s="138"/>
      <c r="M179" s="138"/>
      <c r="N179" s="138"/>
      <c r="O179" s="139"/>
      <c r="P179" s="138">
        <v>1</v>
      </c>
      <c r="Q179" s="138"/>
      <c r="R179" s="138"/>
      <c r="S179" s="138">
        <v>1</v>
      </c>
      <c r="T179" s="138"/>
      <c r="U179" s="138">
        <v>2</v>
      </c>
      <c r="V179" s="138"/>
      <c r="W179" s="138"/>
      <c r="X179" s="138"/>
      <c r="Y179" s="138"/>
      <c r="Z179" s="138"/>
      <c r="AA179" s="184"/>
      <c r="AB179" s="193"/>
      <c r="AC179" s="138"/>
      <c r="AD179" s="138">
        <v>1</v>
      </c>
      <c r="AE179" s="138">
        <v>1</v>
      </c>
      <c r="AF179" s="138">
        <v>1</v>
      </c>
      <c r="AG179" s="138"/>
      <c r="AH179" s="138">
        <v>1</v>
      </c>
      <c r="AI179" s="194"/>
      <c r="AJ179" s="187"/>
    </row>
    <row r="180" spans="2:35" ht="12.75" hidden="1">
      <c r="B180" s="63"/>
      <c r="C180" s="63"/>
      <c r="D180" s="63"/>
      <c r="E180" s="63"/>
      <c r="F180" s="63"/>
      <c r="G180" s="63"/>
      <c r="H180" s="63"/>
      <c r="I180" s="63"/>
      <c r="J180" s="63"/>
      <c r="K180" s="63"/>
      <c r="L180" s="63"/>
      <c r="M180" s="63"/>
      <c r="N180" s="63"/>
      <c r="O180" s="63"/>
      <c r="P180" s="52"/>
      <c r="Q180" s="52"/>
      <c r="R180" s="52"/>
      <c r="S180" s="52"/>
      <c r="T180" s="52"/>
      <c r="U180" s="52"/>
      <c r="V180" s="52"/>
      <c r="W180" s="52"/>
      <c r="X180" s="52"/>
      <c r="Y180" s="52"/>
      <c r="Z180" s="52"/>
      <c r="AA180" s="63"/>
      <c r="AB180" s="52"/>
      <c r="AC180" s="52"/>
      <c r="AD180" s="52"/>
      <c r="AE180" s="52"/>
      <c r="AF180" s="52"/>
      <c r="AG180" s="52"/>
      <c r="AH180" s="52"/>
      <c r="AI180" s="52"/>
    </row>
    <row r="181" spans="2:27" ht="12.75" hidden="1">
      <c r="B181" s="63"/>
      <c r="C181" s="63"/>
      <c r="D181" s="63"/>
      <c r="E181" s="63"/>
      <c r="F181" s="63"/>
      <c r="G181" s="63"/>
      <c r="H181" s="63"/>
      <c r="I181" s="63"/>
      <c r="J181" s="63"/>
      <c r="K181" s="63"/>
      <c r="L181" s="63"/>
      <c r="M181" s="63"/>
      <c r="N181" s="63"/>
      <c r="O181" s="63"/>
      <c r="AA181" s="63"/>
    </row>
    <row r="182" spans="2:27" ht="12.75" hidden="1">
      <c r="B182" s="63"/>
      <c r="C182" s="63"/>
      <c r="D182" s="63"/>
      <c r="E182" s="63"/>
      <c r="F182" s="63"/>
      <c r="G182" s="63"/>
      <c r="H182" s="63"/>
      <c r="I182" s="63"/>
      <c r="J182" s="63"/>
      <c r="K182" s="63"/>
      <c r="L182" s="63"/>
      <c r="M182" s="63"/>
      <c r="N182" s="63"/>
      <c r="O182" s="63"/>
      <c r="AA182" s="63"/>
    </row>
    <row r="183" spans="2:27" ht="12.75" hidden="1">
      <c r="B183" s="63"/>
      <c r="C183" s="63"/>
      <c r="D183" s="63"/>
      <c r="E183" s="63"/>
      <c r="F183" s="63"/>
      <c r="G183" s="63"/>
      <c r="H183" s="63"/>
      <c r="I183" s="63"/>
      <c r="J183" s="63"/>
      <c r="K183" s="63"/>
      <c r="L183" s="63"/>
      <c r="M183" s="63"/>
      <c r="N183" s="63"/>
      <c r="O183" s="63"/>
      <c r="AA183" s="63"/>
    </row>
    <row r="184" spans="3:4" ht="12.75" hidden="1">
      <c r="C184" s="63"/>
      <c r="D184" s="63"/>
    </row>
    <row r="185" spans="3:4" ht="12.75" hidden="1">
      <c r="C185" s="63"/>
      <c r="D185" s="63"/>
    </row>
    <row r="186" spans="3:4" ht="12.75" hidden="1">
      <c r="C186" s="63"/>
      <c r="D186" s="63"/>
    </row>
    <row r="187" spans="3:4" ht="12.75" hidden="1">
      <c r="C187" s="63"/>
      <c r="D187" s="63"/>
    </row>
    <row r="188" spans="3:4" ht="12.75" hidden="1">
      <c r="C188" s="63"/>
      <c r="D188" s="63"/>
    </row>
    <row r="189" spans="3:4" ht="12.75" hidden="1">
      <c r="C189" s="63"/>
      <c r="D189" s="63"/>
    </row>
    <row r="190" spans="3:4" ht="12.75" hidden="1">
      <c r="C190" s="63"/>
      <c r="D190" s="63"/>
    </row>
    <row r="191" spans="3:4" ht="12.75" hidden="1">
      <c r="C191" s="63"/>
      <c r="D191" s="63"/>
    </row>
    <row r="192" spans="3:4" ht="12.75" hidden="1">
      <c r="C192" s="63"/>
      <c r="D192" s="63"/>
    </row>
    <row r="193" ht="12.75"/>
    <row r="194" ht="12.75"/>
    <row r="195" ht="12.75"/>
    <row r="196" ht="12.75"/>
    <row r="197" ht="12.75"/>
    <row r="198" ht="12.75"/>
    <row r="199" ht="12.75"/>
    <row r="200" ht="12.75"/>
    <row r="201" ht="12.75"/>
    <row r="202" ht="12.75"/>
    <row r="203" ht="12.75"/>
    <row r="204" ht="12.75"/>
    <row r="205" ht="12.75"/>
    <row r="206" ht="12.75"/>
  </sheetData>
  <sheetProtection/>
  <mergeCells count="21">
    <mergeCell ref="C111:N111"/>
    <mergeCell ref="P111:Z111"/>
    <mergeCell ref="AB111:AI111"/>
    <mergeCell ref="C139:N139"/>
    <mergeCell ref="C167:N167"/>
    <mergeCell ref="AB139:AI139"/>
    <mergeCell ref="AB167:AI167"/>
    <mergeCell ref="P139:Z139"/>
    <mergeCell ref="P167:Z167"/>
    <mergeCell ref="C57:N57"/>
    <mergeCell ref="P57:Z57"/>
    <mergeCell ref="AB57:AI57"/>
    <mergeCell ref="C84:N84"/>
    <mergeCell ref="P84:Z84"/>
    <mergeCell ref="AB84:AI84"/>
    <mergeCell ref="C4:N4"/>
    <mergeCell ref="P4:Z4"/>
    <mergeCell ref="AB4:AI4"/>
    <mergeCell ref="C30:N30"/>
    <mergeCell ref="P30:Z30"/>
    <mergeCell ref="AB30:AI30"/>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01" t="s">
        <v>922</v>
      </c>
      <c r="B1" s="501"/>
      <c r="C1" s="501"/>
      <c r="D1" s="501"/>
      <c r="E1" s="501"/>
      <c r="F1" s="501"/>
      <c r="G1" s="501"/>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502" t="s">
        <v>834</v>
      </c>
      <c r="B16" s="502" t="s">
        <v>848</v>
      </c>
      <c r="C16" s="40">
        <f>SUM(C9:C15)</f>
        <v>308160</v>
      </c>
      <c r="D16" s="504">
        <f>SUM(D4:D15)</f>
        <v>16405</v>
      </c>
      <c r="E16" s="504">
        <f>C16-D16</f>
        <v>291755</v>
      </c>
      <c r="F16" s="540">
        <f>SUM(F4:F15)</f>
        <v>4989</v>
      </c>
      <c r="G16" s="542">
        <f>(E16-F16)/E16</f>
        <v>0.9829000359891005</v>
      </c>
    </row>
    <row r="17" spans="1:7" ht="23.25" customHeight="1" thickBot="1">
      <c r="A17" s="503"/>
      <c r="B17" s="503"/>
      <c r="C17" s="41" t="s">
        <v>1188</v>
      </c>
      <c r="D17" s="505"/>
      <c r="E17" s="505"/>
      <c r="F17" s="541"/>
      <c r="G17" s="543"/>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01" t="s">
        <v>921</v>
      </c>
      <c r="B1" s="501"/>
      <c r="C1" s="501"/>
      <c r="D1" s="501"/>
      <c r="E1" s="501"/>
      <c r="F1" s="501"/>
      <c r="G1" s="501"/>
    </row>
    <row r="2" spans="1:7" ht="23.25" customHeight="1" thickBot="1">
      <c r="A2" s="544" t="s">
        <v>835</v>
      </c>
      <c r="B2" s="544"/>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502" t="s">
        <v>834</v>
      </c>
      <c r="B16" s="502" t="s">
        <v>847</v>
      </c>
      <c r="C16" s="40">
        <f>SUM(C9:C15)</f>
        <v>105840</v>
      </c>
      <c r="D16" s="504">
        <f>SUM(D4:D15)</f>
        <v>315</v>
      </c>
      <c r="E16" s="504">
        <f>C16-D16</f>
        <v>105525</v>
      </c>
      <c r="F16" s="540">
        <f>SUM(F4:F15)</f>
        <v>1723</v>
      </c>
      <c r="G16" s="542">
        <f>(E16-F16)/E16</f>
        <v>0.9836721156124141</v>
      </c>
    </row>
    <row r="17" spans="1:7" ht="23.25" customHeight="1" thickBot="1">
      <c r="A17" s="503"/>
      <c r="B17" s="503"/>
      <c r="C17" s="41" t="s">
        <v>1188</v>
      </c>
      <c r="D17" s="505"/>
      <c r="E17" s="505"/>
      <c r="F17" s="541"/>
      <c r="G17" s="543"/>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3.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502" t="s">
        <v>1316</v>
      </c>
      <c r="B15" s="502" t="s">
        <v>1306</v>
      </c>
      <c r="C15" s="40">
        <f>SUM(C3:C14)</f>
        <v>525600</v>
      </c>
      <c r="D15" s="504">
        <f>SUM(D3:D14)</f>
        <v>13894</v>
      </c>
      <c r="E15" s="504">
        <f>C15-D15</f>
        <v>511706</v>
      </c>
      <c r="F15" s="502">
        <f>SUM(F3:F14)</f>
        <v>3700</v>
      </c>
      <c r="G15" s="542">
        <v>0.9927</v>
      </c>
    </row>
    <row r="16" spans="1:7" ht="23.25" customHeight="1" thickBot="1">
      <c r="A16" s="503"/>
      <c r="B16" s="503"/>
      <c r="C16" s="41" t="s">
        <v>1394</v>
      </c>
      <c r="D16" s="505"/>
      <c r="E16" s="505"/>
      <c r="F16" s="503"/>
      <c r="G16" s="543"/>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U30"/>
  <sheetViews>
    <sheetView tabSelected="1" zoomScale="75" zoomScaleNormal="75" zoomScalePageLayoutView="0" workbookViewId="0" topLeftCell="A1">
      <selection activeCell="G10" sqref="G1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1915</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74" customFormat="1" ht="57">
      <c r="A4" s="102"/>
      <c r="B4" s="353" t="s">
        <v>1314</v>
      </c>
      <c r="C4" s="354">
        <v>41154</v>
      </c>
      <c r="D4" s="354">
        <v>41156</v>
      </c>
      <c r="E4" s="354" t="s">
        <v>1969</v>
      </c>
      <c r="F4" s="353" t="s">
        <v>1029</v>
      </c>
      <c r="G4" s="353" t="s">
        <v>1968</v>
      </c>
      <c r="H4" s="353">
        <v>112</v>
      </c>
      <c r="I4" s="452" t="s">
        <v>830</v>
      </c>
      <c r="J4" s="375" t="s">
        <v>1453</v>
      </c>
      <c r="K4" s="20" t="s">
        <v>1972</v>
      </c>
      <c r="L4" s="375" t="s">
        <v>1974</v>
      </c>
      <c r="M4" s="375" t="s">
        <v>960</v>
      </c>
      <c r="N4" s="375" t="s">
        <v>1326</v>
      </c>
      <c r="O4" s="375" t="s">
        <v>1207</v>
      </c>
      <c r="P4" s="375" t="s">
        <v>1952</v>
      </c>
      <c r="R4" s="463" t="s">
        <v>1980</v>
      </c>
      <c r="S4" s="354">
        <v>41154</v>
      </c>
      <c r="T4" s="550" t="s">
        <v>1973</v>
      </c>
      <c r="U4" s="424" t="s">
        <v>1287</v>
      </c>
    </row>
    <row r="5" spans="1:21" s="375" customFormat="1" ht="12.75">
      <c r="A5" s="327"/>
      <c r="B5" s="1"/>
      <c r="C5" s="548"/>
      <c r="D5" s="1"/>
      <c r="E5" s="1"/>
      <c r="F5" s="1"/>
      <c r="G5" s="1"/>
      <c r="H5" s="1"/>
      <c r="I5" s="1"/>
      <c r="J5" s="2"/>
      <c r="K5" s="1"/>
      <c r="L5" s="1"/>
      <c r="M5" s="1"/>
      <c r="N5" s="1"/>
      <c r="O5" s="1"/>
      <c r="P5" s="1"/>
      <c r="Q5" s="1"/>
      <c r="R5" s="1"/>
      <c r="S5" s="1"/>
      <c r="T5" s="1"/>
      <c r="U5" s="1"/>
    </row>
    <row r="6" spans="1:21" s="49" customFormat="1" ht="25.5">
      <c r="A6" s="23"/>
      <c r="B6" s="390" t="s">
        <v>1313</v>
      </c>
      <c r="C6" s="13">
        <v>41151</v>
      </c>
      <c r="D6" s="13" t="s">
        <v>1220</v>
      </c>
      <c r="E6" s="390" t="s">
        <v>1220</v>
      </c>
      <c r="F6" s="18" t="s">
        <v>1965</v>
      </c>
      <c r="G6" s="18" t="s">
        <v>1966</v>
      </c>
      <c r="H6" s="18">
        <v>76</v>
      </c>
      <c r="I6" s="18" t="s">
        <v>830</v>
      </c>
      <c r="J6" s="18" t="s">
        <v>1453</v>
      </c>
      <c r="K6" s="549" t="s">
        <v>1981</v>
      </c>
      <c r="L6" s="18" t="s">
        <v>1967</v>
      </c>
      <c r="M6" s="18" t="s">
        <v>960</v>
      </c>
      <c r="N6" s="18" t="s">
        <v>1326</v>
      </c>
      <c r="O6" s="18" t="s">
        <v>1977</v>
      </c>
      <c r="P6" s="377" t="s">
        <v>1975</v>
      </c>
      <c r="Q6" s="18" t="s">
        <v>1978</v>
      </c>
      <c r="R6" s="453" t="s">
        <v>1979</v>
      </c>
      <c r="S6" s="13">
        <v>41151</v>
      </c>
      <c r="T6" s="125" t="s">
        <v>1982</v>
      </c>
      <c r="U6" s="551" t="s">
        <v>1982</v>
      </c>
    </row>
    <row r="7" spans="2:21" s="23" customFormat="1" ht="25.5">
      <c r="B7" s="545" t="s">
        <v>1313</v>
      </c>
      <c r="C7" s="423">
        <v>41146</v>
      </c>
      <c r="D7" s="423">
        <v>41116</v>
      </c>
      <c r="E7" s="423" t="s">
        <v>1964</v>
      </c>
      <c r="F7" s="421" t="s">
        <v>1520</v>
      </c>
      <c r="G7" s="546">
        <v>0.3229166666666667</v>
      </c>
      <c r="H7" s="421">
        <v>1785</v>
      </c>
      <c r="I7" s="421" t="s">
        <v>830</v>
      </c>
      <c r="J7" s="421" t="s">
        <v>830</v>
      </c>
      <c r="K7" s="547" t="s">
        <v>1328</v>
      </c>
      <c r="L7" s="421" t="s">
        <v>1220</v>
      </c>
      <c r="M7" s="421" t="s">
        <v>1220</v>
      </c>
      <c r="N7" s="421" t="s">
        <v>1325</v>
      </c>
      <c r="O7" s="421" t="s">
        <v>1113</v>
      </c>
      <c r="P7" s="421" t="s">
        <v>26</v>
      </c>
      <c r="Q7" s="421" t="s">
        <v>1220</v>
      </c>
      <c r="R7" s="421" t="s">
        <v>1220</v>
      </c>
      <c r="S7" s="423" t="s">
        <v>1220</v>
      </c>
      <c r="T7" s="421"/>
      <c r="U7" s="424" t="s">
        <v>1287</v>
      </c>
    </row>
    <row r="8" spans="2:21" s="23" customFormat="1" ht="12.75">
      <c r="B8" s="390" t="s">
        <v>1313</v>
      </c>
      <c r="C8" s="13">
        <v>41125</v>
      </c>
      <c r="D8" s="13" t="s">
        <v>1220</v>
      </c>
      <c r="E8" s="327" t="s">
        <v>1220</v>
      </c>
      <c r="F8" s="18" t="s">
        <v>1510</v>
      </c>
      <c r="G8" s="18" t="s">
        <v>1976</v>
      </c>
      <c r="H8" s="18">
        <v>377</v>
      </c>
      <c r="I8" s="18" t="s">
        <v>830</v>
      </c>
      <c r="J8" s="18" t="s">
        <v>1395</v>
      </c>
      <c r="K8" s="493" t="s">
        <v>1326</v>
      </c>
      <c r="L8" s="18" t="s">
        <v>1963</v>
      </c>
      <c r="M8" s="18"/>
      <c r="N8" s="18" t="s">
        <v>1326</v>
      </c>
      <c r="O8" s="18" t="s">
        <v>1207</v>
      </c>
      <c r="P8" s="18" t="s">
        <v>1389</v>
      </c>
      <c r="Q8" s="18"/>
      <c r="R8" s="18" t="s">
        <v>1971</v>
      </c>
      <c r="S8" s="13" t="s">
        <v>1218</v>
      </c>
      <c r="T8" s="7" t="s">
        <v>1970</v>
      </c>
      <c r="U8" s="399"/>
    </row>
    <row r="9" spans="1:21" s="4" customFormat="1" ht="12.75">
      <c r="A9" s="327"/>
      <c r="B9" s="433"/>
      <c r="C9" s="459"/>
      <c r="D9" s="433"/>
      <c r="E9" s="433"/>
      <c r="F9" s="433"/>
      <c r="G9" s="433"/>
      <c r="H9" s="433"/>
      <c r="I9" s="433"/>
      <c r="J9" s="441"/>
      <c r="K9" s="433"/>
      <c r="L9" s="433"/>
      <c r="M9" s="433"/>
      <c r="N9" s="433"/>
      <c r="O9" s="433"/>
      <c r="P9" s="433"/>
      <c r="Q9" s="433"/>
      <c r="R9" s="433"/>
      <c r="S9" s="433"/>
      <c r="T9" s="433"/>
      <c r="U9" s="433"/>
    </row>
    <row r="10" spans="2:21" s="23" customFormat="1" ht="102">
      <c r="B10" s="390" t="s">
        <v>1312</v>
      </c>
      <c r="C10" s="13" t="s">
        <v>1962</v>
      </c>
      <c r="D10" s="13">
        <v>41109</v>
      </c>
      <c r="E10" s="110" t="s">
        <v>1955</v>
      </c>
      <c r="F10" s="18" t="s">
        <v>1220</v>
      </c>
      <c r="G10" s="18" t="s">
        <v>1220</v>
      </c>
      <c r="H10" s="18" t="s">
        <v>1220</v>
      </c>
      <c r="I10" s="18" t="s">
        <v>830</v>
      </c>
      <c r="J10" s="18" t="s">
        <v>1453</v>
      </c>
      <c r="K10" s="493" t="s">
        <v>1956</v>
      </c>
      <c r="L10" s="18"/>
      <c r="M10" s="18" t="s">
        <v>1220</v>
      </c>
      <c r="N10" s="18"/>
      <c r="O10" s="18" t="s">
        <v>1554</v>
      </c>
      <c r="P10" s="18"/>
      <c r="Q10" s="18" t="s">
        <v>1960</v>
      </c>
      <c r="R10" s="18" t="s">
        <v>1961</v>
      </c>
      <c r="S10" s="13">
        <v>41113</v>
      </c>
      <c r="T10" s="7" t="s">
        <v>1959</v>
      </c>
      <c r="U10" s="399"/>
    </row>
    <row r="11" spans="2:21" s="23" customFormat="1" ht="25.5">
      <c r="B11" s="379" t="s">
        <v>1312</v>
      </c>
      <c r="C11" s="57">
        <v>41105</v>
      </c>
      <c r="D11" s="57">
        <v>41095</v>
      </c>
      <c r="E11" s="57" t="s">
        <v>1957</v>
      </c>
      <c r="F11" s="59" t="s">
        <v>649</v>
      </c>
      <c r="G11" s="59" t="s">
        <v>1958</v>
      </c>
      <c r="H11" s="59">
        <v>764</v>
      </c>
      <c r="I11" s="59" t="s">
        <v>830</v>
      </c>
      <c r="J11" s="59" t="s">
        <v>830</v>
      </c>
      <c r="K11" s="445" t="s">
        <v>1328</v>
      </c>
      <c r="L11" s="59" t="s">
        <v>1220</v>
      </c>
      <c r="M11" s="59" t="s">
        <v>1220</v>
      </c>
      <c r="N11" s="59" t="s">
        <v>1325</v>
      </c>
      <c r="O11" s="59" t="s">
        <v>1113</v>
      </c>
      <c r="P11" s="59" t="s">
        <v>26</v>
      </c>
      <c r="Q11" s="59" t="s">
        <v>1220</v>
      </c>
      <c r="R11" s="59" t="s">
        <v>1220</v>
      </c>
      <c r="S11" s="57" t="s">
        <v>1220</v>
      </c>
      <c r="T11" s="59"/>
      <c r="U11" s="399" t="s">
        <v>1287</v>
      </c>
    </row>
    <row r="12" spans="1:21" s="4" customFormat="1" ht="12.75">
      <c r="A12" s="327"/>
      <c r="B12" s="433"/>
      <c r="C12" s="459"/>
      <c r="D12" s="433"/>
      <c r="E12" s="433"/>
      <c r="F12" s="433"/>
      <c r="G12" s="433"/>
      <c r="H12" s="433"/>
      <c r="I12" s="433"/>
      <c r="J12" s="441"/>
      <c r="K12" s="433"/>
      <c r="L12" s="433"/>
      <c r="M12" s="433"/>
      <c r="N12" s="433"/>
      <c r="O12" s="433"/>
      <c r="P12" s="433"/>
      <c r="Q12" s="433"/>
      <c r="R12" s="433"/>
      <c r="S12" s="433"/>
      <c r="T12" s="433"/>
      <c r="U12" s="433"/>
    </row>
    <row r="13" spans="2:21" s="23" customFormat="1" ht="25.5">
      <c r="B13" s="379" t="s">
        <v>1311</v>
      </c>
      <c r="C13" s="57">
        <v>41077</v>
      </c>
      <c r="D13" s="57">
        <v>41077</v>
      </c>
      <c r="E13" s="57" t="s">
        <v>1946</v>
      </c>
      <c r="F13" s="59" t="s">
        <v>649</v>
      </c>
      <c r="G13" s="59" t="s">
        <v>366</v>
      </c>
      <c r="H13" s="59">
        <v>720</v>
      </c>
      <c r="I13" s="59" t="s">
        <v>830</v>
      </c>
      <c r="J13" s="59" t="s">
        <v>830</v>
      </c>
      <c r="K13" s="445" t="s">
        <v>1328</v>
      </c>
      <c r="L13" s="59" t="s">
        <v>1220</v>
      </c>
      <c r="M13" s="59" t="s">
        <v>1220</v>
      </c>
      <c r="N13" s="59" t="s">
        <v>1325</v>
      </c>
      <c r="O13" s="59" t="s">
        <v>1113</v>
      </c>
      <c r="P13" s="59" t="s">
        <v>26</v>
      </c>
      <c r="Q13" s="59" t="s">
        <v>1220</v>
      </c>
      <c r="R13" s="59" t="s">
        <v>1220</v>
      </c>
      <c r="S13" s="57" t="s">
        <v>1220</v>
      </c>
      <c r="T13" s="59"/>
      <c r="U13" s="399" t="s">
        <v>1287</v>
      </c>
    </row>
    <row r="14" spans="2:21" ht="43.5" customHeight="1">
      <c r="B14" s="375" t="s">
        <v>1311</v>
      </c>
      <c r="C14" s="354">
        <v>41085</v>
      </c>
      <c r="D14" s="354">
        <v>41086</v>
      </c>
      <c r="E14" s="353" t="s">
        <v>1947</v>
      </c>
      <c r="F14" s="375" t="s">
        <v>1944</v>
      </c>
      <c r="G14" s="375" t="s">
        <v>1945</v>
      </c>
      <c r="H14" s="353">
        <v>37</v>
      </c>
      <c r="I14" s="492" t="s">
        <v>830</v>
      </c>
      <c r="J14" s="492" t="s">
        <v>1453</v>
      </c>
      <c r="K14" s="452" t="s">
        <v>1953</v>
      </c>
      <c r="L14" s="375" t="s">
        <v>151</v>
      </c>
      <c r="M14" s="375" t="s">
        <v>960</v>
      </c>
      <c r="N14" s="375" t="s">
        <v>1326</v>
      </c>
      <c r="O14" s="375" t="s">
        <v>1207</v>
      </c>
      <c r="P14" s="375" t="s">
        <v>1952</v>
      </c>
      <c r="Q14" s="125" t="s">
        <v>1954</v>
      </c>
      <c r="R14" s="474"/>
      <c r="S14" s="354">
        <v>41085</v>
      </c>
      <c r="T14" s="474"/>
      <c r="U14" s="399" t="s">
        <v>1287</v>
      </c>
    </row>
    <row r="15" spans="2:21" s="23" customFormat="1" ht="25.5">
      <c r="B15" s="379" t="s">
        <v>1311</v>
      </c>
      <c r="C15" s="57">
        <v>41037</v>
      </c>
      <c r="D15" s="57">
        <v>41026</v>
      </c>
      <c r="E15" s="57" t="s">
        <v>1948</v>
      </c>
      <c r="F15" s="59" t="s">
        <v>1949</v>
      </c>
      <c r="G15" s="59" t="s">
        <v>1950</v>
      </c>
      <c r="H15" s="59">
        <v>2796</v>
      </c>
      <c r="I15" s="59" t="s">
        <v>830</v>
      </c>
      <c r="J15" s="59" t="s">
        <v>830</v>
      </c>
      <c r="K15" s="445" t="s">
        <v>1951</v>
      </c>
      <c r="L15" s="59" t="s">
        <v>1220</v>
      </c>
      <c r="M15" s="59" t="s">
        <v>1220</v>
      </c>
      <c r="N15" s="59" t="s">
        <v>1325</v>
      </c>
      <c r="O15" s="59" t="s">
        <v>1113</v>
      </c>
      <c r="P15" s="59" t="s">
        <v>26</v>
      </c>
      <c r="Q15" s="59" t="s">
        <v>1220</v>
      </c>
      <c r="R15" s="59" t="s">
        <v>1220</v>
      </c>
      <c r="S15" s="57" t="s">
        <v>1220</v>
      </c>
      <c r="T15" s="59"/>
      <c r="U15" s="399" t="s">
        <v>1287</v>
      </c>
    </row>
    <row r="16" spans="1:21" s="4" customFormat="1" ht="12.75">
      <c r="A16" s="327"/>
      <c r="B16" s="433"/>
      <c r="C16" s="459"/>
      <c r="D16" s="433"/>
      <c r="E16" s="433"/>
      <c r="F16" s="433"/>
      <c r="G16" s="433"/>
      <c r="H16" s="433"/>
      <c r="I16" s="433"/>
      <c r="J16" s="441"/>
      <c r="K16" s="433"/>
      <c r="L16" s="433"/>
      <c r="M16" s="433"/>
      <c r="N16" s="433"/>
      <c r="O16" s="433"/>
      <c r="P16" s="433"/>
      <c r="Q16" s="433"/>
      <c r="R16" s="433"/>
      <c r="S16" s="433"/>
      <c r="T16" s="433"/>
      <c r="U16" s="433"/>
    </row>
    <row r="17" spans="2:21" ht="76.5">
      <c r="B17" s="375" t="s">
        <v>1310</v>
      </c>
      <c r="C17" s="354">
        <v>40674</v>
      </c>
      <c r="D17" s="354" t="s">
        <v>1220</v>
      </c>
      <c r="E17" s="375" t="s">
        <v>1220</v>
      </c>
      <c r="F17" s="375" t="s">
        <v>1932</v>
      </c>
      <c r="G17" s="375" t="s">
        <v>1933</v>
      </c>
      <c r="H17" s="353">
        <v>420</v>
      </c>
      <c r="I17" s="452" t="s">
        <v>830</v>
      </c>
      <c r="J17" s="16" t="s">
        <v>1453</v>
      </c>
      <c r="K17" s="434" t="s">
        <v>1936</v>
      </c>
      <c r="L17" s="452" t="s">
        <v>1939</v>
      </c>
      <c r="M17" s="375" t="s">
        <v>960</v>
      </c>
      <c r="N17" s="375" t="s">
        <v>1326</v>
      </c>
      <c r="O17" s="375" t="s">
        <v>1207</v>
      </c>
      <c r="P17" s="377" t="s">
        <v>1940</v>
      </c>
      <c r="Q17" s="454" t="s">
        <v>1934</v>
      </c>
      <c r="R17" s="483" t="s">
        <v>1935</v>
      </c>
      <c r="S17" s="354">
        <v>41041</v>
      </c>
      <c r="T17" s="481" t="s">
        <v>1943</v>
      </c>
      <c r="U17" s="399" t="s">
        <v>1287</v>
      </c>
    </row>
    <row r="18" spans="2:21" s="23" customFormat="1" ht="25.5">
      <c r="B18" s="379" t="s">
        <v>1310</v>
      </c>
      <c r="C18" s="57">
        <v>41035</v>
      </c>
      <c r="D18" s="57">
        <v>41026</v>
      </c>
      <c r="E18" s="57" t="s">
        <v>1937</v>
      </c>
      <c r="F18" s="59" t="s">
        <v>649</v>
      </c>
      <c r="G18" s="59" t="s">
        <v>1938</v>
      </c>
      <c r="H18" s="59">
        <v>772</v>
      </c>
      <c r="I18" s="59" t="s">
        <v>830</v>
      </c>
      <c r="J18" s="59" t="s">
        <v>830</v>
      </c>
      <c r="K18" s="445"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433"/>
      <c r="C19" s="459"/>
      <c r="D19" s="433"/>
      <c r="E19" s="433"/>
      <c r="F19" s="433"/>
      <c r="G19" s="433"/>
      <c r="H19" s="433"/>
      <c r="I19" s="433"/>
      <c r="J19" s="441"/>
      <c r="K19" s="433"/>
      <c r="L19" s="433"/>
      <c r="M19" s="433"/>
      <c r="N19" s="433"/>
      <c r="O19" s="433"/>
      <c r="P19" s="433"/>
      <c r="Q19" s="433"/>
      <c r="R19" s="433"/>
      <c r="S19" s="433"/>
      <c r="T19" s="433"/>
      <c r="U19" s="433"/>
    </row>
    <row r="20" spans="2:21" ht="76.5">
      <c r="B20" s="375" t="s">
        <v>1309</v>
      </c>
      <c r="C20" s="354">
        <v>41017</v>
      </c>
      <c r="D20" s="354">
        <v>41017</v>
      </c>
      <c r="E20" s="375" t="s">
        <v>1926</v>
      </c>
      <c r="F20" s="375" t="s">
        <v>1095</v>
      </c>
      <c r="G20" s="375" t="s">
        <v>1529</v>
      </c>
      <c r="H20" s="353">
        <v>60</v>
      </c>
      <c r="I20" s="452" t="s">
        <v>830</v>
      </c>
      <c r="J20" s="125" t="s">
        <v>1928</v>
      </c>
      <c r="K20" s="482" t="s">
        <v>1329</v>
      </c>
      <c r="L20" s="125" t="s">
        <v>1941</v>
      </c>
      <c r="M20" s="375" t="s">
        <v>960</v>
      </c>
      <c r="N20" s="375" t="s">
        <v>1329</v>
      </c>
      <c r="O20" s="375" t="s">
        <v>1207</v>
      </c>
      <c r="P20" s="20" t="s">
        <v>1930</v>
      </c>
      <c r="Q20" s="125" t="s">
        <v>1929</v>
      </c>
      <c r="R20" s="452" t="s">
        <v>1942</v>
      </c>
      <c r="S20" s="354">
        <v>41017</v>
      </c>
      <c r="T20" s="125" t="s">
        <v>1931</v>
      </c>
      <c r="U20" s="399" t="s">
        <v>1287</v>
      </c>
    </row>
    <row r="21" spans="2:21" s="23" customFormat="1" ht="25.5">
      <c r="B21" s="379" t="s">
        <v>1309</v>
      </c>
      <c r="C21" s="57">
        <v>41014</v>
      </c>
      <c r="D21" s="57">
        <v>41004</v>
      </c>
      <c r="E21" s="59" t="s">
        <v>1927</v>
      </c>
      <c r="F21" s="59" t="s">
        <v>649</v>
      </c>
      <c r="G21" s="59" t="s">
        <v>825</v>
      </c>
      <c r="H21" s="59">
        <v>920</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2:21" ht="51">
      <c r="B22" s="375" t="s">
        <v>1309</v>
      </c>
      <c r="C22" s="354">
        <v>41001</v>
      </c>
      <c r="D22" s="354">
        <v>41001</v>
      </c>
      <c r="E22" s="354" t="s">
        <v>1921</v>
      </c>
      <c r="F22" s="375" t="s">
        <v>1220</v>
      </c>
      <c r="G22" s="375" t="s">
        <v>1220</v>
      </c>
      <c r="H22" s="375" t="s">
        <v>1220</v>
      </c>
      <c r="I22" s="452" t="s">
        <v>830</v>
      </c>
      <c r="J22" s="375" t="s">
        <v>1453</v>
      </c>
      <c r="K22" s="125" t="s">
        <v>1923</v>
      </c>
      <c r="L22" s="474"/>
      <c r="M22" s="375" t="s">
        <v>1924</v>
      </c>
      <c r="N22" s="375" t="s">
        <v>1329</v>
      </c>
      <c r="O22" s="375" t="s">
        <v>1207</v>
      </c>
      <c r="P22" s="377" t="s">
        <v>1925</v>
      </c>
      <c r="Q22" s="474"/>
      <c r="R22" s="474"/>
      <c r="S22" s="354">
        <v>41001</v>
      </c>
      <c r="T22" s="7" t="s">
        <v>1922</v>
      </c>
      <c r="U22" s="399" t="s">
        <v>1287</v>
      </c>
    </row>
    <row r="23" spans="1:21" s="4" customFormat="1" ht="12.75">
      <c r="A23" s="327"/>
      <c r="B23" s="433"/>
      <c r="C23" s="459"/>
      <c r="D23" s="433"/>
      <c r="E23" s="433"/>
      <c r="F23" s="433"/>
      <c r="G23" s="433"/>
      <c r="H23" s="433"/>
      <c r="I23" s="433"/>
      <c r="J23" s="441"/>
      <c r="K23" s="433"/>
      <c r="L23" s="433"/>
      <c r="M23" s="433"/>
      <c r="N23" s="433"/>
      <c r="O23" s="433"/>
      <c r="P23" s="433"/>
      <c r="Q23" s="433"/>
      <c r="R23" s="433"/>
      <c r="S23" s="433"/>
      <c r="T23" s="433"/>
      <c r="U23" s="433"/>
    </row>
    <row r="24" spans="2:21" s="23" customFormat="1" ht="25.5">
      <c r="B24" s="379" t="s">
        <v>1308</v>
      </c>
      <c r="C24" s="57">
        <v>40972</v>
      </c>
      <c r="D24" s="57">
        <v>40962</v>
      </c>
      <c r="E24" s="59" t="s">
        <v>1920</v>
      </c>
      <c r="F24" s="59" t="s">
        <v>649</v>
      </c>
      <c r="G24" s="59" t="s">
        <v>1665</v>
      </c>
      <c r="H24" s="59">
        <v>600</v>
      </c>
      <c r="I24" s="59" t="s">
        <v>830</v>
      </c>
      <c r="J24" s="59" t="s">
        <v>830</v>
      </c>
      <c r="K24" s="59" t="s">
        <v>1328</v>
      </c>
      <c r="L24" s="59" t="s">
        <v>1220</v>
      </c>
      <c r="M24" s="59" t="s">
        <v>1220</v>
      </c>
      <c r="N24" s="59" t="s">
        <v>1325</v>
      </c>
      <c r="O24" s="59" t="s">
        <v>1113</v>
      </c>
      <c r="P24" s="59" t="s">
        <v>26</v>
      </c>
      <c r="Q24" s="59" t="s">
        <v>1220</v>
      </c>
      <c r="R24" s="59" t="s">
        <v>1220</v>
      </c>
      <c r="S24" s="57" t="s">
        <v>1220</v>
      </c>
      <c r="T24" s="59"/>
      <c r="U24" s="399" t="s">
        <v>1287</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s="23" customFormat="1" ht="25.5">
      <c r="B26" s="379" t="s">
        <v>1307</v>
      </c>
      <c r="C26" s="57">
        <v>40965</v>
      </c>
      <c r="D26" s="57">
        <v>40941</v>
      </c>
      <c r="E26" s="57" t="s">
        <v>1919</v>
      </c>
      <c r="F26" s="59" t="s">
        <v>649</v>
      </c>
      <c r="G26" s="59" t="s">
        <v>909</v>
      </c>
      <c r="H26" s="59">
        <v>860</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2:21" s="23" customFormat="1" ht="25.5">
      <c r="B27" s="379" t="s">
        <v>1307</v>
      </c>
      <c r="C27" s="57">
        <v>40951</v>
      </c>
      <c r="D27" s="57">
        <v>40941</v>
      </c>
      <c r="E27" s="57" t="s">
        <v>1918</v>
      </c>
      <c r="F27" s="59" t="s">
        <v>649</v>
      </c>
      <c r="G27" s="59" t="s">
        <v>858</v>
      </c>
      <c r="H27" s="59">
        <v>750</v>
      </c>
      <c r="I27" s="59" t="s">
        <v>830</v>
      </c>
      <c r="J27" s="59" t="s">
        <v>830</v>
      </c>
      <c r="K27" s="59" t="s">
        <v>1328</v>
      </c>
      <c r="L27" s="59" t="s">
        <v>1220</v>
      </c>
      <c r="M27" s="59" t="s">
        <v>1220</v>
      </c>
      <c r="N27" s="59" t="s">
        <v>1325</v>
      </c>
      <c r="O27" s="59" t="s">
        <v>1113</v>
      </c>
      <c r="P27" s="59" t="s">
        <v>26</v>
      </c>
      <c r="Q27" s="59" t="s">
        <v>1220</v>
      </c>
      <c r="R27" s="59" t="s">
        <v>1220</v>
      </c>
      <c r="S27" s="57" t="s">
        <v>1220</v>
      </c>
      <c r="T27" s="59"/>
      <c r="U27" s="399" t="s">
        <v>1287</v>
      </c>
    </row>
    <row r="28" spans="1:21" s="4" customFormat="1" ht="12.75">
      <c r="A28" s="327"/>
      <c r="B28" s="329"/>
      <c r="C28" s="451"/>
      <c r="D28" s="329"/>
      <c r="E28" s="329"/>
      <c r="F28" s="329"/>
      <c r="G28" s="329"/>
      <c r="H28" s="329"/>
      <c r="I28" s="329"/>
      <c r="J28" s="330"/>
      <c r="K28" s="329"/>
      <c r="L28" s="329"/>
      <c r="M28" s="329"/>
      <c r="N28" s="329"/>
      <c r="O28" s="329"/>
      <c r="P28" s="329"/>
      <c r="Q28" s="329"/>
      <c r="R28" s="329"/>
      <c r="S28" s="329"/>
      <c r="T28" s="329"/>
      <c r="U28" s="329"/>
    </row>
    <row r="29" spans="2:21" s="23" customFormat="1" ht="25.5">
      <c r="B29" s="379" t="s">
        <v>1305</v>
      </c>
      <c r="C29" s="57">
        <v>40916</v>
      </c>
      <c r="D29" s="57">
        <v>40905</v>
      </c>
      <c r="E29" s="57" t="s">
        <v>1917</v>
      </c>
      <c r="F29" s="59" t="s">
        <v>649</v>
      </c>
      <c r="G29" s="59" t="s">
        <v>1596</v>
      </c>
      <c r="H29" s="59">
        <v>873</v>
      </c>
      <c r="I29" s="59" t="s">
        <v>830</v>
      </c>
      <c r="J29" s="59" t="s">
        <v>830</v>
      </c>
      <c r="K29" s="59" t="s">
        <v>1328</v>
      </c>
      <c r="L29" s="59" t="s">
        <v>1220</v>
      </c>
      <c r="M29" s="59" t="s">
        <v>1220</v>
      </c>
      <c r="N29" s="59" t="s">
        <v>1325</v>
      </c>
      <c r="O29" s="59" t="s">
        <v>1113</v>
      </c>
      <c r="P29" s="59" t="s">
        <v>26</v>
      </c>
      <c r="Q29" s="59" t="s">
        <v>1220</v>
      </c>
      <c r="R29" s="59" t="s">
        <v>1220</v>
      </c>
      <c r="S29" s="57" t="s">
        <v>1220</v>
      </c>
      <c r="T29" s="59"/>
      <c r="U29" s="399" t="s">
        <v>1287</v>
      </c>
    </row>
    <row r="30" spans="2:21" s="23" customFormat="1" ht="12.75">
      <c r="B30" s="201"/>
      <c r="C30" s="25"/>
      <c r="D30" s="25"/>
      <c r="E30" s="25"/>
      <c r="F30" s="26"/>
      <c r="G30" s="27"/>
      <c r="H30" s="26"/>
      <c r="I30" s="26"/>
      <c r="J30" s="26"/>
      <c r="K30" s="28"/>
      <c r="L30" s="28"/>
      <c r="M30" s="28"/>
      <c r="N30" s="27"/>
      <c r="O30" s="28"/>
      <c r="P30" s="27"/>
      <c r="Q30" s="202"/>
      <c r="R30" s="26"/>
      <c r="S30" s="25"/>
      <c r="T30" s="28"/>
      <c r="U30" s="33"/>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row r="549" ht="12.75"/>
    <row r="550" ht="12.75"/>
    <row r="551" ht="12.75"/>
    <row r="552" ht="12.75"/>
    <row r="553" ht="12.75"/>
    <row r="554" ht="12.75"/>
    <row r="555" ht="12.75"/>
    <row r="556" ht="12.75"/>
    <row r="557" ht="12.75"/>
    <row r="558" ht="12.75"/>
    <row r="559" ht="12.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12" sqref="F12"/>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01" t="s">
        <v>1914</v>
      </c>
      <c r="B1" s="501"/>
      <c r="C1" s="501"/>
      <c r="D1" s="501"/>
      <c r="E1" s="501"/>
      <c r="F1" s="501"/>
      <c r="G1" s="501"/>
      <c r="H1" s="501"/>
      <c r="I1" s="501"/>
      <c r="J1" s="501"/>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0</v>
      </c>
      <c r="G7" s="294">
        <f t="shared" si="0"/>
        <v>1</v>
      </c>
      <c r="H7" s="270">
        <v>0</v>
      </c>
      <c r="I7" s="240">
        <v>0</v>
      </c>
      <c r="J7" s="295">
        <f t="shared" si="1"/>
        <v>1</v>
      </c>
    </row>
    <row r="8" spans="1:10" ht="23.25" customHeight="1" thickBot="1">
      <c r="A8" s="34" t="s">
        <v>1310</v>
      </c>
      <c r="B8" s="34" t="s">
        <v>1306</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c r="G12" s="294">
        <f t="shared" si="0"/>
        <v>1</v>
      </c>
      <c r="H12" s="270">
        <v>0</v>
      </c>
      <c r="I12" s="240">
        <v>0</v>
      </c>
      <c r="J12" s="295">
        <f t="shared" si="1"/>
        <v>1</v>
      </c>
    </row>
    <row r="13" spans="1:10" ht="23.25" customHeight="1" thickBot="1">
      <c r="A13" s="37" t="s">
        <v>1315</v>
      </c>
      <c r="B13" s="37" t="s">
        <v>1306</v>
      </c>
      <c r="C13" s="35">
        <f>21*60*12</f>
        <v>15120</v>
      </c>
      <c r="D13" s="35">
        <v>0</v>
      </c>
      <c r="E13" s="175">
        <f t="shared" si="2"/>
        <v>15120</v>
      </c>
      <c r="F13" s="224"/>
      <c r="G13" s="294">
        <f t="shared" si="0"/>
        <v>1</v>
      </c>
      <c r="H13" s="270">
        <v>0</v>
      </c>
      <c r="I13" s="240">
        <v>0</v>
      </c>
      <c r="J13" s="295">
        <f t="shared" si="1"/>
        <v>1</v>
      </c>
    </row>
    <row r="14" spans="1:10" ht="23.25" customHeight="1" thickBot="1">
      <c r="A14" s="37" t="s">
        <v>1392</v>
      </c>
      <c r="B14" s="37" t="s">
        <v>1306</v>
      </c>
      <c r="C14" s="35">
        <f>19*60*12</f>
        <v>13680</v>
      </c>
      <c r="D14" s="35">
        <v>0</v>
      </c>
      <c r="E14" s="175">
        <f t="shared" si="2"/>
        <v>13680</v>
      </c>
      <c r="F14" s="224"/>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c r="G15" s="294">
        <f t="shared" si="0"/>
        <v>1</v>
      </c>
      <c r="H15" s="270">
        <v>0</v>
      </c>
      <c r="I15" s="240">
        <v>0</v>
      </c>
      <c r="J15" s="295">
        <f t="shared" si="1"/>
        <v>1</v>
      </c>
    </row>
    <row r="16" spans="1:10" ht="23.25" customHeight="1">
      <c r="A16" s="502" t="s">
        <v>1485</v>
      </c>
      <c r="B16" s="502" t="s">
        <v>1306</v>
      </c>
      <c r="C16" s="40">
        <f>SUM(C4:C15)</f>
        <v>181440</v>
      </c>
      <c r="D16" s="504">
        <f>SUM(D4:D15)</f>
        <v>0</v>
      </c>
      <c r="E16" s="506">
        <f>C16-D16</f>
        <v>181440</v>
      </c>
      <c r="F16" s="508">
        <f>SUM(F4:F15)</f>
        <v>110</v>
      </c>
      <c r="G16" s="510">
        <f>(C16-F16)/C16</f>
        <v>0.9993937389770723</v>
      </c>
      <c r="H16" s="512">
        <f>SUM(H4:H15)</f>
        <v>0</v>
      </c>
      <c r="I16" s="513">
        <f>SUM(I4:I15)</f>
        <v>0</v>
      </c>
      <c r="J16" s="513"/>
    </row>
    <row r="17" spans="1:10" ht="23.25" customHeight="1" thickBot="1">
      <c r="A17" s="503"/>
      <c r="B17" s="503"/>
      <c r="C17" s="41" t="s">
        <v>1486</v>
      </c>
      <c r="D17" s="505"/>
      <c r="E17" s="507"/>
      <c r="F17" s="509"/>
      <c r="G17" s="511"/>
      <c r="H17" s="509"/>
      <c r="I17" s="509"/>
      <c r="J17" s="50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12" sqref="F1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1" t="s">
        <v>1914</v>
      </c>
      <c r="B1" s="501"/>
      <c r="C1" s="501"/>
      <c r="D1" s="501"/>
      <c r="E1" s="501"/>
      <c r="F1" s="501"/>
      <c r="G1" s="501"/>
      <c r="H1" s="501"/>
      <c r="I1" s="501"/>
      <c r="J1" s="501"/>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1311</v>
      </c>
      <c r="B9" s="34" t="s">
        <v>1306</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1312</v>
      </c>
      <c r="B10" s="34" t="s">
        <v>1306</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1314</v>
      </c>
      <c r="B12" s="34" t="s">
        <v>1306</v>
      </c>
      <c r="C12" s="35">
        <f>(30*24*60)-'2011 Retail Business Hours'!C12</f>
        <v>27360</v>
      </c>
      <c r="D12" s="35"/>
      <c r="E12" s="175">
        <f t="shared" si="0"/>
        <v>27360</v>
      </c>
      <c r="F12" s="224"/>
      <c r="G12" s="294">
        <f t="shared" si="1"/>
        <v>1</v>
      </c>
      <c r="H12" s="270">
        <v>0</v>
      </c>
      <c r="I12" s="240">
        <v>0</v>
      </c>
      <c r="J12" s="295">
        <f t="shared" si="2"/>
        <v>1</v>
      </c>
    </row>
    <row r="13" spans="1:10" ht="23.25" customHeight="1" thickBot="1">
      <c r="A13" s="37" t="s">
        <v>1315</v>
      </c>
      <c r="B13" s="37" t="s">
        <v>1306</v>
      </c>
      <c r="C13" s="35">
        <f>(31*24*60)-'2011 Retail Business Hours'!C13</f>
        <v>29520</v>
      </c>
      <c r="D13" s="35"/>
      <c r="E13" s="175">
        <f t="shared" si="0"/>
        <v>29520</v>
      </c>
      <c r="F13" s="224"/>
      <c r="G13" s="294">
        <f t="shared" si="1"/>
        <v>1</v>
      </c>
      <c r="H13" s="270">
        <v>0</v>
      </c>
      <c r="I13" s="240">
        <v>0</v>
      </c>
      <c r="J13" s="295">
        <f t="shared" si="2"/>
        <v>1</v>
      </c>
    </row>
    <row r="14" spans="1:10" ht="23.25" customHeight="1" thickBot="1">
      <c r="A14" s="37" t="s">
        <v>1392</v>
      </c>
      <c r="B14" s="37" t="s">
        <v>1306</v>
      </c>
      <c r="C14" s="35">
        <f>(30*24*60)-'2011 Retail Business Hours'!C14</f>
        <v>29520</v>
      </c>
      <c r="D14" s="35"/>
      <c r="E14" s="175">
        <f t="shared" si="0"/>
        <v>29520</v>
      </c>
      <c r="F14" s="224"/>
      <c r="G14" s="294">
        <f t="shared" si="1"/>
        <v>1</v>
      </c>
      <c r="H14" s="270">
        <v>0</v>
      </c>
      <c r="I14" s="240">
        <v>0</v>
      </c>
      <c r="J14" s="295">
        <f t="shared" si="2"/>
        <v>1</v>
      </c>
    </row>
    <row r="15" spans="1:10" ht="23.25" customHeight="1" thickBot="1">
      <c r="A15" s="37" t="s">
        <v>1393</v>
      </c>
      <c r="B15" s="37" t="s">
        <v>1306</v>
      </c>
      <c r="C15" s="35">
        <f>(31*24*60)-'2011 Retail Business Hours'!C15</f>
        <v>30960</v>
      </c>
      <c r="D15" s="35"/>
      <c r="E15" s="175">
        <f t="shared" si="0"/>
        <v>30960</v>
      </c>
      <c r="F15" s="230"/>
      <c r="G15" s="294">
        <f t="shared" si="1"/>
        <v>1</v>
      </c>
      <c r="H15" s="270">
        <v>0</v>
      </c>
      <c r="I15" s="240">
        <v>0</v>
      </c>
      <c r="J15" s="295">
        <f t="shared" si="2"/>
        <v>1</v>
      </c>
    </row>
    <row r="16" spans="1:10" ht="23.25" customHeight="1">
      <c r="A16" s="502" t="s">
        <v>1485</v>
      </c>
      <c r="B16" s="502" t="s">
        <v>1306</v>
      </c>
      <c r="C16" s="40">
        <f>SUM(C4:C15)</f>
        <v>344160</v>
      </c>
      <c r="D16" s="504">
        <f>SUM(D4:D15)</f>
        <v>10844</v>
      </c>
      <c r="E16" s="514">
        <f>C16-D16</f>
        <v>333316</v>
      </c>
      <c r="F16" s="508">
        <f>SUM(F4:F15)</f>
        <v>423</v>
      </c>
      <c r="G16" s="510">
        <f>(E16-F16)/E16</f>
        <v>0.9987309340085685</v>
      </c>
      <c r="H16" s="512">
        <f>SUM(H4:H15)</f>
        <v>0</v>
      </c>
      <c r="I16" s="513">
        <f>SUM(I4:I15)</f>
        <v>0</v>
      </c>
      <c r="J16" s="513"/>
    </row>
    <row r="17" spans="1:10" ht="23.25" customHeight="1" thickBot="1">
      <c r="A17" s="503"/>
      <c r="B17" s="503"/>
      <c r="C17" s="41" t="s">
        <v>1486</v>
      </c>
      <c r="D17" s="505"/>
      <c r="E17" s="515"/>
      <c r="F17" s="509"/>
      <c r="G17" s="511"/>
      <c r="H17" s="509"/>
      <c r="I17" s="509"/>
      <c r="J17" s="50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F12" sqref="F12"/>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1" t="s">
        <v>1916</v>
      </c>
      <c r="B1" s="501"/>
      <c r="C1" s="501"/>
      <c r="D1" s="501"/>
      <c r="E1" s="501"/>
      <c r="F1" s="501"/>
      <c r="G1" s="501"/>
      <c r="H1" s="501"/>
      <c r="I1" s="501"/>
      <c r="J1" s="501"/>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1616</v>
      </c>
      <c r="E5" s="35">
        <f t="shared" si="0"/>
        <v>13744</v>
      </c>
      <c r="F5" s="175">
        <v>0</v>
      </c>
      <c r="G5" s="302">
        <f t="shared" si="1"/>
        <v>1</v>
      </c>
      <c r="H5" s="224"/>
      <c r="I5" s="259"/>
      <c r="J5" s="302">
        <f t="shared" si="2"/>
        <v>1</v>
      </c>
      <c r="K5">
        <v>20</v>
      </c>
    </row>
    <row r="6" spans="1:11" ht="23.25" customHeight="1" thickBot="1">
      <c r="A6" s="34" t="s">
        <v>1308</v>
      </c>
      <c r="B6" s="34" t="s">
        <v>847</v>
      </c>
      <c r="C6" s="35">
        <f>(23*12*60)+(4*4*60)</f>
        <v>17520</v>
      </c>
      <c r="D6" s="35">
        <v>600</v>
      </c>
      <c r="E6" s="35">
        <f t="shared" si="0"/>
        <v>16920</v>
      </c>
      <c r="F6" s="175">
        <v>0</v>
      </c>
      <c r="G6" s="302">
        <f t="shared" si="1"/>
        <v>1</v>
      </c>
      <c r="H6" s="224"/>
      <c r="I6" s="259"/>
      <c r="J6" s="302">
        <f t="shared" si="2"/>
        <v>1</v>
      </c>
      <c r="K6">
        <v>22</v>
      </c>
    </row>
    <row r="7" spans="1:11" ht="23.25" customHeight="1" thickBot="1">
      <c r="A7" s="34" t="s">
        <v>1309</v>
      </c>
      <c r="B7" s="34" t="s">
        <v>847</v>
      </c>
      <c r="C7" s="35">
        <f>(21*12*60)+(5*4*60)</f>
        <v>16320</v>
      </c>
      <c r="D7" s="35">
        <v>920</v>
      </c>
      <c r="E7" s="35">
        <f t="shared" si="0"/>
        <v>15400</v>
      </c>
      <c r="F7" s="175">
        <v>0</v>
      </c>
      <c r="G7" s="302">
        <f t="shared" si="1"/>
        <v>1</v>
      </c>
      <c r="H7" s="224"/>
      <c r="I7" s="259"/>
      <c r="J7" s="302">
        <f t="shared" si="2"/>
        <v>1</v>
      </c>
      <c r="K7">
        <v>21</v>
      </c>
    </row>
    <row r="8" spans="1:11" ht="23.25" customHeight="1" thickBot="1">
      <c r="A8" s="34" t="s">
        <v>1310</v>
      </c>
      <c r="B8" s="34" t="s">
        <v>847</v>
      </c>
      <c r="C8" s="35">
        <f>(21*12*60)+(4*4*60)</f>
        <v>16080</v>
      </c>
      <c r="D8" s="35">
        <v>772</v>
      </c>
      <c r="E8" s="35">
        <f t="shared" si="0"/>
        <v>15308</v>
      </c>
      <c r="F8" s="175">
        <v>0</v>
      </c>
      <c r="G8" s="302">
        <f t="shared" si="1"/>
        <v>1</v>
      </c>
      <c r="H8" s="224"/>
      <c r="I8" s="259"/>
      <c r="J8" s="302">
        <f t="shared" si="2"/>
        <v>1</v>
      </c>
      <c r="K8">
        <v>23</v>
      </c>
    </row>
    <row r="9" spans="1:12" ht="23.25" customHeight="1" thickBot="1">
      <c r="A9" s="34" t="s">
        <v>1311</v>
      </c>
      <c r="B9" s="34" t="s">
        <v>847</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1314</v>
      </c>
      <c r="B12" s="34" t="s">
        <v>847</v>
      </c>
      <c r="C12" s="35">
        <f>(22*12*60)+(4*4*60)</f>
        <v>16800</v>
      </c>
      <c r="D12" s="35"/>
      <c r="E12" s="35">
        <f t="shared" si="0"/>
        <v>16800</v>
      </c>
      <c r="F12" s="175"/>
      <c r="G12" s="302">
        <f t="shared" si="1"/>
        <v>1</v>
      </c>
      <c r="H12" s="224"/>
      <c r="I12" s="259"/>
      <c r="J12" s="256">
        <f t="shared" si="2"/>
        <v>1</v>
      </c>
    </row>
    <row r="13" spans="1:10" ht="23.25" customHeight="1" thickBot="1">
      <c r="A13" s="37" t="s">
        <v>1315</v>
      </c>
      <c r="B13" s="34" t="s">
        <v>847</v>
      </c>
      <c r="C13" s="35">
        <f>(21*12*60)+(5*4*60)</f>
        <v>16320</v>
      </c>
      <c r="D13" s="35"/>
      <c r="E13" s="220">
        <f t="shared" si="0"/>
        <v>16320</v>
      </c>
      <c r="F13" s="175"/>
      <c r="G13" s="302">
        <f t="shared" si="1"/>
        <v>1</v>
      </c>
      <c r="H13" s="224"/>
      <c r="I13" s="259"/>
      <c r="J13" s="256">
        <f t="shared" si="2"/>
        <v>1</v>
      </c>
    </row>
    <row r="14" spans="1:10" ht="23.25" customHeight="1" thickBot="1">
      <c r="A14" s="37" t="s">
        <v>1392</v>
      </c>
      <c r="B14" s="34" t="s">
        <v>847</v>
      </c>
      <c r="C14" s="35">
        <f>(20*12*60)+(4*4*60)</f>
        <v>15360</v>
      </c>
      <c r="D14" s="35"/>
      <c r="E14" s="220">
        <f t="shared" si="0"/>
        <v>15360</v>
      </c>
      <c r="F14" s="175"/>
      <c r="G14" s="302">
        <f t="shared" si="1"/>
        <v>1</v>
      </c>
      <c r="H14" s="224"/>
      <c r="I14" s="259"/>
      <c r="J14" s="256">
        <f t="shared" si="2"/>
        <v>1</v>
      </c>
    </row>
    <row r="15" spans="1:10" ht="23.25" customHeight="1" thickBot="1">
      <c r="A15" s="37" t="s">
        <v>1393</v>
      </c>
      <c r="B15" s="34" t="s">
        <v>847</v>
      </c>
      <c r="C15" s="35">
        <f>(20*12*60)+(4*4*60)</f>
        <v>15360</v>
      </c>
      <c r="D15" s="35"/>
      <c r="E15" s="38">
        <f t="shared" si="0"/>
        <v>15360</v>
      </c>
      <c r="F15" s="175"/>
      <c r="G15" s="302">
        <f t="shared" si="1"/>
        <v>1</v>
      </c>
      <c r="H15" s="224"/>
      <c r="I15" s="259"/>
      <c r="J15" s="256">
        <f t="shared" si="2"/>
        <v>1</v>
      </c>
    </row>
    <row r="16" spans="1:10" ht="23.25" customHeight="1">
      <c r="A16" s="502" t="s">
        <v>1485</v>
      </c>
      <c r="B16" s="502" t="s">
        <v>847</v>
      </c>
      <c r="C16" s="40">
        <f>SUM(C4:C15)</f>
        <v>195360</v>
      </c>
      <c r="D16" s="504">
        <f>SUM(D4:D15)</f>
        <v>10844</v>
      </c>
      <c r="E16" s="504">
        <f>C16-D16</f>
        <v>184516</v>
      </c>
      <c r="F16" s="516">
        <f>SUM(F4:F15)</f>
        <v>77</v>
      </c>
      <c r="G16" s="510">
        <f>(E16-F16)/E16</f>
        <v>0.9995826920158686</v>
      </c>
      <c r="H16" s="512">
        <f>SUM(H4:H15)</f>
        <v>0</v>
      </c>
      <c r="I16" s="512">
        <f>SUM(I4:I15)</f>
        <v>0</v>
      </c>
      <c r="J16" s="512"/>
    </row>
    <row r="17" spans="1:10" ht="23.25" customHeight="1" thickBot="1">
      <c r="A17" s="503"/>
      <c r="B17" s="503"/>
      <c r="C17" s="41" t="s">
        <v>1486</v>
      </c>
      <c r="D17" s="505"/>
      <c r="E17" s="505"/>
      <c r="F17" s="517"/>
      <c r="G17" s="511"/>
      <c r="H17" s="509"/>
      <c r="I17" s="509"/>
      <c r="J17" s="509"/>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1908</v>
      </c>
      <c r="F5" s="415" t="s">
        <v>1910</v>
      </c>
      <c r="G5" s="415" t="s">
        <v>1911</v>
      </c>
      <c r="H5" s="415">
        <v>46</v>
      </c>
      <c r="I5" s="415" t="s">
        <v>830</v>
      </c>
      <c r="J5" s="415" t="s">
        <v>978</v>
      </c>
      <c r="K5" s="480" t="s">
        <v>1909</v>
      </c>
      <c r="L5" s="415" t="s">
        <v>1738</v>
      </c>
      <c r="M5" s="375" t="s">
        <v>692</v>
      </c>
      <c r="N5" s="18" t="s">
        <v>1326</v>
      </c>
      <c r="O5" s="18" t="s">
        <v>1207</v>
      </c>
      <c r="P5" s="415"/>
      <c r="Q5" s="415"/>
      <c r="R5" s="415" t="s">
        <v>1874</v>
      </c>
      <c r="S5" s="416">
        <v>40886</v>
      </c>
      <c r="T5" s="415"/>
      <c r="U5" s="399" t="s">
        <v>1287</v>
      </c>
    </row>
    <row r="6" spans="1:21" s="390" customFormat="1" ht="25.5">
      <c r="A6" s="23"/>
      <c r="B6" s="389" t="s">
        <v>490</v>
      </c>
      <c r="C6" s="57">
        <v>40881</v>
      </c>
      <c r="D6" s="57">
        <v>40869</v>
      </c>
      <c r="E6" s="57" t="s">
        <v>1912</v>
      </c>
      <c r="F6" s="59" t="s">
        <v>649</v>
      </c>
      <c r="G6" s="59" t="s">
        <v>1913</v>
      </c>
      <c r="H6" s="59">
        <v>734</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1903</v>
      </c>
      <c r="F8" s="59" t="s">
        <v>649</v>
      </c>
      <c r="G8" s="59" t="s">
        <v>909</v>
      </c>
      <c r="H8" s="59">
        <v>810</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390" customFormat="1" ht="25.5">
      <c r="A9" s="23"/>
      <c r="B9" s="389" t="s">
        <v>479</v>
      </c>
      <c r="C9" s="57">
        <v>40860</v>
      </c>
      <c r="D9" s="57">
        <v>40850</v>
      </c>
      <c r="E9" s="57" t="s">
        <v>1902</v>
      </c>
      <c r="F9" s="59" t="s">
        <v>649</v>
      </c>
      <c r="G9" s="59" t="s">
        <v>783</v>
      </c>
      <c r="H9" s="59">
        <v>897</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3" customFormat="1" ht="51">
      <c r="A10" s="110"/>
      <c r="B10" s="375" t="s">
        <v>479</v>
      </c>
      <c r="C10" s="376">
        <v>40848</v>
      </c>
      <c r="D10" s="376">
        <v>40849</v>
      </c>
      <c r="E10" s="375" t="s">
        <v>1901</v>
      </c>
      <c r="F10" s="353" t="s">
        <v>1220</v>
      </c>
      <c r="G10" s="353" t="s">
        <v>1220</v>
      </c>
      <c r="H10" s="353" t="s">
        <v>1220</v>
      </c>
      <c r="I10" s="474" t="s">
        <v>1896</v>
      </c>
      <c r="J10" s="168" t="s">
        <v>1453</v>
      </c>
      <c r="K10" s="125" t="s">
        <v>1907</v>
      </c>
      <c r="L10" s="375" t="s">
        <v>389</v>
      </c>
      <c r="M10" s="375" t="s">
        <v>1329</v>
      </c>
      <c r="N10" s="375" t="s">
        <v>1329</v>
      </c>
      <c r="O10" s="375" t="s">
        <v>1207</v>
      </c>
      <c r="P10" s="125" t="s">
        <v>1906</v>
      </c>
      <c r="Q10" s="125" t="s">
        <v>1904</v>
      </c>
      <c r="R10" s="125" t="s">
        <v>1905</v>
      </c>
      <c r="S10" s="376">
        <v>40848</v>
      </c>
      <c r="T10" s="452"/>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1895</v>
      </c>
      <c r="F12" s="353" t="s">
        <v>1220</v>
      </c>
      <c r="G12" s="353" t="s">
        <v>1220</v>
      </c>
      <c r="H12" s="353" t="s">
        <v>1220</v>
      </c>
      <c r="I12" s="474" t="s">
        <v>1896</v>
      </c>
      <c r="J12" s="168" t="s">
        <v>1453</v>
      </c>
      <c r="K12" s="478" t="s">
        <v>1897</v>
      </c>
      <c r="L12" s="375" t="s">
        <v>1738</v>
      </c>
      <c r="M12" s="375" t="s">
        <v>1329</v>
      </c>
      <c r="N12" s="375" t="s">
        <v>1329</v>
      </c>
      <c r="O12" s="375" t="s">
        <v>1207</v>
      </c>
      <c r="P12" s="125" t="s">
        <v>1898</v>
      </c>
      <c r="Q12" s="125" t="s">
        <v>1899</v>
      </c>
      <c r="R12" s="474"/>
      <c r="S12" s="354">
        <v>40847</v>
      </c>
      <c r="T12" s="474"/>
      <c r="U12" s="399" t="s">
        <v>1287</v>
      </c>
    </row>
    <row r="13" spans="2:21" ht="12.75">
      <c r="B13" s="375" t="s">
        <v>467</v>
      </c>
      <c r="C13" s="354">
        <v>11626</v>
      </c>
      <c r="D13" s="376" t="s">
        <v>1220</v>
      </c>
      <c r="E13" s="375" t="s">
        <v>1220</v>
      </c>
      <c r="F13" s="353"/>
      <c r="G13" s="353"/>
      <c r="H13" s="353"/>
      <c r="I13" s="474"/>
      <c r="J13" s="16" t="s">
        <v>1401</v>
      </c>
      <c r="K13" s="125" t="s">
        <v>1900</v>
      </c>
      <c r="L13" s="375"/>
      <c r="M13" s="375"/>
      <c r="N13" s="375"/>
      <c r="O13" s="452"/>
      <c r="P13" s="125"/>
      <c r="Q13" s="125"/>
      <c r="R13" s="474"/>
      <c r="S13" s="354"/>
      <c r="T13" s="474"/>
      <c r="U13" s="399"/>
    </row>
    <row r="14" spans="1:21" s="390" customFormat="1" ht="25.5">
      <c r="A14" s="23"/>
      <c r="B14" s="389" t="s">
        <v>467</v>
      </c>
      <c r="C14" s="57" t="s">
        <v>1890</v>
      </c>
      <c r="D14" s="57">
        <v>40815</v>
      </c>
      <c r="E14" s="57" t="s">
        <v>1884</v>
      </c>
      <c r="F14" s="59" t="s">
        <v>649</v>
      </c>
      <c r="G14" s="59" t="s">
        <v>1891</v>
      </c>
      <c r="H14" s="59">
        <v>1937</v>
      </c>
      <c r="I14" s="59" t="s">
        <v>830</v>
      </c>
      <c r="J14" s="59" t="s">
        <v>830</v>
      </c>
      <c r="K14" s="59" t="s">
        <v>1889</v>
      </c>
      <c r="L14" s="59" t="s">
        <v>1220</v>
      </c>
      <c r="M14" s="59" t="s">
        <v>1220</v>
      </c>
      <c r="N14" s="59" t="s">
        <v>1325</v>
      </c>
      <c r="O14" s="59" t="s">
        <v>1113</v>
      </c>
      <c r="P14" s="59" t="s">
        <v>26</v>
      </c>
      <c r="Q14" s="59" t="s">
        <v>1220</v>
      </c>
      <c r="R14" s="59" t="s">
        <v>1220</v>
      </c>
      <c r="S14" s="57" t="s">
        <v>1220</v>
      </c>
      <c r="T14" s="59"/>
      <c r="U14" s="399" t="s">
        <v>1287</v>
      </c>
    </row>
    <row r="15" spans="1:21" s="390" customFormat="1" ht="25.5">
      <c r="A15" s="23"/>
      <c r="B15" s="389" t="s">
        <v>467</v>
      </c>
      <c r="C15" s="57" t="s">
        <v>1888</v>
      </c>
      <c r="D15" s="57">
        <v>40817</v>
      </c>
      <c r="E15" s="57" t="s">
        <v>1887</v>
      </c>
      <c r="F15" s="59" t="s">
        <v>1373</v>
      </c>
      <c r="G15" s="59" t="s">
        <v>1858</v>
      </c>
      <c r="H15" s="59">
        <v>1706</v>
      </c>
      <c r="I15" s="59" t="s">
        <v>830</v>
      </c>
      <c r="J15" s="59" t="s">
        <v>830</v>
      </c>
      <c r="K15" s="59" t="s">
        <v>1889</v>
      </c>
      <c r="L15" s="59" t="s">
        <v>1220</v>
      </c>
      <c r="M15" s="59" t="s">
        <v>1220</v>
      </c>
      <c r="N15" s="59" t="s">
        <v>1325</v>
      </c>
      <c r="O15" s="59" t="s">
        <v>1113</v>
      </c>
      <c r="P15" s="59" t="s">
        <v>26</v>
      </c>
      <c r="Q15" s="59" t="s">
        <v>1220</v>
      </c>
      <c r="R15" s="59" t="s">
        <v>1220</v>
      </c>
      <c r="S15" s="57" t="s">
        <v>1220</v>
      </c>
      <c r="T15" s="59"/>
      <c r="U15" s="399" t="s">
        <v>1287</v>
      </c>
    </row>
    <row r="16" spans="1:21" s="390" customFormat="1" ht="38.25">
      <c r="A16" s="23"/>
      <c r="B16" s="391" t="s">
        <v>467</v>
      </c>
      <c r="C16" s="13">
        <v>40835</v>
      </c>
      <c r="D16" s="13" t="s">
        <v>1220</v>
      </c>
      <c r="E16" s="13" t="s">
        <v>1220</v>
      </c>
      <c r="F16" s="18" t="s">
        <v>1892</v>
      </c>
      <c r="G16" s="18" t="s">
        <v>291</v>
      </c>
      <c r="H16" s="18">
        <v>29</v>
      </c>
      <c r="I16" s="18" t="s">
        <v>830</v>
      </c>
      <c r="J16" s="18" t="s">
        <v>966</v>
      </c>
      <c r="K16" s="448" t="s">
        <v>1893</v>
      </c>
      <c r="L16" s="18" t="s">
        <v>1738</v>
      </c>
      <c r="M16" s="18" t="s">
        <v>692</v>
      </c>
      <c r="N16" s="18" t="s">
        <v>1326</v>
      </c>
      <c r="O16" s="18" t="s">
        <v>1207</v>
      </c>
      <c r="P16" s="18"/>
      <c r="Q16" s="18"/>
      <c r="R16" s="18" t="s">
        <v>1894</v>
      </c>
      <c r="S16" s="13">
        <v>40835</v>
      </c>
      <c r="T16" s="18"/>
      <c r="U16" s="399" t="s">
        <v>1287</v>
      </c>
    </row>
    <row r="17" spans="1:21" s="390" customFormat="1" ht="25.5">
      <c r="A17" s="23"/>
      <c r="B17" s="389" t="s">
        <v>467</v>
      </c>
      <c r="C17" s="57">
        <v>40825</v>
      </c>
      <c r="D17" s="57">
        <v>40815</v>
      </c>
      <c r="E17" s="57" t="s">
        <v>1885</v>
      </c>
      <c r="F17" s="59" t="s">
        <v>649</v>
      </c>
      <c r="G17" s="59" t="s">
        <v>1886</v>
      </c>
      <c r="H17" s="59">
        <v>638</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1:21" s="390" customFormat="1" ht="25.5">
      <c r="A18" s="23"/>
      <c r="B18" s="389" t="s">
        <v>467</v>
      </c>
      <c r="C18" s="57">
        <v>40818</v>
      </c>
      <c r="D18" s="57">
        <v>40815</v>
      </c>
      <c r="E18" s="57" t="s">
        <v>1883</v>
      </c>
      <c r="F18" s="59" t="s">
        <v>649</v>
      </c>
      <c r="G18" s="59" t="s">
        <v>680</v>
      </c>
      <c r="H18" s="59">
        <v>685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1870</v>
      </c>
      <c r="F20" s="375" t="s">
        <v>1468</v>
      </c>
      <c r="G20" s="375" t="s">
        <v>762</v>
      </c>
      <c r="H20" s="375">
        <v>60</v>
      </c>
      <c r="I20" s="452" t="s">
        <v>830</v>
      </c>
      <c r="J20" s="16" t="s">
        <v>1879</v>
      </c>
      <c r="K20" s="125" t="s">
        <v>1871</v>
      </c>
      <c r="L20" s="375" t="s">
        <v>378</v>
      </c>
      <c r="M20" s="375" t="s">
        <v>692</v>
      </c>
      <c r="N20" s="18" t="s">
        <v>1326</v>
      </c>
      <c r="O20" s="18" t="s">
        <v>1207</v>
      </c>
      <c r="P20" s="377" t="s">
        <v>1873</v>
      </c>
      <c r="Q20" s="125" t="s">
        <v>1880</v>
      </c>
      <c r="R20" s="452" t="s">
        <v>1881</v>
      </c>
      <c r="S20" s="376">
        <v>40812</v>
      </c>
      <c r="U20" s="399" t="s">
        <v>1287</v>
      </c>
    </row>
    <row r="21" spans="1:21" s="390" customFormat="1" ht="25.5">
      <c r="A21" s="23"/>
      <c r="B21" s="389" t="s">
        <v>424</v>
      </c>
      <c r="C21" s="57">
        <v>40811</v>
      </c>
      <c r="D21" s="57">
        <v>40801</v>
      </c>
      <c r="E21" s="57" t="s">
        <v>1867</v>
      </c>
      <c r="F21" s="59" t="s">
        <v>649</v>
      </c>
      <c r="G21" s="59" t="s">
        <v>1866</v>
      </c>
      <c r="H21" s="59">
        <v>692</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390" customFormat="1" ht="63.75">
      <c r="A22" s="23"/>
      <c r="B22" s="391" t="s">
        <v>424</v>
      </c>
      <c r="C22" s="13">
        <v>40792</v>
      </c>
      <c r="D22" s="13" t="s">
        <v>1220</v>
      </c>
      <c r="E22" s="13" t="s">
        <v>1220</v>
      </c>
      <c r="F22" s="18" t="s">
        <v>1868</v>
      </c>
      <c r="G22" s="18" t="s">
        <v>1869</v>
      </c>
      <c r="H22" s="18">
        <v>28</v>
      </c>
      <c r="I22" s="18" t="s">
        <v>830</v>
      </c>
      <c r="J22" s="18" t="s">
        <v>1453</v>
      </c>
      <c r="K22" s="448" t="s">
        <v>1875</v>
      </c>
      <c r="L22" s="18" t="s">
        <v>1882</v>
      </c>
      <c r="M22" s="18" t="s">
        <v>692</v>
      </c>
      <c r="N22" s="18" t="s">
        <v>1326</v>
      </c>
      <c r="O22" s="18" t="s">
        <v>1207</v>
      </c>
      <c r="P22" s="377" t="s">
        <v>1872</v>
      </c>
      <c r="Q22" s="19" t="s">
        <v>1876</v>
      </c>
      <c r="R22" s="18" t="s">
        <v>1874</v>
      </c>
      <c r="S22" s="13">
        <v>40792</v>
      </c>
      <c r="T22" s="448" t="s">
        <v>1877</v>
      </c>
      <c r="U22" s="477" t="s">
        <v>1878</v>
      </c>
    </row>
    <row r="23" spans="1:21" s="390" customFormat="1" ht="25.5">
      <c r="A23" s="23"/>
      <c r="B23" s="389" t="s">
        <v>424</v>
      </c>
      <c r="C23" s="57">
        <v>40797</v>
      </c>
      <c r="D23" s="57">
        <v>40787</v>
      </c>
      <c r="E23" s="57" t="s">
        <v>1865</v>
      </c>
      <c r="F23" s="59" t="s">
        <v>649</v>
      </c>
      <c r="G23" s="59" t="s">
        <v>1827</v>
      </c>
      <c r="H23" s="59">
        <v>779</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1126</v>
      </c>
      <c r="C25" s="57">
        <v>40776</v>
      </c>
      <c r="D25" s="57">
        <v>40766</v>
      </c>
      <c r="E25" s="57" t="s">
        <v>1864</v>
      </c>
      <c r="F25" s="59" t="s">
        <v>649</v>
      </c>
      <c r="G25" s="59" t="s">
        <v>1863</v>
      </c>
      <c r="H25" s="59">
        <v>755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25.5">
      <c r="B26" s="389" t="s">
        <v>1126</v>
      </c>
      <c r="C26" s="57">
        <v>40762</v>
      </c>
      <c r="D26" s="57">
        <v>40751</v>
      </c>
      <c r="E26" s="57" t="s">
        <v>1862</v>
      </c>
      <c r="F26" s="59" t="s">
        <v>649</v>
      </c>
      <c r="G26" s="59" t="s">
        <v>1861</v>
      </c>
      <c r="H26" s="59">
        <v>728</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1312</v>
      </c>
      <c r="C28" s="57">
        <v>40748</v>
      </c>
      <c r="D28" s="57">
        <v>40738</v>
      </c>
      <c r="E28" s="57" t="s">
        <v>1859</v>
      </c>
      <c r="F28" s="59" t="s">
        <v>649</v>
      </c>
      <c r="G28" s="59" t="s">
        <v>1860</v>
      </c>
      <c r="H28" s="59">
        <v>850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1311</v>
      </c>
      <c r="C30" s="57">
        <v>40720</v>
      </c>
      <c r="D30" s="57">
        <v>40710</v>
      </c>
      <c r="E30" s="57" t="s">
        <v>1857</v>
      </c>
      <c r="F30" s="59" t="s">
        <v>649</v>
      </c>
      <c r="G30" s="59" t="s">
        <v>1858</v>
      </c>
      <c r="H30" s="59">
        <v>626</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s="23" customFormat="1" ht="25.5">
      <c r="B31" s="389" t="s">
        <v>1311</v>
      </c>
      <c r="C31" s="57">
        <v>40706</v>
      </c>
      <c r="D31" s="57">
        <v>40696</v>
      </c>
      <c r="E31" s="57" t="s">
        <v>1853</v>
      </c>
      <c r="F31" s="59" t="s">
        <v>649</v>
      </c>
      <c r="G31" s="59" t="s">
        <v>1856</v>
      </c>
      <c r="H31" s="59">
        <v>775</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s="23" customFormat="1" ht="25.5">
      <c r="B32" s="389" t="s">
        <v>1311</v>
      </c>
      <c r="C32" s="57">
        <v>40699</v>
      </c>
      <c r="D32" s="57">
        <v>40688</v>
      </c>
      <c r="E32" s="57" t="s">
        <v>1854</v>
      </c>
      <c r="F32" s="59" t="s">
        <v>649</v>
      </c>
      <c r="G32" s="59" t="s">
        <v>1855</v>
      </c>
      <c r="H32" s="59">
        <v>766</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1310</v>
      </c>
      <c r="C34" s="57">
        <v>40685</v>
      </c>
      <c r="D34" s="57">
        <v>40675</v>
      </c>
      <c r="E34" s="59" t="s">
        <v>1849</v>
      </c>
      <c r="F34" s="59" t="s">
        <v>649</v>
      </c>
      <c r="G34" s="59" t="s">
        <v>1848</v>
      </c>
      <c r="H34" s="59">
        <v>714</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ht="12.75" customHeight="1">
      <c r="B35" s="375" t="s">
        <v>1310</v>
      </c>
      <c r="C35" s="354">
        <v>40664</v>
      </c>
      <c r="D35" s="354">
        <v>40664</v>
      </c>
      <c r="E35" s="353" t="s">
        <v>1852</v>
      </c>
      <c r="F35" s="375" t="s">
        <v>1367</v>
      </c>
      <c r="G35" s="375" t="s">
        <v>1851</v>
      </c>
      <c r="H35" s="353">
        <v>101</v>
      </c>
      <c r="I35" s="18" t="s">
        <v>830</v>
      </c>
      <c r="J35" s="18" t="s">
        <v>830</v>
      </c>
      <c r="K35" s="18" t="s">
        <v>1130</v>
      </c>
      <c r="L35" s="474"/>
      <c r="M35" s="474"/>
      <c r="N35" s="375" t="s">
        <v>1326</v>
      </c>
      <c r="O35" s="474"/>
      <c r="P35" s="475"/>
      <c r="Q35" s="474"/>
      <c r="R35" s="474"/>
      <c r="S35" s="354">
        <v>40664</v>
      </c>
      <c r="T35" s="474"/>
      <c r="U35" s="399" t="s">
        <v>1287</v>
      </c>
    </row>
    <row r="36" spans="2:21" s="23" customFormat="1" ht="25.5">
      <c r="B36" s="389" t="s">
        <v>1310</v>
      </c>
      <c r="C36" s="57">
        <v>40664</v>
      </c>
      <c r="D36" s="57">
        <v>40654</v>
      </c>
      <c r="E36" s="59" t="s">
        <v>1850</v>
      </c>
      <c r="F36" s="59" t="s">
        <v>649</v>
      </c>
      <c r="G36" s="59" t="s">
        <v>1411</v>
      </c>
      <c r="H36" s="59">
        <v>900</v>
      </c>
      <c r="I36" s="59" t="s">
        <v>830</v>
      </c>
      <c r="J36" s="59" t="s">
        <v>830</v>
      </c>
      <c r="K36" s="59" t="s">
        <v>1328</v>
      </c>
      <c r="L36" s="59" t="s">
        <v>1220</v>
      </c>
      <c r="M36" s="59" t="s">
        <v>1220</v>
      </c>
      <c r="N36" s="59" t="s">
        <v>1325</v>
      </c>
      <c r="O36" s="59" t="s">
        <v>1113</v>
      </c>
      <c r="P36" s="59" t="s">
        <v>26</v>
      </c>
      <c r="Q36" s="59" t="s">
        <v>1220</v>
      </c>
      <c r="R36" s="59" t="s">
        <v>1220</v>
      </c>
      <c r="S36" s="57" t="s">
        <v>1220</v>
      </c>
      <c r="T36" s="59"/>
      <c r="U36" s="399" t="s">
        <v>1287</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1309</v>
      </c>
      <c r="C38" s="376">
        <v>40652</v>
      </c>
      <c r="D38" s="376">
        <v>40652</v>
      </c>
      <c r="E38" s="375" t="s">
        <v>1838</v>
      </c>
      <c r="F38" s="375" t="s">
        <v>406</v>
      </c>
      <c r="G38" s="375" t="s">
        <v>1095</v>
      </c>
      <c r="H38" s="375">
        <v>120</v>
      </c>
      <c r="I38" s="452" t="s">
        <v>830</v>
      </c>
      <c r="J38" s="375" t="s">
        <v>1401</v>
      </c>
      <c r="K38" s="125" t="s">
        <v>1846</v>
      </c>
      <c r="L38" s="16" t="s">
        <v>1738</v>
      </c>
      <c r="M38" s="375" t="s">
        <v>692</v>
      </c>
      <c r="N38" s="375" t="s">
        <v>1326</v>
      </c>
      <c r="O38" s="353" t="s">
        <v>1207</v>
      </c>
      <c r="P38" s="377" t="s">
        <v>1843</v>
      </c>
      <c r="Q38" s="125" t="s">
        <v>1840</v>
      </c>
      <c r="R38" s="125" t="s">
        <v>1844</v>
      </c>
      <c r="S38" s="376">
        <v>40652</v>
      </c>
      <c r="T38" s="125" t="s">
        <v>1839</v>
      </c>
      <c r="U38" s="399" t="s">
        <v>1287</v>
      </c>
    </row>
    <row r="39" spans="2:21" ht="63.75">
      <c r="B39" s="391" t="s">
        <v>1309</v>
      </c>
      <c r="C39" s="376">
        <v>40646</v>
      </c>
      <c r="D39" s="376">
        <v>40646</v>
      </c>
      <c r="E39" s="375" t="s">
        <v>1833</v>
      </c>
      <c r="F39" s="375" t="s">
        <v>1835</v>
      </c>
      <c r="G39" s="375" t="s">
        <v>166</v>
      </c>
      <c r="H39" s="375">
        <v>66</v>
      </c>
      <c r="I39" s="375" t="s">
        <v>830</v>
      </c>
      <c r="J39" s="375" t="s">
        <v>1836</v>
      </c>
      <c r="K39" s="125" t="s">
        <v>1834</v>
      </c>
      <c r="L39" s="375" t="s">
        <v>693</v>
      </c>
      <c r="M39" s="375" t="s">
        <v>692</v>
      </c>
      <c r="N39" s="375" t="s">
        <v>1326</v>
      </c>
      <c r="O39" s="353" t="s">
        <v>1207</v>
      </c>
      <c r="P39" s="377" t="s">
        <v>1842</v>
      </c>
      <c r="Q39" s="7" t="s">
        <v>1845</v>
      </c>
      <c r="R39" s="452"/>
      <c r="S39" s="376">
        <v>40646</v>
      </c>
      <c r="T39" s="125" t="s">
        <v>1837</v>
      </c>
      <c r="U39" s="399" t="s">
        <v>1287</v>
      </c>
    </row>
    <row r="40" spans="2:21" ht="119.25" customHeight="1">
      <c r="B40" s="391" t="s">
        <v>1309</v>
      </c>
      <c r="C40" s="376">
        <v>40636</v>
      </c>
      <c r="D40" s="376">
        <v>40637</v>
      </c>
      <c r="E40" s="455" t="s">
        <v>1830</v>
      </c>
      <c r="F40" s="375" t="s">
        <v>1220</v>
      </c>
      <c r="G40" s="375" t="s">
        <v>1220</v>
      </c>
      <c r="H40" s="375" t="s">
        <v>1220</v>
      </c>
      <c r="I40" s="390" t="s">
        <v>830</v>
      </c>
      <c r="J40" s="390" t="s">
        <v>1453</v>
      </c>
      <c r="K40" s="453" t="s">
        <v>1831</v>
      </c>
      <c r="L40" s="470" t="s">
        <v>378</v>
      </c>
      <c r="M40" s="375" t="s">
        <v>1329</v>
      </c>
      <c r="N40" s="353" t="s">
        <v>1329</v>
      </c>
      <c r="O40" s="353" t="s">
        <v>1207</v>
      </c>
      <c r="P40" s="377" t="s">
        <v>1841</v>
      </c>
      <c r="Q40" s="465" t="s">
        <v>1847</v>
      </c>
      <c r="R40" s="465" t="s">
        <v>1832</v>
      </c>
      <c r="S40" s="376">
        <v>40637</v>
      </c>
      <c r="T40" s="452"/>
      <c r="U40" s="399" t="s">
        <v>1287</v>
      </c>
    </row>
    <row r="41" spans="2:21" s="23" customFormat="1" ht="25.5">
      <c r="B41" s="389" t="s">
        <v>1309</v>
      </c>
      <c r="C41" s="57">
        <v>40636</v>
      </c>
      <c r="D41" s="57">
        <v>40625</v>
      </c>
      <c r="E41" s="57" t="s">
        <v>1829</v>
      </c>
      <c r="F41" s="59" t="s">
        <v>649</v>
      </c>
      <c r="G41" s="59" t="s">
        <v>93</v>
      </c>
      <c r="H41" s="59">
        <v>895</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1308</v>
      </c>
      <c r="C43" s="57">
        <v>40622</v>
      </c>
      <c r="D43" s="57">
        <v>40612</v>
      </c>
      <c r="E43" s="57" t="s">
        <v>1826</v>
      </c>
      <c r="F43" s="59" t="s">
        <v>649</v>
      </c>
      <c r="G43" s="59" t="s">
        <v>1827</v>
      </c>
      <c r="H43" s="59">
        <v>799</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s="23" customFormat="1" ht="25.5">
      <c r="B44" s="389" t="s">
        <v>1308</v>
      </c>
      <c r="C44" s="57">
        <v>40615</v>
      </c>
      <c r="D44" s="57">
        <v>40611</v>
      </c>
      <c r="E44" s="57" t="s">
        <v>1825</v>
      </c>
      <c r="F44" s="59" t="s">
        <v>649</v>
      </c>
      <c r="G44" s="59" t="s">
        <v>771</v>
      </c>
      <c r="H44" s="59">
        <v>805</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1" s="23" customFormat="1" ht="25.5">
      <c r="B45" s="389" t="s">
        <v>1308</v>
      </c>
      <c r="C45" s="57">
        <v>40608</v>
      </c>
      <c r="D45" s="57">
        <v>40598</v>
      </c>
      <c r="E45" s="57" t="s">
        <v>1828</v>
      </c>
      <c r="F45" s="59" t="s">
        <v>649</v>
      </c>
      <c r="G45" s="59" t="s">
        <v>1121</v>
      </c>
      <c r="H45" s="59">
        <v>800</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1307</v>
      </c>
      <c r="C47" s="354">
        <v>40584</v>
      </c>
      <c r="D47" s="354">
        <v>40585</v>
      </c>
      <c r="E47" s="375" t="s">
        <v>1819</v>
      </c>
      <c r="F47" s="375" t="s">
        <v>1220</v>
      </c>
      <c r="G47" s="375" t="s">
        <v>1220</v>
      </c>
      <c r="H47" s="375" t="s">
        <v>1220</v>
      </c>
      <c r="I47" s="375" t="s">
        <v>830</v>
      </c>
      <c r="J47" s="375" t="s">
        <v>1453</v>
      </c>
      <c r="K47" s="125" t="s">
        <v>1820</v>
      </c>
      <c r="L47" s="375" t="s">
        <v>1738</v>
      </c>
      <c r="M47" s="375" t="s">
        <v>1329</v>
      </c>
      <c r="N47" s="353" t="s">
        <v>1329</v>
      </c>
      <c r="O47" s="353" t="s">
        <v>1207</v>
      </c>
      <c r="P47" s="377" t="s">
        <v>1823</v>
      </c>
      <c r="Q47" s="125" t="s">
        <v>1821</v>
      </c>
      <c r="R47" s="125" t="s">
        <v>1822</v>
      </c>
      <c r="S47" s="354">
        <v>40585</v>
      </c>
      <c r="T47" s="125" t="s">
        <v>1824</v>
      </c>
      <c r="U47" s="399" t="s">
        <v>1287</v>
      </c>
    </row>
    <row r="48" spans="2:21" s="23" customFormat="1" ht="25.5">
      <c r="B48" s="389" t="s">
        <v>1307</v>
      </c>
      <c r="C48" s="57">
        <v>40215</v>
      </c>
      <c r="D48" s="57">
        <v>40569</v>
      </c>
      <c r="E48" s="59" t="s">
        <v>1817</v>
      </c>
      <c r="F48" s="59" t="s">
        <v>649</v>
      </c>
      <c r="G48" s="59" t="s">
        <v>1818</v>
      </c>
      <c r="H48" s="59">
        <v>739</v>
      </c>
      <c r="I48" s="59" t="s">
        <v>830</v>
      </c>
      <c r="J48" s="59" t="s">
        <v>830</v>
      </c>
      <c r="K48" s="59" t="s">
        <v>1328</v>
      </c>
      <c r="L48" s="59" t="s">
        <v>1220</v>
      </c>
      <c r="M48" s="59" t="s">
        <v>1220</v>
      </c>
      <c r="N48" s="59" t="s">
        <v>1325</v>
      </c>
      <c r="O48" s="59" t="s">
        <v>1113</v>
      </c>
      <c r="P48" s="59" t="s">
        <v>26</v>
      </c>
      <c r="Q48" s="59" t="s">
        <v>1220</v>
      </c>
      <c r="R48" s="59" t="s">
        <v>1220</v>
      </c>
      <c r="S48" s="57" t="s">
        <v>1220</v>
      </c>
      <c r="T48" s="59"/>
      <c r="U48" s="399" t="s">
        <v>1287</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1305</v>
      </c>
      <c r="C50" s="57">
        <v>40566</v>
      </c>
      <c r="D50" s="57">
        <v>40556</v>
      </c>
      <c r="E50" s="59" t="s">
        <v>1744</v>
      </c>
      <c r="F50" s="59" t="s">
        <v>649</v>
      </c>
      <c r="G50" s="59" t="s">
        <v>185</v>
      </c>
      <c r="H50" s="59">
        <v>817</v>
      </c>
      <c r="I50" s="59" t="s">
        <v>830</v>
      </c>
      <c r="J50" s="59" t="s">
        <v>830</v>
      </c>
      <c r="K50" s="59" t="s">
        <v>1328</v>
      </c>
      <c r="L50" s="59" t="s">
        <v>1220</v>
      </c>
      <c r="M50" s="59" t="s">
        <v>1220</v>
      </c>
      <c r="N50" s="59" t="s">
        <v>1325</v>
      </c>
      <c r="O50" s="59" t="s">
        <v>1113</v>
      </c>
      <c r="P50" s="59" t="s">
        <v>26</v>
      </c>
      <c r="Q50" s="59" t="s">
        <v>1220</v>
      </c>
      <c r="R50" s="59" t="s">
        <v>1220</v>
      </c>
      <c r="S50" s="57" t="s">
        <v>1220</v>
      </c>
      <c r="T50" s="59"/>
      <c r="U50" s="399" t="s">
        <v>1287</v>
      </c>
    </row>
    <row r="51" spans="2:21" s="23" customFormat="1" ht="25.5">
      <c r="B51" s="379" t="s">
        <v>1305</v>
      </c>
      <c r="C51" s="57">
        <v>40552</v>
      </c>
      <c r="D51" s="57">
        <v>40548</v>
      </c>
      <c r="E51" s="59" t="s">
        <v>1743</v>
      </c>
      <c r="F51" s="59" t="s">
        <v>649</v>
      </c>
      <c r="G51" s="59" t="s">
        <v>1745</v>
      </c>
      <c r="H51" s="59">
        <v>807</v>
      </c>
      <c r="I51" s="59" t="s">
        <v>830</v>
      </c>
      <c r="J51" s="59" t="s">
        <v>830</v>
      </c>
      <c r="K51" s="59" t="s">
        <v>1328</v>
      </c>
      <c r="L51" s="59" t="s">
        <v>1220</v>
      </c>
      <c r="M51" s="59" t="s">
        <v>1220</v>
      </c>
      <c r="N51" s="59" t="s">
        <v>1325</v>
      </c>
      <c r="O51" s="59" t="s">
        <v>1113</v>
      </c>
      <c r="P51" s="59" t="s">
        <v>26</v>
      </c>
      <c r="Q51" s="59" t="s">
        <v>1220</v>
      </c>
      <c r="R51" s="59" t="s">
        <v>1220</v>
      </c>
      <c r="S51" s="57" t="s">
        <v>1220</v>
      </c>
      <c r="T51" s="59"/>
      <c r="U51" s="399" t="s">
        <v>1287</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01" t="s">
        <v>1742</v>
      </c>
      <c r="B1" s="501"/>
      <c r="C1" s="501"/>
      <c r="D1" s="501"/>
      <c r="E1" s="501"/>
      <c r="F1" s="501"/>
      <c r="G1" s="501"/>
      <c r="H1" s="501"/>
      <c r="I1" s="501"/>
      <c r="J1" s="501"/>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0</v>
      </c>
      <c r="G15" s="294">
        <f t="shared" si="0"/>
        <v>1</v>
      </c>
      <c r="H15" s="270">
        <v>0</v>
      </c>
      <c r="I15" s="240">
        <v>0</v>
      </c>
      <c r="J15" s="295">
        <f t="shared" si="1"/>
        <v>1</v>
      </c>
    </row>
    <row r="16" spans="1:10" ht="23.25" customHeight="1">
      <c r="A16" s="502" t="s">
        <v>1485</v>
      </c>
      <c r="B16" s="502" t="s">
        <v>1306</v>
      </c>
      <c r="C16" s="40">
        <f>SUM(C4:C15)</f>
        <v>181440</v>
      </c>
      <c r="D16" s="504">
        <f>SUM(D4:D15)</f>
        <v>0</v>
      </c>
      <c r="E16" s="506">
        <f>C16-D16</f>
        <v>181440</v>
      </c>
      <c r="F16" s="508">
        <f>SUM(F4:F15)</f>
        <v>157</v>
      </c>
      <c r="G16" s="510">
        <f>(C16-F16)/C16</f>
        <v>0.9991347001763669</v>
      </c>
      <c r="H16" s="512">
        <f>SUM(H4:H15)</f>
        <v>0</v>
      </c>
      <c r="I16" s="513">
        <f>SUM(I4:I15)</f>
        <v>0</v>
      </c>
      <c r="J16" s="513"/>
    </row>
    <row r="17" spans="1:10" ht="23.25" customHeight="1" thickBot="1">
      <c r="A17" s="503"/>
      <c r="B17" s="503"/>
      <c r="C17" s="41" t="s">
        <v>1486</v>
      </c>
      <c r="D17" s="505"/>
      <c r="E17" s="507"/>
      <c r="F17" s="509"/>
      <c r="G17" s="511"/>
      <c r="H17" s="509"/>
      <c r="I17" s="509"/>
      <c r="J17" s="50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2012-09-11T18:36:55Z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