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795" windowWidth="15480" windowHeight="5205" tabRatio="948" activeTab="3"/>
  </bookViews>
  <sheets>
    <sheet name="How To Use" sheetId="1" r:id="rId1"/>
    <sheet name="Annual Summary" sheetId="2" r:id="rId2"/>
    <sheet name="Monthly Summary" sheetId="3" r:id="rId3"/>
    <sheet name="2012 Detailed Incident Data" sheetId="4" r:id="rId4"/>
    <sheet name="2012 Retail Business Hours" sheetId="5" r:id="rId5"/>
    <sheet name="2012 Retail Off Bus Hours" sheetId="6" r:id="rId6"/>
    <sheet name="2012 MarkeTrak" sheetId="7" r:id="rId7"/>
    <sheet name="2011 Detailed Incident Data" sheetId="8" r:id="rId8"/>
    <sheet name="2011 Retail Business Hours" sheetId="9" r:id="rId9"/>
    <sheet name="2011 Retail Off Bus Hours" sheetId="10" r:id="rId10"/>
    <sheet name="2011 TML Availability" sheetId="11" r:id="rId11"/>
    <sheet name="2011 MarkeTrak Availability" sheetId="12" r:id="rId12"/>
    <sheet name="2010 Detailed Incident Data" sheetId="13" r:id="rId13"/>
    <sheet name="2010 Retail Business Hours" sheetId="14" r:id="rId14"/>
    <sheet name="2010 Retail Off Bus Hours" sheetId="15" r:id="rId15"/>
    <sheet name="2010 TML Availability" sheetId="16" r:id="rId16"/>
    <sheet name="2010 MarkeTrak Availability" sheetId="17" r:id="rId17"/>
    <sheet name="2009 Detailed Incident Data" sheetId="18" r:id="rId18"/>
    <sheet name="2009 Retail Availability" sheetId="19" r:id="rId19"/>
    <sheet name="2009 TML Availability" sheetId="20" r:id="rId20"/>
    <sheet name="2009 MarkeTrak Availability" sheetId="21" r:id="rId21"/>
    <sheet name="SLA Exception Requests" sheetId="22" r:id="rId22"/>
    <sheet name="2008 Detailed Incident Data" sheetId="23" r:id="rId23"/>
    <sheet name="2008 Retail Availability" sheetId="24" r:id="rId24"/>
    <sheet name="2008 TML Availability" sheetId="25" r:id="rId25"/>
    <sheet name="2008 MarkeTrak Availability" sheetId="26" r:id="rId26"/>
    <sheet name="2007 Detailed Incident Data" sheetId="27" r:id="rId27"/>
    <sheet name="2007 Retail  Availability" sheetId="28" r:id="rId28"/>
    <sheet name="2007 MarkeTrak Availability" sheetId="29" state="hidden" r:id="rId29"/>
    <sheet name="2007 TML  Availability" sheetId="30" r:id="rId30"/>
    <sheet name="2007 MarkeTrak  Availability" sheetId="31" r:id="rId31"/>
    <sheet name="2006 Detailed Incident Data " sheetId="32" r:id="rId32"/>
    <sheet name="2006 Retail Availability" sheetId="33" r:id="rId33"/>
  </sheets>
  <definedNames>
    <definedName name="_xlnm._FilterDatabase" localSheetId="31" hidden="1">'2006 Detailed Incident Data '!$A$3:$U$40</definedName>
    <definedName name="_xlnm._FilterDatabase" localSheetId="26" hidden="1">'2007 Detailed Incident Data'!$A$3:$U$106</definedName>
    <definedName name="_xlnm._FilterDatabase" localSheetId="22" hidden="1">'2008 Detailed Incident Data'!$B$3:$U$116</definedName>
    <definedName name="_xlnm._FilterDatabase" localSheetId="17" hidden="1">'2009 Detailed Incident Data'!$B$3:$U$91</definedName>
    <definedName name="OLE_LINK1" localSheetId="0">'How To Use'!$B$60</definedName>
    <definedName name="OLE_LINK3" localSheetId="26">'2007 Detailed Incident Data'!#REF!</definedName>
    <definedName name="OLE_LINK3" localSheetId="22">'2008 Detailed Incident Data'!#REF!</definedName>
    <definedName name="OLE_LINK3" localSheetId="17">'2009 Detailed Incident Data'!#REF!</definedName>
  </definedNames>
  <calcPr fullCalcOnLoad="1"/>
</workbook>
</file>

<file path=xl/sharedStrings.xml><?xml version="1.0" encoding="utf-8"?>
<sst xmlns="http://schemas.openxmlformats.org/spreadsheetml/2006/main" count="8282" uniqueCount="1963">
  <si>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</si>
  <si>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</si>
  <si>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</si>
  <si>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</si>
  <si>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</si>
  <si>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</si>
  <si>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</si>
  <si>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</si>
  <si>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</si>
  <si>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</si>
  <si>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</si>
  <si>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</si>
  <si>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</si>
  <si>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</si>
  <si>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</si>
  <si>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</si>
  <si>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</si>
  <si>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</si>
  <si>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</si>
  <si>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</si>
  <si>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</si>
  <si>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</si>
  <si>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</si>
  <si>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</si>
  <si>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</si>
  <si>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</si>
  <si>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</si>
  <si>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</si>
  <si>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</si>
  <si>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</si>
  <si>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</si>
  <si>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</si>
  <si>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</si>
  <si>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</si>
  <si>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</si>
  <si>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</si>
  <si>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</si>
  <si>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</si>
  <si>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</si>
  <si>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</si>
  <si>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</si>
  <si>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</si>
  <si>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</si>
  <si>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</si>
  <si>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</si>
  <si>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</si>
  <si>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</si>
  <si>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</si>
  <si>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</si>
  <si>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</si>
  <si>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</si>
  <si>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</si>
  <si>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</si>
  <si>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</si>
  <si>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</si>
  <si>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</si>
  <si>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</si>
  <si>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</si>
  <si>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</si>
  <si>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</si>
  <si>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</si>
  <si>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</si>
  <si>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</si>
  <si>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</si>
  <si>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</si>
  <si>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</si>
  <si>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</si>
  <si>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</si>
  <si>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</si>
  <si>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</si>
  <si>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</si>
  <si>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</si>
  <si>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</si>
  <si>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</si>
  <si>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</si>
  <si>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</si>
  <si>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</si>
  <si>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</si>
  <si>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</si>
  <si>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</si>
  <si>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</si>
  <si>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</si>
  <si>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</si>
  <si>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</si>
  <si>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</si>
  <si>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</si>
  <si>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</si>
  <si>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</si>
  <si>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</si>
  <si>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</si>
  <si>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</si>
  <si>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</si>
  <si>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</si>
  <si>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</si>
  <si>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</si>
  <si>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</si>
  <si>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</si>
  <si>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</si>
  <si>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</si>
  <si>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</si>
  <si>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</si>
  <si>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</si>
  <si>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</si>
  <si>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</si>
  <si>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</si>
  <si>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</si>
  <si>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</si>
  <si>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</si>
  <si>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</si>
  <si>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</si>
  <si>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</si>
  <si>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</si>
  <si>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</si>
  <si>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</si>
  <si>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</si>
  <si>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</si>
  <si>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</si>
  <si>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</si>
  <si>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</si>
  <si>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</si>
  <si>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</si>
  <si>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</si>
  <si>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</si>
  <si>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</si>
  <si>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</si>
  <si>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</si>
  <si>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</si>
  <si>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</si>
  <si>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</si>
  <si>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</si>
  <si>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</si>
  <si>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</si>
  <si>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</si>
  <si>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</si>
  <si>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</si>
  <si>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</si>
  <si>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</si>
  <si>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</si>
  <si>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</si>
  <si>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</si>
  <si>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</si>
  <si>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</si>
  <si>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</si>
  <si>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</si>
  <si>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</si>
  <si>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</si>
  <si>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</si>
  <si>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</si>
  <si>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</si>
  <si>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</si>
  <si>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</si>
  <si>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</si>
  <si>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</si>
  <si>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</si>
  <si>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</si>
  <si>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</si>
  <si>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</si>
  <si>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</si>
  <si>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</si>
  <si>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</si>
  <si>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</si>
  <si>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</si>
  <si>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</si>
  <si>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</si>
  <si>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</si>
  <si>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</si>
  <si>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</si>
  <si>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</si>
  <si>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</si>
  <si>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</si>
  <si>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</si>
  <si>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</si>
  <si>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</si>
  <si>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</si>
  <si>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</si>
  <si>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</si>
  <si>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</si>
  <si>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</si>
  <si>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</si>
  <si>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</si>
  <si>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</si>
  <si>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</si>
  <si>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</si>
  <si>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</si>
  <si>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</si>
  <si>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</si>
  <si>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</si>
  <si>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</si>
  <si>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</si>
  <si>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</si>
  <si>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</si>
  <si>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</si>
  <si>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</si>
  <si>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</si>
  <si>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</si>
  <si>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</si>
  <si>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</si>
  <si>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</si>
  <si>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</si>
  <si>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</si>
  <si>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</si>
  <si>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</si>
  <si>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</si>
  <si>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</si>
  <si>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</si>
  <si>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</si>
  <si>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</si>
  <si>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</si>
  <si>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</si>
  <si>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</si>
  <si>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</si>
  <si>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</si>
  <si>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</si>
  <si>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</si>
  <si>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</si>
  <si>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</si>
  <si>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</si>
  <si>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</si>
  <si>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</si>
  <si>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</si>
  <si>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</si>
  <si>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</si>
  <si>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</si>
  <si>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</si>
  <si>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</si>
  <si>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</si>
  <si>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</si>
  <si>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</si>
  <si>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</si>
  <si>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</si>
  <si>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</si>
  <si>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</si>
  <si>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</si>
  <si>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</si>
  <si>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</si>
  <si>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</si>
  <si>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</si>
  <si>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</si>
  <si>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</si>
  <si>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</si>
  <si>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</si>
  <si>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</si>
  <si>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</si>
  <si>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</si>
  <si>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</si>
  <si>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</si>
  <si>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</si>
  <si>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</si>
  <si>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</si>
  <si>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</si>
  <si>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</si>
  <si>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</si>
  <si>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</si>
  <si>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</si>
  <si>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</si>
  <si>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</si>
  <si>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</si>
  <si>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</si>
  <si>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</si>
  <si>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</si>
  <si>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</si>
  <si>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</si>
  <si>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</si>
  <si>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</si>
  <si>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</si>
  <si>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</si>
  <si>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</si>
  <si>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</si>
  <si>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</si>
  <si>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</si>
  <si>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</si>
  <si>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</si>
  <si>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</si>
  <si>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</si>
  <si>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</si>
  <si>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</si>
  <si>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</si>
  <si>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</si>
  <si>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</si>
  <si>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</si>
  <si>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</si>
  <si>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</si>
  <si>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</si>
  <si>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</si>
  <si>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</si>
  <si>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</si>
  <si>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</si>
  <si>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</si>
  <si>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</si>
  <si>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</si>
  <si>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</si>
  <si>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</si>
  <si>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</si>
  <si>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</si>
  <si>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</si>
  <si>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</si>
  <si>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</si>
  <si>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</si>
  <si>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</si>
  <si>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</si>
  <si>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</si>
  <si>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</si>
  <si>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</si>
  <si>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</si>
  <si>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</si>
  <si>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</si>
  <si>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</si>
  <si>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</si>
  <si>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</si>
  <si>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</si>
  <si>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</si>
  <si>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</si>
  <si>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</si>
  <si>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</si>
  <si>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</si>
  <si>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</si>
  <si>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</si>
  <si>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</si>
  <si>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</si>
  <si>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</si>
  <si>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</si>
  <si>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</si>
  <si>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</si>
  <si>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</si>
  <si>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</si>
  <si>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</si>
  <si>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</si>
  <si>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</si>
  <si>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</si>
  <si>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</si>
  <si>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</si>
  <si>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</si>
  <si>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</si>
  <si>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</si>
  <si>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</si>
  <si>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</si>
  <si>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</si>
  <si>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</si>
  <si>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</si>
  <si>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</si>
  <si>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</si>
  <si>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</si>
  <si>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</si>
  <si>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</si>
  <si>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</si>
  <si>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</si>
  <si>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</si>
  <si>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</si>
  <si>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</si>
  <si>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</si>
  <si>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</si>
  <si>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</si>
  <si>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</si>
  <si>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</si>
  <si>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</si>
  <si>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</si>
  <si>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</si>
  <si>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</si>
  <si>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</si>
  <si>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</si>
  <si>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</si>
  <si>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</si>
  <si>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</si>
  <si>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</si>
  <si>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</si>
  <si>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</si>
  <si>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</si>
  <si>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</si>
  <si>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</si>
  <si>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</si>
  <si>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</si>
  <si>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</si>
  <si>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</si>
  <si>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</si>
  <si>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</si>
  <si>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</si>
  <si>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</si>
  <si>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</si>
  <si>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</si>
  <si>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</si>
  <si>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</si>
  <si>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</si>
  <si>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</si>
  <si>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</si>
  <si>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</si>
  <si>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</si>
  <si>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</si>
  <si>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</si>
  <si>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</si>
  <si>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</si>
  <si>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</si>
  <si>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</si>
  <si>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</si>
  <si>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</si>
  <si>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</si>
  <si>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</si>
  <si>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</si>
  <si>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</si>
  <si>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</si>
  <si>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</si>
  <si>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</si>
  <si>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</si>
  <si>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</si>
  <si>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</si>
  <si>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</si>
  <si>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</si>
  <si>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</si>
  <si>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</si>
  <si>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</si>
  <si>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</si>
  <si>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</si>
  <si>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</si>
  <si>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</si>
  <si>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</si>
  <si>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</si>
  <si>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</si>
  <si>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</si>
  <si>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</si>
  <si>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</si>
  <si>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</si>
  <si>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</si>
  <si>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</si>
  <si>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</si>
  <si>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</si>
  <si>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</si>
  <si>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</si>
  <si>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</si>
  <si>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</si>
  <si>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</si>
  <si>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</si>
  <si>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</si>
  <si>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</si>
  <si>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</si>
  <si>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</si>
  <si>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</si>
  <si>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</si>
  <si>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</si>
  <si>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</si>
  <si>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</si>
  <si>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</si>
  <si>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</si>
  <si>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</si>
  <si>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</si>
  <si>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</si>
  <si>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</si>
  <si>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</si>
  <si>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</si>
  <si>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</si>
  <si>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</si>
  <si>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</si>
  <si>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</si>
  <si>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</si>
  <si>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</si>
  <si>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</si>
  <si>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</si>
  <si>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</si>
  <si>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</si>
  <si>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</si>
  <si>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</si>
  <si>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</si>
  <si>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</si>
  <si>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</si>
  <si>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</si>
  <si>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</si>
  <si>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</si>
  <si>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</si>
  <si>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</si>
  <si>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</si>
  <si>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</si>
  <si>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</si>
  <si>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</si>
  <si>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</si>
  <si>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</si>
  <si>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</si>
  <si>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</si>
  <si>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</si>
  <si>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</si>
  <si>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</si>
  <si>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</si>
  <si>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</si>
  <si>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</si>
  <si>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</si>
  <si>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</si>
  <si>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</si>
  <si>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</si>
  <si>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</si>
  <si>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</si>
  <si>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</si>
  <si>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</si>
  <si>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</si>
  <si>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</si>
  <si>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</si>
  <si>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</si>
  <si>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</si>
  <si>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</si>
  <si>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</si>
  <si>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</si>
  <si>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</si>
  <si>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</si>
  <si>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</si>
  <si>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</si>
  <si>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</si>
  <si>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</si>
  <si>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</si>
  <si>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</si>
  <si>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</si>
  <si>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</si>
  <si>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</si>
  <si>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</si>
  <si>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</si>
  <si>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</si>
  <si>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</si>
  <si>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</si>
  <si>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</si>
  <si>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</si>
  <si>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</si>
  <si>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</si>
  <si>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</si>
  <si>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</si>
  <si>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</si>
  <si>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</si>
  <si>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</si>
  <si>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</si>
  <si>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</si>
  <si>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</si>
  <si>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</si>
  <si>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</si>
  <si>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</si>
  <si>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</si>
  <si>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</si>
  <si>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</si>
  <si>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</si>
  <si>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</si>
  <si>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</si>
  <si>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</si>
  <si>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</si>
  <si>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</si>
  <si>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</si>
  <si>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</si>
  <si>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</si>
  <si>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</si>
  <si>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</si>
  <si>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</si>
  <si>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</si>
  <si>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</si>
  <si>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</si>
  <si>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</si>
  <si>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</si>
  <si>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</si>
  <si>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</si>
  <si>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</si>
  <si>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</si>
  <si>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</si>
  <si>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</si>
  <si>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</si>
  <si>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</si>
  <si>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</si>
  <si>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</si>
  <si>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</si>
  <si>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</si>
  <si>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</si>
  <si>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</si>
  <si>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</si>
  <si>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</si>
  <si>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</si>
  <si>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</si>
  <si>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</si>
  <si>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</si>
  <si>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</si>
  <si>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</si>
  <si>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</si>
  <si>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</si>
  <si>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</si>
  <si>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</si>
  <si>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</si>
  <si>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</si>
  <si>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</si>
  <si>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</si>
  <si>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</si>
  <si>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</si>
  <si>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</si>
  <si>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</si>
  <si>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</si>
  <si>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</si>
  <si>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</si>
  <si>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</si>
  <si>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</si>
  <si>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</si>
  <si>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</si>
  <si>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</si>
  <si>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</si>
  <si>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</si>
  <si>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</si>
  <si>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</si>
  <si>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</si>
  <si>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</si>
  <si>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</si>
  <si>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</si>
  <si>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</si>
  <si>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</si>
  <si>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</si>
  <si>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</si>
  <si>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</si>
  <si>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</si>
  <si>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</si>
  <si>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</si>
  <si>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</si>
  <si>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</si>
  <si>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</si>
  <si>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</si>
  <si>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</si>
  <si>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</si>
  <si>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</si>
  <si>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</si>
  <si>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</si>
  <si>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</si>
  <si>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</si>
  <si>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</si>
  <si>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</si>
  <si>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</si>
  <si>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</si>
  <si>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</si>
  <si>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</si>
  <si>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</si>
  <si>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</si>
  <si>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</si>
  <si>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</si>
  <si>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</si>
  <si>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</si>
  <si>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</si>
  <si>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</si>
  <si>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</si>
  <si>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</si>
  <si>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</si>
  <si>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</si>
  <si>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</si>
  <si>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</si>
  <si>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</si>
  <si>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</si>
  <si>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</si>
  <si>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</si>
  <si>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</si>
  <si>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</si>
  <si>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</si>
  <si>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</si>
  <si>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</si>
  <si>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</si>
  <si>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</si>
  <si>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</si>
  <si>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</si>
  <si>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</si>
  <si>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</si>
  <si>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</si>
  <si>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</si>
  <si>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</si>
  <si>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</si>
  <si>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</si>
  <si>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</si>
  <si>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</si>
  <si>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</si>
  <si>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</si>
  <si>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</si>
  <si>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</si>
  <si>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</si>
  <si>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</si>
  <si>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</si>
  <si>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</si>
  <si>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</si>
  <si>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</si>
  <si>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</si>
  <si>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</si>
  <si>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</si>
  <si>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</si>
  <si>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</si>
  <si>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</si>
  <si>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</si>
  <si>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</si>
  <si>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</si>
  <si>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</si>
  <si>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</si>
  <si>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</si>
  <si>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</si>
  <si>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</si>
  <si>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</si>
  <si>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</si>
  <si>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</si>
  <si>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</si>
  <si>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</si>
  <si>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</si>
  <si>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</si>
  <si>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</si>
  <si>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</si>
  <si>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</si>
  <si>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</si>
  <si>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</si>
  <si>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</si>
  <si>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</si>
  <si>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</si>
  <si>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</si>
  <si>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</si>
  <si>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</si>
  <si>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</si>
  <si>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</si>
  <si>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</si>
  <si>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</si>
  <si>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</si>
  <si>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</si>
  <si>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</si>
  <si>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</si>
  <si>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</si>
  <si>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</si>
  <si>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</si>
  <si>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</si>
  <si>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</si>
  <si>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</si>
  <si>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</si>
  <si>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</si>
  <si>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</si>
  <si>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</si>
  <si>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</si>
  <si>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</si>
  <si>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</si>
  <si>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</si>
  <si>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</si>
  <si>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</si>
  <si>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</si>
  <si>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</si>
  <si>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</si>
  <si>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</si>
  <si>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</si>
  <si>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</si>
  <si>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</si>
  <si>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</si>
  <si>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</si>
  <si>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</si>
  <si>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</si>
  <si>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</si>
  <si>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</si>
  <si>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</si>
  <si>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</si>
  <si>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</si>
  <si>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</si>
  <si>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</si>
  <si>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</si>
  <si>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</si>
  <si>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</si>
  <si>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</si>
  <si>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</si>
  <si>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</si>
  <si>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</si>
  <si>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</si>
  <si>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</si>
  <si>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</si>
  <si>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</si>
  <si>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</si>
  <si>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</si>
  <si>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</si>
  <si>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</si>
  <si>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</si>
  <si>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</si>
  <si>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</si>
  <si>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</si>
  <si>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</si>
  <si>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</si>
  <si>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</si>
  <si>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</si>
  <si>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</si>
  <si>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</si>
  <si>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</si>
  <si>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</si>
  <si>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</si>
  <si>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</si>
  <si>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</si>
  <si>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</si>
  <si>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</si>
  <si>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</si>
  <si>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</si>
  <si>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</si>
  <si>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</si>
  <si>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</si>
  <si>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</si>
  <si>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</si>
  <si>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</si>
  <si>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</si>
  <si>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</si>
  <si>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</si>
  <si>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</si>
  <si>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</si>
  <si>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</si>
  <si>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</si>
  <si>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</si>
  <si>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</si>
  <si>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</si>
  <si>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</si>
  <si>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</si>
  <si>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</si>
  <si>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</si>
  <si>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</si>
  <si>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</si>
  <si>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</si>
  <si>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</si>
  <si>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</si>
  <si>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</si>
  <si>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</si>
  <si>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</si>
  <si>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</si>
  <si>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</si>
  <si>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</si>
  <si>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</si>
  <si>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</si>
  <si>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</si>
  <si>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</si>
  <si>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</si>
  <si>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</si>
  <si>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</si>
  <si>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</si>
  <si>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</si>
  <si>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</si>
  <si>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</si>
  <si>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</si>
  <si>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</si>
  <si>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</si>
  <si>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</si>
  <si>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</si>
  <si>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</si>
  <si>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</si>
  <si>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</si>
  <si>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</si>
  <si>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</si>
  <si>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</si>
  <si>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</si>
  <si>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</si>
  <si>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</si>
  <si>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</si>
  <si>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</si>
  <si>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</si>
  <si>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</si>
  <si>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</si>
  <si>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</si>
  <si>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</si>
  <si>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</si>
  <si>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</si>
  <si>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</si>
  <si>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</si>
  <si>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</si>
  <si>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</si>
  <si>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</si>
  <si>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</si>
  <si>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</si>
  <si>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</si>
  <si>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</si>
  <si>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</si>
  <si>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</si>
  <si>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</si>
  <si>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</si>
  <si>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</si>
  <si>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</si>
  <si>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</si>
  <si>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</si>
  <si>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</si>
  <si>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</si>
  <si>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</si>
  <si>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</si>
  <si>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</si>
  <si>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</si>
  <si>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</si>
  <si>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</si>
  <si>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</si>
  <si>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</si>
  <si>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</si>
  <si>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</si>
  <si>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</si>
  <si>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</si>
  <si>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</si>
  <si>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</si>
  <si>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</si>
  <si>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</si>
  <si>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</si>
  <si>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</si>
  <si>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</si>
  <si>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</si>
  <si>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</si>
  <si>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</si>
  <si>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</si>
  <si>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</si>
  <si>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</si>
  <si>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</si>
  <si>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</si>
  <si>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</si>
  <si>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</si>
  <si>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</si>
  <si>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</si>
  <si>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</si>
  <si>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</si>
  <si>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</si>
  <si>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</si>
  <si>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</si>
  <si>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</si>
  <si>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</si>
  <si>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</si>
  <si>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</si>
  <si>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</si>
  <si>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</si>
  <si>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</si>
  <si>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</si>
  <si>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</si>
  <si>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</si>
  <si>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</si>
  <si>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</si>
  <si>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</si>
  <si>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</si>
  <si>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</si>
  <si>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</si>
  <si>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</si>
  <si>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</si>
  <si>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</si>
  <si>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</si>
  <si>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</si>
  <si>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</si>
  <si>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</si>
  <si>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</si>
  <si>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</si>
  <si>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</si>
  <si>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</si>
  <si>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</si>
  <si>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</si>
  <si>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</si>
  <si>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</si>
  <si>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</si>
  <si>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</si>
  <si>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</si>
  <si>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</si>
  <si>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</si>
  <si>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</si>
  <si>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</si>
  <si>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</si>
  <si>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</si>
  <si>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</si>
  <si>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</si>
  <si>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</si>
  <si>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</si>
  <si>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</si>
  <si>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</si>
  <si>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</si>
  <si>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</si>
  <si>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</si>
  <si>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</si>
  <si>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</si>
  <si>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</si>
  <si>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</si>
  <si>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</si>
  <si>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</si>
  <si>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</si>
  <si>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</si>
  <si>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</si>
  <si>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</si>
  <si>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</si>
  <si>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</si>
  <si>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</si>
  <si>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</si>
  <si>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</si>
  <si>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</si>
  <si>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</si>
  <si>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</si>
  <si>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</si>
  <si>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</si>
  <si>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</si>
  <si>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</si>
  <si>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</si>
  <si>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</si>
  <si>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</si>
  <si>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</si>
  <si>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</si>
  <si>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</si>
  <si>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</si>
  <si>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</si>
  <si>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</si>
  <si>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</si>
  <si>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</si>
  <si>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</si>
  <si>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</si>
  <si>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</si>
  <si>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</si>
  <si>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</si>
  <si>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</si>
  <si>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</si>
  <si>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</si>
  <si>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</si>
  <si>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</si>
  <si>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</si>
  <si>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</si>
  <si>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</si>
  <si>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</si>
  <si>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</si>
  <si>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</si>
  <si>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</si>
  <si>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</si>
  <si>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</si>
  <si>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</si>
  <si>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</si>
  <si>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</si>
  <si>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</si>
  <si>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</si>
  <si>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</si>
  <si>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</si>
  <si>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</si>
  <si>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</si>
  <si>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</si>
  <si>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</si>
  <si>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</si>
  <si>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</si>
  <si>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</si>
  <si>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</si>
  <si>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</si>
  <si>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</si>
  <si>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</si>
  <si>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</si>
  <si>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</si>
  <si>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</si>
  <si>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</si>
  <si>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</si>
  <si>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</si>
  <si>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</si>
  <si>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</si>
  <si>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</si>
  <si>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</si>
  <si>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</si>
  <si>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</si>
  <si>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</si>
  <si>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</si>
  <si>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</si>
  <si>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</si>
  <si>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</si>
  <si>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</si>
  <si>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</si>
  <si>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</si>
  <si>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</si>
  <si>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</si>
  <si>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</si>
  <si>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</si>
  <si>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</si>
  <si>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</si>
  <si>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</si>
  <si>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</si>
  <si>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</si>
  <si>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</si>
  <si>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</si>
  <si>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</si>
  <si>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</si>
  <si>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</si>
  <si>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</si>
  <si>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</si>
  <si>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</si>
  <si>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</si>
  <si>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</si>
  <si>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</si>
  <si>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</si>
  <si>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</si>
  <si>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</si>
  <si>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</si>
  <si>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</si>
  <si>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</si>
  <si>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</si>
  <si>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</si>
  <si>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</si>
  <si>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</si>
  <si>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</si>
  <si>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</si>
  <si>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</si>
  <si>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</si>
  <si>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</si>
  <si>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</si>
  <si>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</si>
  <si>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</si>
  <si>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</si>
  <si>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</si>
  <si>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</si>
  <si>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</si>
  <si>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</si>
  <si>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</si>
  <si>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</si>
  <si>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</si>
  <si>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</si>
  <si>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</si>
  <si>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</si>
  <si>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</si>
  <si>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</si>
  <si>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</si>
  <si>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</si>
  <si>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</si>
  <si>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</si>
  <si>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</si>
  <si>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</si>
  <si>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</si>
  <si>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</si>
  <si>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</si>
  <si>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</si>
  <si>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</si>
  <si>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</si>
  <si>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</si>
  <si>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</si>
  <si>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</si>
  <si>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</si>
  <si>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</si>
  <si>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</si>
  <si>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</si>
  <si>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</si>
  <si>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</si>
  <si>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</si>
  <si>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</si>
  <si>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</si>
  <si>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</si>
  <si>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</si>
  <si>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</si>
  <si>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</si>
  <si>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</si>
  <si>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</si>
  <si>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</si>
  <si>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</si>
  <si>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</si>
  <si>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</si>
  <si>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</si>
  <si>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</si>
  <si>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</si>
  <si>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</si>
  <si>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</si>
  <si>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</si>
  <si>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</si>
  <si>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</si>
  <si>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</si>
  <si>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</si>
  <si>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</si>
  <si>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</si>
  <si>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</si>
  <si>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</si>
  <si>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</si>
  <si>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</si>
  <si>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</si>
  <si>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</si>
  <si>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</si>
  <si>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</si>
  <si>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</si>
  <si>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</si>
  <si>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</si>
  <si>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</si>
  <si>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</si>
  <si>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</si>
  <si>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</si>
  <si>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</si>
  <si>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</si>
  <si>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</si>
  <si>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</si>
  <si>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</si>
  <si>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</si>
  <si>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</si>
  <si>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</si>
  <si>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</si>
  <si>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</si>
  <si>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</si>
  <si>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</si>
  <si>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</si>
  <si>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</si>
  <si>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</si>
  <si>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</si>
  <si>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</si>
  <si>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</si>
  <si>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</si>
  <si>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</si>
  <si>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</si>
  <si>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</si>
  <si>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</si>
  <si>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</si>
  <si>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</si>
  <si>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</si>
  <si>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</si>
  <si>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</si>
  <si>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</si>
  <si>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</si>
  <si>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</si>
  <si>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</si>
  <si>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</si>
  <si>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</si>
  <si>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</si>
  <si>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</si>
  <si>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</si>
  <si>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</si>
  <si>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</si>
  <si>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</si>
  <si>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</si>
  <si>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</si>
  <si>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</si>
  <si>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</si>
  <si>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</si>
  <si>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</si>
  <si>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</si>
  <si>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</si>
  <si>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</si>
  <si>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</si>
  <si>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</si>
  <si>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</si>
  <si>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</si>
  <si>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</si>
  <si>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</si>
  <si>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</si>
  <si>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</si>
  <si>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</si>
  <si>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</si>
  <si>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</si>
  <si>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</si>
  <si>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</si>
  <si>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</si>
  <si>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</si>
  <si>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</si>
  <si>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</si>
  <si>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</si>
  <si>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</si>
  <si>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</si>
  <si>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</si>
  <si>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</si>
  <si>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</si>
  <si>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</si>
  <si>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</si>
  <si>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</si>
  <si>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</si>
  <si>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</si>
  <si>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</si>
  <si>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</si>
  <si>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</si>
  <si>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</si>
  <si>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</si>
  <si>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</si>
  <si>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</si>
  <si>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</si>
  <si>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</si>
  <si>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</si>
  <si>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</si>
  <si>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</si>
  <si>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</si>
  <si>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</si>
  <si>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</si>
  <si>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</si>
  <si>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</si>
  <si>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</si>
  <si>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</si>
  <si>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</si>
  <si>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</si>
  <si>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</si>
  <si>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</si>
  <si>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</si>
  <si>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</si>
  <si>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</si>
  <si>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</si>
  <si>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</si>
  <si>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</si>
  <si>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</si>
  <si>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</si>
  <si>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</si>
  <si>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</si>
  <si>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</si>
  <si>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</si>
  <si>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</si>
  <si>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</si>
  <si>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</si>
  <si>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</si>
  <si>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</si>
  <si>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</si>
  <si>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</si>
  <si>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</si>
  <si>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</si>
  <si>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</si>
  <si>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</si>
  <si>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</si>
  <si>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</si>
  <si>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</si>
  <si>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</si>
  <si>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</si>
  <si>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</si>
  <si>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</si>
  <si>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</si>
  <si>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</si>
  <si>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</si>
  <si>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</si>
  <si>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</si>
  <si>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</si>
  <si>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</si>
  <si>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</si>
  <si>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</si>
  <si>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</si>
  <si>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</si>
  <si>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</si>
  <si>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</si>
  <si>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</si>
  <si>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</si>
  <si>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</si>
  <si>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</si>
  <si>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</si>
  <si>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</si>
  <si>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</si>
  <si>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</si>
  <si>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</si>
  <si>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</si>
  <si>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</si>
  <si>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</si>
  <si>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</si>
  <si>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</si>
  <si>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</si>
  <si>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</si>
  <si>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</si>
  <si>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</si>
  <si>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</si>
  <si>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</si>
  <si>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</si>
  <si>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</si>
  <si>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</si>
  <si>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</si>
  <si>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</si>
  <si>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</si>
  <si>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</si>
  <si>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</si>
  <si>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</si>
  <si>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</si>
  <si>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</si>
  <si>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</si>
  <si>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</si>
  <si>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</si>
  <si>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</si>
  <si>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</si>
  <si>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</si>
  <si>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</si>
  <si>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</si>
  <si>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</si>
  <si>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</si>
  <si>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</si>
  <si>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</si>
  <si>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</si>
  <si>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</si>
  <si>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</si>
  <si>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</si>
  <si>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</si>
  <si>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</si>
  <si>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</si>
  <si>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</si>
  <si>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</si>
  <si>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</si>
  <si>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</si>
  <si>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</si>
  <si>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</si>
  <si>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</si>
  <si>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</si>
  <si>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</si>
  <si>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</si>
  <si>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</si>
  <si>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</si>
  <si>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</si>
  <si>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</si>
  <si>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</si>
  <si>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</si>
  <si>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</si>
  <si>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</si>
  <si>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</si>
  <si>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</si>
  <si>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</si>
  <si>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</si>
  <si>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</si>
  <si>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</si>
  <si>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</si>
  <si>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</si>
  <si>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</si>
  <si>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</si>
  <si>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</si>
  <si>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</si>
  <si>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</si>
  <si>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</si>
  <si>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</si>
  <si>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</si>
  <si>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</si>
  <si>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</si>
  <si>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</si>
  <si>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</si>
  <si>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</si>
  <si>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</si>
  <si>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</si>
  <si>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</si>
  <si>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</si>
  <si>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</si>
  <si>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</si>
  <si>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</si>
  <si>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</si>
  <si>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</si>
  <si>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</si>
  <si>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</si>
  <si>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</si>
  <si>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</si>
  <si>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</si>
  <si>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</si>
  <si>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</si>
  <si>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</si>
  <si>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</si>
  <si>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</si>
  <si>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</si>
  <si>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</si>
  <si>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</si>
  <si>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</si>
  <si>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</si>
  <si>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</si>
  <si>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</si>
  <si>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</si>
  <si>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</si>
  <si>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</si>
  <si>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</si>
  <si>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</si>
  <si>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</si>
  <si>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</si>
  <si>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</si>
  <si>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</si>
  <si>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</si>
  <si>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</si>
  <si>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</si>
  <si>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</si>
  <si>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</si>
  <si>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</si>
  <si>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</si>
  <si>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</si>
  <si>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</si>
  <si>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</si>
  <si>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</si>
  <si>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</si>
  <si>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</si>
  <si>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</si>
  <si>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</si>
  <si>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</si>
  <si>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</si>
  <si>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</si>
  <si>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</si>
  <si>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</si>
  <si>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</si>
  <si>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</si>
  <si>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</si>
  <si>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</si>
  <si>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</si>
  <si>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</si>
  <si>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</si>
  <si>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</si>
  <si>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</si>
  <si>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</si>
  <si>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</si>
  <si>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</si>
  <si>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</si>
  <si>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</si>
  <si>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</si>
  <si>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</si>
  <si>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</si>
  <si>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</si>
  <si>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</si>
  <si>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</si>
  <si>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</si>
  <si>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</si>
  <si>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</si>
  <si>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</si>
  <si>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</si>
  <si>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</si>
  <si>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</si>
  <si>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</si>
  <si>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</si>
  <si>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</si>
  <si>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</si>
  <si>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</si>
  <si>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</si>
  <si>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</si>
  <si>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</si>
  <si>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</si>
  <si>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</si>
  <si>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</si>
  <si>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</si>
  <si>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</si>
  <si>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</si>
  <si>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</si>
  <si>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</si>
  <si>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</si>
  <si>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</si>
  <si>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</si>
  <si>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</si>
  <si>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</si>
  <si>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</si>
  <si>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</si>
  <si>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</si>
  <si>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</si>
  <si>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</si>
  <si>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</si>
  <si>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</si>
  <si>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</si>
  <si>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</si>
  <si>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</si>
  <si>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</si>
  <si>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</si>
  <si>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</si>
  <si>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</si>
  <si>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</si>
  <si>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</si>
  <si>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</si>
  <si>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</si>
  <si>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</si>
  <si>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</si>
  <si>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</si>
  <si>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</si>
  <si>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</si>
  <si>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</si>
  <si>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</si>
  <si>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</si>
  <si>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</si>
  <si>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</si>
  <si>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</si>
  <si>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</si>
  <si>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</si>
  <si>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</si>
  <si>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</si>
  <si>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</si>
  <si>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</si>
  <si>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</si>
  <si>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</si>
  <si>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</si>
  <si>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</si>
  <si>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</si>
  <si>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</si>
  <si>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</si>
  <si>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</si>
  <si>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</si>
  <si>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</si>
  <si>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</si>
  <si>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</si>
  <si>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</si>
  <si>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</si>
  <si>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</si>
  <si>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</si>
  <si>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</si>
  <si>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</si>
  <si>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</si>
  <si>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</si>
  <si>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</si>
  <si>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</si>
  <si>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</si>
  <si>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</si>
  <si>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</si>
  <si>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</si>
  <si>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</si>
  <si>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</si>
  <si>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</si>
  <si>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</si>
  <si>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</si>
  <si>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</si>
  <si>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</si>
  <si>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</si>
  <si>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</si>
  <si>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</si>
  <si>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</si>
  <si>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</si>
  <si>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</si>
  <si>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</si>
  <si>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</si>
  <si>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</si>
  <si>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</si>
  <si>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</si>
  <si>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</si>
  <si>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</si>
  <si>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</si>
  <si>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</si>
  <si>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</si>
  <si>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</si>
  <si>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</si>
  <si>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</si>
  <si>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</si>
  <si>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</si>
  <si>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</si>
  <si>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</si>
  <si>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</si>
  <si>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</si>
  <si>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</si>
  <si>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</si>
  <si>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</si>
  <si>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</si>
  <si>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</si>
  <si>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</si>
  <si>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</si>
  <si>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</si>
  <si>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</si>
  <si>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</si>
  <si>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</si>
  <si>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</si>
  <si>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</si>
  <si>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</si>
  <si>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</si>
  <si>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</si>
  <si>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</si>
  <si>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</si>
  <si>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</si>
  <si>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</si>
  <si>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</si>
  <si>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</si>
  <si>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</si>
  <si>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</si>
  <si>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</si>
  <si>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</si>
  <si>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</si>
  <si>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</si>
  <si>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</si>
  <si>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</si>
  <si>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</si>
  <si>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</si>
  <si>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</si>
  <si>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</si>
  <si>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</si>
  <si>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</si>
  <si>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</si>
  <si>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</si>
  <si>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</si>
  <si>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</si>
  <si>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</si>
  <si>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</si>
  <si>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</si>
  <si>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</si>
  <si>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</si>
  <si>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</si>
  <si>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</si>
  <si>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</si>
  <si>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</si>
  <si>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</si>
  <si>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</si>
  <si>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</si>
  <si>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</si>
  <si>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</si>
  <si>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</si>
  <si>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</si>
  <si>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</si>
  <si>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</si>
  <si>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</si>
  <si>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</si>
  <si>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</si>
  <si>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</si>
  <si>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</si>
  <si>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</si>
  <si>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</si>
  <si>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</si>
  <si>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</si>
  <si>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</si>
  <si>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</si>
  <si>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</si>
  <si>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</si>
  <si>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</si>
  <si>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</si>
  <si>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</si>
  <si>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</si>
  <si>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</si>
  <si>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</si>
  <si>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</si>
  <si>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</si>
  <si>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</si>
  <si>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</si>
  <si>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</si>
  <si>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</si>
  <si>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</si>
  <si>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</si>
  <si>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</si>
  <si>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</si>
  <si>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</si>
  <si>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</si>
  <si>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</si>
  <si>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</si>
  <si>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</si>
  <si>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</si>
  <si>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</si>
  <si>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</si>
  <si>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</si>
  <si>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</si>
  <si>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</si>
  <si>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</si>
  <si>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</si>
  <si>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</si>
  <si>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</si>
  <si>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</si>
  <si>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</si>
  <si>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</si>
  <si>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</si>
  <si>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</si>
  <si>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</si>
  <si>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</si>
  <si>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</si>
  <si>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</si>
  <si>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</si>
  <si>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</si>
  <si>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</si>
  <si>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</si>
  <si>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</si>
  <si>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</si>
  <si>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</si>
  <si>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</si>
  <si>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</si>
  <si>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</si>
  <si>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</si>
  <si>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</si>
  <si>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</si>
  <si>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</si>
  <si>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</si>
  <si>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</si>
  <si>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</si>
  <si>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</si>
  <si>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</si>
  <si>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</si>
  <si>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</si>
  <si>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</si>
  <si>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</si>
  <si>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</si>
  <si>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</si>
  <si>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</si>
  <si>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</si>
  <si>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</si>
  <si>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</si>
  <si>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</si>
  <si>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</si>
  <si>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</si>
  <si>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</si>
  <si>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</si>
  <si>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</si>
  <si>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</si>
  <si>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</si>
  <si>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</si>
  <si>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</si>
  <si>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</si>
  <si>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</si>
  <si>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</si>
  <si>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</si>
  <si>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</si>
  <si>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</si>
  <si>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</si>
  <si>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</si>
  <si>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</si>
  <si>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</si>
  <si>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</si>
  <si>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</si>
  <si>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</si>
  <si>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</si>
  <si>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</si>
  <si>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</si>
  <si>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</si>
  <si>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</si>
  <si>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</si>
  <si>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</si>
  <si>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</si>
  <si>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</si>
  <si>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TML Availability</t>
  </si>
  <si>
    <t>Retail transaction processing service availability for calendar year</t>
  </si>
  <si>
    <t>MarkeTrak availability</t>
  </si>
  <si>
    <t>TML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</si>
  <si>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</si>
  <si>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</si>
  <si>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</si>
  <si>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</si>
  <si>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</si>
  <si>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</si>
  <si>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</si>
  <si>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</si>
  <si>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</si>
  <si>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</si>
  <si>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</si>
  <si>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</si>
  <si>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</si>
  <si>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</si>
  <si>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</si>
  <si>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</si>
  <si>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</si>
  <si>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</si>
  <si>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</si>
  <si>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</si>
  <si>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</si>
  <si>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</si>
  <si>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</si>
  <si>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</si>
  <si>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</si>
  <si>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</si>
  <si>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</si>
  <si>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</si>
  <si>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</si>
  <si>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</si>
  <si>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</si>
  <si>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</si>
  <si>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</si>
  <si>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</si>
  <si>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</si>
  <si>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</si>
  <si>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</si>
  <si>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</si>
  <si>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</si>
  <si>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</si>
  <si>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</si>
  <si>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</si>
  <si>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</si>
  <si>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</si>
  <si>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</si>
  <si>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</si>
  <si>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</si>
  <si>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</si>
  <si>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</si>
  <si>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</si>
  <si>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</si>
  <si>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</si>
  <si>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</si>
  <si>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</si>
  <si>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</si>
  <si>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</si>
  <si>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</si>
  <si>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</si>
  <si>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</si>
  <si>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</si>
  <si>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</si>
  <si>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</si>
  <si>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</si>
  <si>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</si>
  <si>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</si>
  <si>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</si>
  <si>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</si>
  <si>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</si>
  <si>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</si>
  <si>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</si>
  <si>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</si>
  <si>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</si>
  <si>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</si>
  <si>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</si>
  <si>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</si>
  <si>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</si>
  <si>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</si>
  <si>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</si>
  <si>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</si>
  <si>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</si>
  <si>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</si>
  <si>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</si>
  <si>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</si>
  <si>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</si>
  <si>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</si>
  <si>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</si>
  <si>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</si>
  <si>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</si>
  <si>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</si>
  <si>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</si>
  <si>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</si>
  <si>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</si>
  <si>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</si>
  <si>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</si>
  <si>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</si>
  <si>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</si>
  <si>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</si>
  <si>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</si>
  <si>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</si>
  <si>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</si>
  <si>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</si>
  <si>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</si>
  <si>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</si>
  <si>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</si>
  <si>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</si>
  <si>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</si>
  <si>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</si>
  <si>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</si>
  <si>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</si>
  <si>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</si>
  <si>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</si>
  <si>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</si>
  <si>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</si>
  <si>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</si>
  <si>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</si>
  <si>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</si>
  <si>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</si>
  <si>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</si>
  <si>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</si>
  <si>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r>
      <t>Enterprise Application Integration (EAI) database</t>
    </r>
    <r>
      <rPr>
        <sz val="10"/>
        <color indexed="8"/>
        <rFont val="Arial"/>
        <family val="2"/>
      </rPr>
      <t xml:space="preserve"> experienced an unplanned outage from 08:45 to 09:20 and 09:37 to 10:02. Some retail transactions were delayed during these times.  </t>
    </r>
  </si>
  <si>
    <t>Switch - 7
MVI - 7
PMVI - 6                    MESI - 10
MVO - 8</t>
  </si>
  <si>
    <t>Switch - 0
MVI - 39
PMVI - 195                   MESI - 31
MVO - 15</t>
  </si>
  <si>
    <t>Restarted services</t>
  </si>
  <si>
    <t>Process contention led to an outage of Electronic Data Interchange.</t>
  </si>
  <si>
    <t>A known error in EDI caused process contention which caused Workload Manager to freeze.</t>
  </si>
  <si>
    <t>An architectural fix is being implemented with Data Center Migration by end of October, to move these processes onto separate hardware.</t>
  </si>
  <si>
    <t>Incomplete</t>
  </si>
  <si>
    <t>Retail Processing and MarkeTrak</t>
  </si>
  <si>
    <t>Missed step led to an incorrect configuration  (IP address) during scheduled maintenance  on September 25, which caused a high number of open sessions and caused traffic to queue.</t>
  </si>
  <si>
    <t>Corrected IP configuration</t>
  </si>
  <si>
    <t>EDI Application (Known error)</t>
  </si>
  <si>
    <t>M-B092911</t>
  </si>
  <si>
    <t>M-B101111</t>
  </si>
  <si>
    <t>M-C092911</t>
  </si>
  <si>
    <t>4:38PM</t>
  </si>
  <si>
    <t>M-A101111</t>
  </si>
  <si>
    <t>10/22 - 10/23</t>
  </si>
  <si>
    <t>Data Center Migration</t>
  </si>
  <si>
    <t>10/29-10/30</t>
  </si>
  <si>
    <t>8:17PM</t>
  </si>
  <si>
    <t>1:41PM</t>
  </si>
  <si>
    <t>A configuration change to a database in preparation for Data Center Migration caused the database listener to fail</t>
  </si>
  <si>
    <t>Correct configuration applied</t>
  </si>
  <si>
    <t>R-B110111</t>
  </si>
  <si>
    <t>Retial Market</t>
  </si>
  <si>
    <t>ERCOT experienced an issue related to the 36 hour maintenance outage</t>
  </si>
  <si>
    <t>Approximately 2% (5361) transactions were affected</t>
  </si>
  <si>
    <t>Improper configuration of EDI following maintenance activities</t>
  </si>
  <si>
    <t>Extract scheduling functionality in TML</t>
  </si>
  <si>
    <t>R-A110211</t>
  </si>
  <si>
    <t>M-A110311</t>
  </si>
  <si>
    <t>M-A111011</t>
  </si>
  <si>
    <t>ERCOT received 30,000 improperly formatted transactions which slowed processing queues.</t>
  </si>
  <si>
    <t>Back out the incorrect transactions</t>
  </si>
  <si>
    <t>8,141 transactions processed out of protocol</t>
  </si>
  <si>
    <t>ERCOT experienced a retail transaction processing issue which resulted in 814_type transactions processing out of protocol.</t>
  </si>
  <si>
    <t>R-A120911</t>
  </si>
  <si>
    <r>
      <t xml:space="preserve">Additional licenses added to an external service caused the web service to become non-responsive.  A complete system reboot restored the system functionality.  </t>
    </r>
    <r>
      <rPr>
        <sz val="10"/>
        <color indexed="56"/>
        <rFont val="Arial"/>
        <family val="2"/>
      </rPr>
      <t> </t>
    </r>
  </si>
  <si>
    <t>11:38AM</t>
  </si>
  <si>
    <t>12:24PM</t>
  </si>
  <si>
    <t>M-A112211</t>
  </si>
  <si>
    <t>7:54PM</t>
  </si>
  <si>
    <t>2012 Retail Transaction Processing Service Availability</t>
  </si>
  <si>
    <t>January 1, 2012 - December 31, 2012 Incidents</t>
  </si>
  <si>
    <t>2012 MarkeTrak Service Availability</t>
  </si>
  <si>
    <t>M-A122811</t>
  </si>
  <si>
    <t>M-A020212</t>
  </si>
  <si>
    <t>M-A021612</t>
  </si>
  <si>
    <t>M-A022312</t>
  </si>
  <si>
    <t>R-A040212</t>
  </si>
  <si>
    <t> Cancel and notify transactions (814_06s, 814_08s, and 814_22s) that should have been sent by 06:00 this morning were all sent out of protocol but by 08:45.</t>
  </si>
  <si>
    <t xml:space="preserve">ERCOT experienced a delay in sending 5,187 retail batch transactions today, Monday, April 2, 2012.  </t>
  </si>
  <si>
    <t>Timeliness</t>
  </si>
  <si>
    <t xml:space="preserve">814_06 - 3843
814_08 - 235
814_22 -  1109            </t>
  </si>
  <si>
    <t>R-A041812</t>
  </si>
  <si>
    <t>M-B040512</t>
  </si>
  <si>
    <t>Retail Processing/ MarkeTrak</t>
  </si>
  <si>
    <t>Transaction processing was backlogged, but never experienced an outage and intermittent MarkeTrak alerts were received during this time. Intermittent availability of MIS Find ESIID and Find Transactions</t>
  </si>
  <si>
    <t xml:space="preserve">No protocol impacts or any exceptions in our daily reports for that time period. </t>
  </si>
  <si>
    <r>
      <t>Intermittent failures were experienced from 10:48 to 11:25. From 10:26 to 12:30 there was a failure rate less than 5%.</t>
    </r>
    <r>
      <rPr>
        <sz val="10"/>
        <color indexed="56"/>
        <rFont val="Arial"/>
        <family val="2"/>
      </rPr>
      <t xml:space="preserve"> </t>
    </r>
  </si>
  <si>
    <t>5:10PM</t>
  </si>
  <si>
    <t>12:10AM</t>
  </si>
  <si>
    <t xml:space="preserve">Maximum value of the number of business process events in the audit logs was reached, and the Enterprise Application Integration application became unable to log business process events </t>
  </si>
  <si>
    <t xml:space="preserve">Reset the counter of business process events to zero, and resume processing  </t>
  </si>
  <si>
    <t>Unpanned Outage</t>
  </si>
  <si>
    <t>M-A042712</t>
  </si>
  <si>
    <t>6:52PM</t>
  </si>
  <si>
    <t>Data Constraint</t>
  </si>
  <si>
    <t xml:space="preserve">814_03 - 1
814_05 - 11
814_06 -  3          </t>
  </si>
  <si>
    <t>Database performance (I/O issues)</t>
  </si>
  <si>
    <t>Database version upgrade</t>
  </si>
  <si>
    <t xml:space="preserve">Modify retail systems’ audit sequencing logic with Release 5 </t>
  </si>
  <si>
    <t>7:22PM</t>
  </si>
  <si>
    <t>7:59PM</t>
  </si>
  <si>
    <t>M-A061712</t>
  </si>
  <si>
    <t xml:space="preserve">R-A062612 </t>
  </si>
  <si>
    <t>M-C050112</t>
  </si>
  <si>
    <t>12:00PM 6/8</t>
  </si>
  <si>
    <t>10:36AM 6/10</t>
  </si>
  <si>
    <t>TXSET 4.0 Implementation</t>
  </si>
  <si>
    <t>None</t>
  </si>
  <si>
    <t>EAI database outage</t>
  </si>
  <si>
    <t>Planned maintenance overrun during quarterly maintenance activities</t>
  </si>
  <si>
    <t>R-A071912</t>
  </si>
  <si>
    <t>From June 10, 2012 to July 23, 2012, a processing issue occurred when replacement 867_03 (05) transactions were submitted on the same day and for the same timeframe as 867_03 (01) cancels, causing larger than normal amounts of 26, 27 and 05 errors on 867_03 activity reports.</t>
  </si>
  <si>
    <t>M-A070512</t>
  </si>
  <si>
    <t>6:44PM</t>
  </si>
  <si>
    <t>Market participants may again submit cancels and replacements on the same day as prior to TX SET 4.0 implementation</t>
  </si>
  <si>
    <t>See Market Notice for Details</t>
  </si>
  <si>
    <t>Resolution has been implemented</t>
  </si>
  <si>
    <t>7/10 - 7/23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</si>
</sst>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mmm\-yyyy"/>
  </numFmts>
  <fonts count="77">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lightUp">
        <bgColor theme="0" tint="-0.349979996681213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45">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5"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5"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5"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5"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5"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5"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6" applyFont="1" applyFill="1" applyBorder="1" applyAlignment="1">
      <alignment horizontal="center" wrapText="1"/>
      <protection/>
    </xf>
    <xf numFmtId="0" fontId="0" fillId="45" borderId="10" xfId="0" applyFont="1" applyFill="1" applyBorder="1" applyAlignment="1">
      <alignment horizontal="center" wrapText="1"/>
    </xf>
    <xf numFmtId="0" fontId="0" fillId="0" borderId="10" xfId="0" applyBorder="1" applyAlignment="1">
      <alignment wrapText="1"/>
    </xf>
    <xf numFmtId="14" fontId="0" fillId="44" borderId="10" xfId="0" applyNumberFormat="1" applyFont="1" applyFill="1" applyBorder="1" applyAlignment="1">
      <alignment horizontal="center"/>
    </xf>
    <xf numFmtId="0" fontId="0" fillId="44" borderId="0" xfId="0" applyFont="1" applyFill="1" applyAlignment="1">
      <alignment wrapText="1"/>
    </xf>
    <xf numFmtId="0" fontId="75" fillId="0" borderId="0" xfId="0" applyFont="1" applyAlignment="1">
      <alignment horizontal="left" vertical="center" wrapText="1" readingOrder="1"/>
    </xf>
    <xf numFmtId="0" fontId="0" fillId="0" borderId="34" xfId="0" applyFont="1" applyFill="1" applyBorder="1" applyAlignment="1">
      <alignment horizontal="left"/>
    </xf>
    <xf numFmtId="0" fontId="75" fillId="0" borderId="10" xfId="0" applyFont="1" applyBorder="1" applyAlignment="1">
      <alignment horizontal="left" vertical="center" wrapText="1" readingOrder="1"/>
    </xf>
    <xf numFmtId="0" fontId="16" fillId="46" borderId="39" xfId="0" applyFont="1" applyFill="1" applyBorder="1" applyAlignment="1">
      <alignment textRotation="90"/>
    </xf>
    <xf numFmtId="0" fontId="22" fillId="46" borderId="59" xfId="0" applyFont="1" applyFill="1" applyBorder="1" applyAlignment="1">
      <alignment horizontal="center"/>
    </xf>
    <xf numFmtId="0" fontId="22" fillId="46" borderId="10" xfId="0" applyFont="1" applyFill="1" applyBorder="1" applyAlignment="1">
      <alignment horizontal="center"/>
    </xf>
    <xf numFmtId="0" fontId="22" fillId="46" borderId="46" xfId="0" applyFont="1" applyFill="1" applyBorder="1" applyAlignment="1">
      <alignment horizontal="center"/>
    </xf>
    <xf numFmtId="0" fontId="22" fillId="46" borderId="42" xfId="0" applyFont="1" applyFill="1" applyBorder="1" applyAlignment="1">
      <alignment horizontal="center"/>
    </xf>
    <xf numFmtId="0" fontId="2" fillId="0" borderId="37" xfId="0" applyFont="1" applyBorder="1" applyAlignment="1">
      <alignment/>
    </xf>
    <xf numFmtId="0" fontId="7" fillId="0" borderId="37" xfId="0" applyFont="1" applyFill="1" applyBorder="1" applyAlignment="1">
      <alignment/>
    </xf>
    <xf numFmtId="0" fontId="0" fillId="0" borderId="34" xfId="0" applyFont="1" applyBorder="1" applyAlignment="1">
      <alignment horizontal="center"/>
    </xf>
    <xf numFmtId="0" fontId="0" fillId="0" borderId="10" xfId="0" applyFont="1" applyBorder="1" applyAlignment="1">
      <alignment horizontal="center"/>
    </xf>
    <xf numFmtId="0" fontId="0" fillId="0" borderId="0" xfId="0" applyFont="1" applyFill="1" applyAlignment="1">
      <alignment vertical="center"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5"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80"/>
  <sheetViews>
    <sheetView zoomScalePageLayoutView="0" workbookViewId="0" topLeftCell="A22">
      <selection activeCell="C37" sqref="C37"/>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926</v>
      </c>
      <c r="C1" s="82"/>
    </row>
    <row r="2" spans="1:3" ht="12.75">
      <c r="A2" s="147"/>
      <c r="B2" s="156"/>
      <c r="C2" s="83"/>
    </row>
    <row r="3" spans="1:3" s="80" customFormat="1" ht="15">
      <c r="A3" s="148"/>
      <c r="B3" s="157" t="s">
        <v>927</v>
      </c>
      <c r="C3" s="84"/>
    </row>
    <row r="4" spans="1:3" s="80" customFormat="1" ht="15">
      <c r="A4" s="148"/>
      <c r="B4" s="157" t="s">
        <v>949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950</v>
      </c>
      <c r="C8" s="85" t="s">
        <v>951</v>
      </c>
    </row>
    <row r="9" spans="1:3" s="80" customFormat="1" ht="18">
      <c r="A9" s="149"/>
      <c r="B9" s="158"/>
      <c r="C9" s="85"/>
    </row>
    <row r="10" spans="1:3" s="80" customFormat="1" ht="15">
      <c r="A10" s="150"/>
      <c r="B10" s="159" t="s">
        <v>936</v>
      </c>
      <c r="C10" s="86" t="s">
        <v>939</v>
      </c>
    </row>
    <row r="11" spans="1:3" s="80" customFormat="1" ht="15">
      <c r="A11" s="150"/>
      <c r="B11" s="159"/>
      <c r="C11" s="86" t="s">
        <v>937</v>
      </c>
    </row>
    <row r="12" spans="1:3" s="80" customFormat="1" ht="15">
      <c r="A12" s="150"/>
      <c r="B12" s="159"/>
      <c r="C12" s="86"/>
    </row>
    <row r="13" spans="1:3" s="80" customFormat="1" ht="15">
      <c r="A13" s="150"/>
      <c r="B13" s="159" t="s">
        <v>938</v>
      </c>
      <c r="C13" s="86" t="s">
        <v>940</v>
      </c>
    </row>
    <row r="14" spans="1:3" s="80" customFormat="1" ht="15">
      <c r="A14" s="150"/>
      <c r="B14" s="159"/>
      <c r="C14" s="86"/>
    </row>
    <row r="15" spans="1:3" s="80" customFormat="1" ht="15">
      <c r="A15" s="150"/>
      <c r="B15" s="159" t="s">
        <v>941</v>
      </c>
      <c r="C15" s="86" t="s">
        <v>942</v>
      </c>
    </row>
    <row r="16" spans="1:3" s="80" customFormat="1" ht="15">
      <c r="A16" s="148"/>
      <c r="B16" s="157"/>
      <c r="C16" s="84"/>
    </row>
    <row r="17" spans="1:3" s="80" customFormat="1" ht="15">
      <c r="A17" s="148"/>
      <c r="B17" s="157" t="s">
        <v>1746</v>
      </c>
      <c r="C17" s="84" t="s">
        <v>1749</v>
      </c>
    </row>
    <row r="18" spans="1:3" s="80" customFormat="1" ht="15">
      <c r="A18" s="148"/>
      <c r="B18" s="157"/>
      <c r="C18" s="84"/>
    </row>
    <row r="19" spans="1:3" s="80" customFormat="1" ht="15">
      <c r="A19" s="148"/>
      <c r="B19" s="157" t="s">
        <v>1746</v>
      </c>
      <c r="C19" s="84" t="s">
        <v>1749</v>
      </c>
    </row>
    <row r="20" spans="1:3" s="80" customFormat="1" ht="15">
      <c r="A20" s="148"/>
      <c r="B20" s="157"/>
      <c r="C20" s="84"/>
    </row>
    <row r="21" spans="1:3" s="80" customFormat="1" ht="15">
      <c r="A21" s="148"/>
      <c r="B21" s="157" t="s">
        <v>1747</v>
      </c>
      <c r="C21" s="84" t="s">
        <v>1750</v>
      </c>
    </row>
    <row r="22" spans="1:3" s="80" customFormat="1" ht="15">
      <c r="A22" s="148"/>
      <c r="B22" s="157"/>
      <c r="C22" s="84"/>
    </row>
    <row r="23" spans="1:3" s="80" customFormat="1" ht="15">
      <c r="A23" s="148"/>
      <c r="B23" s="157" t="s">
        <v>1748</v>
      </c>
      <c r="C23" s="84" t="s">
        <v>1751</v>
      </c>
    </row>
    <row r="24" spans="1:3" s="80" customFormat="1" ht="15">
      <c r="A24" s="148"/>
      <c r="B24" s="157"/>
      <c r="C24" s="84"/>
    </row>
    <row r="25" spans="1:3" s="80" customFormat="1" ht="15.75">
      <c r="A25" s="151"/>
      <c r="B25" s="160" t="s">
        <v>953</v>
      </c>
      <c r="C25" s="84"/>
    </row>
    <row r="26" spans="1:3" s="80" customFormat="1" ht="15">
      <c r="A26" s="148"/>
      <c r="B26" s="157"/>
      <c r="C26" s="84"/>
    </row>
    <row r="27" spans="1:3" s="80" customFormat="1" ht="15">
      <c r="A27" s="148"/>
      <c r="B27" s="157" t="s">
        <v>954</v>
      </c>
      <c r="C27" s="84" t="s">
        <v>955</v>
      </c>
    </row>
    <row r="28" spans="1:3" s="80" customFormat="1" ht="15">
      <c r="A28" s="148"/>
      <c r="B28" s="157"/>
      <c r="C28" s="84"/>
    </row>
    <row r="29" spans="1:3" s="80" customFormat="1" ht="15">
      <c r="A29" s="148"/>
      <c r="B29" s="157" t="s">
        <v>679</v>
      </c>
      <c r="C29" s="84" t="s">
        <v>689</v>
      </c>
    </row>
    <row r="30" spans="1:3" s="80" customFormat="1" ht="15">
      <c r="A30" s="148"/>
      <c r="B30" s="157"/>
      <c r="C30" s="84"/>
    </row>
    <row r="31" spans="1:3" s="80" customFormat="1" ht="15">
      <c r="A31" s="148"/>
      <c r="B31" s="157" t="s">
        <v>956</v>
      </c>
      <c r="C31" s="86" t="s">
        <v>644</v>
      </c>
    </row>
    <row r="32" spans="1:3" s="80" customFormat="1" ht="15">
      <c r="A32" s="148"/>
      <c r="B32" s="157"/>
      <c r="C32" s="86"/>
    </row>
    <row r="33" spans="1:3" s="80" customFormat="1" ht="15">
      <c r="A33" s="148"/>
      <c r="B33" s="157" t="s">
        <v>957</v>
      </c>
      <c r="C33" s="86" t="s">
        <v>958</v>
      </c>
    </row>
    <row r="34" spans="1:3" s="80" customFormat="1" ht="15">
      <c r="A34" s="148"/>
      <c r="B34" s="157"/>
      <c r="C34" s="86"/>
    </row>
    <row r="35" spans="1:3" s="80" customFormat="1" ht="15">
      <c r="A35" s="148"/>
      <c r="B35" s="157"/>
      <c r="C35" s="86"/>
    </row>
    <row r="36" spans="1:3" s="80" customFormat="1" ht="15.75">
      <c r="A36" s="151"/>
      <c r="B36" s="160" t="s">
        <v>710</v>
      </c>
      <c r="C36" s="84"/>
    </row>
    <row r="37" spans="1:3" s="80" customFormat="1" ht="15">
      <c r="A37" s="152"/>
      <c r="B37" s="161" t="s">
        <v>810</v>
      </c>
      <c r="C37" s="84" t="s">
        <v>837</v>
      </c>
    </row>
    <row r="38" spans="1:3" s="80" customFormat="1" ht="15">
      <c r="A38" s="148"/>
      <c r="B38" s="157"/>
      <c r="C38" s="84"/>
    </row>
    <row r="39" spans="1:3" s="80" customFormat="1" ht="15">
      <c r="A39" s="148"/>
      <c r="B39" s="157"/>
      <c r="C39" s="84"/>
    </row>
    <row r="40" spans="1:3" s="80" customFormat="1" ht="18">
      <c r="A40" s="149"/>
      <c r="B40" s="158" t="s">
        <v>952</v>
      </c>
      <c r="C40" s="84"/>
    </row>
    <row r="41" spans="1:3" s="80" customFormat="1" ht="15">
      <c r="A41" s="148"/>
      <c r="B41" s="157"/>
      <c r="C41" s="84"/>
    </row>
    <row r="42" spans="1:5" s="80" customFormat="1" ht="15.75">
      <c r="A42" s="154"/>
      <c r="B42" s="162" t="s">
        <v>928</v>
      </c>
      <c r="C42" s="87" t="s">
        <v>929</v>
      </c>
      <c r="D42" s="81"/>
      <c r="E42" s="81"/>
    </row>
    <row r="43" spans="1:3" s="80" customFormat="1" ht="15">
      <c r="A43" s="148"/>
      <c r="B43" s="163"/>
      <c r="C43" s="88"/>
    </row>
    <row r="44" spans="1:3" s="80" customFormat="1" ht="15">
      <c r="A44" s="148"/>
      <c r="B44" s="163" t="s">
        <v>1756</v>
      </c>
      <c r="C44" s="88" t="s">
        <v>1757</v>
      </c>
    </row>
    <row r="45" spans="1:3" s="80" customFormat="1" ht="15">
      <c r="A45" s="148"/>
      <c r="B45" s="163" t="s">
        <v>1754</v>
      </c>
      <c r="C45" s="88" t="s">
        <v>1755</v>
      </c>
    </row>
    <row r="46" spans="1:3" s="80" customFormat="1" ht="15">
      <c r="A46" s="148"/>
      <c r="B46" s="163" t="s">
        <v>669</v>
      </c>
      <c r="C46" s="88" t="s">
        <v>945</v>
      </c>
    </row>
    <row r="47" spans="1:3" s="80" customFormat="1" ht="15">
      <c r="A47" s="148"/>
      <c r="B47" s="163" t="s">
        <v>1752</v>
      </c>
      <c r="C47" s="88" t="s">
        <v>1753</v>
      </c>
    </row>
    <row r="48" spans="1:3" s="80" customFormat="1" ht="15">
      <c r="A48" s="148"/>
      <c r="B48" s="163" t="s">
        <v>378</v>
      </c>
      <c r="C48" s="88" t="s">
        <v>930</v>
      </c>
    </row>
    <row r="49" spans="1:3" s="80" customFormat="1" ht="15">
      <c r="A49" s="148"/>
      <c r="B49" s="163" t="s">
        <v>670</v>
      </c>
      <c r="C49" s="88" t="s">
        <v>947</v>
      </c>
    </row>
    <row r="50" spans="1:3" s="80" customFormat="1" ht="15">
      <c r="A50" s="148"/>
      <c r="B50" s="163" t="s">
        <v>709</v>
      </c>
      <c r="C50" s="88" t="s">
        <v>948</v>
      </c>
    </row>
    <row r="51" spans="1:3" s="80" customFormat="1" ht="15">
      <c r="A51" s="148"/>
      <c r="B51" s="163" t="s">
        <v>694</v>
      </c>
      <c r="C51" s="88" t="s">
        <v>838</v>
      </c>
    </row>
    <row r="52" spans="1:3" s="80" customFormat="1" ht="15">
      <c r="A52" s="148"/>
      <c r="B52" s="163" t="s">
        <v>693</v>
      </c>
      <c r="C52" s="88" t="s">
        <v>146</v>
      </c>
    </row>
    <row r="53" spans="1:3" s="80" customFormat="1" ht="15">
      <c r="A53" s="148"/>
      <c r="B53" s="163" t="s">
        <v>685</v>
      </c>
      <c r="C53" s="88" t="s">
        <v>931</v>
      </c>
    </row>
    <row r="54" spans="1:3" s="80" customFormat="1" ht="15">
      <c r="A54" s="148"/>
      <c r="B54" s="163" t="s">
        <v>379</v>
      </c>
      <c r="C54" s="88" t="s">
        <v>932</v>
      </c>
    </row>
    <row r="55" spans="1:3" s="80" customFormat="1" ht="15">
      <c r="A55" s="148"/>
      <c r="B55" s="163" t="s">
        <v>390</v>
      </c>
      <c r="C55" s="88" t="s">
        <v>933</v>
      </c>
    </row>
    <row r="56" spans="1:3" s="80" customFormat="1" ht="15">
      <c r="A56" s="148"/>
      <c r="B56" s="163" t="s">
        <v>381</v>
      </c>
      <c r="C56" s="88" t="s">
        <v>934</v>
      </c>
    </row>
    <row r="57" spans="1:3" s="80" customFormat="1" ht="15">
      <c r="A57" s="148"/>
      <c r="B57" s="163" t="s">
        <v>382</v>
      </c>
      <c r="C57" s="88" t="s">
        <v>935</v>
      </c>
    </row>
    <row r="58" spans="1:3" s="80" customFormat="1" ht="15">
      <c r="A58" s="148"/>
      <c r="B58" s="163" t="s">
        <v>383</v>
      </c>
      <c r="C58" s="88" t="s">
        <v>943</v>
      </c>
    </row>
    <row r="59" spans="1:3" s="80" customFormat="1" ht="15">
      <c r="A59" s="148"/>
      <c r="B59" s="163" t="s">
        <v>389</v>
      </c>
      <c r="C59" s="88" t="s">
        <v>944</v>
      </c>
    </row>
    <row r="60" spans="1:3" s="80" customFormat="1" ht="15">
      <c r="A60" s="148"/>
      <c r="B60" s="164" t="s">
        <v>960</v>
      </c>
      <c r="C60" s="89" t="s">
        <v>961</v>
      </c>
    </row>
    <row r="61" spans="1:3" s="80" customFormat="1" ht="15">
      <c r="A61" s="148"/>
      <c r="B61" s="163" t="s">
        <v>1325</v>
      </c>
      <c r="C61" s="88" t="s">
        <v>962</v>
      </c>
    </row>
    <row r="62" spans="1:3" s="80" customFormat="1" ht="15">
      <c r="A62" s="148"/>
      <c r="B62" s="163" t="s">
        <v>1326</v>
      </c>
      <c r="C62" s="88" t="s">
        <v>955</v>
      </c>
    </row>
    <row r="63" spans="1:3" s="80" customFormat="1" ht="15">
      <c r="A63" s="148"/>
      <c r="B63" s="163" t="s">
        <v>963</v>
      </c>
      <c r="C63" s="88" t="s">
        <v>964</v>
      </c>
    </row>
    <row r="64" spans="1:3" s="80" customFormat="1" ht="15">
      <c r="A64" s="148"/>
      <c r="B64" s="163" t="s">
        <v>1414</v>
      </c>
      <c r="C64" s="88" t="s">
        <v>965</v>
      </c>
    </row>
    <row r="65" spans="1:3" ht="15">
      <c r="A65" s="148"/>
      <c r="B65" s="163" t="s">
        <v>966</v>
      </c>
      <c r="C65" s="88" t="s">
        <v>605</v>
      </c>
    </row>
    <row r="66" spans="1:3" ht="15">
      <c r="A66" s="148"/>
      <c r="B66" s="163" t="s">
        <v>606</v>
      </c>
      <c r="C66" s="88" t="s">
        <v>607</v>
      </c>
    </row>
    <row r="67" spans="1:3" ht="15">
      <c r="A67" s="148"/>
      <c r="B67" s="163" t="s">
        <v>608</v>
      </c>
      <c r="C67" s="88"/>
    </row>
    <row r="68" spans="1:3" ht="15">
      <c r="A68" s="148"/>
      <c r="B68" s="163" t="s">
        <v>609</v>
      </c>
      <c r="C68" s="88"/>
    </row>
    <row r="69" spans="1:3" ht="15">
      <c r="A69" s="148"/>
      <c r="B69" s="163" t="s">
        <v>610</v>
      </c>
      <c r="C69" s="88"/>
    </row>
    <row r="70" spans="1:3" ht="15">
      <c r="A70" s="148"/>
      <c r="B70" s="163" t="s">
        <v>611</v>
      </c>
      <c r="C70" s="88"/>
    </row>
    <row r="71" spans="1:3" ht="15">
      <c r="A71" s="148"/>
      <c r="B71" s="163" t="s">
        <v>612</v>
      </c>
      <c r="C71" s="88"/>
    </row>
    <row r="72" spans="1:3" ht="15">
      <c r="A72" s="148"/>
      <c r="B72" s="163" t="s">
        <v>893</v>
      </c>
      <c r="C72" s="88" t="s">
        <v>1438</v>
      </c>
    </row>
    <row r="73" spans="1:3" ht="15">
      <c r="A73" s="148"/>
      <c r="B73" s="163" t="s">
        <v>896</v>
      </c>
      <c r="C73" s="88" t="s">
        <v>1439</v>
      </c>
    </row>
    <row r="74" spans="1:3" ht="15">
      <c r="A74" s="148"/>
      <c r="B74" s="163" t="s">
        <v>1441</v>
      </c>
      <c r="C74" s="88" t="s">
        <v>1442</v>
      </c>
    </row>
    <row r="75" spans="1:3" ht="15">
      <c r="A75" s="148"/>
      <c r="B75" s="163" t="s">
        <v>1302</v>
      </c>
      <c r="C75" s="88" t="s">
        <v>613</v>
      </c>
    </row>
    <row r="76" spans="1:3" ht="15">
      <c r="A76" s="148"/>
      <c r="B76" s="163" t="s">
        <v>895</v>
      </c>
      <c r="C76" s="88" t="s">
        <v>1440</v>
      </c>
    </row>
    <row r="77" spans="1:3" ht="15">
      <c r="A77" s="148"/>
      <c r="B77" s="163" t="s">
        <v>1301</v>
      </c>
      <c r="C77" s="88" t="s">
        <v>1443</v>
      </c>
    </row>
    <row r="78" spans="1:3" ht="15">
      <c r="A78" s="148"/>
      <c r="B78" s="163" t="s">
        <v>616</v>
      </c>
      <c r="C78" s="88" t="s">
        <v>617</v>
      </c>
    </row>
    <row r="79" spans="1:3" ht="15">
      <c r="A79" s="148"/>
      <c r="B79" s="163" t="s">
        <v>891</v>
      </c>
      <c r="C79" s="88" t="s">
        <v>1454</v>
      </c>
    </row>
    <row r="80" spans="1:3" ht="15">
      <c r="A80" s="148"/>
      <c r="B80" s="163" t="s">
        <v>614</v>
      </c>
      <c r="C80" s="88" t="s">
        <v>615</v>
      </c>
    </row>
    <row r="81" ht="12.75"/>
    <row r="82" ht="12.75"/>
    <row r="83" ht="12.75"/>
    <row r="84" ht="12.75"/>
    <row r="85" ht="12.75"/>
    <row r="86" ht="12.75"/>
  </sheetData>
  <sheetProtection/>
  <hyperlinks>
    <hyperlink ref="B37"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1" t="s">
        <v>1742</v>
      </c>
      <c r="B1" s="501"/>
      <c r="C1" s="501"/>
      <c r="D1" s="501"/>
      <c r="E1" s="501"/>
      <c r="F1" s="501"/>
      <c r="G1" s="501"/>
      <c r="H1" s="501"/>
      <c r="I1" s="501"/>
      <c r="J1" s="501"/>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1624</v>
      </c>
      <c r="E4" s="175">
        <f aca="true" t="shared" si="0" ref="E4:E15">SUM(C4-D4)</f>
        <v>27896</v>
      </c>
      <c r="F4" s="224">
        <v>0</v>
      </c>
      <c r="G4" s="294">
        <f aca="true" t="shared" si="1" ref="G4:G15">(E4+H4-F4)/(E4+H4)</f>
        <v>1</v>
      </c>
      <c r="H4" s="270">
        <v>0</v>
      </c>
      <c r="I4" s="240">
        <v>0</v>
      </c>
      <c r="J4" s="295">
        <f aca="true" t="shared" si="2" ref="J4:J15">(E4-H4-F4)/(E4-H4)</f>
        <v>1</v>
      </c>
    </row>
    <row r="5" spans="1:10" ht="23.25" customHeight="1" thickBot="1">
      <c r="A5" s="211" t="s">
        <v>1307</v>
      </c>
      <c r="B5" s="211" t="s">
        <v>1306</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1310</v>
      </c>
      <c r="B8" s="34" t="s">
        <v>1306</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1311</v>
      </c>
      <c r="B9" s="34" t="s">
        <v>1306</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1312</v>
      </c>
      <c r="B10" s="34" t="s">
        <v>1306</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1313</v>
      </c>
      <c r="B11" s="34" t="s">
        <v>1306</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1314</v>
      </c>
      <c r="B12" s="34" t="s">
        <v>1306</v>
      </c>
      <c r="C12" s="35">
        <f>(30*24*60)-'2011 Retail Business Hours'!C12</f>
        <v>27360</v>
      </c>
      <c r="D12" s="35">
        <v>1471</v>
      </c>
      <c r="E12" s="175">
        <f t="shared" si="0"/>
        <v>25889</v>
      </c>
      <c r="F12" s="224">
        <v>26</v>
      </c>
      <c r="G12" s="294">
        <f t="shared" si="1"/>
        <v>0.9989957124647534</v>
      </c>
      <c r="H12" s="270">
        <v>0</v>
      </c>
      <c r="I12" s="240">
        <v>0</v>
      </c>
      <c r="J12" s="295">
        <f t="shared" si="2"/>
        <v>0.9989957124647534</v>
      </c>
    </row>
    <row r="13" spans="1:10" ht="23.25" customHeight="1" thickBot="1">
      <c r="A13" s="37" t="s">
        <v>1315</v>
      </c>
      <c r="B13" s="37" t="s">
        <v>1306</v>
      </c>
      <c r="C13" s="35">
        <f>(31*24*60)-'2011 Retail Business Hours'!C13</f>
        <v>29520</v>
      </c>
      <c r="D13" s="35">
        <v>4966</v>
      </c>
      <c r="E13" s="175">
        <f t="shared" si="0"/>
        <v>24554</v>
      </c>
      <c r="F13" s="224">
        <v>0</v>
      </c>
      <c r="G13" s="294">
        <f t="shared" si="1"/>
        <v>1</v>
      </c>
      <c r="H13" s="270">
        <v>0</v>
      </c>
      <c r="I13" s="240">
        <v>0</v>
      </c>
      <c r="J13" s="295">
        <f t="shared" si="2"/>
        <v>1</v>
      </c>
    </row>
    <row r="14" spans="1:10" ht="23.25" customHeight="1" thickBot="1">
      <c r="A14" s="37" t="s">
        <v>1392</v>
      </c>
      <c r="B14" s="37" t="s">
        <v>1306</v>
      </c>
      <c r="C14" s="35">
        <f>(30*24*60)-'2011 Retail Business Hours'!C14</f>
        <v>29520</v>
      </c>
      <c r="D14" s="35">
        <v>1707</v>
      </c>
      <c r="E14" s="175">
        <f t="shared" si="0"/>
        <v>27813</v>
      </c>
      <c r="F14" s="224">
        <v>0</v>
      </c>
      <c r="G14" s="294">
        <f t="shared" si="1"/>
        <v>1</v>
      </c>
      <c r="H14" s="270">
        <v>0</v>
      </c>
      <c r="I14" s="240">
        <v>0</v>
      </c>
      <c r="J14" s="295">
        <f t="shared" si="2"/>
        <v>1</v>
      </c>
    </row>
    <row r="15" spans="1:10" ht="23.25" customHeight="1" thickBot="1">
      <c r="A15" s="37" t="s">
        <v>1393</v>
      </c>
      <c r="B15" s="37" t="s">
        <v>1306</v>
      </c>
      <c r="C15" s="35">
        <f>(31*24*60)-'2011 Retail Business Hours'!C15</f>
        <v>30960</v>
      </c>
      <c r="D15" s="35">
        <v>734</v>
      </c>
      <c r="E15" s="175">
        <f t="shared" si="0"/>
        <v>30226</v>
      </c>
      <c r="F15" s="230">
        <v>0</v>
      </c>
      <c r="G15" s="294">
        <f t="shared" si="1"/>
        <v>1</v>
      </c>
      <c r="H15" s="270">
        <v>0</v>
      </c>
      <c r="I15" s="240">
        <v>0</v>
      </c>
      <c r="J15" s="295">
        <f t="shared" si="2"/>
        <v>1</v>
      </c>
    </row>
    <row r="16" spans="1:10" ht="23.25" customHeight="1">
      <c r="A16" s="502" t="s">
        <v>1485</v>
      </c>
      <c r="B16" s="502" t="s">
        <v>1306</v>
      </c>
      <c r="C16" s="40">
        <f>SUM(C4:C15)</f>
        <v>344160</v>
      </c>
      <c r="D16" s="504">
        <f>SUM(D4:D15)</f>
        <v>20654</v>
      </c>
      <c r="E16" s="514">
        <f>C16-D16</f>
        <v>323506</v>
      </c>
      <c r="F16" s="508">
        <f>SUM(F4:F15)</f>
        <v>127</v>
      </c>
      <c r="G16" s="510">
        <f>(E16-F16)/E16</f>
        <v>0.9996074261373823</v>
      </c>
      <c r="H16" s="512">
        <f>SUM(H4:H15)</f>
        <v>0</v>
      </c>
      <c r="I16" s="513">
        <f>SUM(I4:I15)</f>
        <v>0</v>
      </c>
      <c r="J16" s="513"/>
    </row>
    <row r="17" spans="1:10" ht="23.25" customHeight="1" thickBot="1">
      <c r="A17" s="503"/>
      <c r="B17" s="503"/>
      <c r="C17" s="41" t="s">
        <v>1486</v>
      </c>
      <c r="D17" s="505"/>
      <c r="E17" s="515"/>
      <c r="F17" s="509"/>
      <c r="G17" s="511"/>
      <c r="H17" s="509"/>
      <c r="I17" s="509"/>
      <c r="J17" s="509"/>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G14" sqref="G14"/>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1" t="s">
        <v>1741</v>
      </c>
      <c r="B1" s="501"/>
      <c r="C1" s="501"/>
      <c r="D1" s="501"/>
      <c r="E1" s="501"/>
      <c r="F1" s="501"/>
      <c r="G1" s="501"/>
      <c r="H1" s="501"/>
      <c r="I1" s="501"/>
      <c r="J1" s="501"/>
    </row>
    <row r="2" ht="23.25" customHeight="1" thickBot="1">
      <c r="A2" s="145" t="s">
        <v>836</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0" ht="23.25" customHeight="1" thickBot="1">
      <c r="A4" s="247" t="s">
        <v>1305</v>
      </c>
      <c r="B4" s="247" t="s">
        <v>848</v>
      </c>
      <c r="C4" s="248">
        <f>31*24*60</f>
        <v>44640</v>
      </c>
      <c r="D4" s="248">
        <v>1624</v>
      </c>
      <c r="E4" s="252">
        <f aca="true" t="shared" si="0" ref="E4:E15">SUM(C4-D4)</f>
        <v>43016</v>
      </c>
      <c r="F4" s="240">
        <v>0</v>
      </c>
      <c r="G4" s="302">
        <f aca="true" t="shared" si="1" ref="G4:G15">(E4+H4-F4)/(E4+H4)</f>
        <v>1</v>
      </c>
      <c r="H4" s="224">
        <v>0</v>
      </c>
      <c r="I4" s="259">
        <v>0</v>
      </c>
      <c r="J4" s="302">
        <f aca="true" t="shared" si="2" ref="J4:J15">(E4-H4-F4)/(E4-H4)</f>
        <v>1</v>
      </c>
    </row>
    <row r="5" spans="1:10" ht="23.25" customHeight="1" thickBot="1">
      <c r="A5" s="34" t="s">
        <v>1307</v>
      </c>
      <c r="B5" s="34" t="s">
        <v>848</v>
      </c>
      <c r="C5" s="248">
        <f>28*24*60</f>
        <v>40320</v>
      </c>
      <c r="D5" s="35">
        <v>739</v>
      </c>
      <c r="E5" s="252">
        <f t="shared" si="0"/>
        <v>39581</v>
      </c>
      <c r="F5" s="240">
        <v>0</v>
      </c>
      <c r="G5" s="302">
        <f t="shared" si="1"/>
        <v>1</v>
      </c>
      <c r="H5" s="224"/>
      <c r="I5" s="259"/>
      <c r="J5" s="302">
        <f t="shared" si="2"/>
        <v>1</v>
      </c>
    </row>
    <row r="6" spans="1:10" ht="23.25" customHeight="1" thickBot="1">
      <c r="A6" s="34" t="s">
        <v>1308</v>
      </c>
      <c r="B6" s="34" t="s">
        <v>848</v>
      </c>
      <c r="C6" s="248">
        <f>31*24*60</f>
        <v>44640</v>
      </c>
      <c r="D6" s="248">
        <v>2404</v>
      </c>
      <c r="E6" s="252">
        <f t="shared" si="0"/>
        <v>42236</v>
      </c>
      <c r="F6" s="240">
        <v>0</v>
      </c>
      <c r="G6" s="302">
        <f t="shared" si="1"/>
        <v>1</v>
      </c>
      <c r="H6" s="224"/>
      <c r="I6" s="259"/>
      <c r="J6" s="302">
        <f t="shared" si="2"/>
        <v>1</v>
      </c>
    </row>
    <row r="7" spans="1:10" ht="23.25" customHeight="1" thickBot="1">
      <c r="A7" s="34" t="s">
        <v>1309</v>
      </c>
      <c r="B7" s="34" t="s">
        <v>848</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1310</v>
      </c>
      <c r="B8" s="34" t="s">
        <v>848</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1311</v>
      </c>
      <c r="B9" s="34" t="s">
        <v>848</v>
      </c>
      <c r="C9" s="248">
        <f>30*24*60</f>
        <v>43200</v>
      </c>
      <c r="D9" s="248">
        <v>2167</v>
      </c>
      <c r="E9" s="252">
        <f t="shared" si="0"/>
        <v>41033</v>
      </c>
      <c r="F9" s="240">
        <v>0</v>
      </c>
      <c r="G9" s="302">
        <f t="shared" si="1"/>
        <v>1</v>
      </c>
      <c r="H9" s="224"/>
      <c r="I9" s="259"/>
      <c r="J9" s="302">
        <f t="shared" si="2"/>
        <v>1</v>
      </c>
    </row>
    <row r="10" spans="1:10" ht="23.25" customHeight="1" thickBot="1">
      <c r="A10" s="34" t="s">
        <v>1312</v>
      </c>
      <c r="B10" s="34" t="s">
        <v>848</v>
      </c>
      <c r="C10" s="248">
        <f>31*24*60</f>
        <v>44640</v>
      </c>
      <c r="D10" s="248">
        <v>850</v>
      </c>
      <c r="E10" s="252">
        <f t="shared" si="0"/>
        <v>43790</v>
      </c>
      <c r="F10" s="240">
        <v>0</v>
      </c>
      <c r="G10" s="302">
        <f t="shared" si="1"/>
        <v>1</v>
      </c>
      <c r="H10" s="224"/>
      <c r="I10" s="259"/>
      <c r="J10" s="302">
        <f t="shared" si="2"/>
        <v>1</v>
      </c>
    </row>
    <row r="11" spans="1:10" ht="23.25" customHeight="1" thickBot="1">
      <c r="A11" s="34" t="s">
        <v>1313</v>
      </c>
      <c r="B11" s="34" t="s">
        <v>848</v>
      </c>
      <c r="C11" s="248">
        <f>31*24*60</f>
        <v>44640</v>
      </c>
      <c r="D11" s="248">
        <v>1483</v>
      </c>
      <c r="E11" s="175">
        <f t="shared" si="0"/>
        <v>43157</v>
      </c>
      <c r="F11" s="240">
        <v>0</v>
      </c>
      <c r="G11" s="302">
        <f t="shared" si="1"/>
        <v>1</v>
      </c>
      <c r="H11" s="224"/>
      <c r="I11" s="259"/>
      <c r="J11" s="302">
        <f t="shared" si="2"/>
        <v>1</v>
      </c>
    </row>
    <row r="12" spans="1:10" ht="23.25" customHeight="1" thickBot="1">
      <c r="A12" s="34" t="s">
        <v>1314</v>
      </c>
      <c r="B12" s="34" t="s">
        <v>848</v>
      </c>
      <c r="C12" s="248">
        <f>30*24*60</f>
        <v>43200</v>
      </c>
      <c r="D12" s="35">
        <v>1471</v>
      </c>
      <c r="E12" s="175">
        <f t="shared" si="0"/>
        <v>41729</v>
      </c>
      <c r="F12" s="240">
        <v>0</v>
      </c>
      <c r="G12" s="302">
        <f t="shared" si="1"/>
        <v>1</v>
      </c>
      <c r="H12" s="224"/>
      <c r="I12" s="259"/>
      <c r="J12" s="302">
        <f t="shared" si="2"/>
        <v>1</v>
      </c>
    </row>
    <row r="13" spans="1:10" ht="23.25" customHeight="1" thickBot="1">
      <c r="A13" s="37" t="s">
        <v>1315</v>
      </c>
      <c r="B13" s="34" t="s">
        <v>848</v>
      </c>
      <c r="C13" s="248">
        <f>31*24*60</f>
        <v>44640</v>
      </c>
      <c r="D13" s="35">
        <v>4966</v>
      </c>
      <c r="E13" s="175">
        <f t="shared" si="0"/>
        <v>39674</v>
      </c>
      <c r="F13" s="240">
        <v>0</v>
      </c>
      <c r="G13" s="302">
        <f t="shared" si="1"/>
        <v>1</v>
      </c>
      <c r="H13" s="224"/>
      <c r="I13" s="259"/>
      <c r="J13" s="302">
        <f t="shared" si="2"/>
        <v>1</v>
      </c>
    </row>
    <row r="14" spans="1:10" ht="23.25" customHeight="1" thickBot="1">
      <c r="A14" s="37" t="s">
        <v>1392</v>
      </c>
      <c r="B14" s="34" t="s">
        <v>848</v>
      </c>
      <c r="C14" s="248">
        <f>30*24*60</f>
        <v>43200</v>
      </c>
      <c r="D14" s="248">
        <v>1707</v>
      </c>
      <c r="E14" s="220">
        <f t="shared" si="0"/>
        <v>41493</v>
      </c>
      <c r="F14" s="240">
        <v>0</v>
      </c>
      <c r="G14" s="302">
        <f t="shared" si="1"/>
        <v>1</v>
      </c>
      <c r="H14" s="224"/>
      <c r="I14" s="259"/>
      <c r="J14" s="302">
        <f t="shared" si="2"/>
        <v>1</v>
      </c>
    </row>
    <row r="15" spans="1:10" ht="23.25" customHeight="1" thickBot="1">
      <c r="A15" s="37" t="s">
        <v>1393</v>
      </c>
      <c r="B15" s="34" t="s">
        <v>848</v>
      </c>
      <c r="C15" s="248">
        <f>31*24*60</f>
        <v>44640</v>
      </c>
      <c r="D15" s="248">
        <v>734</v>
      </c>
      <c r="E15" s="220">
        <f t="shared" si="0"/>
        <v>43906</v>
      </c>
      <c r="F15" s="240">
        <v>0</v>
      </c>
      <c r="G15" s="302">
        <f t="shared" si="1"/>
        <v>1</v>
      </c>
      <c r="H15" s="224"/>
      <c r="I15" s="259"/>
      <c r="J15" s="302">
        <f t="shared" si="2"/>
        <v>1</v>
      </c>
    </row>
    <row r="16" spans="1:10" ht="23.25" customHeight="1" thickBot="1">
      <c r="A16" s="502" t="s">
        <v>1485</v>
      </c>
      <c r="B16" s="502" t="s">
        <v>848</v>
      </c>
      <c r="C16" s="40">
        <f>SUM(C4:C15)</f>
        <v>525600</v>
      </c>
      <c r="D16" s="40">
        <f>SUM(D4:D15)</f>
        <v>20654</v>
      </c>
      <c r="E16" s="467">
        <f>C16-D16</f>
        <v>504946</v>
      </c>
      <c r="F16" s="471">
        <f>SUM(F4:F15)</f>
        <v>287</v>
      </c>
      <c r="G16" s="302">
        <f>(E16+H16-F16)/(E16+H16)</f>
        <v>0.9994316223913052</v>
      </c>
      <c r="H16" s="508"/>
      <c r="I16" s="512"/>
      <c r="J16" s="508"/>
    </row>
    <row r="17" spans="1:10" ht="23.25" customHeight="1" thickBot="1">
      <c r="A17" s="503"/>
      <c r="B17" s="503"/>
      <c r="C17" s="41" t="s">
        <v>1486</v>
      </c>
      <c r="D17" s="466"/>
      <c r="E17" s="468"/>
      <c r="F17" s="472"/>
      <c r="G17" s="473"/>
      <c r="H17" s="509"/>
      <c r="I17" s="509"/>
      <c r="J17" s="509"/>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1" t="s">
        <v>1740</v>
      </c>
      <c r="B1" s="501"/>
      <c r="C1" s="501"/>
      <c r="D1" s="501"/>
      <c r="E1" s="501"/>
      <c r="F1" s="501"/>
      <c r="G1" s="501"/>
      <c r="H1" s="501"/>
      <c r="I1" s="501"/>
      <c r="J1" s="501"/>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1624</v>
      </c>
      <c r="E4" s="35">
        <f aca="true" t="shared" si="0" ref="E4:E15">SUM(C4-D4)</f>
        <v>14696</v>
      </c>
      <c r="F4" s="175">
        <v>0</v>
      </c>
      <c r="G4" s="302">
        <f aca="true" t="shared" si="1" ref="G4:G15">(E4+H4-F4)/(E4+H4)</f>
        <v>1</v>
      </c>
      <c r="H4" s="224">
        <v>0</v>
      </c>
      <c r="I4" s="259">
        <v>0</v>
      </c>
      <c r="J4" s="302">
        <f aca="true" t="shared" si="2" ref="J4:J15">(E4-H4-F4)/(E4-H4)</f>
        <v>1</v>
      </c>
      <c r="K4">
        <v>22</v>
      </c>
    </row>
    <row r="5" spans="1:11" ht="23.25" customHeight="1" thickBot="1">
      <c r="A5" s="34" t="s">
        <v>1307</v>
      </c>
      <c r="B5" s="34" t="s">
        <v>847</v>
      </c>
      <c r="C5" s="35">
        <f>(20*12*60)+(4*4*60)</f>
        <v>15360</v>
      </c>
      <c r="D5" s="35">
        <v>739</v>
      </c>
      <c r="E5" s="35">
        <f t="shared" si="0"/>
        <v>14621</v>
      </c>
      <c r="F5" s="175">
        <v>0</v>
      </c>
      <c r="G5" s="302">
        <f t="shared" si="1"/>
        <v>1</v>
      </c>
      <c r="H5" s="224"/>
      <c r="I5" s="259"/>
      <c r="J5" s="302">
        <f t="shared" si="2"/>
        <v>1</v>
      </c>
      <c r="K5">
        <v>20</v>
      </c>
    </row>
    <row r="6" spans="1:11" ht="23.25" customHeight="1" thickBot="1">
      <c r="A6" s="34" t="s">
        <v>1308</v>
      </c>
      <c r="B6" s="34" t="s">
        <v>847</v>
      </c>
      <c r="C6" s="35">
        <f>(23*12*60)+(4*4*60)</f>
        <v>17520</v>
      </c>
      <c r="D6" s="35">
        <v>2404</v>
      </c>
      <c r="E6" s="35">
        <f t="shared" si="0"/>
        <v>15116</v>
      </c>
      <c r="F6" s="175">
        <v>0</v>
      </c>
      <c r="G6" s="302">
        <f t="shared" si="1"/>
        <v>1</v>
      </c>
      <c r="H6" s="224"/>
      <c r="I6" s="259"/>
      <c r="J6" s="302">
        <f t="shared" si="2"/>
        <v>1</v>
      </c>
      <c r="K6">
        <v>22</v>
      </c>
    </row>
    <row r="7" spans="1:11" ht="23.25" customHeight="1" thickBot="1">
      <c r="A7" s="34" t="s">
        <v>1309</v>
      </c>
      <c r="B7" s="34" t="s">
        <v>847</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1310</v>
      </c>
      <c r="B8" s="34" t="s">
        <v>847</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1311</v>
      </c>
      <c r="B9" s="34" t="s">
        <v>847</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1312</v>
      </c>
      <c r="B10" s="34" t="s">
        <v>847</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1313</v>
      </c>
      <c r="B11" s="34" t="s">
        <v>847</v>
      </c>
      <c r="C11" s="35">
        <f>(23*12*60)+(4*4*60)</f>
        <v>17520</v>
      </c>
      <c r="D11" s="35">
        <v>1483</v>
      </c>
      <c r="E11" s="35">
        <f t="shared" si="0"/>
        <v>16037</v>
      </c>
      <c r="F11" s="175">
        <v>0</v>
      </c>
      <c r="G11" s="302">
        <f t="shared" si="1"/>
        <v>1</v>
      </c>
      <c r="H11" s="224"/>
      <c r="I11" s="259"/>
      <c r="J11" s="256">
        <f t="shared" si="2"/>
        <v>1</v>
      </c>
    </row>
    <row r="12" spans="1:10" ht="23.25" customHeight="1" thickBot="1">
      <c r="A12" s="34" t="s">
        <v>1314</v>
      </c>
      <c r="B12" s="34" t="s">
        <v>847</v>
      </c>
      <c r="C12" s="35">
        <f>(22*12*60)+(4*4*60)</f>
        <v>16800</v>
      </c>
      <c r="D12" s="35">
        <v>1471</v>
      </c>
      <c r="E12" s="35">
        <f t="shared" si="0"/>
        <v>15329</v>
      </c>
      <c r="F12" s="175">
        <v>0</v>
      </c>
      <c r="G12" s="302">
        <f t="shared" si="1"/>
        <v>1</v>
      </c>
      <c r="H12" s="224"/>
      <c r="I12" s="259"/>
      <c r="J12" s="256">
        <f t="shared" si="2"/>
        <v>1</v>
      </c>
    </row>
    <row r="13" spans="1:10" ht="23.25" customHeight="1" thickBot="1">
      <c r="A13" s="37" t="s">
        <v>1315</v>
      </c>
      <c r="B13" s="34" t="s">
        <v>847</v>
      </c>
      <c r="C13" s="35">
        <f>(21*12*60)+(5*4*60)</f>
        <v>16320</v>
      </c>
      <c r="D13" s="35">
        <v>4966</v>
      </c>
      <c r="E13" s="220">
        <f t="shared" si="0"/>
        <v>11354</v>
      </c>
      <c r="F13" s="175">
        <v>0</v>
      </c>
      <c r="G13" s="302">
        <f t="shared" si="1"/>
        <v>1</v>
      </c>
      <c r="H13" s="224"/>
      <c r="I13" s="259"/>
      <c r="J13" s="256">
        <f t="shared" si="2"/>
        <v>1</v>
      </c>
    </row>
    <row r="14" spans="1:10" ht="23.25" customHeight="1" thickBot="1">
      <c r="A14" s="37" t="s">
        <v>1392</v>
      </c>
      <c r="B14" s="34" t="s">
        <v>847</v>
      </c>
      <c r="C14" s="35">
        <f>(20*12*60)+(4*4*60)</f>
        <v>15360</v>
      </c>
      <c r="D14" s="35">
        <v>1707</v>
      </c>
      <c r="E14" s="220">
        <f t="shared" si="0"/>
        <v>13653</v>
      </c>
      <c r="F14" s="175">
        <v>0</v>
      </c>
      <c r="G14" s="302">
        <f t="shared" si="1"/>
        <v>1</v>
      </c>
      <c r="H14" s="224"/>
      <c r="I14" s="259"/>
      <c r="J14" s="256">
        <f t="shared" si="2"/>
        <v>1</v>
      </c>
    </row>
    <row r="15" spans="1:10" ht="23.25" customHeight="1" thickBot="1">
      <c r="A15" s="37" t="s">
        <v>1393</v>
      </c>
      <c r="B15" s="34" t="s">
        <v>847</v>
      </c>
      <c r="C15" s="35">
        <f>(20*12*60)+(4*4*60)</f>
        <v>15360</v>
      </c>
      <c r="D15" s="35">
        <v>734</v>
      </c>
      <c r="E15" s="38">
        <f t="shared" si="0"/>
        <v>14626</v>
      </c>
      <c r="F15" s="175">
        <v>46</v>
      </c>
      <c r="G15" s="302">
        <f t="shared" si="1"/>
        <v>0.9968549159031861</v>
      </c>
      <c r="H15" s="224"/>
      <c r="I15" s="259"/>
      <c r="J15" s="256">
        <f t="shared" si="2"/>
        <v>0.9968549159031861</v>
      </c>
    </row>
    <row r="16" spans="1:10" ht="23.25" customHeight="1">
      <c r="A16" s="502" t="s">
        <v>1485</v>
      </c>
      <c r="B16" s="502" t="s">
        <v>847</v>
      </c>
      <c r="C16" s="40">
        <f>SUM(C4:C15)</f>
        <v>195360</v>
      </c>
      <c r="D16" s="504">
        <f>SUM(D4:D15)</f>
        <v>20754</v>
      </c>
      <c r="E16" s="504">
        <f>C16-D16</f>
        <v>174606</v>
      </c>
      <c r="F16" s="516">
        <f>SUM(F4:F15)</f>
        <v>213</v>
      </c>
      <c r="G16" s="510">
        <f>(E16-F16)/E16</f>
        <v>0.9987801106491185</v>
      </c>
      <c r="H16" s="512">
        <f>SUM(H4:H15)</f>
        <v>0</v>
      </c>
      <c r="I16" s="512">
        <f>SUM(I4:I15)</f>
        <v>0</v>
      </c>
      <c r="J16" s="512"/>
    </row>
    <row r="17" spans="1:10" ht="23.25" customHeight="1" thickBot="1">
      <c r="A17" s="503"/>
      <c r="B17" s="503"/>
      <c r="C17" s="41" t="s">
        <v>1486</v>
      </c>
      <c r="D17" s="505"/>
      <c r="E17" s="505"/>
      <c r="F17" s="517"/>
      <c r="G17" s="511"/>
      <c r="H17" s="509"/>
      <c r="I17" s="509"/>
      <c r="J17" s="509"/>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ht="63.75">
      <c r="B4" s="375" t="s">
        <v>1393</v>
      </c>
      <c r="C4" s="376">
        <v>40524</v>
      </c>
      <c r="D4" s="376">
        <v>40523</v>
      </c>
      <c r="E4" s="464" t="s">
        <v>1719</v>
      </c>
      <c r="F4" s="375" t="s">
        <v>1724</v>
      </c>
      <c r="G4" s="375" t="s">
        <v>1725</v>
      </c>
      <c r="H4" s="375">
        <v>737</v>
      </c>
      <c r="I4" s="452" t="s">
        <v>830</v>
      </c>
      <c r="J4" s="375" t="s">
        <v>1453</v>
      </c>
      <c r="K4" s="125" t="s">
        <v>1727</v>
      </c>
      <c r="L4" s="125" t="s">
        <v>1729</v>
      </c>
      <c r="M4" s="375" t="s">
        <v>1329</v>
      </c>
      <c r="N4" s="375" t="s">
        <v>1329</v>
      </c>
      <c r="O4" s="375" t="s">
        <v>1207</v>
      </c>
      <c r="P4" s="432" t="s">
        <v>1715</v>
      </c>
      <c r="Q4" s="125" t="s">
        <v>1736</v>
      </c>
      <c r="R4" s="125" t="s">
        <v>1728</v>
      </c>
      <c r="S4" s="376">
        <v>40524</v>
      </c>
      <c r="T4" s="125" t="s">
        <v>1737</v>
      </c>
      <c r="U4" s="399" t="s">
        <v>1287</v>
      </c>
    </row>
    <row r="5" spans="2:21" ht="76.5">
      <c r="B5" s="375" t="s">
        <v>1393</v>
      </c>
      <c r="C5" s="376">
        <v>40523</v>
      </c>
      <c r="D5" s="376">
        <v>40523</v>
      </c>
      <c r="E5" s="464" t="s">
        <v>1719</v>
      </c>
      <c r="F5" s="375" t="s">
        <v>1720</v>
      </c>
      <c r="G5" s="375" t="s">
        <v>1721</v>
      </c>
      <c r="H5" s="375">
        <v>719</v>
      </c>
      <c r="I5" s="452" t="s">
        <v>830</v>
      </c>
      <c r="J5" s="375" t="s">
        <v>1453</v>
      </c>
      <c r="K5" s="125" t="s">
        <v>1722</v>
      </c>
      <c r="L5" s="454" t="s">
        <v>694</v>
      </c>
      <c r="M5" s="375" t="s">
        <v>692</v>
      </c>
      <c r="N5" s="375" t="s">
        <v>1326</v>
      </c>
      <c r="O5" s="375" t="s">
        <v>1207</v>
      </c>
      <c r="P5" s="432" t="s">
        <v>1715</v>
      </c>
      <c r="Q5" s="125" t="s">
        <v>1731</v>
      </c>
      <c r="R5" s="125" t="s">
        <v>1732</v>
      </c>
      <c r="S5" s="376">
        <v>40523</v>
      </c>
      <c r="T5" s="125" t="s">
        <v>1723</v>
      </c>
      <c r="U5" s="399" t="s">
        <v>1287</v>
      </c>
    </row>
    <row r="6" spans="1:21" ht="38.25">
      <c r="A6" s="110"/>
      <c r="B6" s="375" t="s">
        <v>1393</v>
      </c>
      <c r="C6" s="376">
        <v>40515</v>
      </c>
      <c r="D6" s="376">
        <v>40515</v>
      </c>
      <c r="E6" s="452" t="s">
        <v>1717</v>
      </c>
      <c r="F6" s="375" t="s">
        <v>442</v>
      </c>
      <c r="G6" s="375" t="s">
        <v>1718</v>
      </c>
      <c r="H6" s="375">
        <v>100</v>
      </c>
      <c r="I6" s="375" t="s">
        <v>830</v>
      </c>
      <c r="J6" s="375" t="s">
        <v>1395</v>
      </c>
      <c r="K6" s="454" t="s">
        <v>1726</v>
      </c>
      <c r="L6" s="454" t="s">
        <v>1735</v>
      </c>
      <c r="M6" s="375" t="s">
        <v>692</v>
      </c>
      <c r="N6" s="375" t="s">
        <v>1326</v>
      </c>
      <c r="O6" s="375" t="s">
        <v>1207</v>
      </c>
      <c r="P6" s="375" t="s">
        <v>1220</v>
      </c>
      <c r="Q6" s="125" t="s">
        <v>1733</v>
      </c>
      <c r="R6" s="125" t="s">
        <v>1734</v>
      </c>
      <c r="S6" s="376">
        <v>40515</v>
      </c>
      <c r="T6" s="452"/>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1392</v>
      </c>
      <c r="C8" s="376">
        <v>40501</v>
      </c>
      <c r="D8" s="460">
        <v>40501</v>
      </c>
      <c r="E8" s="455" t="s">
        <v>1695</v>
      </c>
      <c r="F8" s="375" t="s">
        <v>1274</v>
      </c>
      <c r="G8" s="375" t="s">
        <v>559</v>
      </c>
      <c r="H8" s="375">
        <v>175</v>
      </c>
      <c r="I8" s="375" t="s">
        <v>830</v>
      </c>
      <c r="J8" s="375" t="s">
        <v>1401</v>
      </c>
      <c r="K8" s="462" t="s">
        <v>1707</v>
      </c>
      <c r="L8" s="453" t="s">
        <v>1730</v>
      </c>
      <c r="M8" s="375" t="s">
        <v>692</v>
      </c>
      <c r="N8" s="375" t="s">
        <v>1329</v>
      </c>
      <c r="O8" s="375" t="s">
        <v>1207</v>
      </c>
      <c r="P8" s="461"/>
      <c r="Q8" s="453" t="s">
        <v>1712</v>
      </c>
      <c r="R8" s="463" t="s">
        <v>1714</v>
      </c>
      <c r="S8" s="376">
        <v>40501</v>
      </c>
      <c r="T8" s="452"/>
      <c r="U8" s="399" t="s">
        <v>1287</v>
      </c>
    </row>
    <row r="9" spans="1:21" ht="64.5">
      <c r="A9" s="110"/>
      <c r="B9" s="375" t="s">
        <v>1392</v>
      </c>
      <c r="C9" s="376">
        <v>40501</v>
      </c>
      <c r="D9" s="460">
        <v>40501</v>
      </c>
      <c r="E9" s="455" t="s">
        <v>1695</v>
      </c>
      <c r="F9" s="375" t="s">
        <v>760</v>
      </c>
      <c r="G9" s="375" t="s">
        <v>1457</v>
      </c>
      <c r="H9" s="375">
        <v>150</v>
      </c>
      <c r="I9" s="375" t="s">
        <v>830</v>
      </c>
      <c r="J9" s="375" t="s">
        <v>1453</v>
      </c>
      <c r="K9" s="462" t="s">
        <v>1700</v>
      </c>
      <c r="L9" s="453" t="s">
        <v>1730</v>
      </c>
      <c r="M9" s="375" t="s">
        <v>1329</v>
      </c>
      <c r="N9" s="375" t="s">
        <v>1329</v>
      </c>
      <c r="O9" s="375" t="s">
        <v>1207</v>
      </c>
      <c r="P9" s="432" t="s">
        <v>1716</v>
      </c>
      <c r="Q9" s="453" t="s">
        <v>1696</v>
      </c>
      <c r="R9" s="453" t="s">
        <v>1713</v>
      </c>
      <c r="S9" s="376">
        <v>40501</v>
      </c>
      <c r="T9" s="452"/>
      <c r="U9" s="399" t="s">
        <v>1287</v>
      </c>
    </row>
    <row r="10" spans="1:22" s="353" customFormat="1" ht="25.5">
      <c r="A10" s="110"/>
      <c r="B10" s="419" t="s">
        <v>1392</v>
      </c>
      <c r="C10" s="419">
        <v>40496</v>
      </c>
      <c r="D10" s="419">
        <v>40478</v>
      </c>
      <c r="E10" s="419" t="s">
        <v>1699</v>
      </c>
      <c r="F10" s="419" t="s">
        <v>649</v>
      </c>
      <c r="G10" s="419" t="s">
        <v>843</v>
      </c>
      <c r="H10" s="435">
        <v>765</v>
      </c>
      <c r="I10" s="59" t="s">
        <v>830</v>
      </c>
      <c r="J10" s="59" t="s">
        <v>830</v>
      </c>
      <c r="K10" s="445" t="s">
        <v>1328</v>
      </c>
      <c r="L10" s="59" t="s">
        <v>1220</v>
      </c>
      <c r="M10" s="59" t="s">
        <v>1220</v>
      </c>
      <c r="N10" s="59" t="s">
        <v>1325</v>
      </c>
      <c r="O10" s="59" t="s">
        <v>1113</v>
      </c>
      <c r="P10" s="59" t="s">
        <v>26</v>
      </c>
      <c r="Q10" s="59" t="s">
        <v>1220</v>
      </c>
      <c r="R10" s="59" t="s">
        <v>1220</v>
      </c>
      <c r="S10" s="57" t="s">
        <v>1220</v>
      </c>
      <c r="T10" s="445"/>
      <c r="U10" s="399" t="s">
        <v>1287</v>
      </c>
      <c r="V10" s="443"/>
    </row>
    <row r="11" spans="1:21" ht="63.75">
      <c r="A11" s="110"/>
      <c r="B11" s="375" t="s">
        <v>1392</v>
      </c>
      <c r="C11" s="376">
        <v>40494</v>
      </c>
      <c r="D11" s="460" t="s">
        <v>1220</v>
      </c>
      <c r="E11" s="455" t="s">
        <v>1220</v>
      </c>
      <c r="F11" s="375" t="s">
        <v>1701</v>
      </c>
      <c r="G11" s="375" t="s">
        <v>1697</v>
      </c>
      <c r="H11" s="375">
        <v>25</v>
      </c>
      <c r="I11" s="375" t="s">
        <v>830</v>
      </c>
      <c r="J11" s="375" t="s">
        <v>1453</v>
      </c>
      <c r="K11" s="125" t="s">
        <v>1698</v>
      </c>
      <c r="L11" s="453" t="s">
        <v>1670</v>
      </c>
      <c r="M11" s="375" t="s">
        <v>692</v>
      </c>
      <c r="N11" s="375" t="s">
        <v>1326</v>
      </c>
      <c r="O11" s="375" t="s">
        <v>1207</v>
      </c>
      <c r="P11" s="432" t="s">
        <v>1715</v>
      </c>
      <c r="Q11" s="453" t="s">
        <v>1710</v>
      </c>
      <c r="R11" s="453" t="s">
        <v>1711</v>
      </c>
      <c r="S11" s="376">
        <v>40494</v>
      </c>
      <c r="T11" s="125"/>
      <c r="U11" s="399"/>
    </row>
    <row r="12" spans="1:21" ht="63.75">
      <c r="A12" s="110"/>
      <c r="B12" s="375" t="s">
        <v>1392</v>
      </c>
      <c r="C12" s="376">
        <v>40492</v>
      </c>
      <c r="D12" s="376">
        <v>40492</v>
      </c>
      <c r="E12" s="375" t="s">
        <v>1692</v>
      </c>
      <c r="F12" s="375" t="s">
        <v>1220</v>
      </c>
      <c r="G12" s="375" t="s">
        <v>1220</v>
      </c>
      <c r="H12" s="375" t="s">
        <v>1220</v>
      </c>
      <c r="I12" s="375" t="s">
        <v>830</v>
      </c>
      <c r="J12" s="375" t="s">
        <v>1453</v>
      </c>
      <c r="K12" s="125" t="s">
        <v>1693</v>
      </c>
      <c r="L12" s="452" t="s">
        <v>1763</v>
      </c>
      <c r="M12" s="375" t="s">
        <v>1329</v>
      </c>
      <c r="N12" s="375" t="s">
        <v>1329</v>
      </c>
      <c r="O12" s="375" t="s">
        <v>1207</v>
      </c>
      <c r="P12" s="432" t="s">
        <v>1715</v>
      </c>
      <c r="Q12" s="453" t="s">
        <v>1708</v>
      </c>
      <c r="R12" s="453" t="s">
        <v>1709</v>
      </c>
      <c r="S12" s="376">
        <v>40483</v>
      </c>
      <c r="T12" s="125" t="s">
        <v>1694</v>
      </c>
      <c r="U12" s="399" t="s">
        <v>1287</v>
      </c>
    </row>
    <row r="13" spans="1:22" s="353" customFormat="1" ht="25.5">
      <c r="A13" s="110"/>
      <c r="B13" s="419" t="s">
        <v>1392</v>
      </c>
      <c r="C13" s="419">
        <v>40489</v>
      </c>
      <c r="D13" s="419">
        <v>40478</v>
      </c>
      <c r="E13" s="419" t="s">
        <v>1691</v>
      </c>
      <c r="F13" s="419" t="s">
        <v>1322</v>
      </c>
      <c r="G13" s="419" t="s">
        <v>160</v>
      </c>
      <c r="H13" s="435">
        <v>230</v>
      </c>
      <c r="I13" s="59" t="s">
        <v>830</v>
      </c>
      <c r="J13" s="59" t="s">
        <v>830</v>
      </c>
      <c r="K13" s="445" t="s">
        <v>1328</v>
      </c>
      <c r="L13" s="59" t="s">
        <v>1220</v>
      </c>
      <c r="M13" s="59" t="s">
        <v>1220</v>
      </c>
      <c r="N13" s="59" t="s">
        <v>1325</v>
      </c>
      <c r="O13" s="59" t="s">
        <v>1113</v>
      </c>
      <c r="P13" s="59" t="s">
        <v>26</v>
      </c>
      <c r="Q13" s="59" t="s">
        <v>1220</v>
      </c>
      <c r="R13" s="59" t="s">
        <v>1220</v>
      </c>
      <c r="S13" s="57" t="s">
        <v>1220</v>
      </c>
      <c r="T13" s="445"/>
      <c r="U13" s="399" t="s">
        <v>1287</v>
      </c>
      <c r="V13" s="443"/>
    </row>
    <row r="14" spans="1:22" s="353" customFormat="1" ht="76.5">
      <c r="A14" s="110"/>
      <c r="B14" s="419" t="s">
        <v>1392</v>
      </c>
      <c r="C14" s="419">
        <v>40486</v>
      </c>
      <c r="D14" s="419">
        <v>40485</v>
      </c>
      <c r="E14" s="419" t="s">
        <v>1689</v>
      </c>
      <c r="F14" s="419" t="s">
        <v>1410</v>
      </c>
      <c r="G14" s="419" t="s">
        <v>1411</v>
      </c>
      <c r="H14" s="435">
        <v>120</v>
      </c>
      <c r="I14" s="59" t="s">
        <v>830</v>
      </c>
      <c r="J14" s="59" t="s">
        <v>1395</v>
      </c>
      <c r="K14" s="445" t="s">
        <v>1328</v>
      </c>
      <c r="L14" s="59" t="s">
        <v>1220</v>
      </c>
      <c r="M14" s="59" t="s">
        <v>1220</v>
      </c>
      <c r="N14" s="59" t="s">
        <v>1325</v>
      </c>
      <c r="O14" s="59" t="s">
        <v>1113</v>
      </c>
      <c r="P14" s="59" t="s">
        <v>26</v>
      </c>
      <c r="Q14" s="59" t="s">
        <v>1220</v>
      </c>
      <c r="R14" s="59" t="s">
        <v>1220</v>
      </c>
      <c r="S14" s="57" t="s">
        <v>1220</v>
      </c>
      <c r="T14" s="456" t="s">
        <v>1690</v>
      </c>
      <c r="U14" s="399" t="s">
        <v>1287</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1315</v>
      </c>
      <c r="C16" s="419">
        <v>40479</v>
      </c>
      <c r="D16" s="419">
        <v>40479</v>
      </c>
      <c r="E16" s="419" t="s">
        <v>1679</v>
      </c>
      <c r="F16" s="419" t="s">
        <v>1410</v>
      </c>
      <c r="G16" s="419" t="s">
        <v>1323</v>
      </c>
      <c r="H16" s="435">
        <v>60</v>
      </c>
      <c r="I16" s="59" t="s">
        <v>830</v>
      </c>
      <c r="J16" s="59" t="s">
        <v>1395</v>
      </c>
      <c r="K16" s="445" t="s">
        <v>1328</v>
      </c>
      <c r="L16" s="59" t="s">
        <v>1220</v>
      </c>
      <c r="M16" s="59" t="s">
        <v>1220</v>
      </c>
      <c r="N16" s="59" t="s">
        <v>1325</v>
      </c>
      <c r="O16" s="59" t="s">
        <v>1113</v>
      </c>
      <c r="P16" s="59" t="s">
        <v>26</v>
      </c>
      <c r="Q16" s="59" t="s">
        <v>1220</v>
      </c>
      <c r="R16" s="59" t="s">
        <v>1220</v>
      </c>
      <c r="S16" s="57" t="s">
        <v>1220</v>
      </c>
      <c r="T16" s="456" t="s">
        <v>1680</v>
      </c>
      <c r="U16" s="399" t="s">
        <v>1287</v>
      </c>
      <c r="V16" s="443"/>
    </row>
    <row r="17" spans="1:21" ht="64.5">
      <c r="A17" s="110"/>
      <c r="B17" s="375" t="s">
        <v>1315</v>
      </c>
      <c r="C17" s="396">
        <v>40476</v>
      </c>
      <c r="D17" s="376">
        <v>40477</v>
      </c>
      <c r="E17" s="455" t="s">
        <v>1675</v>
      </c>
      <c r="F17" s="375" t="s">
        <v>1618</v>
      </c>
      <c r="G17" s="375" t="s">
        <v>1648</v>
      </c>
      <c r="H17" s="375">
        <v>45</v>
      </c>
      <c r="I17" s="452" t="s">
        <v>830</v>
      </c>
      <c r="J17" s="375" t="s">
        <v>1453</v>
      </c>
      <c r="K17" s="457" t="s">
        <v>1681</v>
      </c>
      <c r="L17" s="458" t="s">
        <v>1670</v>
      </c>
      <c r="M17" s="375" t="s">
        <v>692</v>
      </c>
      <c r="N17" s="375" t="s">
        <v>1326</v>
      </c>
      <c r="O17" s="375" t="s">
        <v>1207</v>
      </c>
      <c r="P17" s="432" t="s">
        <v>1688</v>
      </c>
      <c r="Q17" s="448" t="s">
        <v>1662</v>
      </c>
      <c r="R17" s="448" t="s">
        <v>1631</v>
      </c>
      <c r="S17" s="376">
        <v>40476</v>
      </c>
      <c r="T17" s="453" t="s">
        <v>1677</v>
      </c>
      <c r="U17" s="399" t="s">
        <v>1287</v>
      </c>
    </row>
    <row r="18" spans="1:22" s="319" customFormat="1" ht="63.75">
      <c r="A18" s="110"/>
      <c r="B18" s="396" t="s">
        <v>1315</v>
      </c>
      <c r="C18" s="396">
        <v>40473</v>
      </c>
      <c r="D18" s="396">
        <v>40474</v>
      </c>
      <c r="E18" s="396">
        <v>40475</v>
      </c>
      <c r="F18" s="396" t="s">
        <v>1673</v>
      </c>
      <c r="G18" s="450" t="s">
        <v>1674</v>
      </c>
      <c r="H18" s="447">
        <v>237</v>
      </c>
      <c r="I18" s="18" t="s">
        <v>830</v>
      </c>
      <c r="J18" s="18" t="s">
        <v>830</v>
      </c>
      <c r="K18" s="448" t="s">
        <v>1678</v>
      </c>
      <c r="L18" s="18" t="s">
        <v>378</v>
      </c>
      <c r="M18" s="18" t="s">
        <v>692</v>
      </c>
      <c r="N18" s="18" t="s">
        <v>1326</v>
      </c>
      <c r="O18" s="18" t="s">
        <v>1207</v>
      </c>
      <c r="P18" s="432" t="s">
        <v>1687</v>
      </c>
      <c r="Q18" s="448" t="s">
        <v>1685</v>
      </c>
      <c r="R18" s="448" t="s">
        <v>1684</v>
      </c>
      <c r="S18" s="13">
        <v>40473</v>
      </c>
      <c r="U18" s="399" t="s">
        <v>1287</v>
      </c>
      <c r="V18" s="449"/>
    </row>
    <row r="19" spans="1:22" s="353" customFormat="1" ht="25.5">
      <c r="A19" s="110"/>
      <c r="B19" s="419" t="s">
        <v>1315</v>
      </c>
      <c r="C19" s="419">
        <v>40475</v>
      </c>
      <c r="D19" s="419">
        <v>40465</v>
      </c>
      <c r="E19" s="419" t="s">
        <v>1666</v>
      </c>
      <c r="F19" s="419" t="s">
        <v>1322</v>
      </c>
      <c r="G19" s="419" t="s">
        <v>1121</v>
      </c>
      <c r="H19" s="435">
        <v>560</v>
      </c>
      <c r="I19" s="59" t="s">
        <v>830</v>
      </c>
      <c r="J19" s="59" t="s">
        <v>830</v>
      </c>
      <c r="K19" s="445" t="s">
        <v>1328</v>
      </c>
      <c r="L19" s="59" t="s">
        <v>1220</v>
      </c>
      <c r="M19" s="59" t="s">
        <v>1220</v>
      </c>
      <c r="N19" s="59" t="s">
        <v>1325</v>
      </c>
      <c r="O19" s="59" t="s">
        <v>1113</v>
      </c>
      <c r="P19" s="59" t="s">
        <v>26</v>
      </c>
      <c r="Q19" s="59" t="s">
        <v>1220</v>
      </c>
      <c r="R19" s="59" t="s">
        <v>1220</v>
      </c>
      <c r="S19" s="57" t="s">
        <v>1220</v>
      </c>
      <c r="T19" s="445"/>
      <c r="U19" s="399" t="s">
        <v>1287</v>
      </c>
      <c r="V19" s="443"/>
    </row>
    <row r="20" spans="1:22" s="319" customFormat="1" ht="63.75">
      <c r="A20" s="110"/>
      <c r="B20" s="396" t="s">
        <v>1315</v>
      </c>
      <c r="C20" s="396">
        <v>40469</v>
      </c>
      <c r="D20" s="396">
        <v>40469</v>
      </c>
      <c r="E20" s="396" t="s">
        <v>1669</v>
      </c>
      <c r="F20" s="396" t="s">
        <v>1667</v>
      </c>
      <c r="G20" s="396" t="s">
        <v>1668</v>
      </c>
      <c r="H20" s="447">
        <v>32</v>
      </c>
      <c r="I20" s="18" t="s">
        <v>830</v>
      </c>
      <c r="J20" s="18" t="s">
        <v>1453</v>
      </c>
      <c r="K20" s="448" t="s">
        <v>1671</v>
      </c>
      <c r="L20" s="18" t="s">
        <v>1670</v>
      </c>
      <c r="M20" s="18" t="s">
        <v>692</v>
      </c>
      <c r="N20" s="18" t="s">
        <v>1326</v>
      </c>
      <c r="O20" s="18" t="s">
        <v>1207</v>
      </c>
      <c r="P20" s="432" t="s">
        <v>1686</v>
      </c>
      <c r="Q20" s="448" t="s">
        <v>1682</v>
      </c>
      <c r="R20" s="454" t="s">
        <v>1683</v>
      </c>
      <c r="S20" s="13">
        <v>40469</v>
      </c>
      <c r="T20" s="125" t="s">
        <v>1672</v>
      </c>
      <c r="U20" s="399" t="s">
        <v>1287</v>
      </c>
      <c r="V20" s="449"/>
    </row>
    <row r="21" spans="1:22" s="353" customFormat="1" ht="25.5">
      <c r="A21" s="102"/>
      <c r="B21" s="419" t="s">
        <v>1315</v>
      </c>
      <c r="C21" s="419">
        <v>40454</v>
      </c>
      <c r="D21" s="419">
        <v>40443</v>
      </c>
      <c r="E21" s="419" t="s">
        <v>1664</v>
      </c>
      <c r="F21" s="419" t="s">
        <v>649</v>
      </c>
      <c r="G21" s="419" t="s">
        <v>1665</v>
      </c>
      <c r="H21" s="435">
        <v>600</v>
      </c>
      <c r="I21" s="59" t="s">
        <v>830</v>
      </c>
      <c r="J21" s="59" t="s">
        <v>830</v>
      </c>
      <c r="K21" s="445" t="s">
        <v>1328</v>
      </c>
      <c r="L21" s="59" t="s">
        <v>1220</v>
      </c>
      <c r="M21" s="59" t="s">
        <v>1220</v>
      </c>
      <c r="N21" s="59" t="s">
        <v>1325</v>
      </c>
      <c r="O21" s="59" t="s">
        <v>1113</v>
      </c>
      <c r="P21" s="59" t="s">
        <v>26</v>
      </c>
      <c r="Q21" s="59" t="s">
        <v>1220</v>
      </c>
      <c r="R21" s="59" t="s">
        <v>1220</v>
      </c>
      <c r="S21" s="57" t="s">
        <v>1220</v>
      </c>
      <c r="T21" s="445"/>
      <c r="U21" s="399" t="s">
        <v>1287</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1314</v>
      </c>
      <c r="C23" s="419">
        <v>40447</v>
      </c>
      <c r="D23" s="419">
        <v>40437</v>
      </c>
      <c r="E23" s="419" t="s">
        <v>1650</v>
      </c>
      <c r="F23" s="419" t="s">
        <v>1322</v>
      </c>
      <c r="G23" s="419" t="s">
        <v>1651</v>
      </c>
      <c r="H23" s="435">
        <v>595</v>
      </c>
      <c r="I23" s="59" t="s">
        <v>830</v>
      </c>
      <c r="J23" s="59" t="s">
        <v>830</v>
      </c>
      <c r="K23" s="445" t="s">
        <v>1328</v>
      </c>
      <c r="L23" s="59" t="s">
        <v>1220</v>
      </c>
      <c r="M23" s="59" t="s">
        <v>1220</v>
      </c>
      <c r="N23" s="59" t="s">
        <v>1325</v>
      </c>
      <c r="O23" s="59" t="s">
        <v>1113</v>
      </c>
      <c r="P23" s="59" t="s">
        <v>26</v>
      </c>
      <c r="Q23" s="59" t="s">
        <v>1220</v>
      </c>
      <c r="R23" s="59" t="s">
        <v>1220</v>
      </c>
      <c r="S23" s="57" t="s">
        <v>1220</v>
      </c>
      <c r="T23" s="59"/>
      <c r="U23" s="399" t="s">
        <v>1287</v>
      </c>
      <c r="V23" s="443"/>
    </row>
    <row r="24" spans="2:21" ht="63.75">
      <c r="B24" s="375" t="s">
        <v>1314</v>
      </c>
      <c r="C24" s="376">
        <v>40443</v>
      </c>
      <c r="D24" s="376">
        <v>40444</v>
      </c>
      <c r="E24" s="375" t="s">
        <v>1647</v>
      </c>
      <c r="F24" s="375" t="s">
        <v>216</v>
      </c>
      <c r="G24" s="375" t="s">
        <v>1648</v>
      </c>
      <c r="H24" s="375">
        <v>43</v>
      </c>
      <c r="I24" s="375" t="s">
        <v>830</v>
      </c>
      <c r="J24" s="375" t="s">
        <v>1453</v>
      </c>
      <c r="K24" s="444" t="s">
        <v>1649</v>
      </c>
      <c r="L24" s="375" t="s">
        <v>1625</v>
      </c>
      <c r="M24" s="375" t="s">
        <v>692</v>
      </c>
      <c r="N24" s="375" t="s">
        <v>1326</v>
      </c>
      <c r="O24" s="375" t="s">
        <v>1207</v>
      </c>
      <c r="P24" s="432" t="s">
        <v>1655</v>
      </c>
      <c r="Q24" s="20" t="s">
        <v>1662</v>
      </c>
      <c r="R24" s="16" t="s">
        <v>1631</v>
      </c>
      <c r="S24" s="376">
        <v>40443</v>
      </c>
      <c r="T24" s="20"/>
      <c r="U24" s="399" t="s">
        <v>1287</v>
      </c>
    </row>
    <row r="25" spans="2:21" ht="76.5">
      <c r="B25" s="375" t="s">
        <v>1314</v>
      </c>
      <c r="C25" s="376">
        <v>40438</v>
      </c>
      <c r="D25" s="375" t="s">
        <v>1220</v>
      </c>
      <c r="E25" s="375" t="s">
        <v>1220</v>
      </c>
      <c r="F25" s="375" t="s">
        <v>1645</v>
      </c>
      <c r="G25" s="375" t="s">
        <v>88</v>
      </c>
      <c r="H25" s="375">
        <v>86</v>
      </c>
      <c r="I25" s="375" t="s">
        <v>830</v>
      </c>
      <c r="J25" s="375" t="s">
        <v>1401</v>
      </c>
      <c r="K25" s="20" t="s">
        <v>1646</v>
      </c>
      <c r="L25" s="375" t="s">
        <v>1625</v>
      </c>
      <c r="M25" s="375" t="s">
        <v>1329</v>
      </c>
      <c r="N25" s="375" t="s">
        <v>1329</v>
      </c>
      <c r="O25" s="375"/>
      <c r="P25" s="375" t="s">
        <v>1220</v>
      </c>
      <c r="Q25" s="20" t="s">
        <v>1657</v>
      </c>
      <c r="R25" s="16" t="s">
        <v>1658</v>
      </c>
      <c r="S25" s="376">
        <v>40438</v>
      </c>
      <c r="T25" s="20" t="s">
        <v>1663</v>
      </c>
      <c r="U25" s="399" t="s">
        <v>1287</v>
      </c>
    </row>
    <row r="26" spans="1:22" s="353" customFormat="1" ht="25.5">
      <c r="A26" s="102"/>
      <c r="B26" s="419" t="s">
        <v>1314</v>
      </c>
      <c r="C26" s="419">
        <v>40440</v>
      </c>
      <c r="D26" s="419">
        <v>40430</v>
      </c>
      <c r="E26" s="419" t="s">
        <v>1643</v>
      </c>
      <c r="F26" s="419" t="s">
        <v>1322</v>
      </c>
      <c r="G26" s="419" t="s">
        <v>1644</v>
      </c>
      <c r="H26" s="435">
        <v>618</v>
      </c>
      <c r="I26" s="59" t="s">
        <v>830</v>
      </c>
      <c r="J26" s="59" t="s">
        <v>830</v>
      </c>
      <c r="K26" s="445" t="s">
        <v>1328</v>
      </c>
      <c r="L26" s="59" t="s">
        <v>1220</v>
      </c>
      <c r="M26" s="59" t="s">
        <v>1220</v>
      </c>
      <c r="N26" s="59" t="s">
        <v>1325</v>
      </c>
      <c r="O26" s="59" t="s">
        <v>1113</v>
      </c>
      <c r="P26" s="59" t="s">
        <v>26</v>
      </c>
      <c r="Q26" s="445" t="s">
        <v>1220</v>
      </c>
      <c r="R26" s="59" t="s">
        <v>1220</v>
      </c>
      <c r="S26" s="57" t="s">
        <v>1220</v>
      </c>
      <c r="T26" s="445"/>
      <c r="U26" s="399" t="s">
        <v>1287</v>
      </c>
      <c r="V26" s="443"/>
    </row>
    <row r="27" spans="1:22" s="353" customFormat="1" ht="63.75">
      <c r="A27" s="102"/>
      <c r="B27" s="375" t="s">
        <v>1314</v>
      </c>
      <c r="C27" s="376">
        <v>40427</v>
      </c>
      <c r="D27" s="376">
        <v>40427</v>
      </c>
      <c r="E27" s="376" t="s">
        <v>1642</v>
      </c>
      <c r="F27" s="376" t="s">
        <v>77</v>
      </c>
      <c r="G27" s="376" t="s">
        <v>1285</v>
      </c>
      <c r="H27" s="442">
        <v>720</v>
      </c>
      <c r="I27" s="376" t="s">
        <v>830</v>
      </c>
      <c r="J27" s="376" t="s">
        <v>830</v>
      </c>
      <c r="K27" s="20" t="s">
        <v>1652</v>
      </c>
      <c r="L27" s="353" t="s">
        <v>693</v>
      </c>
      <c r="M27" s="375" t="s">
        <v>692</v>
      </c>
      <c r="N27" s="16" t="s">
        <v>1326</v>
      </c>
      <c r="O27" s="375" t="s">
        <v>1207</v>
      </c>
      <c r="P27" s="432" t="s">
        <v>1654</v>
      </c>
      <c r="Q27" s="20" t="s">
        <v>1659</v>
      </c>
      <c r="R27" s="16" t="s">
        <v>1660</v>
      </c>
      <c r="S27" s="376">
        <v>40427</v>
      </c>
      <c r="T27" s="20" t="s">
        <v>1661</v>
      </c>
      <c r="U27" s="399" t="s">
        <v>1287</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1313</v>
      </c>
      <c r="C29" s="354">
        <v>40421</v>
      </c>
      <c r="D29" s="354">
        <v>40423</v>
      </c>
      <c r="E29" s="354" t="s">
        <v>1621</v>
      </c>
      <c r="F29" s="376" t="s">
        <v>1220</v>
      </c>
      <c r="G29" s="376" t="s">
        <v>1220</v>
      </c>
      <c r="H29" s="376" t="s">
        <v>1220</v>
      </c>
      <c r="I29" s="376" t="s">
        <v>830</v>
      </c>
      <c r="J29" s="376" t="s">
        <v>1764</v>
      </c>
      <c r="K29" s="17" t="s">
        <v>1619</v>
      </c>
      <c r="L29" s="16" t="s">
        <v>378</v>
      </c>
      <c r="M29" s="375" t="s">
        <v>1329</v>
      </c>
      <c r="N29" s="436" t="s">
        <v>1620</v>
      </c>
      <c r="O29" s="375" t="s">
        <v>1207</v>
      </c>
      <c r="P29" s="432" t="s">
        <v>1653</v>
      </c>
      <c r="Q29" s="16" t="s">
        <v>1765</v>
      </c>
      <c r="R29" s="16" t="s">
        <v>1634</v>
      </c>
      <c r="S29" s="354">
        <v>40423</v>
      </c>
      <c r="T29" s="16" t="s">
        <v>1635</v>
      </c>
      <c r="U29" s="399" t="s">
        <v>1287</v>
      </c>
    </row>
    <row r="30" spans="1:21" s="353" customFormat="1" ht="38.25">
      <c r="A30" s="102"/>
      <c r="B30" s="375" t="s">
        <v>1313</v>
      </c>
      <c r="C30" s="354">
        <v>40420</v>
      </c>
      <c r="D30" s="354">
        <v>40421</v>
      </c>
      <c r="E30" s="376" t="s">
        <v>1628</v>
      </c>
      <c r="F30" s="375" t="s">
        <v>1410</v>
      </c>
      <c r="G30" s="375" t="s">
        <v>1630</v>
      </c>
      <c r="H30" s="353">
        <v>270</v>
      </c>
      <c r="I30" s="375" t="s">
        <v>830</v>
      </c>
      <c r="J30" s="375" t="s">
        <v>1401</v>
      </c>
      <c r="K30" s="20" t="s">
        <v>1638</v>
      </c>
      <c r="L30" s="16" t="s">
        <v>378</v>
      </c>
      <c r="M30" s="375" t="s">
        <v>692</v>
      </c>
      <c r="N30" s="375" t="s">
        <v>1326</v>
      </c>
      <c r="O30" s="375" t="s">
        <v>1207</v>
      </c>
      <c r="P30" s="375" t="s">
        <v>1220</v>
      </c>
      <c r="Q30" s="16" t="s">
        <v>1637</v>
      </c>
      <c r="R30" s="16" t="s">
        <v>1626</v>
      </c>
      <c r="S30" s="354">
        <v>40420</v>
      </c>
      <c r="T30" s="16" t="s">
        <v>1636</v>
      </c>
      <c r="U30" s="399" t="s">
        <v>1287</v>
      </c>
    </row>
    <row r="31" spans="1:21" s="353" customFormat="1" ht="38.25">
      <c r="A31" s="102"/>
      <c r="B31" s="375" t="s">
        <v>1313</v>
      </c>
      <c r="C31" s="354">
        <v>40420</v>
      </c>
      <c r="D31" s="354">
        <v>40420</v>
      </c>
      <c r="E31" s="376" t="s">
        <v>1627</v>
      </c>
      <c r="F31" s="375" t="s">
        <v>28</v>
      </c>
      <c r="G31" s="375" t="s">
        <v>1629</v>
      </c>
      <c r="H31" s="353">
        <v>50</v>
      </c>
      <c r="I31" s="375" t="s">
        <v>830</v>
      </c>
      <c r="J31" s="375" t="s">
        <v>1401</v>
      </c>
      <c r="K31" s="20" t="s">
        <v>1633</v>
      </c>
      <c r="L31" s="16" t="s">
        <v>1625</v>
      </c>
      <c r="M31" s="375" t="s">
        <v>692</v>
      </c>
      <c r="N31" s="375" t="s">
        <v>1326</v>
      </c>
      <c r="O31" s="375" t="s">
        <v>1207</v>
      </c>
      <c r="P31" s="375" t="s">
        <v>1220</v>
      </c>
      <c r="Q31" s="375" t="s">
        <v>1632</v>
      </c>
      <c r="R31" s="16" t="s">
        <v>1631</v>
      </c>
      <c r="S31" s="354">
        <v>40420</v>
      </c>
      <c r="U31" s="399" t="s">
        <v>1287</v>
      </c>
    </row>
    <row r="32" spans="1:21" s="353" customFormat="1" ht="76.5">
      <c r="A32" s="102"/>
      <c r="B32" s="375" t="s">
        <v>1313</v>
      </c>
      <c r="C32" s="354">
        <v>40408</v>
      </c>
      <c r="D32" s="439">
        <v>40408</v>
      </c>
      <c r="E32" s="440" t="s">
        <v>1640</v>
      </c>
      <c r="F32" s="375" t="s">
        <v>1220</v>
      </c>
      <c r="G32" s="375" t="s">
        <v>1220</v>
      </c>
      <c r="H32" s="353">
        <v>0</v>
      </c>
      <c r="I32" s="375" t="s">
        <v>1220</v>
      </c>
      <c r="J32" s="375" t="s">
        <v>1401</v>
      </c>
      <c r="K32" s="125" t="s">
        <v>1639</v>
      </c>
      <c r="L32" s="16"/>
      <c r="M32" s="375" t="s">
        <v>1220</v>
      </c>
      <c r="N32" s="375" t="s">
        <v>1220</v>
      </c>
      <c r="O32" s="375"/>
      <c r="P32" s="375" t="s">
        <v>1220</v>
      </c>
      <c r="Q32" s="375"/>
      <c r="R32" s="16"/>
      <c r="S32" s="354"/>
      <c r="T32" s="7" t="s">
        <v>1641</v>
      </c>
      <c r="U32" s="399"/>
    </row>
    <row r="33" spans="1:21" s="353" customFormat="1" ht="25.5">
      <c r="A33" s="102"/>
      <c r="B33" s="419" t="s">
        <v>1313</v>
      </c>
      <c r="C33" s="419">
        <v>40405</v>
      </c>
      <c r="D33" s="419">
        <v>40395</v>
      </c>
      <c r="E33" s="419" t="s">
        <v>1617</v>
      </c>
      <c r="F33" s="419" t="s">
        <v>1322</v>
      </c>
      <c r="G33" s="419" t="s">
        <v>1618</v>
      </c>
      <c r="H33" s="435">
        <v>618</v>
      </c>
      <c r="I33" s="59" t="s">
        <v>830</v>
      </c>
      <c r="J33" s="59" t="s">
        <v>830</v>
      </c>
      <c r="K33" s="59" t="s">
        <v>1328</v>
      </c>
      <c r="L33" s="59" t="s">
        <v>1220</v>
      </c>
      <c r="M33" s="59" t="s">
        <v>1220</v>
      </c>
      <c r="N33" s="59" t="s">
        <v>1325</v>
      </c>
      <c r="O33" s="59" t="s">
        <v>1113</v>
      </c>
      <c r="P33" s="59" t="s">
        <v>26</v>
      </c>
      <c r="Q33" s="59" t="s">
        <v>1220</v>
      </c>
      <c r="R33" s="59" t="s">
        <v>1220</v>
      </c>
      <c r="S33" s="57" t="s">
        <v>1220</v>
      </c>
      <c r="T33" s="59"/>
      <c r="U33" s="399" t="s">
        <v>1287</v>
      </c>
    </row>
    <row r="34" spans="2:21" ht="25.5">
      <c r="B34" s="59" t="s">
        <v>1313</v>
      </c>
      <c r="C34" s="419">
        <v>40398</v>
      </c>
      <c r="D34" s="419">
        <v>40351</v>
      </c>
      <c r="E34" s="59" t="s">
        <v>1616</v>
      </c>
      <c r="F34" s="59" t="s">
        <v>649</v>
      </c>
      <c r="G34" s="59" t="s">
        <v>405</v>
      </c>
      <c r="H34" s="59">
        <v>690</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1:21" s="353" customFormat="1" ht="90">
      <c r="A35" s="102"/>
      <c r="B35" s="375" t="s">
        <v>1313</v>
      </c>
      <c r="C35" s="354">
        <v>40397</v>
      </c>
      <c r="D35" s="354">
        <v>40399</v>
      </c>
      <c r="E35" s="354" t="s">
        <v>1615</v>
      </c>
      <c r="F35" s="375" t="s">
        <v>1613</v>
      </c>
      <c r="G35" s="375" t="s">
        <v>1145</v>
      </c>
      <c r="H35" s="353">
        <v>80</v>
      </c>
      <c r="I35" s="375" t="s">
        <v>1327</v>
      </c>
      <c r="J35" s="375" t="s">
        <v>1453</v>
      </c>
      <c r="K35" s="434" t="s">
        <v>1614</v>
      </c>
      <c r="L35" s="375" t="s">
        <v>1738</v>
      </c>
      <c r="M35" s="353" t="s">
        <v>692</v>
      </c>
      <c r="N35" s="375" t="s">
        <v>1326</v>
      </c>
      <c r="O35" s="353" t="s">
        <v>1207</v>
      </c>
      <c r="P35" s="432" t="s">
        <v>1656</v>
      </c>
      <c r="Q35" s="437" t="s">
        <v>1623</v>
      </c>
      <c r="R35" s="437" t="s">
        <v>1624</v>
      </c>
      <c r="S35" s="438">
        <v>40397</v>
      </c>
      <c r="T35" s="437" t="s">
        <v>1622</v>
      </c>
      <c r="U35" s="424" t="s">
        <v>1287</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1312</v>
      </c>
      <c r="C37" s="427">
        <v>40386</v>
      </c>
      <c r="D37" s="427">
        <v>40387</v>
      </c>
      <c r="E37" s="4" t="s">
        <v>1606</v>
      </c>
      <c r="F37" s="426" t="s">
        <v>1220</v>
      </c>
      <c r="G37" s="428" t="s">
        <v>1220</v>
      </c>
      <c r="H37" s="426" t="s">
        <v>1220</v>
      </c>
      <c r="I37" s="397" t="s">
        <v>1327</v>
      </c>
      <c r="J37" s="397" t="s">
        <v>1327</v>
      </c>
      <c r="K37" s="7" t="s">
        <v>1607</v>
      </c>
      <c r="L37" s="402" t="s">
        <v>378</v>
      </c>
      <c r="M37" s="426" t="s">
        <v>1329</v>
      </c>
      <c r="N37" s="426" t="s">
        <v>1329</v>
      </c>
      <c r="O37" s="402" t="s">
        <v>991</v>
      </c>
      <c r="P37" s="432" t="s">
        <v>1604</v>
      </c>
      <c r="Q37" s="402" t="s">
        <v>237</v>
      </c>
      <c r="R37" s="402" t="s">
        <v>597</v>
      </c>
      <c r="S37" s="429">
        <v>40387</v>
      </c>
      <c r="T37" s="426" t="s">
        <v>1611</v>
      </c>
      <c r="U37" s="424" t="s">
        <v>1287</v>
      </c>
    </row>
    <row r="38" spans="1:21" s="430" customFormat="1" ht="25.5" customHeight="1">
      <c r="A38" s="327"/>
      <c r="B38" s="430" t="s">
        <v>1312</v>
      </c>
      <c r="C38" s="431">
        <v>40378</v>
      </c>
      <c r="D38" s="431">
        <v>40378</v>
      </c>
      <c r="E38" s="430" t="s">
        <v>1600</v>
      </c>
      <c r="F38" s="430" t="s">
        <v>1602</v>
      </c>
      <c r="G38" s="430" t="s">
        <v>1603</v>
      </c>
      <c r="H38" s="430">
        <v>57</v>
      </c>
      <c r="I38" s="430" t="s">
        <v>830</v>
      </c>
      <c r="J38" s="430" t="s">
        <v>1453</v>
      </c>
      <c r="K38" s="522" t="s">
        <v>1609</v>
      </c>
      <c r="L38" s="430" t="s">
        <v>694</v>
      </c>
      <c r="M38" s="430" t="s">
        <v>692</v>
      </c>
      <c r="N38" s="430" t="s">
        <v>1326</v>
      </c>
      <c r="O38" s="415" t="s">
        <v>1207</v>
      </c>
      <c r="P38" s="518" t="s">
        <v>1608</v>
      </c>
      <c r="Q38" s="520" t="s">
        <v>1610</v>
      </c>
      <c r="S38" s="524">
        <v>40378</v>
      </c>
      <c r="U38" s="526" t="s">
        <v>1287</v>
      </c>
    </row>
    <row r="39" spans="1:21" s="430" customFormat="1" ht="25.5" customHeight="1">
      <c r="A39" s="327"/>
      <c r="B39" s="430" t="s">
        <v>1312</v>
      </c>
      <c r="C39" s="431">
        <v>40378</v>
      </c>
      <c r="D39" s="431">
        <v>40378</v>
      </c>
      <c r="E39" s="430" t="s">
        <v>1600</v>
      </c>
      <c r="F39" s="430" t="s">
        <v>1605</v>
      </c>
      <c r="G39" s="430" t="s">
        <v>1601</v>
      </c>
      <c r="H39" s="430">
        <v>179</v>
      </c>
      <c r="I39" s="430" t="s">
        <v>830</v>
      </c>
      <c r="J39" s="430" t="s">
        <v>1453</v>
      </c>
      <c r="K39" s="523"/>
      <c r="L39" s="430" t="s">
        <v>694</v>
      </c>
      <c r="M39" s="430" t="s">
        <v>692</v>
      </c>
      <c r="N39" s="430" t="s">
        <v>1326</v>
      </c>
      <c r="O39" s="415" t="s">
        <v>1207</v>
      </c>
      <c r="P39" s="519"/>
      <c r="Q39" s="521"/>
      <c r="S39" s="525"/>
      <c r="U39" s="527"/>
    </row>
    <row r="40" spans="2:21" ht="25.5">
      <c r="B40" s="421" t="s">
        <v>1312</v>
      </c>
      <c r="C40" s="422">
        <v>40370</v>
      </c>
      <c r="D40" s="422">
        <v>40360</v>
      </c>
      <c r="E40" s="421" t="s">
        <v>1612</v>
      </c>
      <c r="F40" s="421" t="s">
        <v>649</v>
      </c>
      <c r="G40" s="421" t="s">
        <v>825</v>
      </c>
      <c r="H40" s="421">
        <v>870</v>
      </c>
      <c r="I40" s="421" t="s">
        <v>830</v>
      </c>
      <c r="J40" s="421" t="s">
        <v>830</v>
      </c>
      <c r="K40" s="421" t="s">
        <v>1328</v>
      </c>
      <c r="L40" s="421" t="s">
        <v>1220</v>
      </c>
      <c r="M40" s="421" t="s">
        <v>1220</v>
      </c>
      <c r="N40" s="421" t="s">
        <v>1325</v>
      </c>
      <c r="O40" s="421" t="s">
        <v>1113</v>
      </c>
      <c r="P40" s="421" t="s">
        <v>26</v>
      </c>
      <c r="Q40" s="421" t="s">
        <v>1220</v>
      </c>
      <c r="R40" s="421" t="s">
        <v>1220</v>
      </c>
      <c r="S40" s="423" t="s">
        <v>1220</v>
      </c>
      <c r="T40" s="421"/>
      <c r="U40" s="424" t="s">
        <v>1287</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1311</v>
      </c>
      <c r="C42" s="354">
        <v>40359</v>
      </c>
      <c r="D42" s="375" t="s">
        <v>1220</v>
      </c>
      <c r="E42" s="375" t="s">
        <v>1220</v>
      </c>
      <c r="F42" s="375" t="s">
        <v>1595</v>
      </c>
      <c r="G42" s="375" t="s">
        <v>1596</v>
      </c>
      <c r="H42" s="375" t="s">
        <v>1220</v>
      </c>
      <c r="I42" s="353" t="s">
        <v>1220</v>
      </c>
      <c r="J42" s="375" t="s">
        <v>1453</v>
      </c>
      <c r="K42" s="420" t="s">
        <v>1597</v>
      </c>
      <c r="L42" s="353"/>
      <c r="M42" s="375" t="s">
        <v>1329</v>
      </c>
      <c r="N42" s="375" t="s">
        <v>1329</v>
      </c>
      <c r="O42" s="375" t="s">
        <v>1207</v>
      </c>
      <c r="P42" s="377" t="s">
        <v>1598</v>
      </c>
      <c r="Q42" s="353"/>
      <c r="R42" s="375" t="s">
        <v>1599</v>
      </c>
      <c r="S42" s="354">
        <v>40359</v>
      </c>
      <c r="T42" s="353"/>
      <c r="U42" s="399" t="s">
        <v>1287</v>
      </c>
    </row>
    <row r="43" spans="2:21" ht="25.5">
      <c r="B43" s="59" t="s">
        <v>1311</v>
      </c>
      <c r="C43" s="419">
        <v>40355</v>
      </c>
      <c r="D43" s="419">
        <v>40351</v>
      </c>
      <c r="E43" s="59" t="s">
        <v>1593</v>
      </c>
      <c r="F43" s="59" t="s">
        <v>1373</v>
      </c>
      <c r="G43" s="59" t="s">
        <v>1594</v>
      </c>
      <c r="H43" s="59">
        <v>2047</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ht="25.5">
      <c r="B44" s="59" t="s">
        <v>1311</v>
      </c>
      <c r="C44" s="419">
        <v>40342</v>
      </c>
      <c r="D44" s="419">
        <v>40332</v>
      </c>
      <c r="E44" s="59" t="s">
        <v>1591</v>
      </c>
      <c r="F44" s="59" t="s">
        <v>649</v>
      </c>
      <c r="G44" s="59" t="s">
        <v>1592</v>
      </c>
      <c r="H44" s="59">
        <v>662</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56" ht="25.5">
      <c r="B45" s="59" t="s">
        <v>1311</v>
      </c>
      <c r="C45" s="419">
        <v>40335</v>
      </c>
      <c r="D45" s="419">
        <v>40324</v>
      </c>
      <c r="E45" s="59" t="s">
        <v>1590</v>
      </c>
      <c r="F45" s="59" t="s">
        <v>649</v>
      </c>
      <c r="G45" s="59" t="s">
        <v>1090</v>
      </c>
      <c r="H45" s="59">
        <v>725</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1310</v>
      </c>
      <c r="C47" s="416">
        <v>40324</v>
      </c>
      <c r="D47" s="416">
        <v>40324</v>
      </c>
      <c r="E47" s="416" t="s">
        <v>1569</v>
      </c>
      <c r="F47" s="415" t="s">
        <v>1568</v>
      </c>
      <c r="G47" s="415" t="s">
        <v>200</v>
      </c>
      <c r="H47" s="415">
        <v>77</v>
      </c>
      <c r="I47" s="415" t="s">
        <v>830</v>
      </c>
      <c r="J47" s="402" t="s">
        <v>1453</v>
      </c>
      <c r="K47" s="415" t="s">
        <v>1580</v>
      </c>
      <c r="L47" s="415" t="s">
        <v>378</v>
      </c>
      <c r="M47" s="415" t="s">
        <v>692</v>
      </c>
      <c r="N47" s="415" t="s">
        <v>1326</v>
      </c>
      <c r="O47" s="415" t="s">
        <v>1207</v>
      </c>
      <c r="P47" s="377" t="s">
        <v>1587</v>
      </c>
      <c r="Q47" s="415" t="s">
        <v>1766</v>
      </c>
      <c r="R47" s="415" t="s">
        <v>1767</v>
      </c>
      <c r="S47" s="416">
        <v>40324</v>
      </c>
      <c r="T47" s="415" t="s">
        <v>1581</v>
      </c>
      <c r="U47" s="399" t="s">
        <v>1287</v>
      </c>
    </row>
    <row r="48" spans="1:21" s="4" customFormat="1" ht="63.75">
      <c r="A48" s="327"/>
      <c r="B48" s="415" t="s">
        <v>1310</v>
      </c>
      <c r="C48" s="416">
        <v>40323</v>
      </c>
      <c r="D48" s="416">
        <v>40323</v>
      </c>
      <c r="E48" s="418" t="s">
        <v>1582</v>
      </c>
      <c r="F48" s="415" t="s">
        <v>649</v>
      </c>
      <c r="G48" s="415" t="s">
        <v>1583</v>
      </c>
      <c r="H48" s="415">
        <v>179</v>
      </c>
      <c r="I48" s="415" t="s">
        <v>830</v>
      </c>
      <c r="J48" s="402" t="s">
        <v>1453</v>
      </c>
      <c r="K48" s="7" t="s">
        <v>1584</v>
      </c>
      <c r="L48" s="417" t="s">
        <v>693</v>
      </c>
      <c r="M48" s="415" t="s">
        <v>692</v>
      </c>
      <c r="N48" s="415" t="s">
        <v>1326</v>
      </c>
      <c r="O48" s="415" t="s">
        <v>1207</v>
      </c>
      <c r="P48" s="377" t="s">
        <v>1586</v>
      </c>
      <c r="Q48" s="290" t="s">
        <v>1768</v>
      </c>
      <c r="R48" s="415"/>
      <c r="S48" s="416">
        <v>40323</v>
      </c>
      <c r="T48" s="415"/>
      <c r="U48" s="399" t="s">
        <v>1287</v>
      </c>
    </row>
    <row r="49" spans="1:21" s="4" customFormat="1" ht="51">
      <c r="A49" s="327"/>
      <c r="B49" s="415" t="s">
        <v>1310</v>
      </c>
      <c r="C49" s="416">
        <v>40315</v>
      </c>
      <c r="D49" s="416">
        <v>40315</v>
      </c>
      <c r="E49" s="416" t="s">
        <v>1562</v>
      </c>
      <c r="F49" s="415" t="s">
        <v>1548</v>
      </c>
      <c r="G49" s="415" t="s">
        <v>1566</v>
      </c>
      <c r="H49" s="415">
        <v>25</v>
      </c>
      <c r="I49" s="415" t="s">
        <v>1401</v>
      </c>
      <c r="J49" s="415" t="s">
        <v>1546</v>
      </c>
      <c r="K49" s="415" t="s">
        <v>1567</v>
      </c>
      <c r="L49" s="406" t="s">
        <v>693</v>
      </c>
      <c r="M49" s="415" t="s">
        <v>692</v>
      </c>
      <c r="N49" s="415" t="s">
        <v>1326</v>
      </c>
      <c r="O49" s="415" t="s">
        <v>1207</v>
      </c>
      <c r="P49" s="415" t="s">
        <v>26</v>
      </c>
      <c r="Q49" s="415" t="s">
        <v>1589</v>
      </c>
      <c r="R49" s="415" t="s">
        <v>1572</v>
      </c>
      <c r="S49" s="416">
        <v>40315</v>
      </c>
      <c r="T49" s="415" t="s">
        <v>1571</v>
      </c>
      <c r="U49" s="399" t="s">
        <v>1287</v>
      </c>
    </row>
    <row r="50" spans="1:21" s="4" customFormat="1" ht="51">
      <c r="A50" s="327"/>
      <c r="B50" s="415" t="s">
        <v>1310</v>
      </c>
      <c r="C50" s="416">
        <v>40315</v>
      </c>
      <c r="D50" s="416">
        <v>40315</v>
      </c>
      <c r="E50" s="416" t="s">
        <v>1565</v>
      </c>
      <c r="F50" s="415" t="s">
        <v>1563</v>
      </c>
      <c r="G50" s="415" t="s">
        <v>1564</v>
      </c>
      <c r="H50" s="415">
        <v>121</v>
      </c>
      <c r="I50" s="415" t="s">
        <v>1401</v>
      </c>
      <c r="J50" s="415" t="s">
        <v>1546</v>
      </c>
      <c r="K50" s="415" t="s">
        <v>1545</v>
      </c>
      <c r="L50" s="406" t="s">
        <v>693</v>
      </c>
      <c r="M50" s="415" t="s">
        <v>692</v>
      </c>
      <c r="N50" s="415" t="s">
        <v>1326</v>
      </c>
      <c r="O50" s="415" t="s">
        <v>1207</v>
      </c>
      <c r="P50" s="415" t="s">
        <v>26</v>
      </c>
      <c r="Q50" s="296" t="s">
        <v>253</v>
      </c>
      <c r="R50" s="377" t="s">
        <v>1579</v>
      </c>
      <c r="S50" s="416">
        <v>40315</v>
      </c>
      <c r="T50" s="415" t="s">
        <v>1571</v>
      </c>
      <c r="U50" s="399" t="s">
        <v>1287</v>
      </c>
    </row>
    <row r="51" spans="1:21" s="4" customFormat="1" ht="51">
      <c r="A51" s="327"/>
      <c r="B51" s="415" t="s">
        <v>1310</v>
      </c>
      <c r="C51" s="416">
        <v>40311</v>
      </c>
      <c r="D51" s="416">
        <v>40311</v>
      </c>
      <c r="E51" s="416" t="s">
        <v>1561</v>
      </c>
      <c r="F51" s="415" t="s">
        <v>755</v>
      </c>
      <c r="G51" s="415" t="s">
        <v>1588</v>
      </c>
      <c r="H51" s="415">
        <v>28</v>
      </c>
      <c r="I51" s="415" t="s">
        <v>1401</v>
      </c>
      <c r="J51" s="415" t="s">
        <v>1546</v>
      </c>
      <c r="K51" s="415" t="s">
        <v>1545</v>
      </c>
      <c r="L51" s="406" t="s">
        <v>693</v>
      </c>
      <c r="M51" s="415" t="s">
        <v>692</v>
      </c>
      <c r="N51" s="415" t="s">
        <v>1326</v>
      </c>
      <c r="O51" s="415" t="s">
        <v>1207</v>
      </c>
      <c r="P51" s="415" t="s">
        <v>26</v>
      </c>
      <c r="Q51" s="296" t="s">
        <v>253</v>
      </c>
      <c r="R51" s="377" t="s">
        <v>1579</v>
      </c>
      <c r="S51" s="416">
        <v>40310</v>
      </c>
      <c r="T51" s="415" t="s">
        <v>1571</v>
      </c>
      <c r="U51" s="399" t="s">
        <v>1287</v>
      </c>
    </row>
    <row r="52" spans="1:21" s="4" customFormat="1" ht="51">
      <c r="A52" s="327"/>
      <c r="B52" s="415" t="s">
        <v>1310</v>
      </c>
      <c r="C52" s="416">
        <v>40310</v>
      </c>
      <c r="D52" s="416">
        <v>40310</v>
      </c>
      <c r="E52" s="416" t="s">
        <v>1561</v>
      </c>
      <c r="F52" s="415" t="s">
        <v>1095</v>
      </c>
      <c r="G52" s="415" t="s">
        <v>1560</v>
      </c>
      <c r="H52" s="415">
        <v>110</v>
      </c>
      <c r="I52" s="415" t="s">
        <v>1401</v>
      </c>
      <c r="J52" s="415" t="s">
        <v>1546</v>
      </c>
      <c r="K52" s="415" t="s">
        <v>1545</v>
      </c>
      <c r="L52" s="406" t="s">
        <v>693</v>
      </c>
      <c r="M52" s="415" t="s">
        <v>692</v>
      </c>
      <c r="N52" s="415" t="s">
        <v>1326</v>
      </c>
      <c r="O52" s="415" t="s">
        <v>1207</v>
      </c>
      <c r="P52" s="415" t="s">
        <v>26</v>
      </c>
      <c r="Q52" s="296" t="s">
        <v>253</v>
      </c>
      <c r="R52" s="377" t="s">
        <v>1579</v>
      </c>
      <c r="S52" s="416">
        <v>40310</v>
      </c>
      <c r="T52" s="415" t="s">
        <v>1571</v>
      </c>
      <c r="U52" s="399" t="s">
        <v>1287</v>
      </c>
    </row>
    <row r="53" spans="1:21" s="4" customFormat="1" ht="25.5">
      <c r="A53" s="327"/>
      <c r="B53" s="59" t="s">
        <v>1310</v>
      </c>
      <c r="C53" s="57">
        <v>40320</v>
      </c>
      <c r="D53" s="57">
        <v>40290</v>
      </c>
      <c r="E53" s="57" t="s">
        <v>1559</v>
      </c>
      <c r="F53" s="59" t="s">
        <v>1373</v>
      </c>
      <c r="G53" s="59" t="s">
        <v>1424</v>
      </c>
      <c r="H53" s="59">
        <v>2160</v>
      </c>
      <c r="I53" s="59" t="s">
        <v>830</v>
      </c>
      <c r="J53" s="59" t="s">
        <v>830</v>
      </c>
      <c r="K53" s="59" t="s">
        <v>1328</v>
      </c>
      <c r="L53" s="59" t="s">
        <v>1220</v>
      </c>
      <c r="M53" s="59" t="s">
        <v>1220</v>
      </c>
      <c r="N53" s="59" t="s">
        <v>1325</v>
      </c>
      <c r="O53" s="59" t="s">
        <v>1113</v>
      </c>
      <c r="P53" s="59" t="s">
        <v>26</v>
      </c>
      <c r="Q53" s="59" t="s">
        <v>1220</v>
      </c>
      <c r="R53" s="59" t="s">
        <v>1220</v>
      </c>
      <c r="S53" s="57" t="s">
        <v>1220</v>
      </c>
      <c r="T53" s="59"/>
      <c r="U53" s="399" t="s">
        <v>1287</v>
      </c>
    </row>
    <row r="54" spans="1:21" s="4" customFormat="1" ht="63.75">
      <c r="A54" s="327"/>
      <c r="B54" s="415" t="s">
        <v>1310</v>
      </c>
      <c r="C54" s="416">
        <v>40305</v>
      </c>
      <c r="D54" s="416">
        <v>40305</v>
      </c>
      <c r="E54" s="416" t="s">
        <v>1558</v>
      </c>
      <c r="F54" s="415" t="s">
        <v>1552</v>
      </c>
      <c r="G54" s="415" t="s">
        <v>1553</v>
      </c>
      <c r="H54" s="415">
        <f>5*60+(42-27)</f>
        <v>315</v>
      </c>
      <c r="I54" s="415" t="s">
        <v>830</v>
      </c>
      <c r="J54" s="415" t="s">
        <v>830</v>
      </c>
      <c r="K54" s="415" t="s">
        <v>1555</v>
      </c>
      <c r="L54" s="415" t="s">
        <v>693</v>
      </c>
      <c r="M54" s="415" t="s">
        <v>692</v>
      </c>
      <c r="N54" s="415" t="s">
        <v>1326</v>
      </c>
      <c r="O54" s="415" t="s">
        <v>1554</v>
      </c>
      <c r="P54" s="377" t="s">
        <v>1585</v>
      </c>
      <c r="Q54" s="415" t="s">
        <v>1573</v>
      </c>
      <c r="R54" s="415" t="s">
        <v>1556</v>
      </c>
      <c r="S54" s="416">
        <v>40305</v>
      </c>
      <c r="T54" s="415" t="s">
        <v>1574</v>
      </c>
      <c r="U54" s="399" t="s">
        <v>1287</v>
      </c>
    </row>
    <row r="55" spans="1:21" s="4" customFormat="1" ht="25.5">
      <c r="A55" s="327"/>
      <c r="B55" s="59" t="s">
        <v>1310</v>
      </c>
      <c r="C55" s="57">
        <v>40307</v>
      </c>
      <c r="D55" s="57">
        <v>40305</v>
      </c>
      <c r="E55" s="57" t="s">
        <v>1550</v>
      </c>
      <c r="F55" s="59" t="s">
        <v>649</v>
      </c>
      <c r="G55" s="59" t="s">
        <v>1557</v>
      </c>
      <c r="H55" s="59">
        <f>(12*60)-17</f>
        <v>703</v>
      </c>
      <c r="I55" s="59" t="s">
        <v>830</v>
      </c>
      <c r="J55" s="59" t="s">
        <v>830</v>
      </c>
      <c r="K55" s="59" t="s">
        <v>1328</v>
      </c>
      <c r="L55" s="59" t="s">
        <v>1220</v>
      </c>
      <c r="M55" s="59" t="s">
        <v>1220</v>
      </c>
      <c r="N55" s="59" t="s">
        <v>1325</v>
      </c>
      <c r="O55" s="59" t="s">
        <v>1113</v>
      </c>
      <c r="P55" s="59" t="s">
        <v>26</v>
      </c>
      <c r="Q55" s="59" t="s">
        <v>1220</v>
      </c>
      <c r="R55" s="59" t="s">
        <v>1220</v>
      </c>
      <c r="S55" s="57" t="s">
        <v>1220</v>
      </c>
      <c r="T55" s="59"/>
      <c r="U55" s="399" t="s">
        <v>1287</v>
      </c>
    </row>
    <row r="56" spans="1:21" s="4" customFormat="1" ht="51">
      <c r="A56" s="327"/>
      <c r="B56" s="415" t="s">
        <v>1310</v>
      </c>
      <c r="C56" s="416">
        <v>40304</v>
      </c>
      <c r="D56" s="416">
        <v>40304</v>
      </c>
      <c r="E56" s="416" t="s">
        <v>1570</v>
      </c>
      <c r="F56" s="415" t="s">
        <v>1547</v>
      </c>
      <c r="G56" s="415" t="s">
        <v>1548</v>
      </c>
      <c r="H56" s="415">
        <v>36</v>
      </c>
      <c r="I56" s="415" t="s">
        <v>1401</v>
      </c>
      <c r="J56" s="415" t="s">
        <v>1546</v>
      </c>
      <c r="K56" s="415" t="s">
        <v>1545</v>
      </c>
      <c r="L56" s="406" t="s">
        <v>693</v>
      </c>
      <c r="M56" s="415" t="s">
        <v>692</v>
      </c>
      <c r="N56" s="415" t="s">
        <v>1326</v>
      </c>
      <c r="O56" s="415" t="s">
        <v>1207</v>
      </c>
      <c r="P56" s="415" t="s">
        <v>26</v>
      </c>
      <c r="Q56" s="296" t="s">
        <v>253</v>
      </c>
      <c r="R56" s="377" t="s">
        <v>1579</v>
      </c>
      <c r="S56" s="416">
        <v>40304</v>
      </c>
      <c r="T56" s="415" t="s">
        <v>1571</v>
      </c>
      <c r="U56" s="399"/>
    </row>
    <row r="57" spans="1:21" s="4" customFormat="1" ht="51">
      <c r="A57" s="327"/>
      <c r="B57" s="415" t="s">
        <v>1310</v>
      </c>
      <c r="C57" s="416">
        <v>40300</v>
      </c>
      <c r="D57" s="416">
        <v>40301</v>
      </c>
      <c r="E57" s="416" t="s">
        <v>1542</v>
      </c>
      <c r="F57" s="415" t="s">
        <v>1543</v>
      </c>
      <c r="G57" s="415" t="s">
        <v>1544</v>
      </c>
      <c r="H57" s="415" t="s">
        <v>1220</v>
      </c>
      <c r="I57" s="415" t="s">
        <v>1401</v>
      </c>
      <c r="J57" s="415" t="s">
        <v>1546</v>
      </c>
      <c r="K57" s="415" t="s">
        <v>1549</v>
      </c>
      <c r="L57" s="406" t="s">
        <v>693</v>
      </c>
      <c r="M57" s="415" t="s">
        <v>1329</v>
      </c>
      <c r="N57" s="415" t="s">
        <v>1329</v>
      </c>
      <c r="O57" s="415" t="s">
        <v>1207</v>
      </c>
      <c r="P57" s="415" t="s">
        <v>26</v>
      </c>
      <c r="Q57" s="296" t="s">
        <v>253</v>
      </c>
      <c r="R57" s="377" t="s">
        <v>1579</v>
      </c>
      <c r="S57" s="416">
        <v>40301</v>
      </c>
      <c r="T57" s="415" t="s">
        <v>1571</v>
      </c>
      <c r="U57" s="399" t="s">
        <v>1287</v>
      </c>
    </row>
    <row r="58" spans="1:21" s="4" customFormat="1" ht="63.75">
      <c r="A58" s="327"/>
      <c r="B58" s="415" t="s">
        <v>1310</v>
      </c>
      <c r="C58" s="416">
        <v>40300</v>
      </c>
      <c r="D58" s="416">
        <v>40290</v>
      </c>
      <c r="E58" s="416" t="s">
        <v>1540</v>
      </c>
      <c r="F58" s="415" t="s">
        <v>1367</v>
      </c>
      <c r="G58" s="415" t="s">
        <v>1541</v>
      </c>
      <c r="H58" s="415">
        <v>166</v>
      </c>
      <c r="I58" s="415" t="s">
        <v>830</v>
      </c>
      <c r="J58" s="402" t="s">
        <v>1453</v>
      </c>
      <c r="K58" s="415" t="s">
        <v>1575</v>
      </c>
      <c r="L58" s="415" t="s">
        <v>378</v>
      </c>
      <c r="M58" s="415" t="s">
        <v>1329</v>
      </c>
      <c r="N58" s="415" t="s">
        <v>1326</v>
      </c>
      <c r="O58" s="415" t="s">
        <v>1207</v>
      </c>
      <c r="P58" s="377" t="s">
        <v>1347</v>
      </c>
      <c r="Q58" s="415" t="s">
        <v>1577</v>
      </c>
      <c r="R58" s="415" t="s">
        <v>1578</v>
      </c>
      <c r="S58" s="416">
        <v>40300</v>
      </c>
      <c r="T58" s="415" t="s">
        <v>1576</v>
      </c>
      <c r="U58" s="399" t="s">
        <v>1287</v>
      </c>
    </row>
    <row r="59" spans="1:21" s="4" customFormat="1" ht="25.5">
      <c r="A59" s="327"/>
      <c r="B59" s="59" t="s">
        <v>1310</v>
      </c>
      <c r="C59" s="57">
        <v>40300</v>
      </c>
      <c r="D59" s="57">
        <v>40290</v>
      </c>
      <c r="E59" s="57" t="s">
        <v>1551</v>
      </c>
      <c r="F59" s="59" t="s">
        <v>649</v>
      </c>
      <c r="G59" s="59" t="s">
        <v>1411</v>
      </c>
      <c r="H59" s="59">
        <f>15*60</f>
        <v>900</v>
      </c>
      <c r="I59" s="59" t="s">
        <v>830</v>
      </c>
      <c r="J59" s="59" t="s">
        <v>830</v>
      </c>
      <c r="K59" s="59" t="s">
        <v>1328</v>
      </c>
      <c r="L59" s="59" t="s">
        <v>1220</v>
      </c>
      <c r="M59" s="59" t="s">
        <v>1220</v>
      </c>
      <c r="N59" s="59" t="s">
        <v>1325</v>
      </c>
      <c r="O59" s="59" t="s">
        <v>1113</v>
      </c>
      <c r="P59" s="59" t="s">
        <v>26</v>
      </c>
      <c r="Q59" s="59" t="s">
        <v>1220</v>
      </c>
      <c r="R59" s="59" t="s">
        <v>1220</v>
      </c>
      <c r="S59" s="57" t="s">
        <v>1220</v>
      </c>
      <c r="T59" s="59"/>
      <c r="U59" s="399" t="s">
        <v>1287</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1309</v>
      </c>
      <c r="C61" s="57">
        <v>40292</v>
      </c>
      <c r="D61" s="57">
        <v>40261</v>
      </c>
      <c r="E61" s="57" t="s">
        <v>228</v>
      </c>
      <c r="F61" s="59" t="s">
        <v>1373</v>
      </c>
      <c r="G61" s="59" t="s">
        <v>222</v>
      </c>
      <c r="H61" s="59">
        <v>507</v>
      </c>
      <c r="I61" s="59" t="s">
        <v>830</v>
      </c>
      <c r="J61" s="59" t="s">
        <v>830</v>
      </c>
      <c r="K61" s="59" t="s">
        <v>1328</v>
      </c>
      <c r="L61" s="59" t="s">
        <v>1220</v>
      </c>
      <c r="M61" s="59" t="s">
        <v>1220</v>
      </c>
      <c r="N61" s="59" t="s">
        <v>1325</v>
      </c>
      <c r="O61" s="59" t="s">
        <v>1113</v>
      </c>
      <c r="P61" s="59" t="s">
        <v>26</v>
      </c>
      <c r="Q61" s="59" t="s">
        <v>1220</v>
      </c>
      <c r="R61" s="59" t="s">
        <v>1220</v>
      </c>
      <c r="S61" s="57" t="s">
        <v>1220</v>
      </c>
      <c r="T61" s="59"/>
      <c r="U61" s="399" t="s">
        <v>1287</v>
      </c>
    </row>
    <row r="62" spans="1:21" s="4" customFormat="1" ht="25.5">
      <c r="A62" s="327"/>
      <c r="B62" s="59" t="s">
        <v>1309</v>
      </c>
      <c r="C62" s="57">
        <v>40286</v>
      </c>
      <c r="D62" s="57">
        <v>40276</v>
      </c>
      <c r="E62" s="57" t="s">
        <v>227</v>
      </c>
      <c r="F62" s="59" t="s">
        <v>1322</v>
      </c>
      <c r="G62" s="59" t="s">
        <v>221</v>
      </c>
      <c r="H62" s="59">
        <v>573</v>
      </c>
      <c r="I62" s="59" t="s">
        <v>830</v>
      </c>
      <c r="J62" s="59" t="s">
        <v>830</v>
      </c>
      <c r="K62" s="59" t="s">
        <v>1328</v>
      </c>
      <c r="L62" s="59" t="s">
        <v>1220</v>
      </c>
      <c r="M62" s="59" t="s">
        <v>1220</v>
      </c>
      <c r="N62" s="59" t="s">
        <v>1325</v>
      </c>
      <c r="O62" s="59" t="s">
        <v>1113</v>
      </c>
      <c r="P62" s="59" t="s">
        <v>26</v>
      </c>
      <c r="Q62" s="59" t="s">
        <v>1220</v>
      </c>
      <c r="R62" s="59" t="s">
        <v>1220</v>
      </c>
      <c r="S62" s="57" t="s">
        <v>1220</v>
      </c>
      <c r="T62" s="59"/>
      <c r="U62" s="399" t="s">
        <v>1287</v>
      </c>
    </row>
    <row r="63" spans="1:21" s="4" customFormat="1" ht="38.25">
      <c r="A63" s="327"/>
      <c r="B63" s="397" t="s">
        <v>1309</v>
      </c>
      <c r="C63" s="377">
        <v>40281</v>
      </c>
      <c r="D63" s="376">
        <v>40281</v>
      </c>
      <c r="E63" s="375" t="s">
        <v>226</v>
      </c>
      <c r="F63" s="397" t="s">
        <v>216</v>
      </c>
      <c r="G63" s="397" t="s">
        <v>1410</v>
      </c>
      <c r="H63" s="397">
        <v>40</v>
      </c>
      <c r="I63" s="375" t="s">
        <v>1327</v>
      </c>
      <c r="J63" s="375" t="s">
        <v>1401</v>
      </c>
      <c r="K63" s="411" t="s">
        <v>232</v>
      </c>
      <c r="L63" s="375" t="s">
        <v>670</v>
      </c>
      <c r="M63" s="397" t="s">
        <v>692</v>
      </c>
      <c r="N63" s="397" t="s">
        <v>1326</v>
      </c>
      <c r="O63" s="402" t="s">
        <v>1207</v>
      </c>
      <c r="P63" s="377" t="s">
        <v>26</v>
      </c>
      <c r="Q63" s="397" t="s">
        <v>26</v>
      </c>
      <c r="R63" s="397" t="s">
        <v>233</v>
      </c>
      <c r="S63" s="412">
        <v>40281</v>
      </c>
      <c r="T63" s="397"/>
      <c r="U63" s="399" t="s">
        <v>1287</v>
      </c>
    </row>
    <row r="64" spans="1:21" s="4" customFormat="1" ht="63.75">
      <c r="A64" s="327"/>
      <c r="B64" s="397" t="s">
        <v>1309</v>
      </c>
      <c r="C64" s="377">
        <v>40280</v>
      </c>
      <c r="D64" s="376">
        <v>40280</v>
      </c>
      <c r="E64" s="16" t="s">
        <v>225</v>
      </c>
      <c r="F64" s="413" t="s">
        <v>217</v>
      </c>
      <c r="G64" s="397" t="s">
        <v>218</v>
      </c>
      <c r="H64" s="397">
        <v>149</v>
      </c>
      <c r="I64" s="375" t="s">
        <v>1327</v>
      </c>
      <c r="J64" s="375" t="s">
        <v>1327</v>
      </c>
      <c r="K64" s="411" t="s">
        <v>231</v>
      </c>
      <c r="L64" s="406" t="s">
        <v>693</v>
      </c>
      <c r="M64" s="397" t="s">
        <v>692</v>
      </c>
      <c r="N64" s="397" t="s">
        <v>1326</v>
      </c>
      <c r="O64" s="402" t="s">
        <v>1207</v>
      </c>
      <c r="P64" s="377" t="s">
        <v>220</v>
      </c>
      <c r="Q64" s="406" t="s">
        <v>211</v>
      </c>
      <c r="R64" s="406" t="s">
        <v>230</v>
      </c>
      <c r="S64" s="412">
        <v>40280</v>
      </c>
      <c r="T64" s="397" t="s">
        <v>234</v>
      </c>
      <c r="U64" s="399" t="s">
        <v>1287</v>
      </c>
    </row>
    <row r="65" spans="1:21" s="4" customFormat="1" ht="63.75">
      <c r="A65" s="327"/>
      <c r="B65" s="397" t="s">
        <v>1309</v>
      </c>
      <c r="C65" s="377" t="s">
        <v>215</v>
      </c>
      <c r="D65" s="376">
        <v>40269</v>
      </c>
      <c r="E65" s="375" t="s">
        <v>223</v>
      </c>
      <c r="F65" s="397" t="s">
        <v>213</v>
      </c>
      <c r="G65" s="397" t="s">
        <v>214</v>
      </c>
      <c r="H65" s="397">
        <v>148</v>
      </c>
      <c r="I65" s="397" t="s">
        <v>1327</v>
      </c>
      <c r="J65" s="397" t="s">
        <v>1327</v>
      </c>
      <c r="K65" s="411" t="s">
        <v>229</v>
      </c>
      <c r="L65" s="406" t="s">
        <v>693</v>
      </c>
      <c r="M65" s="397" t="s">
        <v>692</v>
      </c>
      <c r="N65" s="397" t="s">
        <v>1326</v>
      </c>
      <c r="O65" s="397" t="s">
        <v>1207</v>
      </c>
      <c r="P65" s="377" t="s">
        <v>219</v>
      </c>
      <c r="Q65" s="406" t="s">
        <v>211</v>
      </c>
      <c r="R65" s="406" t="s">
        <v>230</v>
      </c>
      <c r="S65" s="412">
        <v>40269</v>
      </c>
      <c r="T65" s="397" t="s">
        <v>235</v>
      </c>
      <c r="U65" s="399" t="s">
        <v>1287</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1308</v>
      </c>
      <c r="C67" s="403">
        <v>40265</v>
      </c>
      <c r="D67" s="403">
        <v>40267</v>
      </c>
      <c r="E67" s="108" t="s">
        <v>224</v>
      </c>
      <c r="F67" s="402" t="s">
        <v>1220</v>
      </c>
      <c r="G67" s="402" t="s">
        <v>1220</v>
      </c>
      <c r="H67" s="402" t="s">
        <v>1220</v>
      </c>
      <c r="I67" s="402" t="s">
        <v>197</v>
      </c>
      <c r="J67" s="402" t="s">
        <v>830</v>
      </c>
      <c r="K67" s="397" t="s">
        <v>198</v>
      </c>
      <c r="L67" s="402" t="s">
        <v>378</v>
      </c>
      <c r="M67" s="402" t="s">
        <v>1329</v>
      </c>
      <c r="N67" s="402" t="s">
        <v>1329</v>
      </c>
      <c r="O67" s="402" t="s">
        <v>1207</v>
      </c>
      <c r="P67" s="377" t="s">
        <v>209</v>
      </c>
      <c r="Q67" s="402" t="s">
        <v>1769</v>
      </c>
      <c r="R67" s="402" t="s">
        <v>1770</v>
      </c>
      <c r="S67" s="405">
        <v>40269</v>
      </c>
      <c r="T67" s="402"/>
      <c r="U67" s="399" t="s">
        <v>1287</v>
      </c>
    </row>
    <row r="68" spans="1:21" s="4" customFormat="1" ht="25.5">
      <c r="A68" s="327"/>
      <c r="B68" s="59" t="s">
        <v>1308</v>
      </c>
      <c r="C68" s="57">
        <v>40264</v>
      </c>
      <c r="D68" s="57">
        <v>40254</v>
      </c>
      <c r="E68" s="59" t="s">
        <v>196</v>
      </c>
      <c r="F68" s="59" t="s">
        <v>203</v>
      </c>
      <c r="G68" s="59" t="s">
        <v>204</v>
      </c>
      <c r="H68" s="59">
        <v>1803</v>
      </c>
      <c r="I68" s="59" t="s">
        <v>830</v>
      </c>
      <c r="J68" s="59" t="s">
        <v>830</v>
      </c>
      <c r="K68" s="59" t="s">
        <v>1328</v>
      </c>
      <c r="L68" s="59" t="s">
        <v>1220</v>
      </c>
      <c r="M68" s="59" t="s">
        <v>1220</v>
      </c>
      <c r="N68" s="59" t="s">
        <v>1325</v>
      </c>
      <c r="O68" s="59" t="s">
        <v>1113</v>
      </c>
      <c r="P68" s="59" t="s">
        <v>26</v>
      </c>
      <c r="Q68" s="59" t="s">
        <v>1220</v>
      </c>
      <c r="R68" s="59" t="s">
        <v>1220</v>
      </c>
      <c r="S68" s="57" t="s">
        <v>1220</v>
      </c>
      <c r="T68" s="59"/>
      <c r="U68" s="399" t="s">
        <v>1287</v>
      </c>
    </row>
    <row r="69" spans="1:21" s="4" customFormat="1" ht="25.5">
      <c r="A69" s="327"/>
      <c r="B69" s="59" t="s">
        <v>1308</v>
      </c>
      <c r="C69" s="57">
        <v>40262</v>
      </c>
      <c r="D69" s="57">
        <v>40262</v>
      </c>
      <c r="E69" s="59" t="s">
        <v>192</v>
      </c>
      <c r="F69" s="59" t="s">
        <v>193</v>
      </c>
      <c r="G69" s="59" t="s">
        <v>194</v>
      </c>
      <c r="H69" s="59">
        <v>720</v>
      </c>
      <c r="I69" s="59" t="s">
        <v>1327</v>
      </c>
      <c r="J69" s="59" t="s">
        <v>1395</v>
      </c>
      <c r="K69" s="59" t="s">
        <v>550</v>
      </c>
      <c r="L69" s="59" t="s">
        <v>1220</v>
      </c>
      <c r="M69" s="59" t="s">
        <v>1220</v>
      </c>
      <c r="N69" s="59" t="s">
        <v>1325</v>
      </c>
      <c r="O69" s="59" t="s">
        <v>1113</v>
      </c>
      <c r="P69" s="59" t="s">
        <v>26</v>
      </c>
      <c r="Q69" s="59" t="s">
        <v>195</v>
      </c>
      <c r="R69" s="59" t="s">
        <v>1220</v>
      </c>
      <c r="S69" s="57" t="s">
        <v>1220</v>
      </c>
      <c r="T69" s="59" t="s">
        <v>210</v>
      </c>
      <c r="U69" s="399" t="s">
        <v>1287</v>
      </c>
    </row>
    <row r="70" spans="1:21" s="4" customFormat="1" ht="25.5">
      <c r="A70" s="327"/>
      <c r="B70" s="59" t="s">
        <v>1308</v>
      </c>
      <c r="C70" s="57">
        <v>40251</v>
      </c>
      <c r="D70" s="57">
        <v>40241</v>
      </c>
      <c r="E70" s="59" t="s">
        <v>190</v>
      </c>
      <c r="F70" s="59" t="s">
        <v>649</v>
      </c>
      <c r="G70" s="59" t="s">
        <v>191</v>
      </c>
      <c r="H70" s="59">
        <v>505</v>
      </c>
      <c r="I70" s="59" t="s">
        <v>830</v>
      </c>
      <c r="J70" s="59" t="s">
        <v>830</v>
      </c>
      <c r="K70" s="59" t="s">
        <v>1328</v>
      </c>
      <c r="L70" s="59" t="s">
        <v>1220</v>
      </c>
      <c r="M70" s="59" t="s">
        <v>1220</v>
      </c>
      <c r="N70" s="59" t="s">
        <v>1325</v>
      </c>
      <c r="O70" s="59" t="s">
        <v>1113</v>
      </c>
      <c r="P70" s="59" t="s">
        <v>26</v>
      </c>
      <c r="Q70" s="59" t="s">
        <v>1220</v>
      </c>
      <c r="R70" s="59" t="s">
        <v>1220</v>
      </c>
      <c r="S70" s="57" t="s">
        <v>1220</v>
      </c>
      <c r="T70" s="59"/>
      <c r="U70" s="399" t="s">
        <v>1287</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1308</v>
      </c>
      <c r="C72" s="407" t="s">
        <v>201</v>
      </c>
      <c r="D72" s="407">
        <v>40244</v>
      </c>
      <c r="E72" s="406" t="s">
        <v>199</v>
      </c>
      <c r="F72" s="406" t="s">
        <v>1411</v>
      </c>
      <c r="G72" s="406" t="s">
        <v>200</v>
      </c>
      <c r="H72" s="406">
        <v>633</v>
      </c>
      <c r="I72" s="406" t="s">
        <v>830</v>
      </c>
      <c r="J72" s="402" t="s">
        <v>1453</v>
      </c>
      <c r="K72" s="406" t="s">
        <v>236</v>
      </c>
      <c r="L72" s="406" t="s">
        <v>693</v>
      </c>
      <c r="M72" s="406" t="s">
        <v>692</v>
      </c>
      <c r="N72" s="406" t="s">
        <v>1326</v>
      </c>
      <c r="O72" s="406" t="s">
        <v>1207</v>
      </c>
      <c r="P72" s="377" t="s">
        <v>208</v>
      </c>
      <c r="Q72" s="406" t="s">
        <v>211</v>
      </c>
      <c r="R72" s="406" t="s">
        <v>205</v>
      </c>
      <c r="S72" s="407" t="s">
        <v>206</v>
      </c>
      <c r="T72" s="406" t="s">
        <v>212</v>
      </c>
      <c r="U72" s="399" t="s">
        <v>1287</v>
      </c>
    </row>
    <row r="73" spans="1:21" s="4" customFormat="1" ht="25.5">
      <c r="A73" s="327"/>
      <c r="B73" s="59" t="s">
        <v>1308</v>
      </c>
      <c r="C73" s="57">
        <v>40244</v>
      </c>
      <c r="D73" s="57">
        <v>40234</v>
      </c>
      <c r="E73" s="59" t="s">
        <v>189</v>
      </c>
      <c r="F73" s="59" t="s">
        <v>202</v>
      </c>
      <c r="G73" s="59" t="s">
        <v>1411</v>
      </c>
      <c r="H73" s="59">
        <v>900</v>
      </c>
      <c r="I73" s="59" t="s">
        <v>830</v>
      </c>
      <c r="J73" s="59" t="s">
        <v>830</v>
      </c>
      <c r="K73" s="59" t="s">
        <v>1328</v>
      </c>
      <c r="L73" s="59" t="s">
        <v>1220</v>
      </c>
      <c r="M73" s="59" t="s">
        <v>1220</v>
      </c>
      <c r="N73" s="59" t="s">
        <v>1325</v>
      </c>
      <c r="O73" s="59" t="s">
        <v>1113</v>
      </c>
      <c r="P73" s="59" t="s">
        <v>26</v>
      </c>
      <c r="Q73" s="59" t="s">
        <v>1220</v>
      </c>
      <c r="R73" s="59" t="s">
        <v>1220</v>
      </c>
      <c r="S73" s="57" t="s">
        <v>1220</v>
      </c>
      <c r="T73" s="59"/>
      <c r="U73" s="399" t="s">
        <v>1287</v>
      </c>
    </row>
    <row r="74" spans="1:21" s="4" customFormat="1" ht="38.25">
      <c r="A74" s="327"/>
      <c r="B74" s="402" t="s">
        <v>1308</v>
      </c>
      <c r="C74" s="403">
        <v>40238</v>
      </c>
      <c r="D74" s="403">
        <v>40239</v>
      </c>
      <c r="E74" s="404" t="s">
        <v>188</v>
      </c>
      <c r="F74" s="402" t="s">
        <v>185</v>
      </c>
      <c r="G74" s="402" t="s">
        <v>186</v>
      </c>
      <c r="H74" s="402">
        <v>103</v>
      </c>
      <c r="I74" s="402" t="s">
        <v>1327</v>
      </c>
      <c r="J74" s="402" t="s">
        <v>1401</v>
      </c>
      <c r="K74" s="402" t="s">
        <v>187</v>
      </c>
      <c r="L74" s="402" t="s">
        <v>1738</v>
      </c>
      <c r="M74" s="402" t="s">
        <v>692</v>
      </c>
      <c r="N74" s="402" t="s">
        <v>1326</v>
      </c>
      <c r="O74" s="402" t="s">
        <v>1207</v>
      </c>
      <c r="P74" s="402"/>
      <c r="Q74" s="402" t="s">
        <v>1208</v>
      </c>
      <c r="R74" s="402" t="s">
        <v>207</v>
      </c>
      <c r="S74" s="405">
        <v>40238</v>
      </c>
      <c r="T74" s="402"/>
      <c r="U74" s="399" t="s">
        <v>1287</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1307</v>
      </c>
      <c r="C76" s="57">
        <v>40223</v>
      </c>
      <c r="D76" s="57">
        <v>40212</v>
      </c>
      <c r="E76" s="59" t="s">
        <v>989</v>
      </c>
      <c r="F76" s="59" t="s">
        <v>649</v>
      </c>
      <c r="G76" s="59" t="s">
        <v>28</v>
      </c>
      <c r="H76" s="59">
        <f>8*60+40</f>
        <v>520</v>
      </c>
      <c r="I76" s="59" t="s">
        <v>830</v>
      </c>
      <c r="J76" s="59" t="s">
        <v>830</v>
      </c>
      <c r="K76" s="59" t="s">
        <v>1328</v>
      </c>
      <c r="L76" s="59" t="s">
        <v>1220</v>
      </c>
      <c r="M76" s="59" t="s">
        <v>1220</v>
      </c>
      <c r="N76" s="59" t="s">
        <v>1325</v>
      </c>
      <c r="O76" s="59" t="s">
        <v>1113</v>
      </c>
      <c r="P76" s="59" t="s">
        <v>26</v>
      </c>
      <c r="Q76" s="59" t="s">
        <v>1220</v>
      </c>
      <c r="R76" s="59" t="s">
        <v>1220</v>
      </c>
      <c r="S76" s="57" t="s">
        <v>1220</v>
      </c>
      <c r="T76" s="59"/>
      <c r="U76" s="399" t="s">
        <v>1287</v>
      </c>
    </row>
    <row r="77" spans="1:26" s="4" customFormat="1" ht="25.5">
      <c r="A77" s="327"/>
      <c r="B77" s="59" t="s">
        <v>1307</v>
      </c>
      <c r="C77" s="57">
        <v>40216</v>
      </c>
      <c r="D77" s="57">
        <v>39840</v>
      </c>
      <c r="E77" s="59" t="s">
        <v>986</v>
      </c>
      <c r="F77" s="59" t="s">
        <v>649</v>
      </c>
      <c r="G77" s="59" t="s">
        <v>987</v>
      </c>
      <c r="H77" s="59">
        <f>(12*60)+48</f>
        <v>768</v>
      </c>
      <c r="I77" s="59" t="s">
        <v>830</v>
      </c>
      <c r="J77" s="59" t="s">
        <v>830</v>
      </c>
      <c r="K77" s="59" t="s">
        <v>1328</v>
      </c>
      <c r="L77" s="59" t="s">
        <v>1220</v>
      </c>
      <c r="M77" s="59" t="s">
        <v>1220</v>
      </c>
      <c r="N77" s="59" t="s">
        <v>1325</v>
      </c>
      <c r="O77" s="59" t="s">
        <v>1113</v>
      </c>
      <c r="P77" s="59" t="s">
        <v>26</v>
      </c>
      <c r="Q77" s="59" t="s">
        <v>1220</v>
      </c>
      <c r="R77" s="59" t="s">
        <v>1220</v>
      </c>
      <c r="S77" s="57" t="s">
        <v>1220</v>
      </c>
      <c r="T77" s="59"/>
      <c r="U77" s="399" t="s">
        <v>1287</v>
      </c>
      <c r="V77" s="18"/>
      <c r="W77" s="397"/>
      <c r="X77" s="377"/>
      <c r="Y77" s="397"/>
      <c r="Z77" s="399"/>
    </row>
    <row r="78" spans="1:21" s="4" customFormat="1" ht="102">
      <c r="A78" s="327"/>
      <c r="B78" s="402" t="s">
        <v>1307</v>
      </c>
      <c r="C78" s="403">
        <v>40214</v>
      </c>
      <c r="D78" s="403">
        <v>40217</v>
      </c>
      <c r="E78" s="404" t="s">
        <v>988</v>
      </c>
      <c r="F78" s="402" t="s">
        <v>1220</v>
      </c>
      <c r="G78" s="402" t="s">
        <v>1220</v>
      </c>
      <c r="H78" s="402" t="s">
        <v>1220</v>
      </c>
      <c r="I78" s="397" t="s">
        <v>1327</v>
      </c>
      <c r="J78" s="397" t="s">
        <v>1327</v>
      </c>
      <c r="K78" s="402" t="s">
        <v>990</v>
      </c>
      <c r="L78" s="402" t="s">
        <v>378</v>
      </c>
      <c r="M78" s="402" t="s">
        <v>1329</v>
      </c>
      <c r="N78" s="402" t="s">
        <v>1329</v>
      </c>
      <c r="O78" s="402" t="s">
        <v>991</v>
      </c>
      <c r="P78" s="402"/>
      <c r="Q78" s="402" t="s">
        <v>237</v>
      </c>
      <c r="R78" s="402" t="s">
        <v>597</v>
      </c>
      <c r="S78" s="405">
        <v>40215</v>
      </c>
      <c r="T78" s="402" t="s">
        <v>238</v>
      </c>
      <c r="U78" s="399" t="s">
        <v>1287</v>
      </c>
    </row>
    <row r="79" spans="1:26" s="4" customFormat="1" ht="25.5">
      <c r="A79" s="327"/>
      <c r="B79" s="397" t="s">
        <v>1307</v>
      </c>
      <c r="C79" s="403">
        <v>40213</v>
      </c>
      <c r="D79" s="403">
        <v>40213</v>
      </c>
      <c r="E79" s="375" t="s">
        <v>985</v>
      </c>
      <c r="F79" s="397" t="s">
        <v>983</v>
      </c>
      <c r="G79" s="397" t="s">
        <v>984</v>
      </c>
      <c r="H79" s="397">
        <v>34</v>
      </c>
      <c r="I79" s="397" t="s">
        <v>1327</v>
      </c>
      <c r="J79" s="18" t="s">
        <v>1327</v>
      </c>
      <c r="K79" s="398" t="s">
        <v>995</v>
      </c>
      <c r="L79" s="397" t="s">
        <v>1738</v>
      </c>
      <c r="M79" s="397" t="s">
        <v>692</v>
      </c>
      <c r="N79" s="397" t="s">
        <v>1326</v>
      </c>
      <c r="O79" s="397" t="s">
        <v>1207</v>
      </c>
      <c r="P79" s="397"/>
      <c r="Q79" s="18" t="s">
        <v>992</v>
      </c>
      <c r="R79" s="397" t="s">
        <v>993</v>
      </c>
      <c r="S79" s="377">
        <v>40213</v>
      </c>
      <c r="T79" s="397" t="s">
        <v>994</v>
      </c>
      <c r="U79" s="399" t="s">
        <v>1287</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1305</v>
      </c>
      <c r="C81" s="377">
        <v>40206</v>
      </c>
      <c r="D81" s="377">
        <v>40206</v>
      </c>
      <c r="E81" s="375" t="s">
        <v>533</v>
      </c>
      <c r="F81" s="397" t="s">
        <v>1520</v>
      </c>
      <c r="G81" s="397" t="s">
        <v>534</v>
      </c>
      <c r="H81" s="397">
        <v>58</v>
      </c>
      <c r="I81" s="397" t="s">
        <v>1327</v>
      </c>
      <c r="J81" s="18" t="s">
        <v>1327</v>
      </c>
      <c r="K81" s="398" t="s">
        <v>551</v>
      </c>
      <c r="L81" s="397" t="s">
        <v>693</v>
      </c>
      <c r="M81" s="397" t="s">
        <v>692</v>
      </c>
      <c r="N81" s="397" t="s">
        <v>1326</v>
      </c>
      <c r="O81" s="397" t="s">
        <v>1207</v>
      </c>
      <c r="P81" s="397"/>
      <c r="Q81" s="18" t="s">
        <v>239</v>
      </c>
      <c r="R81" s="397" t="s">
        <v>544</v>
      </c>
      <c r="S81" s="377">
        <v>40206</v>
      </c>
      <c r="T81" s="397" t="s">
        <v>543</v>
      </c>
      <c r="U81" s="399" t="s">
        <v>1287</v>
      </c>
    </row>
    <row r="82" spans="2:21" s="23" customFormat="1" ht="25.5">
      <c r="B82" s="397" t="s">
        <v>1305</v>
      </c>
      <c r="C82" s="377">
        <v>40200</v>
      </c>
      <c r="D82" s="377" t="s">
        <v>1220</v>
      </c>
      <c r="E82" s="375" t="s">
        <v>1220</v>
      </c>
      <c r="F82" s="397" t="s">
        <v>546</v>
      </c>
      <c r="G82" s="397" t="s">
        <v>545</v>
      </c>
      <c r="H82" s="397">
        <v>21</v>
      </c>
      <c r="I82" s="397" t="s">
        <v>1327</v>
      </c>
      <c r="J82" s="18" t="s">
        <v>1395</v>
      </c>
      <c r="K82" s="400" t="s">
        <v>550</v>
      </c>
      <c r="L82" s="397" t="s">
        <v>694</v>
      </c>
      <c r="M82" s="397" t="s">
        <v>692</v>
      </c>
      <c r="N82" s="397" t="s">
        <v>1326</v>
      </c>
      <c r="O82" s="397" t="s">
        <v>1207</v>
      </c>
      <c r="P82" s="397"/>
      <c r="Q82" s="18" t="s">
        <v>549</v>
      </c>
      <c r="R82" s="397"/>
      <c r="S82" s="377"/>
      <c r="T82" s="397"/>
      <c r="U82" s="399" t="s">
        <v>1287</v>
      </c>
    </row>
    <row r="83" spans="2:21" s="23" customFormat="1" ht="63.75">
      <c r="B83" s="397" t="s">
        <v>1305</v>
      </c>
      <c r="C83" s="377" t="s">
        <v>537</v>
      </c>
      <c r="D83" s="377">
        <v>40204</v>
      </c>
      <c r="E83" s="375" t="s">
        <v>538</v>
      </c>
      <c r="F83" s="397" t="s">
        <v>536</v>
      </c>
      <c r="G83" s="397" t="s">
        <v>1520</v>
      </c>
      <c r="H83" s="397">
        <v>1468</v>
      </c>
      <c r="I83" s="397" t="s">
        <v>1327</v>
      </c>
      <c r="J83" s="397" t="s">
        <v>1327</v>
      </c>
      <c r="K83" s="16" t="s">
        <v>1329</v>
      </c>
      <c r="L83" s="397" t="s">
        <v>693</v>
      </c>
      <c r="M83" s="397" t="s">
        <v>1329</v>
      </c>
      <c r="N83" s="18" t="s">
        <v>1329</v>
      </c>
      <c r="O83" s="397" t="s">
        <v>1207</v>
      </c>
      <c r="P83" s="377" t="s">
        <v>554</v>
      </c>
      <c r="Q83" s="18" t="s">
        <v>542</v>
      </c>
      <c r="R83" s="397" t="s">
        <v>544</v>
      </c>
      <c r="S83" s="377">
        <v>40206</v>
      </c>
      <c r="T83" s="397" t="s">
        <v>543</v>
      </c>
      <c r="U83" s="399" t="s">
        <v>1287</v>
      </c>
    </row>
    <row r="84" spans="2:21" s="23" customFormat="1" ht="25.5">
      <c r="B84" s="379" t="s">
        <v>1305</v>
      </c>
      <c r="C84" s="57">
        <v>40189</v>
      </c>
      <c r="D84" s="57">
        <v>40170</v>
      </c>
      <c r="E84" s="379" t="s">
        <v>535</v>
      </c>
      <c r="F84" s="59" t="s">
        <v>1373</v>
      </c>
      <c r="G84" s="59" t="s">
        <v>536</v>
      </c>
      <c r="H84" s="59">
        <v>1546</v>
      </c>
      <c r="I84" s="59" t="s">
        <v>830</v>
      </c>
      <c r="J84" s="59" t="s">
        <v>830</v>
      </c>
      <c r="K84" s="59" t="s">
        <v>1328</v>
      </c>
      <c r="L84" s="59" t="s">
        <v>1220</v>
      </c>
      <c r="M84" s="59" t="s">
        <v>1220</v>
      </c>
      <c r="N84" s="59" t="s">
        <v>1325</v>
      </c>
      <c r="O84" s="59" t="s">
        <v>1113</v>
      </c>
      <c r="P84" s="59" t="s">
        <v>26</v>
      </c>
      <c r="Q84" s="59" t="s">
        <v>1220</v>
      </c>
      <c r="R84" s="59" t="s">
        <v>1220</v>
      </c>
      <c r="S84" s="57" t="s">
        <v>1220</v>
      </c>
      <c r="T84" s="59"/>
      <c r="U84" s="399" t="s">
        <v>1287</v>
      </c>
    </row>
    <row r="85" spans="2:21" s="23" customFormat="1" ht="51">
      <c r="B85" s="390" t="s">
        <v>1305</v>
      </c>
      <c r="C85" s="13" t="s">
        <v>539</v>
      </c>
      <c r="D85" s="13" t="s">
        <v>1220</v>
      </c>
      <c r="E85" s="390" t="s">
        <v>1220</v>
      </c>
      <c r="F85" s="18" t="s">
        <v>548</v>
      </c>
      <c r="G85" s="18" t="s">
        <v>547</v>
      </c>
      <c r="H85" s="18" t="s">
        <v>1220</v>
      </c>
      <c r="I85" s="18" t="s">
        <v>1327</v>
      </c>
      <c r="J85" s="18" t="s">
        <v>1401</v>
      </c>
      <c r="K85" s="290" t="s">
        <v>540</v>
      </c>
      <c r="L85" s="18" t="s">
        <v>26</v>
      </c>
      <c r="M85" s="18" t="s">
        <v>1329</v>
      </c>
      <c r="N85" s="18" t="s">
        <v>1329</v>
      </c>
      <c r="O85" s="18" t="s">
        <v>1207</v>
      </c>
      <c r="P85" s="18"/>
      <c r="Q85" s="18" t="s">
        <v>26</v>
      </c>
      <c r="R85" s="18" t="s">
        <v>240</v>
      </c>
      <c r="S85" s="13">
        <v>40201</v>
      </c>
      <c r="T85" s="401" t="s">
        <v>541</v>
      </c>
      <c r="U85" s="399" t="s">
        <v>1287</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xl/worksheets/sheet14.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501" t="s">
        <v>532</v>
      </c>
      <c r="B1" s="501"/>
      <c r="C1" s="501"/>
      <c r="D1" s="501"/>
      <c r="E1" s="501"/>
      <c r="F1" s="501"/>
      <c r="G1" s="501"/>
      <c r="H1" s="501"/>
      <c r="I1" s="501"/>
      <c r="J1" s="501"/>
      <c r="K1" s="501"/>
      <c r="L1" s="501"/>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1307</v>
      </c>
      <c r="B5" s="211" t="s">
        <v>1306</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1308</v>
      </c>
      <c r="B6" s="34" t="s">
        <v>1306</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1310</v>
      </c>
      <c r="B8" s="34" t="s">
        <v>1306</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1311</v>
      </c>
      <c r="B9" s="34" t="s">
        <v>1306</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1312</v>
      </c>
      <c r="B10" s="34" t="s">
        <v>1306</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1313</v>
      </c>
      <c r="B11" s="34" t="s">
        <v>1306</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1314</v>
      </c>
      <c r="B12" s="34" t="s">
        <v>1306</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1315</v>
      </c>
      <c r="B13" s="37" t="s">
        <v>1306</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1392</v>
      </c>
      <c r="B14" s="37" t="s">
        <v>1306</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1393</v>
      </c>
      <c r="B15" s="37" t="s">
        <v>1306</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502" t="s">
        <v>1485</v>
      </c>
      <c r="B16" s="502" t="s">
        <v>1306</v>
      </c>
      <c r="C16" s="40">
        <f>SUM(C4:C15)</f>
        <v>182880</v>
      </c>
      <c r="D16" s="504">
        <f>SUM(D4:D15)</f>
        <v>0</v>
      </c>
      <c r="E16" s="506">
        <f>C16-D16</f>
        <v>182880</v>
      </c>
      <c r="F16" s="508">
        <f>SUM(F4:F15)</f>
        <v>1235</v>
      </c>
      <c r="G16" s="510">
        <f>(C16-F16)/C16</f>
        <v>0.9932469378827646</v>
      </c>
      <c r="H16" s="512">
        <f>SUM(H4:H15)</f>
        <v>0</v>
      </c>
      <c r="I16" s="513">
        <f>SUM(I4:I15)</f>
        <v>0</v>
      </c>
      <c r="J16" s="513"/>
      <c r="K16" s="528">
        <f>(C16-D16)/C16</f>
        <v>1</v>
      </c>
    </row>
    <row r="17" spans="1:12" ht="23.25" customHeight="1" thickBot="1">
      <c r="A17" s="503"/>
      <c r="B17" s="503"/>
      <c r="C17" s="41" t="s">
        <v>1486</v>
      </c>
      <c r="D17" s="505"/>
      <c r="E17" s="507"/>
      <c r="F17" s="509"/>
      <c r="G17" s="511"/>
      <c r="H17" s="509"/>
      <c r="I17" s="509"/>
      <c r="J17" s="509"/>
      <c r="K17" s="511"/>
      <c r="L17" s="292">
        <f>(C16-D16-F16-I16)/C16</f>
        <v>0.9932469378827646</v>
      </c>
    </row>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76"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01" t="s">
        <v>532</v>
      </c>
      <c r="B1" s="501"/>
      <c r="C1" s="501"/>
      <c r="D1" s="501"/>
      <c r="E1" s="501"/>
      <c r="F1" s="501"/>
      <c r="G1" s="501"/>
      <c r="H1" s="501"/>
      <c r="I1" s="501"/>
      <c r="J1" s="501"/>
      <c r="K1" s="501"/>
      <c r="L1" s="501"/>
    </row>
    <row r="2" ht="23.25" customHeight="1" thickBot="1">
      <c r="A2" s="145" t="s">
        <v>836</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1307</v>
      </c>
      <c r="B5" s="211" t="s">
        <v>1306</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1308</v>
      </c>
      <c r="B6" s="34" t="s">
        <v>1306</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1310</v>
      </c>
      <c r="B8" s="34" t="s">
        <v>1306</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1311</v>
      </c>
      <c r="B9" s="34" t="s">
        <v>1306</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1312</v>
      </c>
      <c r="B10" s="34" t="s">
        <v>1306</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1313</v>
      </c>
      <c r="B11" s="34" t="s">
        <v>1306</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1314</v>
      </c>
      <c r="B12" s="34" t="s">
        <v>1306</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1315</v>
      </c>
      <c r="B13" s="37" t="s">
        <v>1306</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1392</v>
      </c>
      <c r="B14" s="37" t="s">
        <v>1306</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1393</v>
      </c>
      <c r="B15" s="37" t="s">
        <v>1306</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502" t="s">
        <v>1485</v>
      </c>
      <c r="B16" s="502" t="s">
        <v>1306</v>
      </c>
      <c r="C16" s="40">
        <f>SUM(C4:C15)</f>
        <v>342720</v>
      </c>
      <c r="D16" s="504">
        <f>SUM(D4:D15)</f>
        <v>19865</v>
      </c>
      <c r="E16" s="514">
        <f>C16-D16</f>
        <v>322855</v>
      </c>
      <c r="F16" s="508">
        <f>SUM(F4:F15)</f>
        <v>2661</v>
      </c>
      <c r="G16" s="510">
        <f>(E16-F16)/E16</f>
        <v>0.991757909897632</v>
      </c>
      <c r="H16" s="512">
        <f>SUM(H4:H15)</f>
        <v>0</v>
      </c>
      <c r="I16" s="513">
        <f>SUM(I4:I15)</f>
        <v>0</v>
      </c>
      <c r="J16" s="513"/>
      <c r="K16" s="528">
        <f>(C16-D16)/C16</f>
        <v>0.9420372315592904</v>
      </c>
    </row>
    <row r="17" spans="1:12" ht="23.25" customHeight="1" thickBot="1">
      <c r="A17" s="503"/>
      <c r="B17" s="503"/>
      <c r="C17" s="41" t="s">
        <v>1486</v>
      </c>
      <c r="D17" s="505"/>
      <c r="E17" s="515"/>
      <c r="F17" s="509"/>
      <c r="G17" s="511"/>
      <c r="H17" s="509"/>
      <c r="I17" s="509"/>
      <c r="J17" s="509"/>
      <c r="K17" s="511"/>
      <c r="L17" s="292">
        <f>(C16-D16-F16-I16)/C16</f>
        <v>0.9342728758169935</v>
      </c>
    </row>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1" t="s">
        <v>553</v>
      </c>
      <c r="B1" s="501"/>
      <c r="C1" s="501"/>
      <c r="D1" s="501"/>
      <c r="E1" s="501"/>
      <c r="F1" s="501"/>
      <c r="G1" s="501"/>
      <c r="H1" s="501"/>
      <c r="I1" s="501"/>
      <c r="J1" s="501"/>
      <c r="K1" s="501"/>
      <c r="L1" s="501"/>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1307</v>
      </c>
      <c r="B5" s="34" t="s">
        <v>848</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1308</v>
      </c>
      <c r="B6" s="34" t="s">
        <v>848</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1309</v>
      </c>
      <c r="B7" s="34" t="s">
        <v>848</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1310</v>
      </c>
      <c r="B8" s="34" t="s">
        <v>848</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1311</v>
      </c>
      <c r="B9" s="34" t="s">
        <v>848</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1312</v>
      </c>
      <c r="B10" s="34" t="s">
        <v>848</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1313</v>
      </c>
      <c r="B11" s="34" t="s">
        <v>848</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1314</v>
      </c>
      <c r="B12" s="34" t="s">
        <v>848</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1315</v>
      </c>
      <c r="B13" s="34" t="s">
        <v>848</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1392</v>
      </c>
      <c r="B14" s="34" t="s">
        <v>848</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1393</v>
      </c>
      <c r="B15" s="34" t="s">
        <v>848</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502" t="s">
        <v>1485</v>
      </c>
      <c r="B16" s="502" t="s">
        <v>848</v>
      </c>
      <c r="C16" s="40">
        <f>SUM(C4:C15)</f>
        <v>525600</v>
      </c>
      <c r="D16" s="504">
        <f>SUM(D4:D15)</f>
        <v>19865</v>
      </c>
      <c r="E16" s="514">
        <f>C16-D16</f>
        <v>505735</v>
      </c>
      <c r="F16" s="512">
        <f>SUM(F4:F15)</f>
        <v>1915</v>
      </c>
      <c r="G16" s="510">
        <f>(E16-F16)/E16</f>
        <v>0.9962134319356976</v>
      </c>
      <c r="H16" s="512">
        <f>SUM(H4:H15)</f>
        <v>0</v>
      </c>
      <c r="I16" s="512">
        <f>SUM(I4:I15)</f>
        <v>0</v>
      </c>
      <c r="J16" s="512"/>
      <c r="K16" s="510">
        <f>(C16-D16)/C16</f>
        <v>0.962205098934551</v>
      </c>
    </row>
    <row r="17" spans="1:12" ht="23.25" customHeight="1" thickBot="1">
      <c r="A17" s="503"/>
      <c r="B17" s="503"/>
      <c r="C17" s="41" t="s">
        <v>1486</v>
      </c>
      <c r="D17" s="505"/>
      <c r="E17" s="515"/>
      <c r="F17" s="509"/>
      <c r="G17" s="511"/>
      <c r="H17" s="509"/>
      <c r="I17" s="509"/>
      <c r="J17" s="509"/>
      <c r="K17" s="511"/>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1" t="s">
        <v>552</v>
      </c>
      <c r="B1" s="501"/>
      <c r="C1" s="501"/>
      <c r="D1" s="501"/>
      <c r="E1" s="501"/>
      <c r="F1" s="501"/>
      <c r="G1" s="501"/>
      <c r="H1" s="501"/>
      <c r="I1" s="501"/>
      <c r="J1" s="501"/>
      <c r="K1" s="501"/>
      <c r="L1" s="501"/>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1307</v>
      </c>
      <c r="B5" s="34" t="s">
        <v>847</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1308</v>
      </c>
      <c r="B6" s="34" t="s">
        <v>847</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1309</v>
      </c>
      <c r="B7" s="34" t="s">
        <v>847</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1310</v>
      </c>
      <c r="B8" s="34" t="s">
        <v>847</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1311</v>
      </c>
      <c r="B9" s="34" t="s">
        <v>847</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1312</v>
      </c>
      <c r="B10" s="34" t="s">
        <v>847</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1313</v>
      </c>
      <c r="B11" s="34" t="s">
        <v>847</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1314</v>
      </c>
      <c r="B12" s="34" t="s">
        <v>847</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1315</v>
      </c>
      <c r="B13" s="34" t="s">
        <v>847</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1392</v>
      </c>
      <c r="B14" s="34" t="s">
        <v>847</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1393</v>
      </c>
      <c r="B15" s="34" t="s">
        <v>847</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502" t="s">
        <v>1485</v>
      </c>
      <c r="B16" s="502" t="s">
        <v>847</v>
      </c>
      <c r="C16" s="40">
        <f>SUM(C4:C15)</f>
        <v>195360</v>
      </c>
      <c r="D16" s="504">
        <f>SUM(D4:D15)</f>
        <v>20765</v>
      </c>
      <c r="E16" s="504">
        <f>C16-D16</f>
        <v>174595</v>
      </c>
      <c r="F16" s="516">
        <f>SUM(F4:F15)</f>
        <v>276</v>
      </c>
      <c r="G16" s="510">
        <f>(E16-F16)/E16</f>
        <v>0.9984191987170309</v>
      </c>
      <c r="H16" s="512">
        <f>SUM(H4:H15)</f>
        <v>0</v>
      </c>
      <c r="I16" s="512">
        <f>SUM(I4:I15)</f>
        <v>0</v>
      </c>
      <c r="J16" s="512"/>
      <c r="K16" s="529">
        <f>(C16-D16)/C16</f>
        <v>0.89370904995905</v>
      </c>
    </row>
    <row r="17" spans="1:12" ht="23.25" customHeight="1" thickBot="1">
      <c r="A17" s="503"/>
      <c r="B17" s="503"/>
      <c r="C17" s="41" t="s">
        <v>1486</v>
      </c>
      <c r="D17" s="505"/>
      <c r="E17" s="505"/>
      <c r="F17" s="517"/>
      <c r="G17" s="511"/>
      <c r="H17" s="509"/>
      <c r="I17" s="509"/>
      <c r="J17" s="509"/>
      <c r="K17" s="530"/>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278"/>
      <c r="F1" s="278"/>
      <c r="G1" s="278"/>
      <c r="I1" s="129"/>
      <c r="J1" s="306"/>
      <c r="K1" s="306"/>
      <c r="L1" s="307"/>
      <c r="M1" s="4"/>
      <c r="O1" s="4"/>
      <c r="P1" s="118"/>
      <c r="Q1" s="7"/>
      <c r="S1" s="11"/>
    </row>
    <row r="2" spans="1:19" s="3" customFormat="1" ht="18">
      <c r="A2" s="110"/>
      <c r="B2" s="279" t="s">
        <v>1481</v>
      </c>
      <c r="C2" s="279"/>
      <c r="D2" s="279"/>
      <c r="E2" s="279"/>
      <c r="F2" s="279"/>
      <c r="G2" s="279"/>
      <c r="J2" s="7"/>
      <c r="K2" s="7"/>
      <c r="L2" s="7"/>
      <c r="M2" s="4"/>
      <c r="O2" s="4"/>
      <c r="P2" s="118"/>
      <c r="Q2" s="8"/>
      <c r="R2" s="4"/>
      <c r="S2" s="11"/>
    </row>
    <row r="3" spans="1:21" s="4" customFormat="1" ht="25.5">
      <c r="A3" s="327"/>
      <c r="B3" s="329" t="s">
        <v>1317</v>
      </c>
      <c r="C3" s="329" t="s">
        <v>1197</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2" s="375" customFormat="1" ht="102">
      <c r="A4" s="327"/>
      <c r="B4" s="390" t="s">
        <v>490</v>
      </c>
      <c r="C4" s="391" t="s">
        <v>523</v>
      </c>
      <c r="D4" s="391">
        <v>40165</v>
      </c>
      <c r="E4" s="375" t="s">
        <v>504</v>
      </c>
      <c r="F4" s="390" t="s">
        <v>1220</v>
      </c>
      <c r="G4" s="390" t="s">
        <v>1220</v>
      </c>
      <c r="H4" s="390" t="s">
        <v>1220</v>
      </c>
      <c r="I4" s="390" t="s">
        <v>1327</v>
      </c>
      <c r="J4" s="390" t="s">
        <v>1220</v>
      </c>
      <c r="K4" s="357" t="s">
        <v>505</v>
      </c>
      <c r="L4" s="357" t="s">
        <v>693</v>
      </c>
      <c r="M4" s="375" t="s">
        <v>1329</v>
      </c>
      <c r="N4" s="290" t="s">
        <v>507</v>
      </c>
      <c r="O4" s="343" t="s">
        <v>1207</v>
      </c>
      <c r="P4" s="377" t="s">
        <v>1220</v>
      </c>
      <c r="Q4" s="18" t="s">
        <v>517</v>
      </c>
      <c r="R4" s="375" t="s">
        <v>519</v>
      </c>
      <c r="S4" s="396">
        <v>40169</v>
      </c>
      <c r="T4" s="18" t="s">
        <v>516</v>
      </c>
      <c r="U4" s="384" t="s">
        <v>1287</v>
      </c>
      <c r="V4" s="392"/>
    </row>
    <row r="5" spans="1:22" s="375" customFormat="1" ht="63.75">
      <c r="A5" s="327"/>
      <c r="B5" s="390" t="s">
        <v>490</v>
      </c>
      <c r="C5" s="391">
        <v>40165</v>
      </c>
      <c r="D5" s="391">
        <v>40165</v>
      </c>
      <c r="E5" s="390" t="s">
        <v>502</v>
      </c>
      <c r="F5" s="390" t="s">
        <v>503</v>
      </c>
      <c r="G5" s="390" t="s">
        <v>1323</v>
      </c>
      <c r="H5" s="390">
        <v>209</v>
      </c>
      <c r="I5" s="390" t="s">
        <v>1401</v>
      </c>
      <c r="J5" s="390" t="s">
        <v>1401</v>
      </c>
      <c r="K5" s="394" t="s">
        <v>515</v>
      </c>
      <c r="L5" s="390" t="s">
        <v>26</v>
      </c>
      <c r="M5" s="343" t="s">
        <v>692</v>
      </c>
      <c r="N5" s="375" t="s">
        <v>1326</v>
      </c>
      <c r="O5" s="343" t="s">
        <v>1207</v>
      </c>
      <c r="P5" s="390" t="s">
        <v>1220</v>
      </c>
      <c r="Q5" s="390" t="s">
        <v>876</v>
      </c>
      <c r="R5" s="18" t="s">
        <v>520</v>
      </c>
      <c r="S5" s="391">
        <v>40165</v>
      </c>
      <c r="T5" s="390"/>
      <c r="U5" s="384" t="s">
        <v>1287</v>
      </c>
      <c r="V5" s="392"/>
    </row>
    <row r="6" spans="1:22" s="388" customFormat="1" ht="63.75">
      <c r="A6" s="327"/>
      <c r="B6" s="379" t="s">
        <v>490</v>
      </c>
      <c r="C6" s="389">
        <v>40163</v>
      </c>
      <c r="D6" s="389">
        <v>40162</v>
      </c>
      <c r="E6" s="379" t="s">
        <v>500</v>
      </c>
      <c r="F6" s="379" t="s">
        <v>1410</v>
      </c>
      <c r="G6" s="379" t="s">
        <v>851</v>
      </c>
      <c r="H6" s="379">
        <v>180</v>
      </c>
      <c r="I6" s="379" t="s">
        <v>1395</v>
      </c>
      <c r="J6" s="379" t="s">
        <v>1395</v>
      </c>
      <c r="K6" s="395" t="s">
        <v>501</v>
      </c>
      <c r="L6" s="379"/>
      <c r="M6" s="379"/>
      <c r="N6" s="379" t="s">
        <v>1325</v>
      </c>
      <c r="O6" s="379" t="s">
        <v>1402</v>
      </c>
      <c r="P6" s="214" t="s">
        <v>1220</v>
      </c>
      <c r="Q6" s="214" t="s">
        <v>1220</v>
      </c>
      <c r="R6" s="214" t="s">
        <v>1220</v>
      </c>
      <c r="S6" s="389">
        <v>40163</v>
      </c>
      <c r="T6" s="379"/>
      <c r="U6" s="384" t="s">
        <v>1287</v>
      </c>
      <c r="V6" s="393"/>
    </row>
    <row r="7" spans="1:22" s="375" customFormat="1" ht="25.5">
      <c r="A7" s="327"/>
      <c r="B7" s="375" t="s">
        <v>490</v>
      </c>
      <c r="C7" s="376">
        <v>40161</v>
      </c>
      <c r="D7" s="375" t="s">
        <v>1220</v>
      </c>
      <c r="E7" s="375" t="s">
        <v>1220</v>
      </c>
      <c r="F7" s="375" t="s">
        <v>498</v>
      </c>
      <c r="G7" s="375" t="s">
        <v>499</v>
      </c>
      <c r="H7" s="375">
        <v>5</v>
      </c>
      <c r="I7" s="375" t="s">
        <v>1401</v>
      </c>
      <c r="J7" s="375" t="s">
        <v>1401</v>
      </c>
      <c r="K7" s="16" t="s">
        <v>512</v>
      </c>
      <c r="L7" s="370" t="s">
        <v>693</v>
      </c>
      <c r="M7" s="343" t="s">
        <v>692</v>
      </c>
      <c r="N7" s="375" t="s">
        <v>1326</v>
      </c>
      <c r="O7" s="343" t="s">
        <v>1207</v>
      </c>
      <c r="P7" s="375" t="s">
        <v>1220</v>
      </c>
      <c r="Q7" s="16" t="s">
        <v>522</v>
      </c>
      <c r="R7" s="375" t="s">
        <v>513</v>
      </c>
      <c r="S7" s="376">
        <v>40161</v>
      </c>
      <c r="U7" s="384" t="s">
        <v>1287</v>
      </c>
      <c r="V7" s="392"/>
    </row>
    <row r="8" spans="1:22" s="375" customFormat="1" ht="51">
      <c r="A8" s="327"/>
      <c r="B8" s="375" t="s">
        <v>490</v>
      </c>
      <c r="C8" s="376">
        <v>40156</v>
      </c>
      <c r="D8" s="376">
        <v>40157</v>
      </c>
      <c r="E8" s="375" t="s">
        <v>495</v>
      </c>
      <c r="F8" s="375" t="s">
        <v>496</v>
      </c>
      <c r="G8" s="375" t="s">
        <v>497</v>
      </c>
      <c r="H8" s="375">
        <v>311</v>
      </c>
      <c r="I8" s="375" t="s">
        <v>1401</v>
      </c>
      <c r="J8" s="375" t="s">
        <v>1401</v>
      </c>
      <c r="K8" s="16" t="s">
        <v>509</v>
      </c>
      <c r="L8" s="16" t="s">
        <v>514</v>
      </c>
      <c r="M8" s="343" t="s">
        <v>692</v>
      </c>
      <c r="N8" s="375" t="s">
        <v>1326</v>
      </c>
      <c r="O8" s="343" t="s">
        <v>1207</v>
      </c>
      <c r="P8" s="375" t="s">
        <v>1220</v>
      </c>
      <c r="Q8" s="16" t="s">
        <v>510</v>
      </c>
      <c r="R8" s="16" t="s">
        <v>511</v>
      </c>
      <c r="S8" s="376">
        <v>40157</v>
      </c>
      <c r="T8" s="16" t="s">
        <v>524</v>
      </c>
      <c r="U8" s="384" t="s">
        <v>1287</v>
      </c>
      <c r="V8" s="392"/>
    </row>
    <row r="9" spans="1:22" s="375" customFormat="1" ht="89.25">
      <c r="A9" s="327"/>
      <c r="B9" s="375" t="s">
        <v>490</v>
      </c>
      <c r="C9" s="376">
        <v>40154</v>
      </c>
      <c r="D9" s="376">
        <v>40154</v>
      </c>
      <c r="E9" s="375" t="s">
        <v>494</v>
      </c>
      <c r="F9" s="375" t="s">
        <v>492</v>
      </c>
      <c r="G9" s="375" t="s">
        <v>493</v>
      </c>
      <c r="H9" s="375">
        <v>104</v>
      </c>
      <c r="I9" s="375" t="s">
        <v>1327</v>
      </c>
      <c r="J9" s="375" t="s">
        <v>830</v>
      </c>
      <c r="K9" s="357" t="s">
        <v>491</v>
      </c>
      <c r="L9" s="16" t="s">
        <v>693</v>
      </c>
      <c r="M9" s="375" t="s">
        <v>692</v>
      </c>
      <c r="N9" s="375" t="s">
        <v>1326</v>
      </c>
      <c r="O9" s="343" t="s">
        <v>1207</v>
      </c>
      <c r="P9" s="377" t="s">
        <v>508</v>
      </c>
      <c r="Q9" s="16" t="s">
        <v>521</v>
      </c>
      <c r="R9" s="16" t="s">
        <v>518</v>
      </c>
      <c r="S9" s="376">
        <v>40154</v>
      </c>
      <c r="U9" s="384" t="s">
        <v>1287</v>
      </c>
      <c r="V9" s="392"/>
    </row>
    <row r="10" spans="2:21" ht="25.5">
      <c r="B10" s="379" t="s">
        <v>490</v>
      </c>
      <c r="C10" s="323">
        <v>40153</v>
      </c>
      <c r="D10" s="323">
        <v>40142</v>
      </c>
      <c r="E10" s="379" t="s">
        <v>506</v>
      </c>
      <c r="F10" s="379" t="s">
        <v>649</v>
      </c>
      <c r="G10" s="379" t="s">
        <v>1517</v>
      </c>
      <c r="H10" s="379">
        <v>855</v>
      </c>
      <c r="I10" s="379" t="s">
        <v>1327</v>
      </c>
      <c r="J10" s="58" t="s">
        <v>1136</v>
      </c>
      <c r="K10" s="196" t="s">
        <v>1328</v>
      </c>
      <c r="L10" s="214" t="s">
        <v>1220</v>
      </c>
      <c r="M10" s="214" t="s">
        <v>1220</v>
      </c>
      <c r="N10" s="324" t="s">
        <v>1325</v>
      </c>
      <c r="O10" s="324" t="s">
        <v>1402</v>
      </c>
      <c r="P10" s="214" t="s">
        <v>1220</v>
      </c>
      <c r="Q10" s="214" t="s">
        <v>1220</v>
      </c>
      <c r="R10" s="214" t="s">
        <v>1220</v>
      </c>
      <c r="S10" s="214"/>
      <c r="T10" s="322"/>
      <c r="U10" s="384" t="s">
        <v>1287</v>
      </c>
    </row>
    <row r="11" spans="1:22" s="375" customFormat="1" ht="63.75">
      <c r="A11" s="327"/>
      <c r="B11" s="375" t="s">
        <v>490</v>
      </c>
      <c r="C11" s="376">
        <v>40149</v>
      </c>
      <c r="D11" s="376" t="s">
        <v>1220</v>
      </c>
      <c r="E11" s="375" t="s">
        <v>1220</v>
      </c>
      <c r="F11" s="375" t="s">
        <v>525</v>
      </c>
      <c r="G11" s="375" t="s">
        <v>526</v>
      </c>
      <c r="H11" s="375">
        <v>19</v>
      </c>
      <c r="I11" s="375" t="s">
        <v>1327</v>
      </c>
      <c r="J11" s="375" t="s">
        <v>830</v>
      </c>
      <c r="K11" s="290" t="s">
        <v>527</v>
      </c>
      <c r="L11" s="16" t="s">
        <v>693</v>
      </c>
      <c r="M11" s="375" t="s">
        <v>1329</v>
      </c>
      <c r="N11" s="375" t="s">
        <v>1329</v>
      </c>
      <c r="O11" s="343" t="s">
        <v>1207</v>
      </c>
      <c r="P11" s="377" t="s">
        <v>528</v>
      </c>
      <c r="Q11" s="16" t="s">
        <v>529</v>
      </c>
      <c r="R11" s="16" t="s">
        <v>530</v>
      </c>
      <c r="S11" s="376">
        <v>40149</v>
      </c>
      <c r="U11" s="384" t="s">
        <v>1287</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1220</v>
      </c>
      <c r="E13" s="16" t="s">
        <v>1220</v>
      </c>
      <c r="F13" s="16" t="s">
        <v>485</v>
      </c>
      <c r="G13" s="16" t="s">
        <v>1412</v>
      </c>
      <c r="H13" s="168">
        <v>27</v>
      </c>
      <c r="I13" s="16" t="s">
        <v>1395</v>
      </c>
      <c r="J13" s="16" t="s">
        <v>1395</v>
      </c>
      <c r="K13" s="18" t="s">
        <v>489</v>
      </c>
      <c r="L13" s="18" t="s">
        <v>26</v>
      </c>
      <c r="M13" s="16" t="s">
        <v>692</v>
      </c>
      <c r="N13" s="336" t="s">
        <v>1326</v>
      </c>
      <c r="O13" s="16" t="s">
        <v>1207</v>
      </c>
      <c r="P13" s="16" t="s">
        <v>1220</v>
      </c>
      <c r="Q13" s="336" t="s">
        <v>487</v>
      </c>
      <c r="R13" s="16" t="s">
        <v>488</v>
      </c>
      <c r="S13" s="215">
        <v>40136</v>
      </c>
      <c r="U13" s="384" t="s">
        <v>1287</v>
      </c>
    </row>
    <row r="14" spans="1:21" s="168" customFormat="1" ht="25.5">
      <c r="A14" s="382"/>
      <c r="B14" s="59" t="s">
        <v>479</v>
      </c>
      <c r="C14" s="383">
        <v>40138</v>
      </c>
      <c r="D14" s="383">
        <v>40101</v>
      </c>
      <c r="E14" s="385" t="s">
        <v>482</v>
      </c>
      <c r="F14" s="59" t="s">
        <v>1322</v>
      </c>
      <c r="G14" s="59" t="s">
        <v>1323</v>
      </c>
      <c r="H14" s="214">
        <v>720</v>
      </c>
      <c r="I14" s="59" t="s">
        <v>483</v>
      </c>
      <c r="J14" s="59" t="s">
        <v>484</v>
      </c>
      <c r="K14" s="59" t="s">
        <v>1328</v>
      </c>
      <c r="L14" s="214" t="s">
        <v>1220</v>
      </c>
      <c r="M14" s="214" t="s">
        <v>1220</v>
      </c>
      <c r="N14" s="324" t="s">
        <v>1325</v>
      </c>
      <c r="O14" s="324" t="s">
        <v>1402</v>
      </c>
      <c r="P14" s="214" t="s">
        <v>1220</v>
      </c>
      <c r="Q14" s="214" t="s">
        <v>1220</v>
      </c>
      <c r="R14" s="214" t="s">
        <v>1220</v>
      </c>
      <c r="S14" s="214"/>
      <c r="T14" s="59" t="s">
        <v>481</v>
      </c>
      <c r="U14" s="384" t="s">
        <v>1287</v>
      </c>
    </row>
    <row r="15" spans="1:21" s="214" customFormat="1" ht="25.5">
      <c r="A15" s="382"/>
      <c r="B15" s="59" t="s">
        <v>479</v>
      </c>
      <c r="C15" s="383">
        <v>40125</v>
      </c>
      <c r="D15" s="383">
        <v>40114</v>
      </c>
      <c r="E15" s="59" t="s">
        <v>480</v>
      </c>
      <c r="F15" s="58" t="s">
        <v>649</v>
      </c>
      <c r="G15" s="59" t="s">
        <v>486</v>
      </c>
      <c r="H15" s="214">
        <v>835</v>
      </c>
      <c r="I15" s="58" t="s">
        <v>1133</v>
      </c>
      <c r="J15" s="58" t="s">
        <v>1136</v>
      </c>
      <c r="K15" s="58" t="s">
        <v>1328</v>
      </c>
      <c r="L15" s="214" t="s">
        <v>1220</v>
      </c>
      <c r="M15" s="214" t="s">
        <v>1220</v>
      </c>
      <c r="N15" s="324" t="s">
        <v>1325</v>
      </c>
      <c r="O15" s="324" t="s">
        <v>1402</v>
      </c>
      <c r="P15" s="214" t="s">
        <v>1220</v>
      </c>
      <c r="Q15" s="214" t="s">
        <v>1220</v>
      </c>
      <c r="R15" s="214" t="s">
        <v>1220</v>
      </c>
      <c r="S15" s="383"/>
      <c r="U15" s="384" t="s">
        <v>1287</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1133</v>
      </c>
      <c r="J17" s="58" t="s">
        <v>1136</v>
      </c>
      <c r="K17" s="196" t="s">
        <v>1328</v>
      </c>
      <c r="L17" s="322" t="s">
        <v>1220</v>
      </c>
      <c r="M17" s="322" t="s">
        <v>1220</v>
      </c>
      <c r="N17" s="324" t="s">
        <v>1325</v>
      </c>
      <c r="O17" s="324" t="s">
        <v>1402</v>
      </c>
      <c r="P17" s="322" t="s">
        <v>1220</v>
      </c>
      <c r="Q17" s="322" t="s">
        <v>1220</v>
      </c>
      <c r="R17" s="322" t="s">
        <v>1220</v>
      </c>
      <c r="S17" s="323">
        <v>40069</v>
      </c>
      <c r="T17" s="214" t="s">
        <v>440</v>
      </c>
      <c r="U17" s="344" t="s">
        <v>1287</v>
      </c>
    </row>
    <row r="18" spans="1:21" s="353" customFormat="1" ht="89.25">
      <c r="A18" s="331"/>
      <c r="B18" s="375" t="s">
        <v>467</v>
      </c>
      <c r="C18" s="354">
        <v>40091</v>
      </c>
      <c r="D18" s="356">
        <v>40091</v>
      </c>
      <c r="E18" s="367" t="s">
        <v>471</v>
      </c>
      <c r="F18" s="375" t="s">
        <v>270</v>
      </c>
      <c r="G18" s="375" t="s">
        <v>262</v>
      </c>
      <c r="H18" s="343">
        <v>300</v>
      </c>
      <c r="I18" s="16" t="s">
        <v>1327</v>
      </c>
      <c r="J18" s="16" t="s">
        <v>830</v>
      </c>
      <c r="K18" s="16" t="s">
        <v>473</v>
      </c>
      <c r="L18" s="18" t="s">
        <v>694</v>
      </c>
      <c r="M18" s="375" t="s">
        <v>1329</v>
      </c>
      <c r="N18" s="16" t="s">
        <v>472</v>
      </c>
      <c r="O18" s="343" t="s">
        <v>1207</v>
      </c>
      <c r="P18" s="378" t="s">
        <v>478</v>
      </c>
      <c r="Q18" s="18" t="s">
        <v>474</v>
      </c>
      <c r="R18" s="18" t="s">
        <v>475</v>
      </c>
      <c r="S18" s="354">
        <v>40091</v>
      </c>
      <c r="T18" s="18" t="s">
        <v>476</v>
      </c>
      <c r="U18" s="358" t="s">
        <v>1287</v>
      </c>
    </row>
    <row r="19" spans="2:21" s="322" customFormat="1" ht="25.5">
      <c r="B19" s="379" t="s">
        <v>467</v>
      </c>
      <c r="C19" s="323">
        <v>40090</v>
      </c>
      <c r="D19" s="323">
        <v>40079</v>
      </c>
      <c r="E19" s="303" t="s">
        <v>469</v>
      </c>
      <c r="F19" s="196" t="s">
        <v>649</v>
      </c>
      <c r="G19" s="379" t="s">
        <v>470</v>
      </c>
      <c r="H19" s="322">
        <v>899</v>
      </c>
      <c r="I19" s="58" t="s">
        <v>1133</v>
      </c>
      <c r="J19" s="58" t="s">
        <v>1136</v>
      </c>
      <c r="K19" s="196" t="s">
        <v>1328</v>
      </c>
      <c r="L19" s="322" t="s">
        <v>1220</v>
      </c>
      <c r="M19" s="322" t="s">
        <v>1220</v>
      </c>
      <c r="N19" s="324" t="s">
        <v>1325</v>
      </c>
      <c r="O19" s="324" t="s">
        <v>1402</v>
      </c>
      <c r="P19" s="322" t="s">
        <v>1220</v>
      </c>
      <c r="Q19" s="322" t="s">
        <v>1220</v>
      </c>
      <c r="R19" s="322" t="s">
        <v>1220</v>
      </c>
      <c r="S19" s="323">
        <v>40090</v>
      </c>
      <c r="T19" s="214" t="s">
        <v>440</v>
      </c>
      <c r="U19" s="344" t="s">
        <v>1287</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1093</v>
      </c>
      <c r="H21" s="353">
        <v>35</v>
      </c>
      <c r="I21" s="375" t="s">
        <v>1395</v>
      </c>
      <c r="J21" s="377" t="s">
        <v>1046</v>
      </c>
      <c r="K21" s="16" t="s">
        <v>459</v>
      </c>
      <c r="L21" s="18" t="s">
        <v>26</v>
      </c>
      <c r="M21" s="375" t="s">
        <v>692</v>
      </c>
      <c r="N21" s="375" t="s">
        <v>1326</v>
      </c>
      <c r="O21" s="375" t="s">
        <v>1207</v>
      </c>
      <c r="P21" s="378" t="s">
        <v>1220</v>
      </c>
      <c r="Q21" s="18" t="s">
        <v>460</v>
      </c>
      <c r="R21" s="18" t="s">
        <v>461</v>
      </c>
      <c r="S21" s="354">
        <v>40085</v>
      </c>
      <c r="T21" s="18" t="s">
        <v>462</v>
      </c>
      <c r="U21" s="344" t="s">
        <v>1287</v>
      </c>
    </row>
    <row r="22" spans="1:21" s="353" customFormat="1" ht="102">
      <c r="A22" s="319"/>
      <c r="B22" s="343" t="s">
        <v>424</v>
      </c>
      <c r="C22" s="354">
        <v>40084</v>
      </c>
      <c r="D22" s="356">
        <v>40084</v>
      </c>
      <c r="E22" s="374" t="s">
        <v>451</v>
      </c>
      <c r="F22" s="343" t="s">
        <v>452</v>
      </c>
      <c r="G22" s="343" t="s">
        <v>58</v>
      </c>
      <c r="H22" s="353">
        <v>660</v>
      </c>
      <c r="I22" s="343" t="s">
        <v>1327</v>
      </c>
      <c r="J22" s="343" t="s">
        <v>830</v>
      </c>
      <c r="K22" s="170" t="s">
        <v>453</v>
      </c>
      <c r="L22" s="15" t="s">
        <v>454</v>
      </c>
      <c r="M22" s="343" t="s">
        <v>1329</v>
      </c>
      <c r="N22" s="343" t="s">
        <v>1329</v>
      </c>
      <c r="O22" s="343" t="s">
        <v>1207</v>
      </c>
      <c r="P22" s="378" t="s">
        <v>464</v>
      </c>
      <c r="Q22" s="15" t="s">
        <v>455</v>
      </c>
      <c r="R22" s="15" t="s">
        <v>456</v>
      </c>
      <c r="S22" s="354">
        <v>40084</v>
      </c>
      <c r="T22" s="15"/>
      <c r="U22" s="344" t="s">
        <v>1287</v>
      </c>
    </row>
    <row r="23" spans="1:21" s="353" customFormat="1" ht="76.5">
      <c r="A23" s="319"/>
      <c r="B23" s="343" t="s">
        <v>424</v>
      </c>
      <c r="C23" s="354">
        <v>40083</v>
      </c>
      <c r="D23" s="356">
        <v>40083</v>
      </c>
      <c r="E23" s="374" t="s">
        <v>446</v>
      </c>
      <c r="F23" s="343" t="s">
        <v>444</v>
      </c>
      <c r="G23" s="343" t="s">
        <v>445</v>
      </c>
      <c r="H23" s="353">
        <v>372</v>
      </c>
      <c r="I23" s="343" t="s">
        <v>1327</v>
      </c>
      <c r="J23" s="343" t="s">
        <v>1327</v>
      </c>
      <c r="K23" s="170" t="s">
        <v>447</v>
      </c>
      <c r="L23" s="15" t="s">
        <v>448</v>
      </c>
      <c r="M23" s="343" t="s">
        <v>692</v>
      </c>
      <c r="N23" s="343" t="s">
        <v>1326</v>
      </c>
      <c r="O23" s="343" t="s">
        <v>1207</v>
      </c>
      <c r="P23" s="378" t="s">
        <v>465</v>
      </c>
      <c r="Q23" s="15" t="s">
        <v>449</v>
      </c>
      <c r="R23" s="15" t="s">
        <v>450</v>
      </c>
      <c r="S23" s="354">
        <v>40084</v>
      </c>
      <c r="T23" s="15"/>
      <c r="U23" s="344" t="s">
        <v>1287</v>
      </c>
    </row>
    <row r="24" spans="2:21" s="322" customFormat="1" ht="38.25">
      <c r="B24" s="196" t="s">
        <v>424</v>
      </c>
      <c r="C24" s="323">
        <v>40082</v>
      </c>
      <c r="D24" s="323">
        <v>40051</v>
      </c>
      <c r="E24" s="303" t="s">
        <v>441</v>
      </c>
      <c r="F24" s="196" t="s">
        <v>649</v>
      </c>
      <c r="G24" s="196" t="s">
        <v>442</v>
      </c>
      <c r="H24" s="322">
        <v>2127</v>
      </c>
      <c r="I24" s="58" t="s">
        <v>1133</v>
      </c>
      <c r="J24" s="58" t="s">
        <v>1136</v>
      </c>
      <c r="K24" s="196" t="s">
        <v>1328</v>
      </c>
      <c r="L24" s="196" t="s">
        <v>1220</v>
      </c>
      <c r="M24" s="196" t="s">
        <v>1220</v>
      </c>
      <c r="N24" s="326" t="s">
        <v>1325</v>
      </c>
      <c r="O24" s="324" t="s">
        <v>1402</v>
      </c>
      <c r="P24" s="196" t="s">
        <v>1220</v>
      </c>
      <c r="Q24" s="196" t="s">
        <v>1220</v>
      </c>
      <c r="R24" s="196" t="s">
        <v>1220</v>
      </c>
      <c r="S24" s="323">
        <v>40083</v>
      </c>
      <c r="T24" s="58" t="s">
        <v>443</v>
      </c>
      <c r="U24" s="344" t="s">
        <v>1287</v>
      </c>
    </row>
    <row r="25" spans="2:21" s="322" customFormat="1" ht="25.5">
      <c r="B25" s="196" t="s">
        <v>424</v>
      </c>
      <c r="C25" s="323">
        <v>40069</v>
      </c>
      <c r="D25" s="323">
        <v>40069</v>
      </c>
      <c r="E25" s="303" t="s">
        <v>439</v>
      </c>
      <c r="F25" s="196" t="s">
        <v>649</v>
      </c>
      <c r="G25" s="196" t="s">
        <v>771</v>
      </c>
      <c r="H25" s="322">
        <v>805</v>
      </c>
      <c r="I25" s="58" t="s">
        <v>1133</v>
      </c>
      <c r="J25" s="58" t="s">
        <v>1136</v>
      </c>
      <c r="K25" s="196" t="s">
        <v>1328</v>
      </c>
      <c r="L25" s="322" t="s">
        <v>1220</v>
      </c>
      <c r="M25" s="322" t="s">
        <v>1220</v>
      </c>
      <c r="N25" s="324" t="s">
        <v>1325</v>
      </c>
      <c r="O25" s="324" t="s">
        <v>1402</v>
      </c>
      <c r="P25" s="322" t="s">
        <v>1220</v>
      </c>
      <c r="Q25" s="322" t="s">
        <v>1220</v>
      </c>
      <c r="R25" s="322" t="s">
        <v>1220</v>
      </c>
      <c r="S25" s="323">
        <v>40069</v>
      </c>
      <c r="T25" s="214" t="s">
        <v>440</v>
      </c>
      <c r="U25" s="344" t="s">
        <v>1287</v>
      </c>
    </row>
    <row r="26" spans="1:21" s="368" customFormat="1" ht="63.75">
      <c r="A26" s="331"/>
      <c r="B26" s="364" t="s">
        <v>424</v>
      </c>
      <c r="C26" s="365">
        <v>40064</v>
      </c>
      <c r="D26" s="366">
        <v>40064</v>
      </c>
      <c r="E26" s="367" t="s">
        <v>457</v>
      </c>
      <c r="F26" s="364" t="s">
        <v>432</v>
      </c>
      <c r="G26" s="364" t="s">
        <v>917</v>
      </c>
      <c r="H26" s="368">
        <v>40</v>
      </c>
      <c r="I26" s="369" t="s">
        <v>1327</v>
      </c>
      <c r="J26" s="369" t="s">
        <v>830</v>
      </c>
      <c r="K26" s="170" t="s">
        <v>433</v>
      </c>
      <c r="L26" s="370" t="s">
        <v>693</v>
      </c>
      <c r="M26" s="343" t="s">
        <v>692</v>
      </c>
      <c r="N26" s="343" t="s">
        <v>1326</v>
      </c>
      <c r="O26" s="343" t="s">
        <v>1207</v>
      </c>
      <c r="P26" s="378" t="s">
        <v>466</v>
      </c>
      <c r="Q26" s="373" t="s">
        <v>435</v>
      </c>
      <c r="R26" s="15" t="s">
        <v>437</v>
      </c>
      <c r="S26" s="365">
        <v>40064</v>
      </c>
      <c r="T26" s="370" t="s">
        <v>438</v>
      </c>
      <c r="U26" s="371" t="s">
        <v>1287</v>
      </c>
    </row>
    <row r="27" spans="1:21" s="353" customFormat="1" ht="51">
      <c r="A27" s="319"/>
      <c r="B27" s="343" t="s">
        <v>424</v>
      </c>
      <c r="C27" s="354">
        <v>40058</v>
      </c>
      <c r="D27" s="356">
        <v>40058</v>
      </c>
      <c r="E27" s="367" t="s">
        <v>428</v>
      </c>
      <c r="F27" s="343" t="s">
        <v>425</v>
      </c>
      <c r="G27" s="343" t="s">
        <v>426</v>
      </c>
      <c r="H27" s="343" t="s">
        <v>429</v>
      </c>
      <c r="I27" s="170" t="s">
        <v>1401</v>
      </c>
      <c r="J27" s="170" t="s">
        <v>1401</v>
      </c>
      <c r="K27" s="170" t="s">
        <v>427</v>
      </c>
      <c r="L27" s="15" t="s">
        <v>693</v>
      </c>
      <c r="M27" s="343" t="s">
        <v>145</v>
      </c>
      <c r="N27" s="343" t="s">
        <v>430</v>
      </c>
      <c r="O27" s="343" t="s">
        <v>1207</v>
      </c>
      <c r="P27" s="362" t="s">
        <v>1220</v>
      </c>
      <c r="Q27" s="372" t="s">
        <v>434</v>
      </c>
      <c r="R27" s="15" t="s">
        <v>436</v>
      </c>
      <c r="S27" s="354">
        <v>40058</v>
      </c>
      <c r="T27" s="15" t="s">
        <v>431</v>
      </c>
      <c r="U27" s="358" t="s">
        <v>1287</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1126</v>
      </c>
      <c r="C29" s="323">
        <v>40055</v>
      </c>
      <c r="D29" s="323">
        <v>40045</v>
      </c>
      <c r="E29" s="303" t="s">
        <v>1159</v>
      </c>
      <c r="F29" s="359">
        <v>0.3333333333333333</v>
      </c>
      <c r="G29" s="196" t="s">
        <v>1164</v>
      </c>
      <c r="H29" s="322">
        <v>640</v>
      </c>
      <c r="I29" s="58" t="s">
        <v>1133</v>
      </c>
      <c r="J29" s="58" t="s">
        <v>1136</v>
      </c>
      <c r="K29" s="196" t="s">
        <v>1328</v>
      </c>
      <c r="L29" s="322" t="s">
        <v>1220</v>
      </c>
      <c r="M29" s="322" t="s">
        <v>1220</v>
      </c>
      <c r="N29" s="324" t="s">
        <v>1325</v>
      </c>
      <c r="O29" s="324" t="s">
        <v>1402</v>
      </c>
      <c r="P29" s="322" t="s">
        <v>1220</v>
      </c>
      <c r="Q29" s="322" t="s">
        <v>1220</v>
      </c>
      <c r="R29" s="322" t="s">
        <v>1220</v>
      </c>
      <c r="S29" s="323">
        <v>40055</v>
      </c>
      <c r="U29" s="344" t="s">
        <v>1287</v>
      </c>
    </row>
    <row r="30" spans="2:21" s="319" customFormat="1" ht="63.75">
      <c r="B30" s="49" t="s">
        <v>1126</v>
      </c>
      <c r="C30" s="320">
        <v>40052</v>
      </c>
      <c r="D30" s="320">
        <v>40053</v>
      </c>
      <c r="E30" s="203" t="s">
        <v>1165</v>
      </c>
      <c r="F30" s="361" t="s">
        <v>1220</v>
      </c>
      <c r="G30" s="49" t="s">
        <v>1220</v>
      </c>
      <c r="H30" s="319">
        <v>0</v>
      </c>
      <c r="I30" s="15" t="s">
        <v>1327</v>
      </c>
      <c r="J30" s="15" t="s">
        <v>1327</v>
      </c>
      <c r="K30" s="49" t="s">
        <v>1166</v>
      </c>
      <c r="L30" s="49" t="s">
        <v>26</v>
      </c>
      <c r="M30" s="49" t="s">
        <v>1220</v>
      </c>
      <c r="N30" s="316" t="s">
        <v>1167</v>
      </c>
      <c r="O30" s="316" t="s">
        <v>1207</v>
      </c>
      <c r="P30" s="296" t="s">
        <v>1168</v>
      </c>
      <c r="Q30" s="15" t="s">
        <v>1171</v>
      </c>
      <c r="R30" s="15" t="s">
        <v>1170</v>
      </c>
      <c r="S30" s="320">
        <v>40053</v>
      </c>
      <c r="T30" s="285" t="s">
        <v>1169</v>
      </c>
      <c r="U30" s="344" t="s">
        <v>1287</v>
      </c>
    </row>
    <row r="31" spans="2:21" s="322" customFormat="1" ht="25.5">
      <c r="B31" s="196" t="s">
        <v>1126</v>
      </c>
      <c r="C31" s="323">
        <v>40041</v>
      </c>
      <c r="D31" s="323">
        <v>40031</v>
      </c>
      <c r="E31" s="303" t="s">
        <v>1157</v>
      </c>
      <c r="F31" s="359">
        <v>0.3333333333333333</v>
      </c>
      <c r="G31" s="196" t="s">
        <v>1158</v>
      </c>
      <c r="H31" s="322">
        <v>482</v>
      </c>
      <c r="I31" s="58" t="s">
        <v>1133</v>
      </c>
      <c r="J31" s="58" t="s">
        <v>1136</v>
      </c>
      <c r="K31" s="196" t="s">
        <v>1328</v>
      </c>
      <c r="L31" s="322" t="s">
        <v>1220</v>
      </c>
      <c r="M31" s="322" t="s">
        <v>1220</v>
      </c>
      <c r="N31" s="324" t="s">
        <v>1325</v>
      </c>
      <c r="O31" s="324" t="s">
        <v>1402</v>
      </c>
      <c r="P31" s="322" t="s">
        <v>1220</v>
      </c>
      <c r="Q31" s="322" t="s">
        <v>1220</v>
      </c>
      <c r="R31" s="322" t="s">
        <v>1220</v>
      </c>
      <c r="S31" s="323">
        <v>40041</v>
      </c>
      <c r="U31" s="344" t="s">
        <v>1287</v>
      </c>
    </row>
    <row r="32" spans="1:21" s="353" customFormat="1" ht="114.75">
      <c r="A32" s="319"/>
      <c r="B32" s="343" t="s">
        <v>1126</v>
      </c>
      <c r="C32" s="354">
        <v>40041</v>
      </c>
      <c r="D32" s="356">
        <v>40041</v>
      </c>
      <c r="E32" s="357" t="s">
        <v>1152</v>
      </c>
      <c r="F32" s="343" t="s">
        <v>1153</v>
      </c>
      <c r="G32" s="343" t="s">
        <v>1154</v>
      </c>
      <c r="H32" s="353">
        <v>213</v>
      </c>
      <c r="I32" s="343" t="s">
        <v>1137</v>
      </c>
      <c r="J32" s="343" t="s">
        <v>1134</v>
      </c>
      <c r="K32" s="170" t="s">
        <v>1161</v>
      </c>
      <c r="L32" s="15" t="s">
        <v>693</v>
      </c>
      <c r="M32" s="343" t="s">
        <v>692</v>
      </c>
      <c r="N32" s="343" t="s">
        <v>1326</v>
      </c>
      <c r="O32" s="343" t="s">
        <v>1207</v>
      </c>
      <c r="P32" s="363" t="s">
        <v>1347</v>
      </c>
      <c r="Q32" s="15" t="s">
        <v>1156</v>
      </c>
      <c r="R32" s="15" t="s">
        <v>1155</v>
      </c>
      <c r="S32" s="354">
        <v>40041</v>
      </c>
      <c r="T32" s="15" t="s">
        <v>1160</v>
      </c>
      <c r="U32" s="344" t="s">
        <v>1287</v>
      </c>
    </row>
    <row r="33" spans="1:21" s="353" customFormat="1" ht="63.75">
      <c r="A33" s="319"/>
      <c r="B33" s="343" t="s">
        <v>1126</v>
      </c>
      <c r="C33" s="354">
        <v>40035</v>
      </c>
      <c r="D33" s="356">
        <v>40035</v>
      </c>
      <c r="E33" s="355" t="s">
        <v>1144</v>
      </c>
      <c r="F33" s="343" t="s">
        <v>1145</v>
      </c>
      <c r="G33" s="343" t="s">
        <v>1146</v>
      </c>
      <c r="H33" s="353">
        <v>435</v>
      </c>
      <c r="I33" s="343" t="s">
        <v>1401</v>
      </c>
      <c r="J33" s="343" t="s">
        <v>1401</v>
      </c>
      <c r="K33" s="170" t="s">
        <v>1147</v>
      </c>
      <c r="L33" s="15" t="s">
        <v>1148</v>
      </c>
      <c r="M33" s="343" t="s">
        <v>692</v>
      </c>
      <c r="N33" s="343" t="s">
        <v>1326</v>
      </c>
      <c r="O33" s="343" t="s">
        <v>1207</v>
      </c>
      <c r="P33" s="533" t="s">
        <v>423</v>
      </c>
      <c r="Q33" s="15" t="s">
        <v>1149</v>
      </c>
      <c r="R33" s="15" t="s">
        <v>1150</v>
      </c>
      <c r="S33" s="354">
        <v>40035</v>
      </c>
      <c r="T33" s="15" t="s">
        <v>1151</v>
      </c>
      <c r="U33" s="344" t="s">
        <v>1287</v>
      </c>
    </row>
    <row r="34" spans="1:21" s="353" customFormat="1" ht="76.5">
      <c r="A34" s="319"/>
      <c r="B34" s="343" t="s">
        <v>1126</v>
      </c>
      <c r="C34" s="354">
        <v>40034</v>
      </c>
      <c r="D34" s="356">
        <v>40035</v>
      </c>
      <c r="E34" s="357" t="s">
        <v>1143</v>
      </c>
      <c r="F34" s="343" t="s">
        <v>1138</v>
      </c>
      <c r="G34" s="343" t="s">
        <v>1139</v>
      </c>
      <c r="H34" s="353">
        <v>271</v>
      </c>
      <c r="I34" s="343" t="s">
        <v>1030</v>
      </c>
      <c r="J34" s="343" t="s">
        <v>1134</v>
      </c>
      <c r="K34" s="170" t="s">
        <v>1140</v>
      </c>
      <c r="L34" s="15" t="s">
        <v>693</v>
      </c>
      <c r="M34" s="343" t="s">
        <v>692</v>
      </c>
      <c r="N34" s="343" t="s">
        <v>1326</v>
      </c>
      <c r="O34" s="343" t="s">
        <v>1207</v>
      </c>
      <c r="P34" s="534"/>
      <c r="Q34" s="15" t="s">
        <v>1142</v>
      </c>
      <c r="R34" s="343" t="s">
        <v>1141</v>
      </c>
      <c r="S34" s="354">
        <v>40035</v>
      </c>
      <c r="U34" s="344" t="s">
        <v>1287</v>
      </c>
    </row>
    <row r="35" spans="2:21" s="322" customFormat="1" ht="25.5">
      <c r="B35" s="196" t="s">
        <v>1126</v>
      </c>
      <c r="C35" s="323">
        <v>40034</v>
      </c>
      <c r="D35" s="323">
        <v>40023</v>
      </c>
      <c r="E35" s="303" t="s">
        <v>1132</v>
      </c>
      <c r="F35" s="196" t="s">
        <v>649</v>
      </c>
      <c r="G35" s="196" t="s">
        <v>58</v>
      </c>
      <c r="H35" s="322">
        <v>510</v>
      </c>
      <c r="I35" s="58" t="s">
        <v>1133</v>
      </c>
      <c r="J35" s="58" t="s">
        <v>1136</v>
      </c>
      <c r="K35" s="196" t="s">
        <v>1328</v>
      </c>
      <c r="L35" s="322" t="s">
        <v>1220</v>
      </c>
      <c r="M35" s="322" t="s">
        <v>1220</v>
      </c>
      <c r="N35" s="324" t="s">
        <v>1325</v>
      </c>
      <c r="O35" s="324" t="s">
        <v>1402</v>
      </c>
      <c r="P35" s="322" t="s">
        <v>1220</v>
      </c>
      <c r="Q35" s="322" t="s">
        <v>1220</v>
      </c>
      <c r="R35" s="322" t="s">
        <v>1220</v>
      </c>
      <c r="S35" s="323">
        <v>40027</v>
      </c>
      <c r="U35" s="344" t="s">
        <v>1287</v>
      </c>
    </row>
    <row r="36" spans="1:21" s="353" customFormat="1" ht="89.25">
      <c r="A36" s="319"/>
      <c r="B36" s="343" t="s">
        <v>1126</v>
      </c>
      <c r="C36" s="354">
        <v>40027</v>
      </c>
      <c r="D36" s="356">
        <v>40027</v>
      </c>
      <c r="E36" s="357" t="s">
        <v>1128</v>
      </c>
      <c r="F36" s="343" t="s">
        <v>1367</v>
      </c>
      <c r="G36" s="343" t="s">
        <v>1129</v>
      </c>
      <c r="H36" s="353">
        <v>72</v>
      </c>
      <c r="I36" s="170" t="s">
        <v>1137</v>
      </c>
      <c r="J36" s="170" t="s">
        <v>1136</v>
      </c>
      <c r="K36" s="343" t="s">
        <v>1130</v>
      </c>
      <c r="L36" s="15" t="s">
        <v>1131</v>
      </c>
      <c r="M36" s="343" t="s">
        <v>692</v>
      </c>
      <c r="N36" s="343" t="s">
        <v>1326</v>
      </c>
      <c r="O36" s="343" t="s">
        <v>1402</v>
      </c>
      <c r="P36" s="363" t="s">
        <v>1347</v>
      </c>
      <c r="Q36" s="15" t="s">
        <v>1220</v>
      </c>
      <c r="R36" s="343" t="s">
        <v>1220</v>
      </c>
      <c r="S36" s="354">
        <v>40027</v>
      </c>
      <c r="T36" s="15" t="s">
        <v>1135</v>
      </c>
      <c r="U36" s="358" t="s">
        <v>1287</v>
      </c>
    </row>
    <row r="37" spans="2:21" s="322" customFormat="1" ht="25.5">
      <c r="B37" s="196" t="s">
        <v>1126</v>
      </c>
      <c r="C37" s="323">
        <v>40027</v>
      </c>
      <c r="D37" s="323">
        <v>40016</v>
      </c>
      <c r="E37" s="303" t="s">
        <v>1127</v>
      </c>
      <c r="F37" s="196" t="s">
        <v>649</v>
      </c>
      <c r="G37" s="196" t="s">
        <v>1411</v>
      </c>
      <c r="H37" s="322">
        <v>900</v>
      </c>
      <c r="I37" s="58" t="s">
        <v>1137</v>
      </c>
      <c r="J37" s="58" t="s">
        <v>1136</v>
      </c>
      <c r="K37" s="196" t="s">
        <v>1328</v>
      </c>
      <c r="L37" s="322" t="s">
        <v>1220</v>
      </c>
      <c r="M37" s="322" t="s">
        <v>1220</v>
      </c>
      <c r="N37" s="324" t="s">
        <v>1325</v>
      </c>
      <c r="O37" s="324" t="s">
        <v>1402</v>
      </c>
      <c r="P37" s="322" t="s">
        <v>1220</v>
      </c>
      <c r="Q37" s="322" t="s">
        <v>1220</v>
      </c>
      <c r="R37" s="322" t="s">
        <v>1220</v>
      </c>
      <c r="S37" s="323">
        <v>40027</v>
      </c>
      <c r="U37" s="344" t="s">
        <v>1287</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1312</v>
      </c>
      <c r="C39" s="354">
        <v>40007</v>
      </c>
      <c r="D39" s="356">
        <v>39977</v>
      </c>
      <c r="E39" s="355" t="s">
        <v>1120</v>
      </c>
      <c r="F39" s="343" t="s">
        <v>1410</v>
      </c>
      <c r="G39" s="343" t="s">
        <v>1121</v>
      </c>
      <c r="H39" s="353">
        <v>20</v>
      </c>
      <c r="I39" s="343" t="s">
        <v>830</v>
      </c>
      <c r="J39" s="343" t="s">
        <v>830</v>
      </c>
      <c r="K39" s="343" t="s">
        <v>1122</v>
      </c>
      <c r="L39" s="336" t="s">
        <v>693</v>
      </c>
      <c r="M39" s="343" t="s">
        <v>692</v>
      </c>
      <c r="N39" s="343" t="s">
        <v>1326</v>
      </c>
      <c r="O39" s="343" t="s">
        <v>1389</v>
      </c>
      <c r="P39" s="296" t="s">
        <v>1123</v>
      </c>
      <c r="Q39" s="15" t="s">
        <v>1125</v>
      </c>
      <c r="R39" s="353" t="s">
        <v>1124</v>
      </c>
      <c r="S39" s="354">
        <v>40007</v>
      </c>
      <c r="U39" s="344" t="s">
        <v>1287</v>
      </c>
    </row>
    <row r="40" spans="2:21" s="322" customFormat="1" ht="12.75">
      <c r="B40" s="196" t="s">
        <v>1312</v>
      </c>
      <c r="C40" s="323">
        <v>40006</v>
      </c>
      <c r="D40" s="323">
        <v>39976</v>
      </c>
      <c r="E40" s="196" t="s">
        <v>1119</v>
      </c>
      <c r="F40" s="196" t="s">
        <v>649</v>
      </c>
      <c r="G40" s="196" t="s">
        <v>1118</v>
      </c>
      <c r="H40" s="322">
        <v>896</v>
      </c>
      <c r="I40" s="322" t="s">
        <v>830</v>
      </c>
      <c r="J40" s="322" t="s">
        <v>830</v>
      </c>
      <c r="K40" s="196" t="s">
        <v>1328</v>
      </c>
      <c r="L40" s="322" t="s">
        <v>1220</v>
      </c>
      <c r="M40" s="322" t="s">
        <v>1220</v>
      </c>
      <c r="N40" s="324" t="s">
        <v>1325</v>
      </c>
      <c r="O40" s="324" t="s">
        <v>1402</v>
      </c>
      <c r="P40" s="322" t="s">
        <v>1220</v>
      </c>
      <c r="Q40" s="322" t="s">
        <v>1220</v>
      </c>
      <c r="R40" s="322" t="s">
        <v>1220</v>
      </c>
      <c r="S40" s="323">
        <v>40006</v>
      </c>
      <c r="U40" s="344" t="s">
        <v>1287</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1311</v>
      </c>
      <c r="C42" s="323">
        <v>39991</v>
      </c>
      <c r="D42" s="323" t="s">
        <v>4</v>
      </c>
      <c r="E42" s="196" t="s">
        <v>5</v>
      </c>
      <c r="F42" s="322" t="s">
        <v>1373</v>
      </c>
      <c r="G42" s="322" t="s">
        <v>1424</v>
      </c>
      <c r="H42" s="322">
        <f>2160-66</f>
        <v>2094</v>
      </c>
      <c r="I42" s="322" t="s">
        <v>830</v>
      </c>
      <c r="J42" s="322" t="s">
        <v>830</v>
      </c>
      <c r="K42" s="322" t="s">
        <v>784</v>
      </c>
      <c r="L42" s="322" t="s">
        <v>1220</v>
      </c>
      <c r="M42" s="322" t="s">
        <v>1220</v>
      </c>
      <c r="N42" s="324" t="s">
        <v>1325</v>
      </c>
      <c r="O42" s="324" t="s">
        <v>1402</v>
      </c>
      <c r="P42" s="322" t="s">
        <v>1220</v>
      </c>
      <c r="Q42" s="322" t="s">
        <v>1220</v>
      </c>
      <c r="R42" s="322" t="s">
        <v>1220</v>
      </c>
      <c r="S42" s="323">
        <v>39992</v>
      </c>
      <c r="U42" s="344" t="s">
        <v>1287</v>
      </c>
    </row>
    <row r="43" spans="1:21" s="168" customFormat="1" ht="63.75">
      <c r="A43" s="336"/>
      <c r="B43" s="168" t="s">
        <v>1311</v>
      </c>
      <c r="C43" s="215">
        <v>39988</v>
      </c>
      <c r="D43" s="215">
        <v>39988</v>
      </c>
      <c r="E43" s="205" t="s">
        <v>3</v>
      </c>
      <c r="F43" s="168" t="s">
        <v>776</v>
      </c>
      <c r="G43" s="168" t="s">
        <v>777</v>
      </c>
      <c r="H43" s="168">
        <v>43</v>
      </c>
      <c r="I43" s="168" t="s">
        <v>830</v>
      </c>
      <c r="J43" s="168" t="s">
        <v>778</v>
      </c>
      <c r="K43" s="337" t="s">
        <v>6</v>
      </c>
      <c r="L43" s="336" t="s">
        <v>693</v>
      </c>
      <c r="M43" s="336" t="s">
        <v>692</v>
      </c>
      <c r="N43" s="336" t="s">
        <v>1326</v>
      </c>
      <c r="O43" s="345" t="s">
        <v>866</v>
      </c>
      <c r="P43" s="296" t="s">
        <v>7</v>
      </c>
      <c r="Q43" s="15" t="s">
        <v>868</v>
      </c>
      <c r="R43" s="336" t="s">
        <v>867</v>
      </c>
      <c r="S43" s="346">
        <v>39988</v>
      </c>
      <c r="T43" s="336"/>
      <c r="U43" s="344" t="s">
        <v>1287</v>
      </c>
    </row>
    <row r="44" spans="1:21" s="342" customFormat="1" ht="25.5">
      <c r="A44" s="339"/>
      <c r="B44" s="340" t="s">
        <v>1311</v>
      </c>
      <c r="C44" s="341">
        <v>39986</v>
      </c>
      <c r="D44" s="215" t="s">
        <v>1220</v>
      </c>
      <c r="E44" s="343" t="s">
        <v>1220</v>
      </c>
      <c r="F44" s="340" t="s">
        <v>785</v>
      </c>
      <c r="G44" s="340" t="s">
        <v>786</v>
      </c>
      <c r="H44" s="340">
        <v>14</v>
      </c>
      <c r="I44" s="340" t="s">
        <v>830</v>
      </c>
      <c r="J44" s="340" t="s">
        <v>1395</v>
      </c>
      <c r="K44" s="296" t="s">
        <v>558</v>
      </c>
      <c r="L44" s="317" t="s">
        <v>561</v>
      </c>
      <c r="M44" s="345" t="s">
        <v>692</v>
      </c>
      <c r="N44" s="345" t="s">
        <v>1326</v>
      </c>
      <c r="O44" s="345" t="s">
        <v>1207</v>
      </c>
      <c r="P44" s="345" t="s">
        <v>1220</v>
      </c>
      <c r="Q44" s="345" t="s">
        <v>563</v>
      </c>
      <c r="R44" s="345" t="s">
        <v>560</v>
      </c>
      <c r="S44" s="347">
        <v>39986</v>
      </c>
      <c r="T44" s="345"/>
      <c r="U44" s="344" t="s">
        <v>1287</v>
      </c>
    </row>
    <row r="45" spans="2:21" s="318" customFormat="1" ht="76.5">
      <c r="B45" s="331" t="s">
        <v>1311</v>
      </c>
      <c r="C45" s="332">
        <v>39983</v>
      </c>
      <c r="D45" s="332">
        <v>39983</v>
      </c>
      <c r="E45" s="203" t="s">
        <v>1455</v>
      </c>
      <c r="F45" s="331" t="s">
        <v>652</v>
      </c>
      <c r="G45" s="331" t="s">
        <v>653</v>
      </c>
      <c r="H45" s="331">
        <v>70</v>
      </c>
      <c r="I45" s="331" t="s">
        <v>830</v>
      </c>
      <c r="J45" s="331" t="s">
        <v>1395</v>
      </c>
      <c r="K45" s="333" t="s">
        <v>651</v>
      </c>
      <c r="L45" s="334" t="s">
        <v>389</v>
      </c>
      <c r="M45" s="334" t="s">
        <v>692</v>
      </c>
      <c r="N45" s="334" t="s">
        <v>1326</v>
      </c>
      <c r="O45" s="334" t="s">
        <v>1207</v>
      </c>
      <c r="P45" s="331" t="s">
        <v>1220</v>
      </c>
      <c r="Q45" s="336" t="s">
        <v>0</v>
      </c>
      <c r="R45" s="336" t="s">
        <v>869</v>
      </c>
      <c r="S45" s="332">
        <v>39983</v>
      </c>
      <c r="T45" s="331"/>
      <c r="U45" s="335" t="s">
        <v>1287</v>
      </c>
    </row>
    <row r="46" spans="2:21" s="318" customFormat="1" ht="25.5">
      <c r="B46" s="319" t="s">
        <v>1311</v>
      </c>
      <c r="C46" s="320">
        <v>39981</v>
      </c>
      <c r="D46" s="319" t="s">
        <v>1220</v>
      </c>
      <c r="E46" s="319" t="s">
        <v>1220</v>
      </c>
      <c r="F46" s="319" t="s">
        <v>654</v>
      </c>
      <c r="G46" s="319" t="s">
        <v>655</v>
      </c>
      <c r="H46" s="319">
        <v>17</v>
      </c>
      <c r="I46" s="319" t="s">
        <v>830</v>
      </c>
      <c r="J46" s="319" t="s">
        <v>1395</v>
      </c>
      <c r="K46" s="296" t="s">
        <v>558</v>
      </c>
      <c r="L46" s="317" t="s">
        <v>561</v>
      </c>
      <c r="M46" s="317" t="s">
        <v>692</v>
      </c>
      <c r="N46" s="334" t="s">
        <v>1326</v>
      </c>
      <c r="O46" s="317" t="s">
        <v>1207</v>
      </c>
      <c r="P46" s="319" t="s">
        <v>1220</v>
      </c>
      <c r="Q46" s="345" t="s">
        <v>563</v>
      </c>
      <c r="R46" s="319" t="s">
        <v>560</v>
      </c>
      <c r="S46" s="320">
        <v>39981</v>
      </c>
      <c r="T46" s="319"/>
      <c r="U46" s="44" t="s">
        <v>1287</v>
      </c>
    </row>
    <row r="47" spans="1:21" s="321" customFormat="1" ht="25.5">
      <c r="A47" s="318"/>
      <c r="B47" s="322" t="s">
        <v>1311</v>
      </c>
      <c r="C47" s="323">
        <v>39978</v>
      </c>
      <c r="D47" s="323">
        <v>39968</v>
      </c>
      <c r="E47" s="325" t="s">
        <v>658</v>
      </c>
      <c r="F47" s="338" t="s">
        <v>649</v>
      </c>
      <c r="G47" s="322" t="s">
        <v>783</v>
      </c>
      <c r="H47" s="322">
        <v>897</v>
      </c>
      <c r="I47" s="322" t="s">
        <v>830</v>
      </c>
      <c r="J47" s="322" t="s">
        <v>830</v>
      </c>
      <c r="K47" s="326" t="s">
        <v>1328</v>
      </c>
      <c r="L47" s="324" t="s">
        <v>1220</v>
      </c>
      <c r="M47" s="324" t="s">
        <v>1220</v>
      </c>
      <c r="N47" s="324" t="s">
        <v>1325</v>
      </c>
      <c r="O47" s="324" t="s">
        <v>1402</v>
      </c>
      <c r="P47" s="303" t="s">
        <v>1220</v>
      </c>
      <c r="Q47" s="303" t="s">
        <v>1220</v>
      </c>
      <c r="R47" s="322" t="s">
        <v>1220</v>
      </c>
      <c r="S47" s="323">
        <v>39978</v>
      </c>
      <c r="T47" s="322"/>
      <c r="U47" s="44" t="s">
        <v>1287</v>
      </c>
    </row>
    <row r="48" spans="1:21" s="321" customFormat="1" ht="25.5">
      <c r="A48" s="318"/>
      <c r="B48" s="322" t="s">
        <v>1311</v>
      </c>
      <c r="C48" s="323">
        <v>39975</v>
      </c>
      <c r="D48" s="323">
        <v>39974</v>
      </c>
      <c r="E48" s="207" t="s">
        <v>780</v>
      </c>
      <c r="F48" s="322" t="s">
        <v>1410</v>
      </c>
      <c r="G48" s="322" t="s">
        <v>851</v>
      </c>
      <c r="H48" s="322">
        <v>180</v>
      </c>
      <c r="I48" s="322" t="s">
        <v>830</v>
      </c>
      <c r="J48" s="322" t="s">
        <v>1395</v>
      </c>
      <c r="K48" s="326" t="s">
        <v>1328</v>
      </c>
      <c r="L48" s="324" t="s">
        <v>1220</v>
      </c>
      <c r="M48" s="324" t="s">
        <v>1220</v>
      </c>
      <c r="N48" s="324" t="s">
        <v>1325</v>
      </c>
      <c r="O48" s="324" t="s">
        <v>1402</v>
      </c>
      <c r="P48" s="303" t="s">
        <v>1220</v>
      </c>
      <c r="Q48" s="303" t="s">
        <v>1220</v>
      </c>
      <c r="R48" s="322" t="s">
        <v>1220</v>
      </c>
      <c r="S48" s="323">
        <v>39975</v>
      </c>
      <c r="T48" s="322"/>
      <c r="U48" s="44" t="s">
        <v>1287</v>
      </c>
    </row>
    <row r="49" spans="2:21" s="318" customFormat="1" ht="63.75">
      <c r="B49" s="319" t="s">
        <v>1311</v>
      </c>
      <c r="C49" s="320">
        <v>39975</v>
      </c>
      <c r="D49" s="320" t="s">
        <v>1220</v>
      </c>
      <c r="E49" s="328" t="s">
        <v>1220</v>
      </c>
      <c r="F49" s="319" t="s">
        <v>1457</v>
      </c>
      <c r="G49" s="319" t="s">
        <v>1456</v>
      </c>
      <c r="H49" s="319">
        <v>81</v>
      </c>
      <c r="I49" s="319" t="s">
        <v>830</v>
      </c>
      <c r="J49" s="319" t="s">
        <v>1458</v>
      </c>
      <c r="K49" s="316" t="s">
        <v>1459</v>
      </c>
      <c r="L49" s="317" t="s">
        <v>782</v>
      </c>
      <c r="M49" s="317" t="s">
        <v>1329</v>
      </c>
      <c r="N49" s="317" t="s">
        <v>1329</v>
      </c>
      <c r="O49" s="317" t="s">
        <v>1207</v>
      </c>
      <c r="P49" s="296" t="s">
        <v>9</v>
      </c>
      <c r="Q49" s="336" t="s">
        <v>1</v>
      </c>
      <c r="R49" s="336" t="s">
        <v>2</v>
      </c>
      <c r="S49" s="320">
        <v>39975</v>
      </c>
      <c r="T49" s="319"/>
      <c r="U49" s="44" t="s">
        <v>1287</v>
      </c>
    </row>
    <row r="50" spans="2:21" s="318" customFormat="1" ht="51">
      <c r="B50" s="319" t="s">
        <v>1311</v>
      </c>
      <c r="C50" s="320">
        <v>39972</v>
      </c>
      <c r="D50" s="320">
        <v>39972</v>
      </c>
      <c r="E50" s="205" t="s">
        <v>656</v>
      </c>
      <c r="F50" s="319" t="s">
        <v>860</v>
      </c>
      <c r="G50" s="319" t="s">
        <v>781</v>
      </c>
      <c r="H50" s="319" t="s">
        <v>144</v>
      </c>
      <c r="I50" s="319" t="s">
        <v>830</v>
      </c>
      <c r="J50" s="319" t="s">
        <v>1395</v>
      </c>
      <c r="K50" s="316" t="s">
        <v>865</v>
      </c>
      <c r="L50" s="317" t="s">
        <v>782</v>
      </c>
      <c r="M50" s="317" t="s">
        <v>145</v>
      </c>
      <c r="N50" s="317" t="s">
        <v>1329</v>
      </c>
      <c r="O50" s="317" t="s">
        <v>373</v>
      </c>
      <c r="P50" s="533" t="s">
        <v>8</v>
      </c>
      <c r="Q50" s="336" t="s">
        <v>1</v>
      </c>
      <c r="R50" s="336" t="s">
        <v>2</v>
      </c>
      <c r="S50" s="320">
        <v>39972</v>
      </c>
      <c r="T50" s="319"/>
      <c r="U50" s="44"/>
    </row>
    <row r="51" spans="2:21" s="318" customFormat="1" ht="76.5">
      <c r="B51" s="319" t="s">
        <v>1311</v>
      </c>
      <c r="C51" s="320">
        <v>39972</v>
      </c>
      <c r="D51" s="320">
        <v>39972</v>
      </c>
      <c r="E51" s="205" t="s">
        <v>656</v>
      </c>
      <c r="F51" s="319" t="s">
        <v>1460</v>
      </c>
      <c r="G51" s="319" t="s">
        <v>1461</v>
      </c>
      <c r="H51" s="319">
        <v>543</v>
      </c>
      <c r="I51" s="319" t="s">
        <v>830</v>
      </c>
      <c r="J51" s="319" t="s">
        <v>830</v>
      </c>
      <c r="K51" s="170" t="s">
        <v>657</v>
      </c>
      <c r="L51" s="317" t="s">
        <v>782</v>
      </c>
      <c r="M51" s="317" t="s">
        <v>1329</v>
      </c>
      <c r="N51" s="317" t="s">
        <v>1329</v>
      </c>
      <c r="O51" s="317" t="s">
        <v>1207</v>
      </c>
      <c r="P51" s="534"/>
      <c r="Q51" s="336" t="s">
        <v>1</v>
      </c>
      <c r="R51" s="336" t="s">
        <v>2</v>
      </c>
      <c r="S51" s="320">
        <v>39972</v>
      </c>
      <c r="T51" s="120" t="s">
        <v>10</v>
      </c>
      <c r="U51" s="344" t="s">
        <v>1287</v>
      </c>
    </row>
    <row r="52" spans="1:21" s="321" customFormat="1" ht="25.5">
      <c r="A52" s="318"/>
      <c r="B52" s="322" t="s">
        <v>1311</v>
      </c>
      <c r="C52" s="323">
        <v>39971</v>
      </c>
      <c r="D52" s="323">
        <v>39960</v>
      </c>
      <c r="E52" s="325" t="s">
        <v>779</v>
      </c>
      <c r="F52" s="322" t="s">
        <v>649</v>
      </c>
      <c r="G52" s="322" t="s">
        <v>1290</v>
      </c>
      <c r="H52" s="322">
        <v>730</v>
      </c>
      <c r="I52" s="322" t="s">
        <v>830</v>
      </c>
      <c r="J52" s="322" t="s">
        <v>830</v>
      </c>
      <c r="K52" s="58" t="s">
        <v>1328</v>
      </c>
      <c r="L52" s="324" t="s">
        <v>1220</v>
      </c>
      <c r="M52" s="324" t="s">
        <v>1220</v>
      </c>
      <c r="N52" s="324" t="s">
        <v>1325</v>
      </c>
      <c r="O52" s="324" t="s">
        <v>1402</v>
      </c>
      <c r="P52" s="303" t="s">
        <v>1220</v>
      </c>
      <c r="Q52" s="303" t="s">
        <v>1220</v>
      </c>
      <c r="R52" s="322"/>
      <c r="S52" s="323">
        <v>39971</v>
      </c>
      <c r="T52" s="12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1310</v>
      </c>
      <c r="C54" s="283">
        <v>39960</v>
      </c>
      <c r="D54" s="296">
        <v>39961</v>
      </c>
      <c r="E54" s="296" t="s">
        <v>574</v>
      </c>
      <c r="F54" s="296" t="s">
        <v>570</v>
      </c>
      <c r="G54" s="296" t="s">
        <v>1411</v>
      </c>
      <c r="H54" s="312">
        <v>225</v>
      </c>
      <c r="I54" s="296" t="s">
        <v>830</v>
      </c>
      <c r="J54" s="296" t="s">
        <v>830</v>
      </c>
      <c r="K54" s="296" t="s">
        <v>571</v>
      </c>
      <c r="L54" s="296" t="s">
        <v>389</v>
      </c>
      <c r="M54" s="296" t="s">
        <v>746</v>
      </c>
      <c r="N54" s="296" t="s">
        <v>1329</v>
      </c>
      <c r="O54" s="296" t="s">
        <v>1207</v>
      </c>
      <c r="P54" s="296" t="s">
        <v>1355</v>
      </c>
      <c r="Q54" s="296" t="s">
        <v>1771</v>
      </c>
      <c r="R54" s="296" t="s">
        <v>572</v>
      </c>
      <c r="S54" s="296">
        <v>39960</v>
      </c>
      <c r="T54" s="296"/>
      <c r="U54" s="44" t="s">
        <v>1287</v>
      </c>
    </row>
    <row r="55" spans="1:21" s="4" customFormat="1" ht="89.25">
      <c r="A55" s="327"/>
      <c r="B55" s="282" t="s">
        <v>1310</v>
      </c>
      <c r="C55" s="283">
        <v>39939</v>
      </c>
      <c r="D55" s="296">
        <v>39939</v>
      </c>
      <c r="E55" s="296" t="s">
        <v>562</v>
      </c>
      <c r="F55" s="296" t="s">
        <v>559</v>
      </c>
      <c r="G55" s="296" t="s">
        <v>137</v>
      </c>
      <c r="H55" s="312">
        <v>47</v>
      </c>
      <c r="I55" s="296" t="s">
        <v>1395</v>
      </c>
      <c r="J55" s="296" t="s">
        <v>1395</v>
      </c>
      <c r="K55" s="296" t="s">
        <v>558</v>
      </c>
      <c r="L55" s="296" t="s">
        <v>561</v>
      </c>
      <c r="M55" s="282" t="s">
        <v>692</v>
      </c>
      <c r="N55" s="296" t="s">
        <v>1326</v>
      </c>
      <c r="O55" s="296" t="s">
        <v>1207</v>
      </c>
      <c r="P55" s="296"/>
      <c r="Q55" s="296" t="s">
        <v>563</v>
      </c>
      <c r="R55" s="296" t="s">
        <v>560</v>
      </c>
      <c r="S55" s="296">
        <v>39939</v>
      </c>
      <c r="T55" s="296" t="s">
        <v>1354</v>
      </c>
      <c r="U55" s="44" t="s">
        <v>1287</v>
      </c>
    </row>
    <row r="56" spans="1:21" s="4" customFormat="1" ht="38.25">
      <c r="A56" s="327"/>
      <c r="B56" s="282" t="s">
        <v>1310</v>
      </c>
      <c r="C56" s="283">
        <v>39937</v>
      </c>
      <c r="D56" s="296">
        <v>39937</v>
      </c>
      <c r="E56" s="296" t="s">
        <v>1220</v>
      </c>
      <c r="F56" s="296" t="s">
        <v>1322</v>
      </c>
      <c r="G56" s="296" t="s">
        <v>153</v>
      </c>
      <c r="H56" s="312">
        <v>165</v>
      </c>
      <c r="I56" s="296" t="s">
        <v>1401</v>
      </c>
      <c r="J56" s="296" t="s">
        <v>1350</v>
      </c>
      <c r="K56" s="296" t="s">
        <v>1351</v>
      </c>
      <c r="L56" s="296" t="s">
        <v>693</v>
      </c>
      <c r="M56" s="282" t="s">
        <v>1329</v>
      </c>
      <c r="N56" s="296" t="s">
        <v>1329</v>
      </c>
      <c r="O56" s="296" t="s">
        <v>1233</v>
      </c>
      <c r="P56" s="296"/>
      <c r="Q56" s="296" t="s">
        <v>1352</v>
      </c>
      <c r="R56" s="296" t="s">
        <v>1353</v>
      </c>
      <c r="S56" s="296">
        <v>39937</v>
      </c>
      <c r="T56" s="296"/>
      <c r="U56" s="44" t="s">
        <v>1287</v>
      </c>
    </row>
    <row r="57" spans="1:21" s="4" customFormat="1" ht="38.25">
      <c r="A57" s="327"/>
      <c r="B57" s="284" t="s">
        <v>1310</v>
      </c>
      <c r="C57" s="308">
        <v>39949</v>
      </c>
      <c r="D57" s="303">
        <v>39919</v>
      </c>
      <c r="E57" s="303" t="s">
        <v>568</v>
      </c>
      <c r="F57" s="303" t="s">
        <v>1373</v>
      </c>
      <c r="G57" s="303" t="s">
        <v>569</v>
      </c>
      <c r="H57" s="311">
        <v>1524</v>
      </c>
      <c r="I57" s="303" t="s">
        <v>830</v>
      </c>
      <c r="J57" s="303" t="s">
        <v>830</v>
      </c>
      <c r="K57" s="303" t="s">
        <v>739</v>
      </c>
      <c r="L57" s="303" t="s">
        <v>1220</v>
      </c>
      <c r="M57" s="303" t="s">
        <v>1220</v>
      </c>
      <c r="N57" s="303" t="s">
        <v>1325</v>
      </c>
      <c r="O57" s="303" t="s">
        <v>1402</v>
      </c>
      <c r="P57" s="303" t="s">
        <v>1220</v>
      </c>
      <c r="Q57" s="303" t="s">
        <v>1220</v>
      </c>
      <c r="R57" s="303" t="s">
        <v>1220</v>
      </c>
      <c r="S57" s="57">
        <v>39949</v>
      </c>
      <c r="T57" s="303"/>
      <c r="U57" s="44" t="s">
        <v>1287</v>
      </c>
    </row>
    <row r="58" spans="1:21" s="4" customFormat="1" ht="25.5">
      <c r="A58" s="327"/>
      <c r="B58" s="284" t="s">
        <v>1310</v>
      </c>
      <c r="C58" s="308">
        <v>39943</v>
      </c>
      <c r="D58" s="303">
        <v>39938</v>
      </c>
      <c r="E58" s="303" t="s">
        <v>566</v>
      </c>
      <c r="F58" s="303" t="s">
        <v>649</v>
      </c>
      <c r="G58" s="303" t="s">
        <v>567</v>
      </c>
      <c r="H58" s="311">
        <v>718</v>
      </c>
      <c r="I58" s="303" t="s">
        <v>830</v>
      </c>
      <c r="J58" s="303" t="s">
        <v>830</v>
      </c>
      <c r="K58" s="303" t="s">
        <v>739</v>
      </c>
      <c r="L58" s="303" t="s">
        <v>1220</v>
      </c>
      <c r="M58" s="303" t="s">
        <v>1220</v>
      </c>
      <c r="N58" s="303" t="s">
        <v>1325</v>
      </c>
      <c r="O58" s="303" t="s">
        <v>1402</v>
      </c>
      <c r="P58" s="303" t="s">
        <v>1220</v>
      </c>
      <c r="Q58" s="303" t="s">
        <v>1220</v>
      </c>
      <c r="R58" s="303" t="s">
        <v>1220</v>
      </c>
      <c r="S58" s="57">
        <v>39943</v>
      </c>
      <c r="T58" s="303"/>
      <c r="U58" s="44" t="s">
        <v>1287</v>
      </c>
    </row>
    <row r="59" spans="1:21" s="4" customFormat="1" ht="38.25">
      <c r="A59" s="327"/>
      <c r="B59" s="284" t="s">
        <v>1310</v>
      </c>
      <c r="C59" s="308">
        <v>39938</v>
      </c>
      <c r="D59" s="303">
        <v>39937</v>
      </c>
      <c r="E59" s="308" t="s">
        <v>564</v>
      </c>
      <c r="F59" s="303" t="s">
        <v>1410</v>
      </c>
      <c r="G59" s="303" t="s">
        <v>974</v>
      </c>
      <c r="H59" s="311">
        <v>176</v>
      </c>
      <c r="I59" s="303" t="s">
        <v>1395</v>
      </c>
      <c r="J59" s="303" t="s">
        <v>1395</v>
      </c>
      <c r="K59" s="303" t="s">
        <v>739</v>
      </c>
      <c r="L59" s="303" t="s">
        <v>1220</v>
      </c>
      <c r="M59" s="303" t="s">
        <v>1220</v>
      </c>
      <c r="N59" s="303" t="s">
        <v>1325</v>
      </c>
      <c r="O59" s="303" t="s">
        <v>1402</v>
      </c>
      <c r="P59" s="303" t="s">
        <v>1220</v>
      </c>
      <c r="Q59" s="303" t="s">
        <v>1220</v>
      </c>
      <c r="R59" s="303" t="s">
        <v>1220</v>
      </c>
      <c r="S59" s="57">
        <v>39938</v>
      </c>
      <c r="T59" s="313" t="s">
        <v>575</v>
      </c>
      <c r="U59" s="44" t="s">
        <v>1287</v>
      </c>
    </row>
    <row r="60" spans="1:21" s="4" customFormat="1" ht="25.5">
      <c r="A60" s="327"/>
      <c r="B60" s="284" t="s">
        <v>1310</v>
      </c>
      <c r="C60" s="308">
        <v>39936</v>
      </c>
      <c r="D60" s="303">
        <v>39926</v>
      </c>
      <c r="E60" s="308" t="s">
        <v>565</v>
      </c>
      <c r="F60" s="303" t="s">
        <v>649</v>
      </c>
      <c r="G60" s="303" t="s">
        <v>843</v>
      </c>
      <c r="H60" s="311">
        <v>765</v>
      </c>
      <c r="I60" s="303" t="s">
        <v>830</v>
      </c>
      <c r="J60" s="303" t="s">
        <v>830</v>
      </c>
      <c r="K60" s="303" t="s">
        <v>739</v>
      </c>
      <c r="L60" s="303" t="s">
        <v>1220</v>
      </c>
      <c r="M60" s="303" t="s">
        <v>1220</v>
      </c>
      <c r="N60" s="303" t="s">
        <v>1325</v>
      </c>
      <c r="O60" s="303" t="s">
        <v>1402</v>
      </c>
      <c r="P60" s="303" t="s">
        <v>1220</v>
      </c>
      <c r="Q60" s="303" t="s">
        <v>1220</v>
      </c>
      <c r="R60" s="303" t="s">
        <v>1220</v>
      </c>
      <c r="S60" s="57">
        <v>39936</v>
      </c>
      <c r="T60" s="303"/>
      <c r="U60" s="44" t="s">
        <v>1287</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1309</v>
      </c>
      <c r="C62" s="283">
        <v>39916</v>
      </c>
      <c r="D62" s="296">
        <v>39917</v>
      </c>
      <c r="E62" s="296" t="s">
        <v>977</v>
      </c>
      <c r="F62" s="296" t="s">
        <v>976</v>
      </c>
      <c r="G62" s="296" t="s">
        <v>129</v>
      </c>
      <c r="H62" s="312">
        <v>40</v>
      </c>
      <c r="I62" s="296" t="s">
        <v>1327</v>
      </c>
      <c r="J62" s="296" t="s">
        <v>1327</v>
      </c>
      <c r="K62" s="296" t="s">
        <v>979</v>
      </c>
      <c r="L62" s="296" t="s">
        <v>389</v>
      </c>
      <c r="M62" s="296" t="s">
        <v>692</v>
      </c>
      <c r="N62" s="296" t="s">
        <v>1326</v>
      </c>
      <c r="O62" s="296" t="s">
        <v>1207</v>
      </c>
      <c r="P62" s="296"/>
      <c r="Q62" s="296" t="s">
        <v>573</v>
      </c>
      <c r="R62" s="296" t="s">
        <v>557</v>
      </c>
      <c r="S62" s="296">
        <f>C62</f>
        <v>39916</v>
      </c>
      <c r="T62" s="296" t="s">
        <v>555</v>
      </c>
      <c r="U62" s="44" t="s">
        <v>1287</v>
      </c>
    </row>
    <row r="63" spans="1:21" s="4" customFormat="1" ht="76.5">
      <c r="A63" s="327"/>
      <c r="B63" s="282" t="s">
        <v>1309</v>
      </c>
      <c r="C63" s="283">
        <v>39911</v>
      </c>
      <c r="D63" s="296">
        <v>39912</v>
      </c>
      <c r="E63" s="296" t="s">
        <v>975</v>
      </c>
      <c r="F63" s="296" t="s">
        <v>973</v>
      </c>
      <c r="G63" s="296" t="s">
        <v>974</v>
      </c>
      <c r="H63" s="312">
        <v>45</v>
      </c>
      <c r="I63" s="296" t="s">
        <v>1401</v>
      </c>
      <c r="J63" s="296" t="s">
        <v>842</v>
      </c>
      <c r="K63" s="296" t="s">
        <v>252</v>
      </c>
      <c r="L63" s="296" t="s">
        <v>389</v>
      </c>
      <c r="M63" s="282" t="s">
        <v>692</v>
      </c>
      <c r="N63" s="296" t="s">
        <v>1326</v>
      </c>
      <c r="O63" s="296" t="s">
        <v>1207</v>
      </c>
      <c r="P63" s="296"/>
      <c r="Q63" s="296" t="s">
        <v>253</v>
      </c>
      <c r="R63" s="296" t="s">
        <v>254</v>
      </c>
      <c r="S63" s="296">
        <f>C63</f>
        <v>39911</v>
      </c>
      <c r="T63" s="296" t="s">
        <v>556</v>
      </c>
      <c r="U63" s="44" t="s">
        <v>1287</v>
      </c>
    </row>
    <row r="64" spans="1:21" s="4" customFormat="1" ht="51">
      <c r="A64" s="327"/>
      <c r="B64" s="284" t="s">
        <v>1309</v>
      </c>
      <c r="C64" s="308">
        <v>39908</v>
      </c>
      <c r="D64" s="303">
        <v>39898</v>
      </c>
      <c r="E64" s="303" t="s">
        <v>980</v>
      </c>
      <c r="F64" s="303" t="s">
        <v>649</v>
      </c>
      <c r="G64" s="303" t="s">
        <v>1411</v>
      </c>
      <c r="H64" s="311">
        <v>900</v>
      </c>
      <c r="I64" s="303" t="s">
        <v>830</v>
      </c>
      <c r="J64" s="303" t="s">
        <v>830</v>
      </c>
      <c r="K64" s="303" t="s">
        <v>739</v>
      </c>
      <c r="L64" s="303" t="s">
        <v>1220</v>
      </c>
      <c r="M64" s="303" t="s">
        <v>1220</v>
      </c>
      <c r="N64" s="303" t="s">
        <v>1325</v>
      </c>
      <c r="O64" s="303" t="s">
        <v>1402</v>
      </c>
      <c r="P64" s="303" t="s">
        <v>1220</v>
      </c>
      <c r="Q64" s="303" t="s">
        <v>1220</v>
      </c>
      <c r="R64" s="303" t="s">
        <v>1220</v>
      </c>
      <c r="S64" s="57">
        <f>C64</f>
        <v>39908</v>
      </c>
      <c r="T64" s="303" t="s">
        <v>981</v>
      </c>
      <c r="U64" s="44" t="s">
        <v>1287</v>
      </c>
    </row>
    <row r="65" spans="1:21" s="4" customFormat="1" ht="38.25">
      <c r="A65" s="327"/>
      <c r="B65" s="284" t="s">
        <v>1309</v>
      </c>
      <c r="C65" s="308">
        <v>39908</v>
      </c>
      <c r="D65" s="303">
        <v>39895</v>
      </c>
      <c r="E65" s="303" t="s">
        <v>972</v>
      </c>
      <c r="F65" s="303" t="s">
        <v>649</v>
      </c>
      <c r="G65" s="303" t="s">
        <v>1411</v>
      </c>
      <c r="H65" s="311">
        <v>900</v>
      </c>
      <c r="I65" s="303" t="s">
        <v>1395</v>
      </c>
      <c r="J65" s="303" t="s">
        <v>978</v>
      </c>
      <c r="K65" s="303" t="s">
        <v>90</v>
      </c>
      <c r="L65" s="303" t="s">
        <v>1220</v>
      </c>
      <c r="M65" s="303" t="s">
        <v>1220</v>
      </c>
      <c r="N65" s="303" t="s">
        <v>1325</v>
      </c>
      <c r="O65" s="303" t="s">
        <v>1113</v>
      </c>
      <c r="P65" s="303" t="s">
        <v>1220</v>
      </c>
      <c r="Q65" s="303" t="s">
        <v>1220</v>
      </c>
      <c r="R65" s="303" t="s">
        <v>1220</v>
      </c>
      <c r="S65" s="57">
        <f>C65</f>
        <v>39908</v>
      </c>
      <c r="T65" s="303" t="s">
        <v>982</v>
      </c>
      <c r="U65" s="44" t="s">
        <v>1287</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1308</v>
      </c>
      <c r="C67" s="303">
        <v>39901</v>
      </c>
      <c r="D67" s="303">
        <v>39896</v>
      </c>
      <c r="E67" s="303" t="s">
        <v>95</v>
      </c>
      <c r="F67" s="303" t="s">
        <v>1322</v>
      </c>
      <c r="G67" s="303" t="s">
        <v>858</v>
      </c>
      <c r="H67" s="311">
        <v>630</v>
      </c>
      <c r="I67" s="303" t="s">
        <v>830</v>
      </c>
      <c r="J67" s="303" t="s">
        <v>830</v>
      </c>
      <c r="K67" s="303" t="s">
        <v>739</v>
      </c>
      <c r="L67" s="303" t="s">
        <v>1220</v>
      </c>
      <c r="M67" s="303" t="s">
        <v>1220</v>
      </c>
      <c r="N67" s="59" t="s">
        <v>1325</v>
      </c>
      <c r="O67" s="58" t="s">
        <v>1113</v>
      </c>
      <c r="P67" s="59" t="s">
        <v>1220</v>
      </c>
      <c r="Q67" s="303" t="s">
        <v>1220</v>
      </c>
      <c r="R67" s="303" t="s">
        <v>1220</v>
      </c>
      <c r="S67" s="57">
        <v>39845</v>
      </c>
      <c r="T67" s="61"/>
      <c r="U67" s="44" t="s">
        <v>1287</v>
      </c>
    </row>
    <row r="68" spans="1:21" s="4" customFormat="1" ht="38.25">
      <c r="A68" s="327"/>
      <c r="B68" s="284" t="s">
        <v>1308</v>
      </c>
      <c r="C68" s="308">
        <v>39896</v>
      </c>
      <c r="D68" s="303">
        <v>39895</v>
      </c>
      <c r="E68" s="303" t="s">
        <v>94</v>
      </c>
      <c r="F68" s="303" t="s">
        <v>1410</v>
      </c>
      <c r="G68" s="303" t="s">
        <v>93</v>
      </c>
      <c r="H68" s="311">
        <f>60+55</f>
        <v>115</v>
      </c>
      <c r="I68" s="303" t="s">
        <v>1395</v>
      </c>
      <c r="J68" s="303" t="s">
        <v>1395</v>
      </c>
      <c r="K68" s="303" t="s">
        <v>90</v>
      </c>
      <c r="L68" s="303" t="s">
        <v>1370</v>
      </c>
      <c r="M68" s="303" t="s">
        <v>692</v>
      </c>
      <c r="N68" s="303" t="s">
        <v>1326</v>
      </c>
      <c r="O68" s="303" t="s">
        <v>1113</v>
      </c>
      <c r="P68" s="59" t="s">
        <v>1220</v>
      </c>
      <c r="Q68" s="303" t="s">
        <v>91</v>
      </c>
      <c r="R68" s="303" t="s">
        <v>92</v>
      </c>
      <c r="S68" s="303">
        <v>39896</v>
      </c>
      <c r="T68" s="303"/>
      <c r="U68" s="44" t="s">
        <v>1287</v>
      </c>
    </row>
    <row r="69" spans="1:21" s="4" customFormat="1" ht="63.75">
      <c r="A69" s="327"/>
      <c r="B69" s="282" t="s">
        <v>1308</v>
      </c>
      <c r="C69" s="283">
        <v>39894</v>
      </c>
      <c r="D69" s="296">
        <v>39895</v>
      </c>
      <c r="E69" s="296" t="s">
        <v>250</v>
      </c>
      <c r="F69" s="296" t="s">
        <v>356</v>
      </c>
      <c r="G69" s="296" t="s">
        <v>251</v>
      </c>
      <c r="H69" s="312">
        <v>50</v>
      </c>
      <c r="I69" s="296" t="s">
        <v>1401</v>
      </c>
      <c r="J69" s="296" t="s">
        <v>842</v>
      </c>
      <c r="K69" s="296" t="s">
        <v>252</v>
      </c>
      <c r="L69" s="296" t="s">
        <v>256</v>
      </c>
      <c r="M69" s="282" t="s">
        <v>692</v>
      </c>
      <c r="N69" s="296" t="s">
        <v>1326</v>
      </c>
      <c r="O69" s="296" t="s">
        <v>1207</v>
      </c>
      <c r="P69" s="296" t="s">
        <v>422</v>
      </c>
      <c r="Q69" s="296" t="s">
        <v>253</v>
      </c>
      <c r="R69" s="296" t="s">
        <v>254</v>
      </c>
      <c r="S69" s="296">
        <v>39894</v>
      </c>
      <c r="T69" s="296" t="s">
        <v>255</v>
      </c>
      <c r="U69" s="44" t="s">
        <v>1287</v>
      </c>
    </row>
    <row r="70" spans="1:21" s="4" customFormat="1" ht="63.75" customHeight="1">
      <c r="A70" s="327"/>
      <c r="B70" s="282" t="s">
        <v>1308</v>
      </c>
      <c r="C70" s="283">
        <v>39883</v>
      </c>
      <c r="D70" s="296">
        <v>39885</v>
      </c>
      <c r="E70" s="296" t="s">
        <v>1538</v>
      </c>
      <c r="F70" s="296" t="s">
        <v>242</v>
      </c>
      <c r="G70" s="296" t="s">
        <v>243</v>
      </c>
      <c r="H70" s="312">
        <v>1575</v>
      </c>
      <c r="I70" s="296" t="s">
        <v>1327</v>
      </c>
      <c r="J70" s="296" t="s">
        <v>1327</v>
      </c>
      <c r="K70" s="296" t="s">
        <v>241</v>
      </c>
      <c r="L70" s="296" t="s">
        <v>1539</v>
      </c>
      <c r="M70" s="296" t="s">
        <v>746</v>
      </c>
      <c r="N70" s="296" t="s">
        <v>1329</v>
      </c>
      <c r="O70" s="296" t="s">
        <v>1207</v>
      </c>
      <c r="P70" s="531" t="s">
        <v>870</v>
      </c>
      <c r="Q70" s="296" t="s">
        <v>245</v>
      </c>
      <c r="R70" s="296" t="s">
        <v>244</v>
      </c>
      <c r="S70" s="296">
        <v>39885</v>
      </c>
      <c r="T70" s="296" t="s">
        <v>1088</v>
      </c>
      <c r="U70" s="44" t="s">
        <v>1287</v>
      </c>
    </row>
    <row r="71" spans="1:21" s="4" customFormat="1" ht="51">
      <c r="A71" s="327"/>
      <c r="B71" s="282" t="s">
        <v>1308</v>
      </c>
      <c r="C71" s="283">
        <v>39883</v>
      </c>
      <c r="D71" s="296">
        <v>39885</v>
      </c>
      <c r="E71" s="296" t="s">
        <v>748</v>
      </c>
      <c r="F71" s="296" t="s">
        <v>745</v>
      </c>
      <c r="G71" s="296" t="s">
        <v>744</v>
      </c>
      <c r="H71" s="312">
        <v>1829</v>
      </c>
      <c r="I71" s="296" t="s">
        <v>1327</v>
      </c>
      <c r="J71" s="296" t="s">
        <v>1327</v>
      </c>
      <c r="K71" s="296" t="s">
        <v>747</v>
      </c>
      <c r="L71" s="296" t="s">
        <v>389</v>
      </c>
      <c r="M71" s="296" t="s">
        <v>746</v>
      </c>
      <c r="N71" s="296" t="s">
        <v>1329</v>
      </c>
      <c r="O71" s="296" t="s">
        <v>1207</v>
      </c>
      <c r="P71" s="532"/>
      <c r="Q71" s="296" t="s">
        <v>247</v>
      </c>
      <c r="R71" s="296" t="s">
        <v>246</v>
      </c>
      <c r="S71" s="296">
        <v>39903</v>
      </c>
      <c r="T71" s="296" t="s">
        <v>248</v>
      </c>
      <c r="U71" s="44" t="s">
        <v>1287</v>
      </c>
    </row>
    <row r="72" spans="1:21" s="4" customFormat="1" ht="25.5">
      <c r="A72" s="327"/>
      <c r="B72" s="284" t="s">
        <v>1308</v>
      </c>
      <c r="C72" s="308">
        <v>39893</v>
      </c>
      <c r="D72" s="303">
        <v>39883</v>
      </c>
      <c r="E72" s="303" t="s">
        <v>249</v>
      </c>
      <c r="F72" s="303" t="s">
        <v>742</v>
      </c>
      <c r="G72" s="303" t="s">
        <v>743</v>
      </c>
      <c r="H72" s="311" t="s">
        <v>741</v>
      </c>
      <c r="I72" s="303" t="s">
        <v>830</v>
      </c>
      <c r="J72" s="303" t="s">
        <v>830</v>
      </c>
      <c r="K72" s="303" t="s">
        <v>739</v>
      </c>
      <c r="L72" s="303" t="s">
        <v>1220</v>
      </c>
      <c r="M72" s="303" t="s">
        <v>1220</v>
      </c>
      <c r="N72" s="59" t="s">
        <v>1325</v>
      </c>
      <c r="O72" s="61" t="s">
        <v>1113</v>
      </c>
      <c r="P72" s="59" t="s">
        <v>1220</v>
      </c>
      <c r="Q72" s="303" t="s">
        <v>1220</v>
      </c>
      <c r="R72" s="303" t="s">
        <v>1220</v>
      </c>
      <c r="S72" s="57">
        <v>39845</v>
      </c>
      <c r="T72" s="61"/>
      <c r="U72" s="44" t="s">
        <v>1287</v>
      </c>
    </row>
    <row r="73" spans="1:21" s="4" customFormat="1" ht="25.5">
      <c r="A73" s="327"/>
      <c r="B73" s="284" t="s">
        <v>1308</v>
      </c>
      <c r="C73" s="308">
        <v>39873</v>
      </c>
      <c r="D73" s="303">
        <v>39869</v>
      </c>
      <c r="E73" s="303" t="s">
        <v>971</v>
      </c>
      <c r="F73" s="303" t="s">
        <v>649</v>
      </c>
      <c r="G73" s="303" t="s">
        <v>740</v>
      </c>
      <c r="H73" s="311">
        <v>568</v>
      </c>
      <c r="I73" s="303" t="s">
        <v>830</v>
      </c>
      <c r="J73" s="303" t="s">
        <v>830</v>
      </c>
      <c r="K73" s="303" t="s">
        <v>739</v>
      </c>
      <c r="L73" s="303" t="s">
        <v>1220</v>
      </c>
      <c r="M73" s="303" t="s">
        <v>1220</v>
      </c>
      <c r="N73" s="303" t="s">
        <v>1325</v>
      </c>
      <c r="O73" s="303" t="s">
        <v>1402</v>
      </c>
      <c r="P73" s="303" t="s">
        <v>1220</v>
      </c>
      <c r="Q73" s="303" t="s">
        <v>1220</v>
      </c>
      <c r="R73" s="303" t="s">
        <v>1220</v>
      </c>
      <c r="S73" s="303">
        <v>39873</v>
      </c>
      <c r="T73" s="303"/>
      <c r="U73" s="44" t="s">
        <v>1287</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1307</v>
      </c>
      <c r="C75" s="283">
        <v>39866</v>
      </c>
      <c r="D75" s="296">
        <v>39868</v>
      </c>
      <c r="E75" s="296" t="s">
        <v>806</v>
      </c>
      <c r="F75" s="304">
        <v>39866.9125</v>
      </c>
      <c r="G75" s="304">
        <v>39868.680555555555</v>
      </c>
      <c r="H75" s="305">
        <f>G75-F75</f>
        <v>1.7680555555562023</v>
      </c>
      <c r="I75" s="296" t="s">
        <v>1401</v>
      </c>
      <c r="J75" s="296" t="s">
        <v>1401</v>
      </c>
      <c r="K75" s="289" t="s">
        <v>1346</v>
      </c>
      <c r="L75" s="296" t="s">
        <v>1344</v>
      </c>
      <c r="M75" s="296" t="s">
        <v>1329</v>
      </c>
      <c r="N75" s="296" t="s">
        <v>1329</v>
      </c>
      <c r="O75" s="296" t="s">
        <v>1233</v>
      </c>
      <c r="P75" s="296"/>
      <c r="Q75" s="296" t="s">
        <v>803</v>
      </c>
      <c r="R75" s="296" t="s">
        <v>802</v>
      </c>
      <c r="S75" s="296">
        <v>39868</v>
      </c>
      <c r="T75" s="296" t="s">
        <v>804</v>
      </c>
      <c r="U75" s="44" t="s">
        <v>1287</v>
      </c>
    </row>
    <row r="76" spans="2:21" s="23" customFormat="1" ht="25.5">
      <c r="B76" s="284" t="s">
        <v>1307</v>
      </c>
      <c r="C76" s="303">
        <v>39865</v>
      </c>
      <c r="D76" s="303">
        <v>39835</v>
      </c>
      <c r="E76" s="284" t="s">
        <v>796</v>
      </c>
      <c r="F76" s="284" t="s">
        <v>1373</v>
      </c>
      <c r="G76" s="284" t="s">
        <v>800</v>
      </c>
      <c r="H76" s="284">
        <v>2034</v>
      </c>
      <c r="I76" s="58" t="s">
        <v>830</v>
      </c>
      <c r="J76" s="58" t="s">
        <v>830</v>
      </c>
      <c r="K76" s="61" t="s">
        <v>1328</v>
      </c>
      <c r="L76" s="61" t="s">
        <v>1220</v>
      </c>
      <c r="M76" s="61" t="s">
        <v>1220</v>
      </c>
      <c r="N76" s="59" t="s">
        <v>1325</v>
      </c>
      <c r="O76" s="61" t="s">
        <v>1113</v>
      </c>
      <c r="P76" s="59" t="s">
        <v>1220</v>
      </c>
      <c r="Q76" s="121" t="s">
        <v>1220</v>
      </c>
      <c r="R76" s="121" t="s">
        <v>1220</v>
      </c>
      <c r="S76" s="57">
        <v>39845</v>
      </c>
      <c r="T76" s="61"/>
      <c r="U76" s="44" t="s">
        <v>1287</v>
      </c>
    </row>
    <row r="77" spans="1:21" s="4" customFormat="1" ht="64.5" customHeight="1">
      <c r="A77" s="327"/>
      <c r="B77" s="282" t="s">
        <v>1307</v>
      </c>
      <c r="C77" s="283">
        <v>39862</v>
      </c>
      <c r="D77" s="296">
        <v>39864</v>
      </c>
      <c r="E77" s="296" t="s">
        <v>797</v>
      </c>
      <c r="F77" s="304">
        <v>39862.229166666664</v>
      </c>
      <c r="G77" s="304">
        <v>39862.34722222222</v>
      </c>
      <c r="H77" s="305">
        <f>G77-F77</f>
        <v>0.11805555555474712</v>
      </c>
      <c r="I77" s="296" t="s">
        <v>1327</v>
      </c>
      <c r="J77" s="296" t="s">
        <v>1327</v>
      </c>
      <c r="K77" s="289" t="s">
        <v>798</v>
      </c>
      <c r="L77" s="296" t="s">
        <v>389</v>
      </c>
      <c r="M77" s="296" t="s">
        <v>799</v>
      </c>
      <c r="N77" s="296" t="s">
        <v>1326</v>
      </c>
      <c r="O77" s="296" t="s">
        <v>1207</v>
      </c>
      <c r="P77" s="168" t="s">
        <v>1348</v>
      </c>
      <c r="Q77" s="296" t="s">
        <v>1345</v>
      </c>
      <c r="R77" s="296" t="s">
        <v>807</v>
      </c>
      <c r="S77" s="296">
        <v>39865</v>
      </c>
      <c r="T77" s="296" t="s">
        <v>808</v>
      </c>
      <c r="U77" s="44" t="s">
        <v>1287</v>
      </c>
    </row>
    <row r="78" spans="1:21" s="4" customFormat="1" ht="127.5">
      <c r="A78" s="327"/>
      <c r="B78" s="282" t="s">
        <v>1307</v>
      </c>
      <c r="C78" s="283">
        <v>39859</v>
      </c>
      <c r="D78" s="296">
        <v>39860</v>
      </c>
      <c r="E78" s="296" t="s">
        <v>794</v>
      </c>
      <c r="F78" s="304">
        <v>39859.058333333334</v>
      </c>
      <c r="G78" s="304">
        <v>39859.21666666667</v>
      </c>
      <c r="H78" s="305">
        <f>G78-F78</f>
        <v>0.15833333333284827</v>
      </c>
      <c r="I78" s="296" t="s">
        <v>737</v>
      </c>
      <c r="J78" s="296" t="s">
        <v>830</v>
      </c>
      <c r="K78" s="289" t="s">
        <v>795</v>
      </c>
      <c r="L78" s="296" t="s">
        <v>1343</v>
      </c>
      <c r="M78" s="296" t="s">
        <v>1329</v>
      </c>
      <c r="N78" s="310" t="s">
        <v>738</v>
      </c>
      <c r="O78" s="296" t="s">
        <v>1207</v>
      </c>
      <c r="P78" s="168" t="s">
        <v>1347</v>
      </c>
      <c r="Q78" s="296" t="s">
        <v>792</v>
      </c>
      <c r="R78" s="296" t="s">
        <v>793</v>
      </c>
      <c r="S78" s="296">
        <v>39859</v>
      </c>
      <c r="T78" s="296" t="s">
        <v>1356</v>
      </c>
      <c r="U78" s="44" t="s">
        <v>1287</v>
      </c>
    </row>
    <row r="79" spans="1:21" s="4" customFormat="1" ht="38.25">
      <c r="A79" s="327"/>
      <c r="B79" s="284" t="s">
        <v>1307</v>
      </c>
      <c r="C79" s="308">
        <v>39858</v>
      </c>
      <c r="D79" s="303">
        <v>39856</v>
      </c>
      <c r="E79" s="303" t="s">
        <v>790</v>
      </c>
      <c r="F79" s="303" t="s">
        <v>1373</v>
      </c>
      <c r="G79" s="303" t="s">
        <v>791</v>
      </c>
      <c r="H79" s="284">
        <v>260</v>
      </c>
      <c r="I79" s="303" t="s">
        <v>1395</v>
      </c>
      <c r="J79" s="303" t="s">
        <v>1395</v>
      </c>
      <c r="K79" s="309" t="s">
        <v>1369</v>
      </c>
      <c r="L79" s="303" t="s">
        <v>1370</v>
      </c>
      <c r="M79" s="303" t="s">
        <v>692</v>
      </c>
      <c r="N79" s="303" t="s">
        <v>1326</v>
      </c>
      <c r="O79" s="303" t="s">
        <v>1113</v>
      </c>
      <c r="P79" s="59" t="s">
        <v>1220</v>
      </c>
      <c r="Q79" s="303" t="s">
        <v>880</v>
      </c>
      <c r="R79" s="303" t="s">
        <v>1220</v>
      </c>
      <c r="S79" s="303">
        <v>39856</v>
      </c>
      <c r="T79" s="303" t="s">
        <v>789</v>
      </c>
      <c r="U79" s="44" t="s">
        <v>1287</v>
      </c>
    </row>
    <row r="80" spans="1:21" s="4" customFormat="1" ht="63.75">
      <c r="A80" s="327"/>
      <c r="B80" s="282" t="s">
        <v>1307</v>
      </c>
      <c r="C80" s="283">
        <v>39849</v>
      </c>
      <c r="D80" s="296">
        <v>39849</v>
      </c>
      <c r="E80" s="296" t="s">
        <v>1364</v>
      </c>
      <c r="F80" s="296" t="s">
        <v>273</v>
      </c>
      <c r="G80" s="296" t="s">
        <v>274</v>
      </c>
      <c r="H80" s="282">
        <v>35</v>
      </c>
      <c r="I80" s="296" t="s">
        <v>1366</v>
      </c>
      <c r="J80" s="296" t="s">
        <v>1366</v>
      </c>
      <c r="K80" s="289" t="s">
        <v>1365</v>
      </c>
      <c r="L80" s="296" t="s">
        <v>670</v>
      </c>
      <c r="M80" s="18" t="s">
        <v>1342</v>
      </c>
      <c r="N80" s="296" t="s">
        <v>1326</v>
      </c>
      <c r="O80" s="296" t="s">
        <v>1207</v>
      </c>
      <c r="P80" s="296"/>
      <c r="Q80" s="125" t="s">
        <v>1340</v>
      </c>
      <c r="R80" s="296" t="s">
        <v>334</v>
      </c>
      <c r="S80" s="296">
        <v>39849</v>
      </c>
      <c r="T80" s="296" t="s">
        <v>1341</v>
      </c>
      <c r="U80" s="44" t="s">
        <v>1287</v>
      </c>
    </row>
    <row r="81" spans="1:21" s="4" customFormat="1" ht="63.75">
      <c r="A81" s="327"/>
      <c r="B81" s="282" t="s">
        <v>1307</v>
      </c>
      <c r="C81" s="283">
        <v>39847</v>
      </c>
      <c r="D81" s="296">
        <v>39847</v>
      </c>
      <c r="E81" s="296" t="s">
        <v>1359</v>
      </c>
      <c r="F81" s="296" t="s">
        <v>1360</v>
      </c>
      <c r="G81" s="296" t="s">
        <v>1361</v>
      </c>
      <c r="H81" s="282">
        <v>50</v>
      </c>
      <c r="I81" s="296" t="s">
        <v>1401</v>
      </c>
      <c r="J81" s="296" t="s">
        <v>842</v>
      </c>
      <c r="K81" s="289" t="s">
        <v>805</v>
      </c>
      <c r="L81" s="282" t="s">
        <v>842</v>
      </c>
      <c r="M81" s="282" t="s">
        <v>692</v>
      </c>
      <c r="N81" s="282" t="s">
        <v>1326</v>
      </c>
      <c r="O81" s="282" t="s">
        <v>1207</v>
      </c>
      <c r="P81" s="296"/>
      <c r="Q81" s="297" t="s">
        <v>1362</v>
      </c>
      <c r="R81" s="296" t="s">
        <v>1349</v>
      </c>
      <c r="S81" s="296" t="s">
        <v>1363</v>
      </c>
      <c r="T81" s="296" t="s">
        <v>333</v>
      </c>
      <c r="U81" s="44" t="s">
        <v>1287</v>
      </c>
    </row>
    <row r="82" spans="2:21" s="23" customFormat="1" ht="25.5">
      <c r="B82" s="284" t="s">
        <v>1307</v>
      </c>
      <c r="C82" s="303">
        <v>39852</v>
      </c>
      <c r="D82" s="303">
        <v>39847</v>
      </c>
      <c r="E82" s="284" t="s">
        <v>1368</v>
      </c>
      <c r="F82" s="284" t="s">
        <v>649</v>
      </c>
      <c r="G82" s="284" t="s">
        <v>1367</v>
      </c>
      <c r="H82" s="284">
        <v>901</v>
      </c>
      <c r="I82" s="58" t="s">
        <v>830</v>
      </c>
      <c r="J82" s="58" t="s">
        <v>830</v>
      </c>
      <c r="K82" s="61" t="s">
        <v>1328</v>
      </c>
      <c r="L82" s="61" t="s">
        <v>1220</v>
      </c>
      <c r="M82" s="61" t="s">
        <v>1220</v>
      </c>
      <c r="N82" s="59" t="s">
        <v>1325</v>
      </c>
      <c r="O82" s="61" t="s">
        <v>1113</v>
      </c>
      <c r="P82" s="59" t="s">
        <v>1220</v>
      </c>
      <c r="Q82" s="121" t="s">
        <v>1220</v>
      </c>
      <c r="R82" s="121" t="s">
        <v>1220</v>
      </c>
      <c r="S82" s="57">
        <v>39845</v>
      </c>
      <c r="T82" s="61" t="s">
        <v>801</v>
      </c>
      <c r="U82" s="44" t="s">
        <v>1287</v>
      </c>
    </row>
    <row r="83" spans="2:21" s="23" customFormat="1" ht="63.75">
      <c r="B83" s="282" t="s">
        <v>1307</v>
      </c>
      <c r="C83" s="296">
        <v>39846</v>
      </c>
      <c r="D83" s="296">
        <v>39846</v>
      </c>
      <c r="E83" s="282" t="s">
        <v>1337</v>
      </c>
      <c r="F83" s="282" t="s">
        <v>1338</v>
      </c>
      <c r="G83" s="282" t="s">
        <v>1339</v>
      </c>
      <c r="H83" s="282">
        <v>100</v>
      </c>
      <c r="I83" s="282" t="s">
        <v>1401</v>
      </c>
      <c r="J83" s="15" t="s">
        <v>842</v>
      </c>
      <c r="K83" s="289" t="s">
        <v>805</v>
      </c>
      <c r="L83" s="282" t="s">
        <v>842</v>
      </c>
      <c r="M83" s="282" t="s">
        <v>692</v>
      </c>
      <c r="N83" s="282" t="s">
        <v>1326</v>
      </c>
      <c r="O83" s="282" t="s">
        <v>1207</v>
      </c>
      <c r="P83" s="282"/>
      <c r="Q83" s="297" t="s">
        <v>1357</v>
      </c>
      <c r="R83" s="282" t="s">
        <v>1358</v>
      </c>
      <c r="S83" s="296">
        <v>39846</v>
      </c>
      <c r="T83" s="282"/>
      <c r="U83" s="44" t="s">
        <v>1287</v>
      </c>
    </row>
    <row r="84" spans="2:21" s="23" customFormat="1" ht="25.5">
      <c r="B84" s="196" t="s">
        <v>1307</v>
      </c>
      <c r="C84" s="57">
        <v>39845</v>
      </c>
      <c r="D84" s="57">
        <v>39469</v>
      </c>
      <c r="E84" s="57" t="s">
        <v>1336</v>
      </c>
      <c r="F84" s="58" t="s">
        <v>649</v>
      </c>
      <c r="G84" s="59" t="s">
        <v>1323</v>
      </c>
      <c r="H84" s="58">
        <v>720</v>
      </c>
      <c r="I84" s="58" t="s">
        <v>830</v>
      </c>
      <c r="J84" s="58" t="s">
        <v>830</v>
      </c>
      <c r="K84" s="61" t="s">
        <v>1328</v>
      </c>
      <c r="L84" s="61" t="s">
        <v>1220</v>
      </c>
      <c r="M84" s="61" t="s">
        <v>1220</v>
      </c>
      <c r="N84" s="59" t="s">
        <v>1325</v>
      </c>
      <c r="O84" s="61" t="s">
        <v>1113</v>
      </c>
      <c r="P84" s="59" t="s">
        <v>1220</v>
      </c>
      <c r="Q84" s="121" t="s">
        <v>1220</v>
      </c>
      <c r="R84" s="121" t="s">
        <v>1220</v>
      </c>
      <c r="S84" s="57">
        <v>39845</v>
      </c>
      <c r="T84" s="61"/>
      <c r="U84" s="44" t="s">
        <v>1287</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1305</v>
      </c>
      <c r="C86" s="296">
        <v>39840</v>
      </c>
      <c r="D86" s="296">
        <v>39841</v>
      </c>
      <c r="E86" s="282" t="s">
        <v>1493</v>
      </c>
      <c r="F86" s="282" t="s">
        <v>1494</v>
      </c>
      <c r="G86" s="282" t="s">
        <v>1495</v>
      </c>
      <c r="H86" s="282">
        <v>30</v>
      </c>
      <c r="I86" s="282" t="s">
        <v>1401</v>
      </c>
      <c r="J86" s="15" t="s">
        <v>1401</v>
      </c>
      <c r="K86" s="297" t="s">
        <v>1492</v>
      </c>
      <c r="L86" s="282" t="s">
        <v>693</v>
      </c>
      <c r="M86" s="282" t="s">
        <v>692</v>
      </c>
      <c r="N86" s="282" t="s">
        <v>1326</v>
      </c>
      <c r="O86" s="282" t="s">
        <v>1207</v>
      </c>
      <c r="P86" s="282"/>
      <c r="Q86" s="288" t="s">
        <v>1496</v>
      </c>
      <c r="R86" s="282" t="s">
        <v>101</v>
      </c>
      <c r="S86" s="296">
        <v>39840</v>
      </c>
      <c r="T86" s="282"/>
      <c r="U86" s="44" t="s">
        <v>1287</v>
      </c>
    </row>
    <row r="87" spans="2:21" s="23" customFormat="1" ht="25.5">
      <c r="B87" s="282" t="s">
        <v>1305</v>
      </c>
      <c r="C87" s="296">
        <v>39836</v>
      </c>
      <c r="D87" s="296">
        <v>39836</v>
      </c>
      <c r="E87" s="282" t="s">
        <v>1220</v>
      </c>
      <c r="F87" s="282" t="s">
        <v>1498</v>
      </c>
      <c r="G87" s="282" t="s">
        <v>1499</v>
      </c>
      <c r="H87" s="282">
        <v>17</v>
      </c>
      <c r="I87" s="282" t="s">
        <v>1327</v>
      </c>
      <c r="J87" s="282" t="s">
        <v>1327</v>
      </c>
      <c r="K87" s="288" t="s">
        <v>1500</v>
      </c>
      <c r="L87" s="282" t="s">
        <v>693</v>
      </c>
      <c r="M87" s="282" t="s">
        <v>692</v>
      </c>
      <c r="N87" s="282" t="s">
        <v>1326</v>
      </c>
      <c r="O87" s="282" t="s">
        <v>1207</v>
      </c>
      <c r="P87" s="282"/>
      <c r="Q87" s="288" t="s">
        <v>1502</v>
      </c>
      <c r="R87" s="282" t="s">
        <v>1497</v>
      </c>
      <c r="S87" s="296">
        <v>39845</v>
      </c>
      <c r="T87" s="282"/>
      <c r="U87" s="44" t="s">
        <v>1287</v>
      </c>
    </row>
    <row r="88" spans="2:21" s="23" customFormat="1" ht="25.5">
      <c r="B88" s="282" t="s">
        <v>1305</v>
      </c>
      <c r="C88" s="296">
        <v>39836</v>
      </c>
      <c r="D88" s="296">
        <v>39836</v>
      </c>
      <c r="E88" s="282" t="s">
        <v>1489</v>
      </c>
      <c r="F88" s="282" t="s">
        <v>1490</v>
      </c>
      <c r="G88" s="282" t="s">
        <v>1491</v>
      </c>
      <c r="H88" s="282">
        <v>86</v>
      </c>
      <c r="I88" s="282" t="s">
        <v>1327</v>
      </c>
      <c r="J88" s="282" t="s">
        <v>1327</v>
      </c>
      <c r="K88" s="288" t="s">
        <v>1500</v>
      </c>
      <c r="L88" s="282" t="s">
        <v>693</v>
      </c>
      <c r="M88" s="282" t="s">
        <v>692</v>
      </c>
      <c r="N88" s="282" t="s">
        <v>1326</v>
      </c>
      <c r="O88" s="282" t="s">
        <v>1207</v>
      </c>
      <c r="P88" s="282"/>
      <c r="Q88" s="288" t="s">
        <v>1502</v>
      </c>
      <c r="R88" s="282" t="s">
        <v>1497</v>
      </c>
      <c r="S88" s="296">
        <v>39855</v>
      </c>
      <c r="T88" s="282"/>
      <c r="U88" s="44" t="s">
        <v>1287</v>
      </c>
    </row>
    <row r="89" spans="2:21" s="23" customFormat="1" ht="25.5">
      <c r="B89" s="196" t="s">
        <v>1305</v>
      </c>
      <c r="C89" s="57">
        <v>39837</v>
      </c>
      <c r="D89" s="57">
        <v>39827</v>
      </c>
      <c r="E89" s="57" t="s">
        <v>1488</v>
      </c>
      <c r="F89" s="58" t="s">
        <v>1373</v>
      </c>
      <c r="G89" s="59" t="s">
        <v>1501</v>
      </c>
      <c r="H89" s="58">
        <v>1528</v>
      </c>
      <c r="I89" s="58" t="s">
        <v>830</v>
      </c>
      <c r="J89" s="58" t="s">
        <v>830</v>
      </c>
      <c r="K89" s="61" t="s">
        <v>1328</v>
      </c>
      <c r="L89" s="61" t="s">
        <v>1220</v>
      </c>
      <c r="M89" s="61" t="s">
        <v>1220</v>
      </c>
      <c r="N89" s="59" t="s">
        <v>1325</v>
      </c>
      <c r="O89" s="61" t="s">
        <v>1113</v>
      </c>
      <c r="P89" s="59" t="s">
        <v>26</v>
      </c>
      <c r="Q89" s="121" t="s">
        <v>1220</v>
      </c>
      <c r="R89" s="121" t="s">
        <v>1220</v>
      </c>
      <c r="S89" s="57">
        <v>39837</v>
      </c>
      <c r="T89" s="61"/>
      <c r="U89" s="44" t="s">
        <v>1287</v>
      </c>
    </row>
    <row r="90" spans="2:21" s="23" customFormat="1" ht="25.5">
      <c r="B90" s="196" t="s">
        <v>1305</v>
      </c>
      <c r="C90" s="57">
        <v>39824</v>
      </c>
      <c r="D90" s="57">
        <v>39809</v>
      </c>
      <c r="E90" s="57" t="s">
        <v>1487</v>
      </c>
      <c r="F90" s="58" t="s">
        <v>649</v>
      </c>
      <c r="G90" s="59" t="s">
        <v>405</v>
      </c>
      <c r="H90" s="58">
        <v>660</v>
      </c>
      <c r="I90" s="58" t="s">
        <v>830</v>
      </c>
      <c r="J90" s="58" t="s">
        <v>830</v>
      </c>
      <c r="K90" s="61" t="s">
        <v>1328</v>
      </c>
      <c r="L90" s="61" t="s">
        <v>1220</v>
      </c>
      <c r="M90" s="61" t="s">
        <v>1220</v>
      </c>
      <c r="N90" s="59" t="s">
        <v>1325</v>
      </c>
      <c r="O90" s="61" t="s">
        <v>1113</v>
      </c>
      <c r="P90" s="59" t="s">
        <v>26</v>
      </c>
      <c r="Q90" s="121" t="s">
        <v>1220</v>
      </c>
      <c r="R90" s="121" t="s">
        <v>1220</v>
      </c>
      <c r="S90" s="57">
        <v>39824</v>
      </c>
      <c r="T90" s="61"/>
      <c r="U90" s="44" t="s">
        <v>1287</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01" t="s">
        <v>1482</v>
      </c>
      <c r="B1" s="501"/>
      <c r="C1" s="501"/>
      <c r="D1" s="501"/>
      <c r="E1" s="501"/>
      <c r="F1" s="501"/>
      <c r="G1" s="501"/>
      <c r="H1" s="501"/>
      <c r="I1" s="501"/>
      <c r="J1" s="501"/>
      <c r="K1" s="501"/>
      <c r="L1" s="501"/>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1307</v>
      </c>
      <c r="B5" s="211" t="s">
        <v>1306</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1308</v>
      </c>
      <c r="B6" s="34" t="s">
        <v>1306</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1310</v>
      </c>
      <c r="B8" s="34" t="s">
        <v>1306</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1311</v>
      </c>
      <c r="B9" s="34" t="s">
        <v>1306</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1312</v>
      </c>
      <c r="B10" s="34" t="s">
        <v>1306</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1313</v>
      </c>
      <c r="B11" s="34" t="s">
        <v>1306</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1314</v>
      </c>
      <c r="B12" s="34" t="s">
        <v>1306</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1315</v>
      </c>
      <c r="B13" s="37" t="s">
        <v>1306</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1392</v>
      </c>
      <c r="B14" s="37" t="s">
        <v>1306</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1393</v>
      </c>
      <c r="B15" s="37" t="s">
        <v>1306</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502" t="s">
        <v>1485</v>
      </c>
      <c r="B16" s="502" t="s">
        <v>1306</v>
      </c>
      <c r="C16" s="40">
        <f>SUM(C4:C15)</f>
        <v>525600</v>
      </c>
      <c r="D16" s="504">
        <f>SUM(D4:D15)</f>
        <v>24943</v>
      </c>
      <c r="E16" s="514">
        <f>C16-D16</f>
        <v>500657</v>
      </c>
      <c r="F16" s="508">
        <f>SUM(F4:F15)</f>
        <v>1448</v>
      </c>
      <c r="G16" s="510">
        <f>(E16-F16)/E16</f>
        <v>0.9971078003503396</v>
      </c>
      <c r="H16" s="512">
        <f>SUM(H4:H15)</f>
        <v>0</v>
      </c>
      <c r="I16" s="513">
        <f>SUM(I4:I15)</f>
        <v>0</v>
      </c>
      <c r="J16" s="513"/>
      <c r="K16" s="528">
        <f>(C16-D16)/C16</f>
        <v>0.9525437595129376</v>
      </c>
    </row>
    <row r="17" spans="1:12" ht="23.25" customHeight="1" thickBot="1">
      <c r="A17" s="503"/>
      <c r="B17" s="503"/>
      <c r="C17" s="41" t="s">
        <v>1486</v>
      </c>
      <c r="D17" s="505"/>
      <c r="E17" s="515"/>
      <c r="F17" s="509"/>
      <c r="G17" s="511"/>
      <c r="H17" s="509"/>
      <c r="I17" s="509"/>
      <c r="J17" s="509"/>
      <c r="K17" s="511"/>
      <c r="L17" s="292">
        <f>(C16-D16-F16-I16)/C16</f>
        <v>0.9497888127853882</v>
      </c>
    </row>
  </sheetData>
  <sheetProtection/>
  <mergeCells count="11">
    <mergeCell ref="K16:K17"/>
    <mergeCell ref="A1:L1"/>
    <mergeCell ref="F16:F17"/>
    <mergeCell ref="A16:A17"/>
    <mergeCell ref="B16:B17"/>
    <mergeCell ref="D16:D17"/>
    <mergeCell ref="E16:E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209"/>
  <sheetViews>
    <sheetView zoomScalePageLayoutView="0" workbookViewId="0" topLeftCell="A1">
      <selection activeCell="J11" sqref="J11"/>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923</v>
      </c>
    </row>
    <row r="2" spans="2:5" ht="23.25">
      <c r="B2" s="6" t="s">
        <v>394</v>
      </c>
      <c r="E2" s="56"/>
    </row>
    <row r="3" spans="2:5" ht="24" thickBot="1">
      <c r="B3" s="6"/>
      <c r="E3" s="56"/>
    </row>
    <row r="4" spans="2:11" ht="23.25">
      <c r="B4" s="94">
        <v>2012</v>
      </c>
      <c r="C4" s="65"/>
      <c r="D4" s="65"/>
      <c r="E4" s="103"/>
      <c r="F4" s="65"/>
      <c r="G4" s="65"/>
      <c r="H4" s="103"/>
      <c r="I4" s="65"/>
      <c r="J4" s="65"/>
      <c r="K4" s="66"/>
    </row>
    <row r="5" spans="2:11" ht="12.75">
      <c r="B5" s="489" t="s">
        <v>924</v>
      </c>
      <c r="C5" s="55"/>
      <c r="D5" s="55"/>
      <c r="E5" s="103"/>
      <c r="F5" s="69" t="s">
        <v>924</v>
      </c>
      <c r="G5" s="63"/>
      <c r="H5" s="103"/>
      <c r="I5" s="69" t="s">
        <v>924</v>
      </c>
      <c r="J5" s="55"/>
      <c r="K5" s="67"/>
    </row>
    <row r="6" spans="2:11" ht="23.25">
      <c r="B6" s="490" t="s">
        <v>686</v>
      </c>
      <c r="C6" s="55"/>
      <c r="D6" s="55"/>
      <c r="E6" s="103"/>
      <c r="F6" s="92" t="s">
        <v>687</v>
      </c>
      <c r="G6" s="63"/>
      <c r="H6" s="103"/>
      <c r="I6" s="92" t="s">
        <v>688</v>
      </c>
      <c r="J6" s="55"/>
      <c r="K6" s="67"/>
    </row>
    <row r="7" spans="1:11" ht="25.5">
      <c r="A7" s="93"/>
      <c r="B7" s="70" t="s">
        <v>1200</v>
      </c>
      <c r="C7" s="53" t="s">
        <v>839</v>
      </c>
      <c r="D7" s="54" t="s">
        <v>380</v>
      </c>
      <c r="E7" s="103"/>
      <c r="F7" s="50" t="s">
        <v>1200</v>
      </c>
      <c r="G7" s="53" t="s">
        <v>839</v>
      </c>
      <c r="H7" s="103"/>
      <c r="I7" s="50" t="s">
        <v>668</v>
      </c>
      <c r="J7" s="53" t="s">
        <v>839</v>
      </c>
      <c r="K7" s="71" t="s">
        <v>377</v>
      </c>
    </row>
    <row r="8" spans="2:11" ht="12.75">
      <c r="B8" s="99" t="s">
        <v>1758</v>
      </c>
      <c r="C8" s="96"/>
      <c r="D8" s="172"/>
      <c r="E8" s="103"/>
      <c r="F8" s="51" t="s">
        <v>1758</v>
      </c>
      <c r="G8" s="55"/>
      <c r="H8" s="103"/>
      <c r="I8" s="95" t="s">
        <v>1705</v>
      </c>
      <c r="J8" s="96"/>
      <c r="K8" s="216"/>
    </row>
    <row r="9" spans="2:11" ht="12.75">
      <c r="B9" s="72"/>
      <c r="C9" s="127"/>
      <c r="D9" s="172"/>
      <c r="E9" s="103"/>
      <c r="F9" s="51"/>
      <c r="G9" s="55"/>
      <c r="H9" s="103"/>
      <c r="I9" s="51"/>
      <c r="J9" s="97"/>
      <c r="K9" s="67"/>
    </row>
    <row r="10" spans="2:11" ht="12.75">
      <c r="B10" s="72" t="s">
        <v>1759</v>
      </c>
      <c r="C10" s="127"/>
      <c r="D10" s="172"/>
      <c r="E10" s="103"/>
      <c r="F10" s="51" t="s">
        <v>1760</v>
      </c>
      <c r="G10" s="107"/>
      <c r="H10" s="103"/>
      <c r="I10" s="51" t="s">
        <v>645</v>
      </c>
      <c r="J10" s="97"/>
      <c r="K10" s="67"/>
    </row>
    <row r="11" spans="2:11" ht="12.75">
      <c r="B11" s="72"/>
      <c r="C11" s="127"/>
      <c r="D11" s="172"/>
      <c r="E11" s="103"/>
      <c r="F11" s="51"/>
      <c r="G11" s="107"/>
      <c r="H11" s="103"/>
      <c r="I11" s="51"/>
      <c r="J11" s="97"/>
      <c r="K11" s="67"/>
    </row>
    <row r="12" spans="2:11" ht="12.75">
      <c r="B12" s="72" t="s">
        <v>672</v>
      </c>
      <c r="C12" s="127"/>
      <c r="D12" s="172"/>
      <c r="E12" s="103"/>
      <c r="F12" s="51" t="s">
        <v>669</v>
      </c>
      <c r="G12" s="107"/>
      <c r="H12" s="103"/>
      <c r="I12" s="51" t="s">
        <v>390</v>
      </c>
      <c r="J12" s="97"/>
      <c r="K12" s="67"/>
    </row>
    <row r="13" spans="2:11" ht="12.75">
      <c r="B13" s="72"/>
      <c r="C13" s="127"/>
      <c r="D13" s="172"/>
      <c r="E13" s="103"/>
      <c r="F13" s="51"/>
      <c r="G13" s="107"/>
      <c r="H13" s="103"/>
      <c r="I13" s="51"/>
      <c r="J13" s="97"/>
      <c r="K13" s="67"/>
    </row>
    <row r="14" spans="2:11" ht="12.75">
      <c r="B14" s="72" t="s">
        <v>1762</v>
      </c>
      <c r="C14" s="127"/>
      <c r="D14" s="172"/>
      <c r="E14" s="103"/>
      <c r="F14" s="51" t="s">
        <v>1752</v>
      </c>
      <c r="G14" s="107"/>
      <c r="H14" s="103"/>
      <c r="I14" s="51" t="s">
        <v>646</v>
      </c>
      <c r="J14" s="491">
        <v>1</v>
      </c>
      <c r="K14" s="67"/>
    </row>
    <row r="15" spans="2:11" ht="12.75">
      <c r="B15" s="72"/>
      <c r="C15" s="127"/>
      <c r="D15" s="172"/>
      <c r="E15" s="103"/>
      <c r="F15" s="51"/>
      <c r="G15" s="107"/>
      <c r="H15" s="103"/>
      <c r="I15" s="51"/>
      <c r="J15" s="97"/>
      <c r="K15" s="67"/>
    </row>
    <row r="16" spans="2:11" ht="12.75">
      <c r="B16" s="72" t="s">
        <v>378</v>
      </c>
      <c r="C16" s="127"/>
      <c r="D16" s="172"/>
      <c r="E16" s="103"/>
      <c r="F16" s="51" t="s">
        <v>378</v>
      </c>
      <c r="G16" s="107"/>
      <c r="H16" s="103"/>
      <c r="I16" s="51" t="s">
        <v>382</v>
      </c>
      <c r="J16" s="97"/>
      <c r="K16" s="67"/>
    </row>
    <row r="17" spans="2:11" ht="12.75">
      <c r="B17" s="72"/>
      <c r="C17" s="127"/>
      <c r="D17" s="172"/>
      <c r="E17" s="103"/>
      <c r="F17" s="51"/>
      <c r="G17" s="107"/>
      <c r="H17" s="103"/>
      <c r="I17" s="51"/>
      <c r="J17" s="97"/>
      <c r="K17" s="67"/>
    </row>
    <row r="18" spans="2:11" ht="12.75">
      <c r="B18" s="72" t="s">
        <v>673</v>
      </c>
      <c r="C18" s="127"/>
      <c r="D18" s="172"/>
      <c r="E18" s="103"/>
      <c r="F18" s="51" t="s">
        <v>670</v>
      </c>
      <c r="G18" s="107"/>
      <c r="H18" s="103"/>
      <c r="I18" s="51" t="s">
        <v>383</v>
      </c>
      <c r="J18" s="97">
        <v>1</v>
      </c>
      <c r="K18" s="67">
        <v>15</v>
      </c>
    </row>
    <row r="19" spans="2:11" ht="12.75">
      <c r="B19" s="72"/>
      <c r="C19" s="127"/>
      <c r="D19" s="172"/>
      <c r="E19" s="103"/>
      <c r="F19" s="51"/>
      <c r="G19" s="107"/>
      <c r="H19" s="103"/>
      <c r="I19" s="51"/>
      <c r="J19" s="97"/>
      <c r="K19" s="67"/>
    </row>
    <row r="20" spans="2:13" ht="12.75">
      <c r="B20" s="72" t="s">
        <v>682</v>
      </c>
      <c r="C20" s="127"/>
      <c r="D20" s="172"/>
      <c r="E20" s="103"/>
      <c r="F20" s="51" t="s">
        <v>682</v>
      </c>
      <c r="G20" s="107"/>
      <c r="H20" s="103"/>
      <c r="I20" s="51" t="s">
        <v>389</v>
      </c>
      <c r="J20" s="97"/>
      <c r="K20" s="146"/>
      <c r="M20" s="63"/>
    </row>
    <row r="21" spans="2:11" ht="12.75">
      <c r="B21" s="72"/>
      <c r="C21" s="127"/>
      <c r="D21" s="172"/>
      <c r="E21" s="103"/>
      <c r="F21" s="51"/>
      <c r="G21" s="107"/>
      <c r="H21" s="103"/>
      <c r="J21" s="97"/>
      <c r="K21" s="67"/>
    </row>
    <row r="22" spans="2:11" ht="12.75">
      <c r="B22" s="72" t="s">
        <v>674</v>
      </c>
      <c r="C22" s="127"/>
      <c r="D22" s="172"/>
      <c r="E22" s="103"/>
      <c r="F22" s="51" t="s">
        <v>674</v>
      </c>
      <c r="G22" s="107">
        <v>1</v>
      </c>
      <c r="H22" s="103"/>
      <c r="J22" s="97"/>
      <c r="K22" s="146"/>
    </row>
    <row r="23" spans="2:11" ht="12.75">
      <c r="B23" s="72"/>
      <c r="C23" s="127"/>
      <c r="D23" s="172"/>
      <c r="E23" s="103"/>
      <c r="F23" s="51"/>
      <c r="G23" s="107"/>
      <c r="H23" s="103"/>
      <c r="I23" s="51"/>
      <c r="J23" s="97"/>
      <c r="K23" s="67"/>
    </row>
    <row r="24" spans="2:11" ht="12.75">
      <c r="B24" s="72" t="s">
        <v>675</v>
      </c>
      <c r="C24" s="127"/>
      <c r="D24" s="360"/>
      <c r="E24" s="103"/>
      <c r="F24" s="51" t="s">
        <v>675</v>
      </c>
      <c r="G24" s="107"/>
      <c r="H24" s="103"/>
      <c r="I24" s="51"/>
      <c r="J24" s="97"/>
      <c r="K24" s="67"/>
    </row>
    <row r="25" spans="2:11" ht="12.75">
      <c r="B25" s="72"/>
      <c r="C25" s="127"/>
      <c r="D25" s="172"/>
      <c r="E25" s="103"/>
      <c r="F25" s="51"/>
      <c r="G25" s="107"/>
      <c r="H25" s="103"/>
      <c r="I25" s="51"/>
      <c r="J25" s="97"/>
      <c r="K25" s="67"/>
    </row>
    <row r="26" spans="2:11" ht="12.75">
      <c r="B26" s="72" t="s">
        <v>676</v>
      </c>
      <c r="C26" s="127"/>
      <c r="D26" s="315"/>
      <c r="E26" s="103"/>
      <c r="F26" s="51" t="s">
        <v>676</v>
      </c>
      <c r="G26" s="107"/>
      <c r="H26" s="103"/>
      <c r="I26" s="51"/>
      <c r="J26" s="97"/>
      <c r="K26" s="67"/>
    </row>
    <row r="27" spans="2:11" ht="12.75">
      <c r="B27" s="72"/>
      <c r="C27" s="127"/>
      <c r="D27" s="172"/>
      <c r="E27" s="103"/>
      <c r="F27" s="51"/>
      <c r="G27" s="63"/>
      <c r="H27" s="103"/>
      <c r="I27" s="51"/>
      <c r="J27" s="97"/>
      <c r="K27" s="67"/>
    </row>
    <row r="28" spans="2:11" ht="12.75">
      <c r="B28" s="72" t="s">
        <v>303</v>
      </c>
      <c r="C28" s="127"/>
      <c r="D28" s="172"/>
      <c r="E28" s="103"/>
      <c r="F28" s="51" t="s">
        <v>389</v>
      </c>
      <c r="G28" s="107">
        <v>1</v>
      </c>
      <c r="H28" s="103"/>
      <c r="I28" s="51"/>
      <c r="J28" s="97"/>
      <c r="K28" s="67"/>
    </row>
    <row r="29" spans="2:11" ht="12.75">
      <c r="B29" s="72"/>
      <c r="C29" s="127"/>
      <c r="D29" s="172"/>
      <c r="E29" s="103"/>
      <c r="F29" s="51"/>
      <c r="G29" s="63"/>
      <c r="H29" s="103"/>
      <c r="I29" s="51"/>
      <c r="J29" s="97"/>
      <c r="K29" s="67"/>
    </row>
    <row r="30" spans="2:11" ht="12.75">
      <c r="B30" s="72" t="s">
        <v>1738</v>
      </c>
      <c r="C30" s="97"/>
      <c r="D30" s="55"/>
      <c r="E30" s="103"/>
      <c r="F30" s="51"/>
      <c r="G30" s="55"/>
      <c r="H30" s="103"/>
      <c r="I30" s="51"/>
      <c r="J30" s="97"/>
      <c r="K30" s="67"/>
    </row>
    <row r="31" spans="2:11" ht="12.75">
      <c r="B31" s="72"/>
      <c r="C31" s="97"/>
      <c r="D31" s="55"/>
      <c r="E31" s="103"/>
      <c r="F31" s="51"/>
      <c r="G31" s="63"/>
      <c r="H31" s="103"/>
      <c r="I31" s="51"/>
      <c r="J31" s="97"/>
      <c r="K31" s="67"/>
    </row>
    <row r="32" spans="2:11" ht="12.75">
      <c r="B32" s="72" t="s">
        <v>389</v>
      </c>
      <c r="C32" s="97">
        <v>1</v>
      </c>
      <c r="D32" s="55">
        <v>420</v>
      </c>
      <c r="E32" s="103"/>
      <c r="F32" s="105"/>
      <c r="G32" s="104"/>
      <c r="H32" s="103"/>
      <c r="I32" s="51"/>
      <c r="J32" s="97"/>
      <c r="K32" s="67"/>
    </row>
    <row r="33" spans="2:11" ht="12.75">
      <c r="B33" s="101"/>
      <c r="C33" s="101"/>
      <c r="D33" s="101"/>
      <c r="E33" s="101"/>
      <c r="F33" s="101"/>
      <c r="G33" s="101"/>
      <c r="H33" s="103"/>
      <c r="I33" s="26"/>
      <c r="J33" s="101"/>
      <c r="K33" s="101"/>
    </row>
    <row r="34" spans="2:8" ht="6.75" customHeight="1" thickBot="1">
      <c r="B34" s="6"/>
      <c r="E34" s="56"/>
      <c r="H34" s="101"/>
    </row>
    <row r="35" spans="2:11" ht="23.25">
      <c r="B35" s="94">
        <v>2011</v>
      </c>
      <c r="C35" s="65"/>
      <c r="D35" s="65"/>
      <c r="E35" s="103"/>
      <c r="F35" s="65"/>
      <c r="G35" s="65"/>
      <c r="H35" s="103"/>
      <c r="I35" s="65"/>
      <c r="J35" s="65"/>
      <c r="K35" s="66"/>
    </row>
    <row r="36" spans="2:11" ht="12.75">
      <c r="B36" s="68" t="s">
        <v>924</v>
      </c>
      <c r="C36" s="55"/>
      <c r="D36" s="55"/>
      <c r="E36" s="103"/>
      <c r="F36" s="69" t="s">
        <v>924</v>
      </c>
      <c r="G36" s="63"/>
      <c r="H36" s="103"/>
      <c r="I36" s="69" t="s">
        <v>924</v>
      </c>
      <c r="J36" s="55"/>
      <c r="K36" s="67"/>
    </row>
    <row r="37" spans="1:11" ht="23.25">
      <c r="A37" s="93"/>
      <c r="B37" s="92" t="s">
        <v>686</v>
      </c>
      <c r="C37" s="55"/>
      <c r="D37" s="55"/>
      <c r="E37" s="103"/>
      <c r="F37" s="92" t="s">
        <v>687</v>
      </c>
      <c r="G37" s="63"/>
      <c r="H37" s="103"/>
      <c r="I37" s="92" t="s">
        <v>688</v>
      </c>
      <c r="J37" s="55"/>
      <c r="K37" s="67"/>
    </row>
    <row r="38" spans="2:11" ht="25.5">
      <c r="B38" s="70" t="s">
        <v>1200</v>
      </c>
      <c r="C38" s="53" t="s">
        <v>839</v>
      </c>
      <c r="D38" s="54" t="s">
        <v>380</v>
      </c>
      <c r="E38" s="103"/>
      <c r="F38" s="50" t="s">
        <v>1200</v>
      </c>
      <c r="G38" s="53" t="s">
        <v>839</v>
      </c>
      <c r="H38" s="103"/>
      <c r="I38" s="50" t="s">
        <v>668</v>
      </c>
      <c r="J38" s="53" t="s">
        <v>839</v>
      </c>
      <c r="K38" s="71" t="s">
        <v>377</v>
      </c>
    </row>
    <row r="39" spans="2:11" ht="12.75">
      <c r="B39" s="99" t="s">
        <v>1758</v>
      </c>
      <c r="C39" s="96">
        <v>1</v>
      </c>
      <c r="D39" s="172">
        <v>28</v>
      </c>
      <c r="E39" s="103"/>
      <c r="F39" s="51" t="s">
        <v>1758</v>
      </c>
      <c r="G39" s="55"/>
      <c r="H39" s="103"/>
      <c r="I39" s="95" t="s">
        <v>1705</v>
      </c>
      <c r="J39" s="96"/>
      <c r="K39" s="216"/>
    </row>
    <row r="40" spans="2:11" ht="12.75">
      <c r="B40" s="72"/>
      <c r="C40" s="127"/>
      <c r="D40" s="172"/>
      <c r="E40" s="103"/>
      <c r="F40" s="51"/>
      <c r="G40" s="55"/>
      <c r="H40" s="103"/>
      <c r="I40" s="51"/>
      <c r="J40" s="97"/>
      <c r="K40" s="67"/>
    </row>
    <row r="41" spans="2:11" ht="12.75">
      <c r="B41" s="72" t="s">
        <v>1759</v>
      </c>
      <c r="C41" s="127"/>
      <c r="D41" s="172"/>
      <c r="E41" s="103"/>
      <c r="F41" s="51" t="s">
        <v>1760</v>
      </c>
      <c r="G41" s="107"/>
      <c r="H41" s="103"/>
      <c r="I41" s="51" t="s">
        <v>645</v>
      </c>
      <c r="J41" s="97"/>
      <c r="K41" s="67"/>
    </row>
    <row r="42" spans="2:11" ht="12.75">
      <c r="B42" s="72"/>
      <c r="C42" s="127"/>
      <c r="D42" s="172"/>
      <c r="E42" s="103"/>
      <c r="F42" s="51"/>
      <c r="G42" s="107"/>
      <c r="H42" s="103"/>
      <c r="I42" s="51"/>
      <c r="J42" s="97"/>
      <c r="K42" s="67"/>
    </row>
    <row r="43" spans="2:11" ht="12.75">
      <c r="B43" s="72" t="s">
        <v>672</v>
      </c>
      <c r="C43" s="127"/>
      <c r="D43" s="172"/>
      <c r="E43" s="103"/>
      <c r="F43" s="51" t="s">
        <v>669</v>
      </c>
      <c r="G43" s="107"/>
      <c r="H43" s="103"/>
      <c r="I43" s="51" t="s">
        <v>390</v>
      </c>
      <c r="J43" s="97"/>
      <c r="K43" s="67"/>
    </row>
    <row r="44" spans="2:11" ht="12.75">
      <c r="B44" s="72"/>
      <c r="C44" s="127"/>
      <c r="D44" s="172"/>
      <c r="E44" s="103"/>
      <c r="F44" s="51"/>
      <c r="G44" s="107"/>
      <c r="H44" s="103"/>
      <c r="I44" s="51"/>
      <c r="J44" s="97"/>
      <c r="K44" s="67"/>
    </row>
    <row r="45" spans="2:11" ht="12.75">
      <c r="B45" s="72" t="s">
        <v>1762</v>
      </c>
      <c r="C45" s="127"/>
      <c r="D45" s="172"/>
      <c r="E45" s="103"/>
      <c r="F45" s="51" t="s">
        <v>1752</v>
      </c>
      <c r="G45" s="107">
        <v>1</v>
      </c>
      <c r="H45" s="103"/>
      <c r="I45" s="51" t="s">
        <v>646</v>
      </c>
      <c r="J45" s="97"/>
      <c r="K45" s="67"/>
    </row>
    <row r="46" spans="2:11" ht="12.75">
      <c r="B46" s="72"/>
      <c r="C46" s="127"/>
      <c r="D46" s="172"/>
      <c r="E46" s="103"/>
      <c r="F46" s="51"/>
      <c r="G46" s="107"/>
      <c r="H46" s="103"/>
      <c r="I46" s="51"/>
      <c r="J46" s="97"/>
      <c r="K46" s="67"/>
    </row>
    <row r="47" spans="2:11" ht="12.75">
      <c r="B47" s="72" t="s">
        <v>378</v>
      </c>
      <c r="C47" s="127">
        <v>1</v>
      </c>
      <c r="D47" s="172">
        <v>60</v>
      </c>
      <c r="E47" s="103"/>
      <c r="F47" s="51" t="s">
        <v>378</v>
      </c>
      <c r="G47" s="107">
        <v>1</v>
      </c>
      <c r="H47" s="103"/>
      <c r="I47" s="51" t="s">
        <v>382</v>
      </c>
      <c r="J47" s="97">
        <v>2</v>
      </c>
      <c r="K47" s="67"/>
    </row>
    <row r="48" spans="2:11" ht="12.75">
      <c r="B48" s="72"/>
      <c r="C48" s="127"/>
      <c r="D48" s="172"/>
      <c r="E48" s="103"/>
      <c r="F48" s="51"/>
      <c r="G48" s="107"/>
      <c r="H48" s="103"/>
      <c r="I48" s="51"/>
      <c r="J48" s="97"/>
      <c r="K48" s="67"/>
    </row>
    <row r="49" spans="2:11" ht="12.75">
      <c r="B49" s="72" t="s">
        <v>673</v>
      </c>
      <c r="C49" s="127"/>
      <c r="D49" s="172"/>
      <c r="E49" s="103"/>
      <c r="F49" s="51" t="s">
        <v>670</v>
      </c>
      <c r="G49" s="107"/>
      <c r="H49" s="103"/>
      <c r="I49" s="51" t="s">
        <v>383</v>
      </c>
      <c r="J49" s="97">
        <v>1</v>
      </c>
      <c r="K49" s="67"/>
    </row>
    <row r="50" spans="2:13" ht="12.75">
      <c r="B50" s="72"/>
      <c r="C50" s="127"/>
      <c r="D50" s="172"/>
      <c r="E50" s="103"/>
      <c r="F50" s="51"/>
      <c r="G50" s="107"/>
      <c r="H50" s="103"/>
      <c r="I50" s="51"/>
      <c r="J50" s="97"/>
      <c r="K50" s="67"/>
      <c r="M50" s="63"/>
    </row>
    <row r="51" spans="2:11" ht="12.75">
      <c r="B51" s="72" t="s">
        <v>682</v>
      </c>
      <c r="C51" s="127"/>
      <c r="D51" s="172"/>
      <c r="E51" s="103"/>
      <c r="F51" s="51" t="s">
        <v>682</v>
      </c>
      <c r="G51" s="107"/>
      <c r="H51" s="103"/>
      <c r="I51" s="51" t="s">
        <v>389</v>
      </c>
      <c r="J51" s="97"/>
      <c r="K51" s="146"/>
    </row>
    <row r="52" spans="2:11" ht="12.75">
      <c r="B52" s="72"/>
      <c r="C52" s="127"/>
      <c r="D52" s="172"/>
      <c r="E52" s="103"/>
      <c r="F52" s="51"/>
      <c r="G52" s="107"/>
      <c r="H52" s="103"/>
      <c r="J52" s="97"/>
      <c r="K52" s="67"/>
    </row>
    <row r="53" spans="2:11" ht="12.75">
      <c r="B53" s="72" t="s">
        <v>674</v>
      </c>
      <c r="C53" s="127">
        <v>1</v>
      </c>
      <c r="D53" s="172">
        <v>29</v>
      </c>
      <c r="E53" s="103"/>
      <c r="F53" s="51" t="s">
        <v>674</v>
      </c>
      <c r="G53" s="107"/>
      <c r="H53" s="103"/>
      <c r="J53" s="97"/>
      <c r="K53" s="146"/>
    </row>
    <row r="54" spans="2:11" ht="12.75">
      <c r="B54" s="72"/>
      <c r="C54" s="127"/>
      <c r="D54" s="172"/>
      <c r="E54" s="103"/>
      <c r="F54" s="51"/>
      <c r="G54" s="107"/>
      <c r="H54" s="103"/>
      <c r="I54" s="51"/>
      <c r="J54" s="97"/>
      <c r="K54" s="67"/>
    </row>
    <row r="55" spans="2:11" ht="12.75">
      <c r="B55" s="72" t="s">
        <v>675</v>
      </c>
      <c r="C55" s="127">
        <v>1</v>
      </c>
      <c r="D55" s="360">
        <v>66</v>
      </c>
      <c r="E55" s="103"/>
      <c r="F55" s="51" t="s">
        <v>675</v>
      </c>
      <c r="G55" s="107"/>
      <c r="H55" s="103"/>
      <c r="I55" s="51"/>
      <c r="J55" s="97"/>
      <c r="K55" s="67"/>
    </row>
    <row r="56" spans="2:11" ht="12.75">
      <c r="B56" s="72"/>
      <c r="C56" s="127"/>
      <c r="D56" s="172"/>
      <c r="E56" s="103"/>
      <c r="F56" s="51"/>
      <c r="G56" s="107"/>
      <c r="H56" s="103"/>
      <c r="I56" s="51"/>
      <c r="J56" s="97"/>
      <c r="K56" s="67"/>
    </row>
    <row r="57" spans="2:11" ht="12.75">
      <c r="B57" s="72" t="s">
        <v>676</v>
      </c>
      <c r="C57" s="127">
        <v>1</v>
      </c>
      <c r="D57" s="315">
        <v>46</v>
      </c>
      <c r="E57" s="103"/>
      <c r="F57" s="51" t="s">
        <v>676</v>
      </c>
      <c r="G57" s="107"/>
      <c r="H57" s="103"/>
      <c r="I57" s="51"/>
      <c r="J57" s="97"/>
      <c r="K57" s="67"/>
    </row>
    <row r="58" spans="2:11" ht="12.75">
      <c r="B58" s="72"/>
      <c r="C58" s="127"/>
      <c r="D58" s="172"/>
      <c r="E58" s="103"/>
      <c r="F58" s="51"/>
      <c r="G58" s="63"/>
      <c r="H58" s="103"/>
      <c r="I58" s="51"/>
      <c r="J58" s="97"/>
      <c r="K58" s="67"/>
    </row>
    <row r="59" spans="2:11" ht="12.75">
      <c r="B59" s="72" t="s">
        <v>303</v>
      </c>
      <c r="C59" s="127">
        <v>1</v>
      </c>
      <c r="D59" s="172"/>
      <c r="E59" s="103"/>
      <c r="F59" s="51" t="s">
        <v>389</v>
      </c>
      <c r="G59" s="107">
        <v>1</v>
      </c>
      <c r="H59" s="103"/>
      <c r="I59" s="51"/>
      <c r="J59" s="97"/>
      <c r="K59" s="67"/>
    </row>
    <row r="60" spans="2:11" ht="12.75">
      <c r="B60" s="72"/>
      <c r="C60" s="127"/>
      <c r="D60" s="172"/>
      <c r="E60" s="103"/>
      <c r="F60" s="51"/>
      <c r="G60" s="63"/>
      <c r="H60" s="103"/>
      <c r="I60" s="51"/>
      <c r="J60" s="97"/>
      <c r="K60" s="67"/>
    </row>
    <row r="61" spans="2:11" ht="12.75">
      <c r="B61" s="72" t="s">
        <v>1738</v>
      </c>
      <c r="C61" s="97">
        <v>1</v>
      </c>
      <c r="D61" s="55">
        <v>120</v>
      </c>
      <c r="E61" s="103"/>
      <c r="F61" s="51"/>
      <c r="G61" s="55"/>
      <c r="H61" s="103"/>
      <c r="I61" s="51"/>
      <c r="J61" s="97"/>
      <c r="K61" s="67"/>
    </row>
    <row r="62" spans="2:11" ht="12.75">
      <c r="B62" s="72"/>
      <c r="C62" s="97"/>
      <c r="D62" s="55"/>
      <c r="E62" s="103"/>
      <c r="F62" s="51"/>
      <c r="G62" s="63"/>
      <c r="H62" s="103"/>
      <c r="I62" s="51"/>
      <c r="J62" s="97"/>
      <c r="K62" s="67"/>
    </row>
    <row r="63" spans="2:11" ht="12.75">
      <c r="B63" s="72" t="s">
        <v>389</v>
      </c>
      <c r="C63" s="97">
        <v>1</v>
      </c>
      <c r="D63" s="55"/>
      <c r="E63" s="103"/>
      <c r="F63" s="105"/>
      <c r="G63" s="104"/>
      <c r="H63" s="103"/>
      <c r="I63" s="51"/>
      <c r="J63" s="97"/>
      <c r="K63" s="67"/>
    </row>
    <row r="64" spans="2:11" ht="6.75" customHeight="1" thickBot="1">
      <c r="B64" s="101"/>
      <c r="C64" s="101"/>
      <c r="D64" s="101"/>
      <c r="E64" s="101"/>
      <c r="F64" s="101"/>
      <c r="G64" s="101"/>
      <c r="H64" s="101"/>
      <c r="I64" s="26"/>
      <c r="J64" s="101"/>
      <c r="K64" s="101"/>
    </row>
    <row r="65" spans="2:11" ht="23.25">
      <c r="B65" s="94">
        <v>2010</v>
      </c>
      <c r="C65" s="65"/>
      <c r="D65" s="65"/>
      <c r="E65" s="103"/>
      <c r="F65" s="65"/>
      <c r="G65" s="65"/>
      <c r="H65" s="103"/>
      <c r="I65" s="65"/>
      <c r="J65" s="65"/>
      <c r="K65" s="66"/>
    </row>
    <row r="66" spans="2:11" ht="12.75">
      <c r="B66" s="68" t="s">
        <v>924</v>
      </c>
      <c r="C66" s="55"/>
      <c r="D66" s="55"/>
      <c r="E66" s="103"/>
      <c r="F66" s="69" t="s">
        <v>924</v>
      </c>
      <c r="G66" s="63"/>
      <c r="H66" s="103"/>
      <c r="I66" s="69" t="s">
        <v>924</v>
      </c>
      <c r="J66" s="55"/>
      <c r="K66" s="67"/>
    </row>
    <row r="67" spans="1:11" ht="23.25">
      <c r="A67" s="93"/>
      <c r="B67" s="92" t="s">
        <v>686</v>
      </c>
      <c r="C67" s="55"/>
      <c r="D67" s="55"/>
      <c r="E67" s="103"/>
      <c r="F67" s="92" t="s">
        <v>687</v>
      </c>
      <c r="G67" s="63"/>
      <c r="H67" s="103"/>
      <c r="I67" s="92" t="s">
        <v>688</v>
      </c>
      <c r="J67" s="55"/>
      <c r="K67" s="67"/>
    </row>
    <row r="68" spans="2:11" ht="25.5">
      <c r="B68" s="70" t="s">
        <v>1200</v>
      </c>
      <c r="C68" s="53" t="s">
        <v>839</v>
      </c>
      <c r="D68" s="54" t="s">
        <v>380</v>
      </c>
      <c r="E68" s="103"/>
      <c r="F68" s="50" t="s">
        <v>1200</v>
      </c>
      <c r="G68" s="53" t="s">
        <v>839</v>
      </c>
      <c r="H68" s="103"/>
      <c r="I68" s="50" t="s">
        <v>668</v>
      </c>
      <c r="J68" s="53" t="s">
        <v>839</v>
      </c>
      <c r="K68" s="71" t="s">
        <v>377</v>
      </c>
    </row>
    <row r="69" spans="2:11" ht="12.75">
      <c r="B69" s="99" t="s">
        <v>1758</v>
      </c>
      <c r="C69" s="96">
        <v>3</v>
      </c>
      <c r="D69" s="172">
        <v>120</v>
      </c>
      <c r="E69" s="103"/>
      <c r="F69" s="51" t="s">
        <v>1758</v>
      </c>
      <c r="G69" s="55"/>
      <c r="H69" s="103"/>
      <c r="I69" s="95" t="s">
        <v>1705</v>
      </c>
      <c r="J69" s="96"/>
      <c r="K69" s="216"/>
    </row>
    <row r="70" spans="2:11" ht="12.75">
      <c r="B70" s="72"/>
      <c r="C70" s="127"/>
      <c r="D70" s="172"/>
      <c r="E70" s="103"/>
      <c r="F70" s="51"/>
      <c r="G70" s="55"/>
      <c r="H70" s="103"/>
      <c r="I70" s="51"/>
      <c r="J70" s="97"/>
      <c r="K70" s="67"/>
    </row>
    <row r="71" spans="2:11" ht="12.75">
      <c r="B71" s="72" t="s">
        <v>1759</v>
      </c>
      <c r="C71" s="127">
        <v>0</v>
      </c>
      <c r="D71" s="172"/>
      <c r="E71" s="103"/>
      <c r="F71" s="51" t="s">
        <v>1760</v>
      </c>
      <c r="G71" s="107">
        <v>1</v>
      </c>
      <c r="H71" s="103"/>
      <c r="I71" s="51" t="s">
        <v>645</v>
      </c>
      <c r="J71" s="97"/>
      <c r="K71" s="67"/>
    </row>
    <row r="72" spans="2:11" ht="12.75">
      <c r="B72" s="72"/>
      <c r="C72" s="127"/>
      <c r="D72" s="172"/>
      <c r="E72" s="103"/>
      <c r="F72" s="51"/>
      <c r="G72" s="107"/>
      <c r="H72" s="103"/>
      <c r="I72" s="51"/>
      <c r="J72" s="97"/>
      <c r="K72" s="67"/>
    </row>
    <row r="73" spans="2:11" ht="12.75">
      <c r="B73" s="72" t="s">
        <v>672</v>
      </c>
      <c r="C73" s="127">
        <v>1</v>
      </c>
      <c r="D73" s="172">
        <v>58</v>
      </c>
      <c r="E73" s="103"/>
      <c r="F73" s="51" t="s">
        <v>669</v>
      </c>
      <c r="G73" s="107">
        <v>1</v>
      </c>
      <c r="H73" s="103"/>
      <c r="I73" s="51" t="s">
        <v>390</v>
      </c>
      <c r="J73" s="97">
        <v>1</v>
      </c>
      <c r="K73" s="67"/>
    </row>
    <row r="74" spans="2:11" ht="12.75">
      <c r="B74" s="72"/>
      <c r="C74" s="127"/>
      <c r="D74" s="172"/>
      <c r="E74" s="103"/>
      <c r="F74" s="51"/>
      <c r="G74" s="107"/>
      <c r="H74" s="103"/>
      <c r="I74" s="51"/>
      <c r="J74" s="97"/>
      <c r="K74" s="67"/>
    </row>
    <row r="75" spans="2:11" ht="12.75">
      <c r="B75" s="72" t="s">
        <v>1762</v>
      </c>
      <c r="C75" s="127">
        <v>1</v>
      </c>
      <c r="D75" s="172">
        <v>36</v>
      </c>
      <c r="E75" s="103"/>
      <c r="F75" s="51" t="s">
        <v>1752</v>
      </c>
      <c r="G75" s="107">
        <v>1</v>
      </c>
      <c r="H75" s="103"/>
      <c r="I75" s="51" t="s">
        <v>646</v>
      </c>
      <c r="J75" s="97">
        <v>1</v>
      </c>
      <c r="K75" s="67"/>
    </row>
    <row r="76" spans="2:11" ht="12.75">
      <c r="B76" s="72"/>
      <c r="C76" s="127"/>
      <c r="D76" s="172"/>
      <c r="E76" s="103"/>
      <c r="F76" s="51"/>
      <c r="G76" s="107"/>
      <c r="H76" s="103"/>
      <c r="I76" s="51"/>
      <c r="J76" s="97"/>
      <c r="K76" s="67"/>
    </row>
    <row r="77" spans="2:11" ht="12.75">
      <c r="B77" s="72" t="s">
        <v>378</v>
      </c>
      <c r="C77" s="127">
        <v>4</v>
      </c>
      <c r="D77" s="172">
        <v>750</v>
      </c>
      <c r="E77" s="103"/>
      <c r="F77" s="51" t="s">
        <v>378</v>
      </c>
      <c r="G77" s="107">
        <v>1</v>
      </c>
      <c r="H77" s="103"/>
      <c r="I77" s="51" t="s">
        <v>382</v>
      </c>
      <c r="J77" s="97"/>
      <c r="K77" s="67"/>
    </row>
    <row r="78" spans="2:11" ht="12.75">
      <c r="B78" s="72"/>
      <c r="C78" s="127"/>
      <c r="D78" s="172"/>
      <c r="E78" s="103"/>
      <c r="F78" s="51"/>
      <c r="G78" s="107"/>
      <c r="H78" s="103"/>
      <c r="I78" s="51"/>
      <c r="J78" s="97"/>
      <c r="K78" s="67"/>
    </row>
    <row r="79" spans="2:11" ht="12.75">
      <c r="B79" s="72" t="s">
        <v>673</v>
      </c>
      <c r="C79" s="127">
        <v>2</v>
      </c>
      <c r="D79" s="172">
        <v>90</v>
      </c>
      <c r="E79" s="103"/>
      <c r="F79" s="51" t="s">
        <v>670</v>
      </c>
      <c r="G79" s="107">
        <v>1</v>
      </c>
      <c r="H79" s="103"/>
      <c r="I79" s="51" t="s">
        <v>383</v>
      </c>
      <c r="J79" s="97"/>
      <c r="K79" s="67"/>
    </row>
    <row r="80" spans="2:13" ht="12.75">
      <c r="B80" s="72"/>
      <c r="C80" s="127"/>
      <c r="D80" s="172"/>
      <c r="E80" s="103"/>
      <c r="F80" s="51"/>
      <c r="G80" s="107"/>
      <c r="H80" s="103"/>
      <c r="I80" s="51"/>
      <c r="J80" s="97"/>
      <c r="K80" s="67"/>
      <c r="M80" s="63"/>
    </row>
    <row r="81" spans="2:11" ht="12.75">
      <c r="B81" s="72" t="s">
        <v>682</v>
      </c>
      <c r="C81" s="127">
        <v>0</v>
      </c>
      <c r="D81" s="172"/>
      <c r="E81" s="103"/>
      <c r="F81" s="51" t="s">
        <v>682</v>
      </c>
      <c r="G81" s="107"/>
      <c r="H81" s="103"/>
      <c r="I81" s="51" t="s">
        <v>389</v>
      </c>
      <c r="J81" s="97">
        <v>7</v>
      </c>
      <c r="K81" s="146"/>
    </row>
    <row r="82" spans="2:11" ht="12.75">
      <c r="B82" s="72"/>
      <c r="C82" s="127"/>
      <c r="D82" s="172"/>
      <c r="E82" s="103"/>
      <c r="F82" s="51"/>
      <c r="G82" s="107"/>
      <c r="H82" s="103"/>
      <c r="J82" s="97"/>
      <c r="K82" s="67"/>
    </row>
    <row r="83" spans="2:11" ht="12.75">
      <c r="B83" s="72" t="s">
        <v>674</v>
      </c>
      <c r="C83" s="127">
        <v>3</v>
      </c>
      <c r="D83" s="172">
        <v>282</v>
      </c>
      <c r="E83" s="103"/>
      <c r="F83" s="51" t="s">
        <v>674</v>
      </c>
      <c r="G83" s="107">
        <v>1</v>
      </c>
      <c r="H83" s="103"/>
      <c r="J83" s="97"/>
      <c r="K83" s="146"/>
    </row>
    <row r="84" spans="2:11" ht="12.75">
      <c r="B84" s="72"/>
      <c r="C84" s="127"/>
      <c r="D84" s="172"/>
      <c r="E84" s="103"/>
      <c r="F84" s="51"/>
      <c r="G84" s="107"/>
      <c r="H84" s="103"/>
      <c r="I84" s="51"/>
      <c r="J84" s="97"/>
      <c r="K84" s="67"/>
    </row>
    <row r="85" spans="2:11" ht="12.75">
      <c r="B85" s="72" t="s">
        <v>675</v>
      </c>
      <c r="C85" s="127">
        <v>7</v>
      </c>
      <c r="D85" s="360">
        <v>3067</v>
      </c>
      <c r="E85" s="103"/>
      <c r="F85" s="51" t="s">
        <v>675</v>
      </c>
      <c r="G85" s="107">
        <f>1+2</f>
        <v>3</v>
      </c>
      <c r="H85" s="103"/>
      <c r="I85" s="51"/>
      <c r="J85" s="97"/>
      <c r="K85" s="67"/>
    </row>
    <row r="86" spans="2:11" ht="12.75">
      <c r="B86" s="72"/>
      <c r="C86" s="127"/>
      <c r="D86" s="172"/>
      <c r="E86" s="103"/>
      <c r="F86" s="51"/>
      <c r="G86" s="107"/>
      <c r="H86" s="103"/>
      <c r="I86" s="51"/>
      <c r="J86" s="97"/>
      <c r="K86" s="67"/>
    </row>
    <row r="87" spans="2:11" ht="12.75">
      <c r="B87" s="72" t="s">
        <v>676</v>
      </c>
      <c r="C87" s="127">
        <v>1</v>
      </c>
      <c r="D87" s="315">
        <v>100</v>
      </c>
      <c r="E87" s="103"/>
      <c r="F87" s="51" t="s">
        <v>676</v>
      </c>
      <c r="G87" s="107"/>
      <c r="H87" s="103"/>
      <c r="I87" s="51"/>
      <c r="J87" s="97"/>
      <c r="K87" s="67"/>
    </row>
    <row r="88" spans="2:11" ht="12.75">
      <c r="B88" s="72"/>
      <c r="C88" s="127"/>
      <c r="D88" s="172"/>
      <c r="E88" s="103"/>
      <c r="F88" s="51"/>
      <c r="G88" s="63"/>
      <c r="H88" s="103"/>
      <c r="I88" s="51"/>
      <c r="J88" s="97"/>
      <c r="K88" s="67"/>
    </row>
    <row r="89" spans="2:11" ht="12.75">
      <c r="B89" s="72" t="s">
        <v>303</v>
      </c>
      <c r="C89" s="127">
        <v>0</v>
      </c>
      <c r="D89" s="172"/>
      <c r="E89" s="103"/>
      <c r="F89" s="51" t="s">
        <v>389</v>
      </c>
      <c r="G89" s="107">
        <v>1</v>
      </c>
      <c r="H89" s="103"/>
      <c r="I89" s="51"/>
      <c r="J89" s="97"/>
      <c r="K89" s="67"/>
    </row>
    <row r="90" spans="2:11" ht="12.75">
      <c r="B90" s="72"/>
      <c r="C90" s="127"/>
      <c r="D90" s="172"/>
      <c r="E90" s="103"/>
      <c r="F90" s="51"/>
      <c r="G90" s="63"/>
      <c r="H90" s="103"/>
      <c r="I90" s="51"/>
      <c r="J90" s="97"/>
      <c r="K90" s="67"/>
    </row>
    <row r="91" spans="2:11" ht="12.75">
      <c r="B91" s="72" t="s">
        <v>1738</v>
      </c>
      <c r="C91" s="97">
        <v>4</v>
      </c>
      <c r="D91" s="55">
        <v>297</v>
      </c>
      <c r="E91" s="103"/>
      <c r="F91" s="51"/>
      <c r="G91" s="55"/>
      <c r="H91" s="103"/>
      <c r="I91" s="51"/>
      <c r="J91" s="97"/>
      <c r="K91" s="67"/>
    </row>
    <row r="92" spans="2:11" ht="12.75">
      <c r="B92" s="72"/>
      <c r="C92" s="97"/>
      <c r="D92" s="55"/>
      <c r="E92" s="103"/>
      <c r="F92" s="51"/>
      <c r="G92" s="63"/>
      <c r="H92" s="103"/>
      <c r="I92" s="51"/>
      <c r="J92" s="97"/>
      <c r="K92" s="67"/>
    </row>
    <row r="93" spans="2:11" ht="12.75">
      <c r="B93" s="72" t="s">
        <v>389</v>
      </c>
      <c r="C93" s="97">
        <v>0</v>
      </c>
      <c r="D93" s="55"/>
      <c r="E93" s="103"/>
      <c r="F93" s="105"/>
      <c r="G93" s="104"/>
      <c r="H93" s="103"/>
      <c r="I93" s="51"/>
      <c r="J93" s="97"/>
      <c r="K93" s="67"/>
    </row>
    <row r="94" spans="2:11" ht="6.75" customHeight="1" thickBot="1">
      <c r="B94" s="101"/>
      <c r="C94" s="101"/>
      <c r="D94" s="101"/>
      <c r="E94" s="101"/>
      <c r="F94" s="101"/>
      <c r="G94" s="101"/>
      <c r="H94" s="101"/>
      <c r="I94" s="26"/>
      <c r="J94" s="101"/>
      <c r="K94" s="101"/>
    </row>
    <row r="95" spans="2:11" ht="23.25">
      <c r="B95" s="94">
        <v>2009</v>
      </c>
      <c r="C95" s="65"/>
      <c r="D95" s="65"/>
      <c r="E95" s="103"/>
      <c r="F95" s="65"/>
      <c r="G95" s="65"/>
      <c r="H95" s="103"/>
      <c r="I95" s="65"/>
      <c r="J95" s="65"/>
      <c r="K95" s="66"/>
    </row>
    <row r="96" spans="2:11" ht="12.75">
      <c r="B96" s="68" t="s">
        <v>924</v>
      </c>
      <c r="C96" s="55"/>
      <c r="D96" s="55"/>
      <c r="E96" s="103"/>
      <c r="F96" s="69" t="s">
        <v>924</v>
      </c>
      <c r="G96" s="63"/>
      <c r="H96" s="103"/>
      <c r="I96" s="69" t="s">
        <v>924</v>
      </c>
      <c r="J96" s="55"/>
      <c r="K96" s="67"/>
    </row>
    <row r="97" spans="1:11" ht="23.25">
      <c r="A97" s="93"/>
      <c r="B97" s="92" t="s">
        <v>686</v>
      </c>
      <c r="C97" s="55"/>
      <c r="D97" s="55"/>
      <c r="E97" s="103"/>
      <c r="F97" s="92" t="s">
        <v>687</v>
      </c>
      <c r="G97" s="63"/>
      <c r="H97" s="103"/>
      <c r="I97" s="92" t="s">
        <v>688</v>
      </c>
      <c r="J97" s="55"/>
      <c r="K97" s="67"/>
    </row>
    <row r="98" spans="2:11" ht="25.5">
      <c r="B98" s="70" t="s">
        <v>1200</v>
      </c>
      <c r="C98" s="53" t="s">
        <v>839</v>
      </c>
      <c r="D98" s="54" t="s">
        <v>380</v>
      </c>
      <c r="E98" s="103"/>
      <c r="F98" s="50" t="s">
        <v>1200</v>
      </c>
      <c r="G98" s="53" t="s">
        <v>839</v>
      </c>
      <c r="H98" s="103"/>
      <c r="I98" s="50" t="s">
        <v>668</v>
      </c>
      <c r="J98" s="53" t="s">
        <v>839</v>
      </c>
      <c r="K98" s="71" t="s">
        <v>377</v>
      </c>
    </row>
    <row r="99" spans="2:11" ht="12.75">
      <c r="B99" s="99" t="s">
        <v>1758</v>
      </c>
      <c r="C99" s="96">
        <v>0</v>
      </c>
      <c r="D99" s="172"/>
      <c r="E99" s="103"/>
      <c r="F99" s="51" t="s">
        <v>1758</v>
      </c>
      <c r="G99" s="55">
        <v>3</v>
      </c>
      <c r="H99" s="103"/>
      <c r="I99" s="95" t="s">
        <v>1705</v>
      </c>
      <c r="J99" s="96"/>
      <c r="K99" s="216"/>
    </row>
    <row r="100" spans="2:11" ht="12.75">
      <c r="B100" s="72"/>
      <c r="C100" s="127"/>
      <c r="D100" s="172"/>
      <c r="E100" s="103"/>
      <c r="F100" s="51"/>
      <c r="G100" s="55"/>
      <c r="H100" s="103"/>
      <c r="I100" s="51"/>
      <c r="J100" s="97"/>
      <c r="K100" s="67"/>
    </row>
    <row r="101" spans="2:11" ht="12.75">
      <c r="B101" s="72" t="s">
        <v>1759</v>
      </c>
      <c r="C101" s="127">
        <v>0</v>
      </c>
      <c r="D101" s="172"/>
      <c r="E101" s="103"/>
      <c r="F101" s="51" t="s">
        <v>1760</v>
      </c>
      <c r="G101" s="107">
        <v>1</v>
      </c>
      <c r="H101" s="103"/>
      <c r="I101" s="51" t="s">
        <v>645</v>
      </c>
      <c r="J101" s="97"/>
      <c r="K101" s="67"/>
    </row>
    <row r="102" spans="2:11" ht="12.75">
      <c r="B102" s="72"/>
      <c r="C102" s="127"/>
      <c r="D102" s="172"/>
      <c r="E102" s="103"/>
      <c r="F102" s="51"/>
      <c r="G102" s="107"/>
      <c r="H102" s="103"/>
      <c r="I102" s="51"/>
      <c r="J102" s="97"/>
      <c r="K102" s="67"/>
    </row>
    <row r="103" spans="2:11" ht="12.75">
      <c r="B103" s="72" t="s">
        <v>672</v>
      </c>
      <c r="C103" s="127">
        <v>1</v>
      </c>
      <c r="D103" s="172">
        <v>372</v>
      </c>
      <c r="E103" s="103"/>
      <c r="F103" s="51" t="s">
        <v>669</v>
      </c>
      <c r="G103" s="107">
        <v>0</v>
      </c>
      <c r="H103" s="103"/>
      <c r="I103" s="51" t="s">
        <v>390</v>
      </c>
      <c r="J103" s="97"/>
      <c r="K103" s="67"/>
    </row>
    <row r="104" spans="2:11" ht="12.75">
      <c r="B104" s="72"/>
      <c r="C104" s="127"/>
      <c r="D104" s="172"/>
      <c r="E104" s="103"/>
      <c r="F104" s="51"/>
      <c r="G104" s="107"/>
      <c r="H104" s="103"/>
      <c r="I104" s="51"/>
      <c r="J104" s="97"/>
      <c r="K104" s="67"/>
    </row>
    <row r="105" spans="2:11" ht="12.75">
      <c r="B105" s="72" t="s">
        <v>1762</v>
      </c>
      <c r="C105" s="127">
        <v>3</v>
      </c>
      <c r="D105" s="172">
        <v>214</v>
      </c>
      <c r="E105" s="103"/>
      <c r="F105" s="51" t="s">
        <v>1752</v>
      </c>
      <c r="G105" s="107">
        <v>0</v>
      </c>
      <c r="H105" s="103"/>
      <c r="I105" s="51" t="s">
        <v>646</v>
      </c>
      <c r="J105" s="97"/>
      <c r="K105" s="67"/>
    </row>
    <row r="106" spans="2:11" ht="12.75">
      <c r="B106" s="72"/>
      <c r="C106" s="127"/>
      <c r="D106" s="172"/>
      <c r="E106" s="103"/>
      <c r="F106" s="51"/>
      <c r="G106" s="107"/>
      <c r="H106" s="103"/>
      <c r="I106" s="51"/>
      <c r="J106" s="97"/>
      <c r="K106" s="67"/>
    </row>
    <row r="107" spans="2:11" ht="12.75">
      <c r="B107" s="72" t="s">
        <v>378</v>
      </c>
      <c r="C107" s="127">
        <v>0</v>
      </c>
      <c r="D107" s="172"/>
      <c r="E107" s="103"/>
      <c r="F107" s="51" t="s">
        <v>378</v>
      </c>
      <c r="G107" s="107">
        <v>1</v>
      </c>
      <c r="H107" s="103"/>
      <c r="I107" s="51" t="s">
        <v>382</v>
      </c>
      <c r="J107" s="97"/>
      <c r="K107" s="67"/>
    </row>
    <row r="108" spans="2:11" ht="12.75">
      <c r="B108" s="72"/>
      <c r="C108" s="127"/>
      <c r="D108" s="172"/>
      <c r="E108" s="103"/>
      <c r="F108" s="51"/>
      <c r="G108" s="107"/>
      <c r="H108" s="103"/>
      <c r="I108" s="51"/>
      <c r="J108" s="97"/>
      <c r="K108" s="67"/>
    </row>
    <row r="109" spans="2:11" ht="12.75">
      <c r="B109" s="72" t="s">
        <v>673</v>
      </c>
      <c r="C109" s="127">
        <v>1</v>
      </c>
      <c r="D109" s="172">
        <v>311</v>
      </c>
      <c r="E109" s="103"/>
      <c r="F109" s="51" t="s">
        <v>670</v>
      </c>
      <c r="G109" s="107">
        <v>0</v>
      </c>
      <c r="H109" s="103"/>
      <c r="I109" s="51" t="s">
        <v>383</v>
      </c>
      <c r="J109" s="97"/>
      <c r="K109" s="67"/>
    </row>
    <row r="110" spans="2:13" ht="12.75">
      <c r="B110" s="72"/>
      <c r="C110" s="127"/>
      <c r="D110" s="172"/>
      <c r="E110" s="103"/>
      <c r="F110" s="51"/>
      <c r="G110" s="107"/>
      <c r="H110" s="103"/>
      <c r="I110" s="51"/>
      <c r="J110" s="97"/>
      <c r="K110" s="67"/>
      <c r="M110" s="63"/>
    </row>
    <row r="111" spans="2:11" ht="12.75">
      <c r="B111" s="72" t="s">
        <v>682</v>
      </c>
      <c r="C111" s="127">
        <v>0</v>
      </c>
      <c r="D111" s="172"/>
      <c r="E111" s="103"/>
      <c r="F111" s="51" t="s">
        <v>682</v>
      </c>
      <c r="G111" s="107">
        <v>0</v>
      </c>
      <c r="H111" s="103"/>
      <c r="I111" s="51" t="s">
        <v>389</v>
      </c>
      <c r="J111" s="97">
        <v>4</v>
      </c>
      <c r="K111" s="146">
        <v>24423</v>
      </c>
    </row>
    <row r="112" spans="2:11" ht="12.75">
      <c r="B112" s="72"/>
      <c r="C112" s="127"/>
      <c r="D112" s="172"/>
      <c r="E112" s="103"/>
      <c r="F112" s="51"/>
      <c r="G112" s="107"/>
      <c r="H112" s="103"/>
      <c r="J112" s="97"/>
      <c r="K112" s="67"/>
    </row>
    <row r="113" spans="2:11" ht="12.75">
      <c r="B113" s="72" t="s">
        <v>674</v>
      </c>
      <c r="C113" s="127">
        <v>2</v>
      </c>
      <c r="D113" s="172">
        <v>435</v>
      </c>
      <c r="E113" s="103"/>
      <c r="F113" s="51" t="s">
        <v>674</v>
      </c>
      <c r="G113" s="107">
        <v>5</v>
      </c>
      <c r="H113" s="103"/>
      <c r="J113" s="97"/>
      <c r="K113" s="146"/>
    </row>
    <row r="114" spans="2:11" ht="12.75">
      <c r="B114" s="72"/>
      <c r="C114" s="127"/>
      <c r="D114" s="172"/>
      <c r="E114" s="103"/>
      <c r="F114" s="51"/>
      <c r="G114" s="107"/>
      <c r="H114" s="103"/>
      <c r="I114" s="51"/>
      <c r="J114" s="97"/>
      <c r="K114" s="67"/>
    </row>
    <row r="115" spans="2:11" ht="12.75">
      <c r="B115" s="72" t="s">
        <v>675</v>
      </c>
      <c r="C115" s="127">
        <v>13</v>
      </c>
      <c r="D115" s="360">
        <v>1386</v>
      </c>
      <c r="E115" s="103"/>
      <c r="F115" s="51" t="s">
        <v>675</v>
      </c>
      <c r="G115" s="107">
        <v>3</v>
      </c>
      <c r="H115" s="103"/>
      <c r="I115" s="51"/>
      <c r="J115" s="97"/>
      <c r="K115" s="67"/>
    </row>
    <row r="116" spans="2:11" ht="12.75">
      <c r="B116" s="72"/>
      <c r="C116" s="127"/>
      <c r="D116" s="172"/>
      <c r="E116" s="103"/>
      <c r="F116" s="51"/>
      <c r="G116" s="107"/>
      <c r="H116" s="103"/>
      <c r="I116" s="51"/>
      <c r="J116" s="97"/>
      <c r="K116" s="67"/>
    </row>
    <row r="117" spans="2:11" ht="12.75">
      <c r="B117" s="72" t="s">
        <v>676</v>
      </c>
      <c r="C117" s="127">
        <v>1</v>
      </c>
      <c r="D117" s="315">
        <v>47</v>
      </c>
      <c r="E117" s="103"/>
      <c r="F117" s="51" t="s">
        <v>676</v>
      </c>
      <c r="G117" s="107">
        <v>0</v>
      </c>
      <c r="H117" s="103"/>
      <c r="I117" s="51"/>
      <c r="J117" s="97"/>
      <c r="K117" s="67"/>
    </row>
    <row r="118" spans="2:11" ht="12.75">
      <c r="B118" s="72"/>
      <c r="C118" s="127"/>
      <c r="D118" s="172"/>
      <c r="E118" s="103"/>
      <c r="F118" s="51"/>
      <c r="G118" s="63"/>
      <c r="H118" s="103"/>
      <c r="I118" s="51"/>
      <c r="J118" s="97"/>
      <c r="K118" s="67"/>
    </row>
    <row r="119" spans="2:11" ht="12.75">
      <c r="B119" s="72" t="s">
        <v>303</v>
      </c>
      <c r="C119" s="127">
        <v>0</v>
      </c>
      <c r="D119" s="172"/>
      <c r="E119" s="103"/>
      <c r="F119" s="51" t="s">
        <v>389</v>
      </c>
      <c r="G119" s="107">
        <v>2</v>
      </c>
      <c r="H119" s="103"/>
      <c r="I119" s="51"/>
      <c r="J119" s="97"/>
      <c r="K119" s="67"/>
    </row>
    <row r="120" spans="2:11" ht="12.75">
      <c r="B120" s="72"/>
      <c r="C120" s="127"/>
      <c r="D120" s="172"/>
      <c r="E120" s="103"/>
      <c r="F120" s="51"/>
      <c r="G120" s="63"/>
      <c r="H120" s="103"/>
      <c r="I120" s="51"/>
      <c r="J120" s="97"/>
      <c r="K120" s="67"/>
    </row>
    <row r="121" spans="2:11" ht="12.75">
      <c r="B121" s="72" t="s">
        <v>389</v>
      </c>
      <c r="C121" s="97">
        <v>5</v>
      </c>
      <c r="D121" s="55">
        <v>345</v>
      </c>
      <c r="E121" s="103"/>
      <c r="F121" s="51"/>
      <c r="G121" s="55"/>
      <c r="H121" s="103"/>
      <c r="I121" s="51"/>
      <c r="J121" s="97"/>
      <c r="K121" s="67"/>
    </row>
    <row r="122" spans="2:11" ht="12.75">
      <c r="B122" s="72"/>
      <c r="C122" s="97"/>
      <c r="D122" s="55"/>
      <c r="E122" s="103"/>
      <c r="F122" s="51"/>
      <c r="G122" s="63"/>
      <c r="H122" s="103"/>
      <c r="I122" s="51"/>
      <c r="J122" s="97"/>
      <c r="K122" s="67"/>
    </row>
    <row r="123" spans="2:11" ht="12.75">
      <c r="B123" s="72"/>
      <c r="C123" s="97"/>
      <c r="D123" s="55"/>
      <c r="E123" s="103"/>
      <c r="F123" s="105"/>
      <c r="G123" s="104"/>
      <c r="H123" s="103"/>
      <c r="I123" s="51"/>
      <c r="J123" s="97"/>
      <c r="K123" s="67"/>
    </row>
    <row r="124" spans="2:11" ht="6.75" customHeight="1" thickBot="1">
      <c r="B124" s="101"/>
      <c r="C124" s="101"/>
      <c r="D124" s="101"/>
      <c r="E124" s="101"/>
      <c r="F124" s="101"/>
      <c r="G124" s="101"/>
      <c r="H124" s="101"/>
      <c r="I124" s="26"/>
      <c r="J124" s="101"/>
      <c r="K124" s="101"/>
    </row>
    <row r="125" spans="2:11" ht="23.25">
      <c r="B125" s="94">
        <v>2008</v>
      </c>
      <c r="C125" s="65"/>
      <c r="D125" s="65"/>
      <c r="E125" s="103"/>
      <c r="F125" s="65"/>
      <c r="G125" s="65"/>
      <c r="H125" s="103"/>
      <c r="I125" s="65"/>
      <c r="J125" s="65"/>
      <c r="K125" s="66"/>
    </row>
    <row r="126" spans="2:11" ht="12.75">
      <c r="B126" s="68" t="s">
        <v>924</v>
      </c>
      <c r="C126" s="55"/>
      <c r="D126" s="55"/>
      <c r="E126" s="103"/>
      <c r="F126" s="69" t="s">
        <v>924</v>
      </c>
      <c r="G126" s="63"/>
      <c r="H126" s="103"/>
      <c r="I126" s="69" t="s">
        <v>924</v>
      </c>
      <c r="J126" s="55"/>
      <c r="K126" s="67"/>
    </row>
    <row r="127" spans="1:11" ht="23.25">
      <c r="A127" s="93"/>
      <c r="B127" s="92" t="s">
        <v>686</v>
      </c>
      <c r="C127" s="55"/>
      <c r="D127" s="55"/>
      <c r="E127" s="103"/>
      <c r="F127" s="92" t="s">
        <v>687</v>
      </c>
      <c r="G127" s="63"/>
      <c r="H127" s="103"/>
      <c r="I127" s="92" t="s">
        <v>688</v>
      </c>
      <c r="J127" s="55"/>
      <c r="K127" s="67"/>
    </row>
    <row r="128" spans="2:11" ht="25.5">
      <c r="B128" s="70" t="s">
        <v>1200</v>
      </c>
      <c r="C128" s="53" t="s">
        <v>839</v>
      </c>
      <c r="D128" s="54" t="s">
        <v>380</v>
      </c>
      <c r="E128" s="103"/>
      <c r="F128" s="50" t="s">
        <v>1200</v>
      </c>
      <c r="G128" s="53" t="s">
        <v>839</v>
      </c>
      <c r="H128" s="103"/>
      <c r="I128" s="50" t="s">
        <v>668</v>
      </c>
      <c r="J128" s="53" t="s">
        <v>839</v>
      </c>
      <c r="K128" s="71" t="s">
        <v>377</v>
      </c>
    </row>
    <row r="129" spans="2:11" ht="12.75">
      <c r="B129" s="99" t="s">
        <v>1758</v>
      </c>
      <c r="C129" s="96">
        <v>4</v>
      </c>
      <c r="D129" s="172">
        <v>453</v>
      </c>
      <c r="E129" s="103"/>
      <c r="F129" s="51" t="s">
        <v>1758</v>
      </c>
      <c r="G129" s="55">
        <v>3</v>
      </c>
      <c r="H129" s="103"/>
      <c r="I129" s="95" t="s">
        <v>1705</v>
      </c>
      <c r="J129" s="96">
        <v>1</v>
      </c>
      <c r="K129" s="216">
        <v>2036</v>
      </c>
    </row>
    <row r="130" spans="2:11" ht="12.75">
      <c r="B130" s="72"/>
      <c r="C130" s="127"/>
      <c r="D130" s="172"/>
      <c r="E130" s="103"/>
      <c r="F130" s="51"/>
      <c r="G130" s="55"/>
      <c r="H130" s="103"/>
      <c r="I130" s="51"/>
      <c r="J130" s="97"/>
      <c r="K130" s="67"/>
    </row>
    <row r="131" spans="2:11" ht="12.75">
      <c r="B131" s="72" t="s">
        <v>1759</v>
      </c>
      <c r="C131" s="127">
        <v>2</v>
      </c>
      <c r="D131" s="172">
        <v>138</v>
      </c>
      <c r="E131" s="103"/>
      <c r="F131" s="51" t="s">
        <v>1760</v>
      </c>
      <c r="G131" s="107"/>
      <c r="H131" s="103"/>
      <c r="I131" s="51" t="s">
        <v>645</v>
      </c>
      <c r="J131" s="97"/>
      <c r="K131" s="67"/>
    </row>
    <row r="132" spans="2:11" ht="12.75">
      <c r="B132" s="72"/>
      <c r="C132" s="127"/>
      <c r="D132" s="172"/>
      <c r="E132" s="103"/>
      <c r="F132" s="51"/>
      <c r="G132" s="107"/>
      <c r="H132" s="103"/>
      <c r="I132" s="51"/>
      <c r="J132" s="97"/>
      <c r="K132" s="67"/>
    </row>
    <row r="133" spans="2:11" ht="12.75">
      <c r="B133" s="72" t="s">
        <v>672</v>
      </c>
      <c r="C133" s="127">
        <v>1</v>
      </c>
      <c r="D133" s="172">
        <v>78</v>
      </c>
      <c r="E133" s="103"/>
      <c r="F133" s="51" t="s">
        <v>669</v>
      </c>
      <c r="G133" s="107">
        <v>1</v>
      </c>
      <c r="H133" s="103"/>
      <c r="I133" s="51" t="s">
        <v>390</v>
      </c>
      <c r="J133" s="97">
        <v>2</v>
      </c>
      <c r="K133" s="67"/>
    </row>
    <row r="134" spans="2:11" ht="12.75">
      <c r="B134" s="72"/>
      <c r="C134" s="127"/>
      <c r="D134" s="172"/>
      <c r="E134" s="103"/>
      <c r="F134" s="51"/>
      <c r="G134" s="107"/>
      <c r="H134" s="103"/>
      <c r="I134" s="51"/>
      <c r="J134" s="97"/>
      <c r="K134" s="67"/>
    </row>
    <row r="135" spans="2:11" ht="12.75">
      <c r="B135" s="72" t="s">
        <v>1762</v>
      </c>
      <c r="C135" s="127">
        <v>2</v>
      </c>
      <c r="D135" s="172">
        <v>100</v>
      </c>
      <c r="E135" s="103"/>
      <c r="F135" s="51" t="s">
        <v>1752</v>
      </c>
      <c r="G135" s="107">
        <v>1</v>
      </c>
      <c r="H135" s="103"/>
      <c r="I135" s="51" t="s">
        <v>646</v>
      </c>
      <c r="J135" s="97"/>
      <c r="K135" s="67"/>
    </row>
    <row r="136" spans="2:11" ht="12.75">
      <c r="B136" s="72"/>
      <c r="C136" s="127"/>
      <c r="D136" s="172"/>
      <c r="E136" s="103"/>
      <c r="F136" s="51"/>
      <c r="G136" s="107"/>
      <c r="H136" s="103"/>
      <c r="I136" s="51"/>
      <c r="J136" s="97"/>
      <c r="K136" s="67"/>
    </row>
    <row r="137" spans="2:11" ht="12.75">
      <c r="B137" s="72" t="s">
        <v>378</v>
      </c>
      <c r="C137" s="127">
        <v>3</v>
      </c>
      <c r="D137" s="172">
        <v>820</v>
      </c>
      <c r="E137" s="103"/>
      <c r="F137" s="51" t="s">
        <v>378</v>
      </c>
      <c r="G137" s="109">
        <v>2</v>
      </c>
      <c r="H137" s="103"/>
      <c r="I137" s="51" t="s">
        <v>382</v>
      </c>
      <c r="J137" s="97"/>
      <c r="K137" s="67"/>
    </row>
    <row r="138" spans="2:11" ht="12.75">
      <c r="B138" s="72"/>
      <c r="C138" s="127"/>
      <c r="D138" s="172"/>
      <c r="E138" s="103"/>
      <c r="F138" s="51"/>
      <c r="G138" s="107"/>
      <c r="H138" s="103"/>
      <c r="I138" s="51"/>
      <c r="J138" s="97"/>
      <c r="K138" s="67"/>
    </row>
    <row r="139" spans="2:11" ht="12.75">
      <c r="B139" s="72" t="s">
        <v>673</v>
      </c>
      <c r="C139" s="127">
        <v>2</v>
      </c>
      <c r="D139" s="172">
        <v>100</v>
      </c>
      <c r="E139" s="103"/>
      <c r="F139" s="51" t="s">
        <v>670</v>
      </c>
      <c r="G139" s="107">
        <v>1</v>
      </c>
      <c r="H139" s="103"/>
      <c r="I139" s="51" t="s">
        <v>383</v>
      </c>
      <c r="J139" s="97">
        <v>5</v>
      </c>
      <c r="K139" s="67"/>
    </row>
    <row r="140" spans="2:13" ht="12.75">
      <c r="B140" s="72"/>
      <c r="C140" s="127"/>
      <c r="D140" s="172"/>
      <c r="E140" s="103"/>
      <c r="F140" s="51"/>
      <c r="G140" s="107"/>
      <c r="H140" s="103"/>
      <c r="I140" s="51"/>
      <c r="J140" s="97"/>
      <c r="K140" s="67"/>
      <c r="M140" s="63"/>
    </row>
    <row r="141" spans="2:11" ht="12.75">
      <c r="B141" s="72" t="s">
        <v>682</v>
      </c>
      <c r="C141" s="127"/>
      <c r="D141" s="172"/>
      <c r="E141" s="103"/>
      <c r="F141" s="51" t="s">
        <v>682</v>
      </c>
      <c r="G141" s="107"/>
      <c r="H141" s="103"/>
      <c r="I141" s="51" t="s">
        <v>389</v>
      </c>
      <c r="J141" s="97">
        <v>7</v>
      </c>
      <c r="K141" s="67"/>
    </row>
    <row r="142" spans="2:11" ht="12.75">
      <c r="B142" s="72"/>
      <c r="C142" s="127"/>
      <c r="D142" s="172"/>
      <c r="E142" s="103"/>
      <c r="F142" s="51"/>
      <c r="G142" s="107"/>
      <c r="H142" s="103"/>
      <c r="J142" s="97"/>
      <c r="K142" s="67"/>
    </row>
    <row r="143" spans="2:11" ht="12.75">
      <c r="B143" s="72" t="s">
        <v>674</v>
      </c>
      <c r="C143" s="127">
        <v>1</v>
      </c>
      <c r="D143" s="172">
        <v>33</v>
      </c>
      <c r="E143" s="103"/>
      <c r="F143" s="51" t="s">
        <v>674</v>
      </c>
      <c r="G143" s="107">
        <v>3</v>
      </c>
      <c r="H143" s="103"/>
      <c r="J143" s="97">
        <v>3</v>
      </c>
      <c r="K143" s="146">
        <v>1033762</v>
      </c>
    </row>
    <row r="144" spans="2:11" ht="12.75">
      <c r="B144" s="72"/>
      <c r="C144" s="127"/>
      <c r="D144" s="172"/>
      <c r="E144" s="103"/>
      <c r="F144" s="51"/>
      <c r="G144" s="107"/>
      <c r="H144" s="103"/>
      <c r="I144" s="51"/>
      <c r="J144" s="97"/>
      <c r="K144" s="67"/>
    </row>
    <row r="145" spans="2:11" ht="12.75">
      <c r="B145" s="72" t="s">
        <v>675</v>
      </c>
      <c r="C145" s="127">
        <v>16</v>
      </c>
      <c r="D145" s="172">
        <v>2120</v>
      </c>
      <c r="E145" s="103"/>
      <c r="F145" s="51" t="s">
        <v>675</v>
      </c>
      <c r="G145" s="107">
        <v>2</v>
      </c>
      <c r="H145" s="103"/>
      <c r="I145" s="51"/>
      <c r="J145" s="97"/>
      <c r="K145" s="67"/>
    </row>
    <row r="146" spans="2:11" ht="12.75">
      <c r="B146" s="72"/>
      <c r="C146" s="127"/>
      <c r="D146" s="172"/>
      <c r="E146" s="103"/>
      <c r="F146" s="51"/>
      <c r="G146" s="107"/>
      <c r="H146" s="103"/>
      <c r="I146" s="51"/>
      <c r="J146" s="97"/>
      <c r="K146" s="67"/>
    </row>
    <row r="147" spans="2:11" ht="12.75">
      <c r="B147" s="72" t="s">
        <v>676</v>
      </c>
      <c r="C147" s="127">
        <v>12</v>
      </c>
      <c r="D147" s="172">
        <v>1214</v>
      </c>
      <c r="E147" s="103"/>
      <c r="F147" s="51" t="s">
        <v>676</v>
      </c>
      <c r="G147" s="107">
        <v>2</v>
      </c>
      <c r="H147" s="103"/>
      <c r="I147" s="51"/>
      <c r="J147" s="97"/>
      <c r="K147" s="67"/>
    </row>
    <row r="148" spans="2:11" ht="12.75">
      <c r="B148" s="72"/>
      <c r="C148" s="127"/>
      <c r="D148" s="172"/>
      <c r="E148" s="103"/>
      <c r="F148" s="51"/>
      <c r="G148" s="63"/>
      <c r="H148" s="103"/>
      <c r="I148" s="51"/>
      <c r="J148" s="97"/>
      <c r="K148" s="67"/>
    </row>
    <row r="149" spans="2:11" ht="12.75">
      <c r="B149" s="72" t="s">
        <v>303</v>
      </c>
      <c r="C149" s="127">
        <v>1</v>
      </c>
      <c r="D149" s="172">
        <v>146</v>
      </c>
      <c r="E149" s="103"/>
      <c r="F149" s="51" t="s">
        <v>389</v>
      </c>
      <c r="G149" s="107">
        <v>3</v>
      </c>
      <c r="H149" s="103"/>
      <c r="I149" s="51"/>
      <c r="J149" s="97"/>
      <c r="K149" s="67"/>
    </row>
    <row r="150" spans="2:11" ht="12.75">
      <c r="B150" s="72"/>
      <c r="C150" s="127"/>
      <c r="D150" s="172"/>
      <c r="E150" s="103"/>
      <c r="F150" s="51"/>
      <c r="G150" s="63"/>
      <c r="H150" s="103"/>
      <c r="I150" s="51"/>
      <c r="J150" s="97"/>
      <c r="K150" s="67"/>
    </row>
    <row r="151" spans="2:11" ht="12.75">
      <c r="B151" s="72" t="s">
        <v>389</v>
      </c>
      <c r="C151" s="97"/>
      <c r="D151" s="55"/>
      <c r="E151" s="103"/>
      <c r="F151" s="51"/>
      <c r="G151" s="55"/>
      <c r="H151" s="103"/>
      <c r="I151" s="51"/>
      <c r="J151" s="97"/>
      <c r="K151" s="67"/>
    </row>
    <row r="152" spans="2:11" ht="6.75" customHeight="1">
      <c r="B152" s="72"/>
      <c r="C152" s="97"/>
      <c r="D152" s="55"/>
      <c r="E152" s="103"/>
      <c r="F152" s="51"/>
      <c r="G152" s="63"/>
      <c r="H152" s="101"/>
      <c r="I152" s="51"/>
      <c r="J152" s="97"/>
      <c r="K152" s="67"/>
    </row>
    <row r="153" spans="2:11" ht="12.75">
      <c r="B153" s="72"/>
      <c r="C153" s="97"/>
      <c r="D153" s="55"/>
      <c r="E153" s="103"/>
      <c r="F153" s="105"/>
      <c r="G153" s="104"/>
      <c r="H153" s="103"/>
      <c r="I153" s="51"/>
      <c r="J153" s="97"/>
      <c r="K153" s="67"/>
    </row>
    <row r="154" spans="2:11" ht="13.5" thickBot="1">
      <c r="B154" s="101"/>
      <c r="C154" s="101"/>
      <c r="D154" s="101"/>
      <c r="E154" s="101"/>
      <c r="F154" s="101"/>
      <c r="G154" s="101"/>
      <c r="H154" s="103"/>
      <c r="I154" s="26"/>
      <c r="J154" s="101"/>
      <c r="K154" s="101"/>
    </row>
    <row r="155" spans="2:11" ht="23.25">
      <c r="B155" s="94">
        <v>2007</v>
      </c>
      <c r="C155" s="65"/>
      <c r="D155" s="65"/>
      <c r="E155" s="103"/>
      <c r="F155" s="65"/>
      <c r="G155" s="65"/>
      <c r="H155" s="103"/>
      <c r="I155" s="65"/>
      <c r="J155" s="65"/>
      <c r="K155" s="66"/>
    </row>
    <row r="156" spans="1:11" ht="12.75">
      <c r="A156" s="93"/>
      <c r="B156" s="68" t="s">
        <v>924</v>
      </c>
      <c r="C156" s="55"/>
      <c r="D156" s="55"/>
      <c r="E156" s="103"/>
      <c r="F156" s="69" t="s">
        <v>924</v>
      </c>
      <c r="G156" s="63"/>
      <c r="H156" s="103"/>
      <c r="I156" s="69" t="s">
        <v>924</v>
      </c>
      <c r="J156" s="55"/>
      <c r="K156" s="67"/>
    </row>
    <row r="157" spans="2:11" ht="23.25">
      <c r="B157" s="92" t="s">
        <v>686</v>
      </c>
      <c r="C157" s="55"/>
      <c r="D157" s="55"/>
      <c r="E157" s="103"/>
      <c r="F157" s="92" t="s">
        <v>687</v>
      </c>
      <c r="G157" s="63"/>
      <c r="H157" s="103"/>
      <c r="I157" s="92" t="s">
        <v>688</v>
      </c>
      <c r="J157" s="55"/>
      <c r="K157" s="67"/>
    </row>
    <row r="158" spans="2:11" ht="25.5">
      <c r="B158" s="70" t="s">
        <v>1200</v>
      </c>
      <c r="C158" s="53" t="s">
        <v>839</v>
      </c>
      <c r="D158" s="54" t="s">
        <v>380</v>
      </c>
      <c r="E158" s="103"/>
      <c r="F158" s="50" t="s">
        <v>1200</v>
      </c>
      <c r="G158" s="53" t="s">
        <v>839</v>
      </c>
      <c r="H158" s="103"/>
      <c r="I158" s="50" t="s">
        <v>668</v>
      </c>
      <c r="J158" s="53" t="s">
        <v>839</v>
      </c>
      <c r="K158" s="71" t="s">
        <v>377</v>
      </c>
    </row>
    <row r="159" spans="2:11" ht="12.75">
      <c r="B159" s="99" t="s">
        <v>1758</v>
      </c>
      <c r="C159" s="96"/>
      <c r="D159" s="172"/>
      <c r="E159" s="103"/>
      <c r="F159" s="51" t="s">
        <v>1758</v>
      </c>
      <c r="G159" s="55">
        <v>8</v>
      </c>
      <c r="H159" s="103"/>
      <c r="I159" s="95" t="s">
        <v>1705</v>
      </c>
      <c r="J159" s="96">
        <v>4</v>
      </c>
      <c r="K159" s="146">
        <v>3966</v>
      </c>
    </row>
    <row r="160" spans="2:11" ht="12.75">
      <c r="B160" s="72"/>
      <c r="C160" s="127"/>
      <c r="D160" s="172"/>
      <c r="E160" s="103"/>
      <c r="F160" s="51"/>
      <c r="G160" s="55"/>
      <c r="H160" s="103"/>
      <c r="I160" s="51"/>
      <c r="J160" s="97"/>
      <c r="K160" s="67"/>
    </row>
    <row r="161" spans="2:11" ht="12.75">
      <c r="B161" s="72" t="s">
        <v>1759</v>
      </c>
      <c r="C161" s="127">
        <v>1</v>
      </c>
      <c r="D161" s="172">
        <v>210</v>
      </c>
      <c r="E161" s="103"/>
      <c r="F161" s="51" t="s">
        <v>1760</v>
      </c>
      <c r="G161" s="107">
        <v>3</v>
      </c>
      <c r="H161" s="103"/>
      <c r="I161" s="51" t="s">
        <v>1761</v>
      </c>
      <c r="J161" s="97">
        <v>1</v>
      </c>
      <c r="K161" s="67">
        <v>790</v>
      </c>
    </row>
    <row r="162" spans="2:11" ht="12.75">
      <c r="B162" s="72"/>
      <c r="C162" s="127"/>
      <c r="D162" s="172"/>
      <c r="E162" s="103"/>
      <c r="F162" s="51"/>
      <c r="G162" s="107"/>
      <c r="H162" s="103"/>
      <c r="I162" s="51"/>
      <c r="J162" s="97"/>
      <c r="K162" s="67"/>
    </row>
    <row r="163" spans="2:11" ht="12.75">
      <c r="B163" s="72" t="s">
        <v>672</v>
      </c>
      <c r="C163" s="127">
        <v>2</v>
      </c>
      <c r="D163" s="172">
        <v>292</v>
      </c>
      <c r="E163" s="103"/>
      <c r="F163" s="51" t="s">
        <v>669</v>
      </c>
      <c r="G163" s="107"/>
      <c r="H163" s="103"/>
      <c r="I163" s="51" t="s">
        <v>645</v>
      </c>
      <c r="J163" s="97">
        <v>5</v>
      </c>
      <c r="K163" s="67"/>
    </row>
    <row r="164" spans="2:11" ht="12.75">
      <c r="B164" s="72"/>
      <c r="C164" s="127"/>
      <c r="D164" s="172"/>
      <c r="E164" s="103"/>
      <c r="F164" s="51"/>
      <c r="G164" s="107"/>
      <c r="H164" s="103"/>
      <c r="I164" s="51"/>
      <c r="J164" s="97"/>
      <c r="K164" s="67"/>
    </row>
    <row r="165" spans="2:11" ht="12.75">
      <c r="B165" s="72" t="s">
        <v>1762</v>
      </c>
      <c r="C165" s="127">
        <v>6</v>
      </c>
      <c r="D165" s="172">
        <v>563</v>
      </c>
      <c r="E165" s="103"/>
      <c r="F165" s="51" t="s">
        <v>1752</v>
      </c>
      <c r="G165" s="107">
        <v>2</v>
      </c>
      <c r="H165" s="103"/>
      <c r="I165" s="51" t="s">
        <v>390</v>
      </c>
      <c r="J165" s="97">
        <v>1</v>
      </c>
      <c r="K165" s="67"/>
    </row>
    <row r="166" spans="2:11" ht="12.75">
      <c r="B166" s="72"/>
      <c r="C166" s="127"/>
      <c r="D166" s="172"/>
      <c r="E166" s="103"/>
      <c r="F166" s="51"/>
      <c r="G166" s="107"/>
      <c r="H166" s="103"/>
      <c r="I166" s="51"/>
      <c r="J166" s="97"/>
      <c r="K166" s="67"/>
    </row>
    <row r="167" spans="2:11" ht="12.75">
      <c r="B167" s="72" t="s">
        <v>378</v>
      </c>
      <c r="C167" s="127">
        <v>4</v>
      </c>
      <c r="D167" s="172">
        <v>955</v>
      </c>
      <c r="E167" s="103"/>
      <c r="F167" s="51" t="s">
        <v>378</v>
      </c>
      <c r="G167" s="109">
        <v>2</v>
      </c>
      <c r="H167" s="103"/>
      <c r="I167" s="51" t="s">
        <v>646</v>
      </c>
      <c r="J167" s="97">
        <v>2</v>
      </c>
      <c r="K167" s="67"/>
    </row>
    <row r="168" spans="2:11" ht="12.75">
      <c r="B168" s="72"/>
      <c r="C168" s="127"/>
      <c r="D168" s="172"/>
      <c r="E168" s="103"/>
      <c r="F168" s="51"/>
      <c r="G168" s="107"/>
      <c r="H168" s="103"/>
      <c r="I168" s="51"/>
      <c r="J168" s="97"/>
      <c r="K168" s="67"/>
    </row>
    <row r="169" spans="2:11" ht="12.75">
      <c r="B169" s="72" t="s">
        <v>673</v>
      </c>
      <c r="C169" s="127"/>
      <c r="D169" s="172"/>
      <c r="E169" s="103"/>
      <c r="F169" s="51" t="s">
        <v>670</v>
      </c>
      <c r="G169" s="107">
        <v>4</v>
      </c>
      <c r="H169" s="103"/>
      <c r="I169" s="51" t="s">
        <v>382</v>
      </c>
      <c r="J169" s="97">
        <v>1</v>
      </c>
      <c r="K169" s="67"/>
    </row>
    <row r="170" spans="2:11" ht="12.75">
      <c r="B170" s="72"/>
      <c r="C170" s="127"/>
      <c r="D170" s="172"/>
      <c r="E170" s="103"/>
      <c r="F170" s="51"/>
      <c r="G170" s="107"/>
      <c r="H170" s="103"/>
      <c r="I170" s="51"/>
      <c r="J170" s="97"/>
      <c r="K170" s="67"/>
    </row>
    <row r="171" spans="2:11" ht="12.75">
      <c r="B171" s="72" t="s">
        <v>682</v>
      </c>
      <c r="C171" s="127">
        <v>2</v>
      </c>
      <c r="D171" s="172">
        <v>135</v>
      </c>
      <c r="E171" s="103"/>
      <c r="F171" s="51" t="s">
        <v>682</v>
      </c>
      <c r="G171" s="107"/>
      <c r="H171" s="103"/>
      <c r="I171" s="51" t="s">
        <v>383</v>
      </c>
      <c r="J171" s="97">
        <v>12</v>
      </c>
      <c r="K171" s="67"/>
    </row>
    <row r="172" spans="2:11" ht="12.75">
      <c r="B172" s="72"/>
      <c r="C172" s="127"/>
      <c r="D172" s="172"/>
      <c r="E172" s="103"/>
      <c r="F172" s="51"/>
      <c r="G172" s="107"/>
      <c r="H172" s="103"/>
      <c r="I172" s="51"/>
      <c r="J172" s="97"/>
      <c r="K172" s="67"/>
    </row>
    <row r="173" spans="2:11" ht="12.75">
      <c r="B173" s="72" t="s">
        <v>674</v>
      </c>
      <c r="C173" s="127">
        <v>4</v>
      </c>
      <c r="D173" s="172">
        <v>1078</v>
      </c>
      <c r="E173" s="103"/>
      <c r="F173" s="51" t="s">
        <v>674</v>
      </c>
      <c r="G173" s="107">
        <v>2</v>
      </c>
      <c r="H173" s="103"/>
      <c r="I173" s="51" t="s">
        <v>389</v>
      </c>
      <c r="J173" s="97">
        <v>1</v>
      </c>
      <c r="K173" s="67"/>
    </row>
    <row r="174" spans="2:11" ht="12.75">
      <c r="B174" s="72"/>
      <c r="C174" s="127"/>
      <c r="D174" s="172"/>
      <c r="E174" s="103"/>
      <c r="F174" s="51"/>
      <c r="G174" s="107"/>
      <c r="H174" s="103"/>
      <c r="I174" s="51"/>
      <c r="J174" s="97"/>
      <c r="K174" s="67"/>
    </row>
    <row r="175" spans="2:11" ht="12.75">
      <c r="B175" s="72" t="s">
        <v>675</v>
      </c>
      <c r="C175" s="127">
        <v>13</v>
      </c>
      <c r="D175" s="172">
        <v>1304</v>
      </c>
      <c r="E175" s="103"/>
      <c r="F175" s="51" t="s">
        <v>675</v>
      </c>
      <c r="G175" s="107">
        <v>4</v>
      </c>
      <c r="H175" s="103"/>
      <c r="I175" s="51"/>
      <c r="J175" s="97"/>
      <c r="K175" s="67"/>
    </row>
    <row r="176" spans="2:11" ht="12.75">
      <c r="B176" s="72"/>
      <c r="C176" s="127"/>
      <c r="D176" s="172"/>
      <c r="E176" s="103"/>
      <c r="F176" s="51"/>
      <c r="G176" s="107"/>
      <c r="H176" s="103"/>
      <c r="I176" s="51"/>
      <c r="J176" s="97"/>
      <c r="K176" s="67"/>
    </row>
    <row r="177" spans="2:11" ht="12.75">
      <c r="B177" s="72" t="s">
        <v>676</v>
      </c>
      <c r="C177" s="127">
        <v>3</v>
      </c>
      <c r="D177" s="172">
        <v>685</v>
      </c>
      <c r="E177" s="103"/>
      <c r="F177" s="51" t="s">
        <v>676</v>
      </c>
      <c r="G177" s="107">
        <v>1</v>
      </c>
      <c r="H177" s="103"/>
      <c r="I177" s="51"/>
      <c r="J177" s="97"/>
      <c r="K177" s="67"/>
    </row>
    <row r="178" spans="2:11" ht="12.75">
      <c r="B178" s="72"/>
      <c r="C178" s="127"/>
      <c r="D178" s="172"/>
      <c r="E178" s="103"/>
      <c r="F178" s="51"/>
      <c r="G178" s="63"/>
      <c r="H178" s="103"/>
      <c r="I178" s="51"/>
      <c r="J178" s="97"/>
      <c r="K178" s="67"/>
    </row>
    <row r="179" spans="2:11" ht="12.75">
      <c r="B179" s="72" t="s">
        <v>389</v>
      </c>
      <c r="C179" s="97"/>
      <c r="D179" s="55"/>
      <c r="E179" s="103"/>
      <c r="F179" s="51" t="s">
        <v>389</v>
      </c>
      <c r="G179" s="55">
        <v>1</v>
      </c>
      <c r="H179" s="103"/>
      <c r="I179" s="51"/>
      <c r="J179" s="97"/>
      <c r="K179" s="67"/>
    </row>
    <row r="180" spans="2:11" ht="12.75">
      <c r="B180" s="72"/>
      <c r="C180" s="97"/>
      <c r="D180" s="55"/>
      <c r="E180" s="103"/>
      <c r="F180" s="51"/>
      <c r="G180" s="63"/>
      <c r="I180" s="51"/>
      <c r="J180" s="97"/>
      <c r="K180" s="67"/>
    </row>
    <row r="181" spans="2:11" ht="12.75">
      <c r="B181" s="72"/>
      <c r="C181" s="97"/>
      <c r="D181" s="55"/>
      <c r="E181" s="103"/>
      <c r="F181" s="105"/>
      <c r="G181" s="104"/>
      <c r="I181" s="51"/>
      <c r="J181" s="97"/>
      <c r="K181" s="67"/>
    </row>
    <row r="182" spans="2:11" ht="12.75">
      <c r="B182" s="101"/>
      <c r="C182" s="101"/>
      <c r="D182" s="101"/>
      <c r="E182" s="101"/>
      <c r="F182" s="101"/>
      <c r="G182" s="101"/>
      <c r="I182" s="26"/>
      <c r="J182" s="101"/>
      <c r="K182" s="101"/>
    </row>
    <row r="183" spans="2:11" ht="23.25">
      <c r="B183" s="106" t="s">
        <v>678</v>
      </c>
      <c r="C183" s="64"/>
      <c r="D183" s="55"/>
      <c r="E183" s="103"/>
      <c r="F183" s="63"/>
      <c r="G183" s="55"/>
      <c r="I183" s="63"/>
      <c r="J183" s="63"/>
      <c r="K183" s="93"/>
    </row>
    <row r="184" spans="2:11" ht="12.75">
      <c r="B184" s="73"/>
      <c r="C184" s="55"/>
      <c r="D184" s="55"/>
      <c r="E184" s="103"/>
      <c r="F184" s="63"/>
      <c r="G184" s="55"/>
      <c r="K184" s="93"/>
    </row>
    <row r="185" spans="2:11" ht="12.75">
      <c r="B185" s="68" t="s">
        <v>924</v>
      </c>
      <c r="C185" s="55"/>
      <c r="D185" s="55"/>
      <c r="E185" s="103"/>
      <c r="F185" s="69" t="s">
        <v>924</v>
      </c>
      <c r="G185" s="63"/>
      <c r="I185" s="69" t="s">
        <v>924</v>
      </c>
      <c r="K185" s="93"/>
    </row>
    <row r="186" spans="2:11" ht="23.25">
      <c r="B186" s="92" t="s">
        <v>686</v>
      </c>
      <c r="C186" s="55"/>
      <c r="D186" s="55"/>
      <c r="E186" s="103"/>
      <c r="F186" s="92" t="s">
        <v>687</v>
      </c>
      <c r="G186" s="63"/>
      <c r="I186" s="92" t="s">
        <v>688</v>
      </c>
      <c r="K186" s="93"/>
    </row>
    <row r="187" spans="2:11" ht="25.5">
      <c r="B187" s="70" t="s">
        <v>1200</v>
      </c>
      <c r="C187" s="53" t="s">
        <v>839</v>
      </c>
      <c r="D187" s="54" t="s">
        <v>380</v>
      </c>
      <c r="E187" s="103"/>
      <c r="F187" s="50" t="s">
        <v>1200</v>
      </c>
      <c r="G187" s="53" t="s">
        <v>839</v>
      </c>
      <c r="I187" s="50" t="s">
        <v>668</v>
      </c>
      <c r="J187" s="53" t="s">
        <v>839</v>
      </c>
      <c r="K187" s="71" t="s">
        <v>377</v>
      </c>
    </row>
    <row r="188" spans="2:11" ht="12.75">
      <c r="B188" s="99" t="s">
        <v>1758</v>
      </c>
      <c r="C188" s="96"/>
      <c r="D188" s="55"/>
      <c r="E188" s="103"/>
      <c r="F188" s="95" t="s">
        <v>1758</v>
      </c>
      <c r="G188" s="128">
        <v>7</v>
      </c>
      <c r="I188" s="51" t="s">
        <v>1705</v>
      </c>
      <c r="J188" s="96">
        <v>2</v>
      </c>
      <c r="K188" s="90">
        <v>40544</v>
      </c>
    </row>
    <row r="189" spans="2:11" ht="12.75">
      <c r="B189" s="72"/>
      <c r="C189" s="97"/>
      <c r="D189" s="55"/>
      <c r="E189" s="103"/>
      <c r="F189" s="51"/>
      <c r="G189" s="109"/>
      <c r="I189" s="51"/>
      <c r="J189" s="97"/>
      <c r="K189" s="79"/>
    </row>
    <row r="190" spans="2:11" ht="12.75">
      <c r="B190" s="72" t="s">
        <v>1759</v>
      </c>
      <c r="C190" s="97"/>
      <c r="D190" s="55"/>
      <c r="E190" s="103"/>
      <c r="F190" s="51" t="s">
        <v>1760</v>
      </c>
      <c r="G190" s="109">
        <v>8</v>
      </c>
      <c r="I190" s="51" t="s">
        <v>1761</v>
      </c>
      <c r="J190" s="97">
        <v>6</v>
      </c>
      <c r="K190" s="79" t="s">
        <v>1220</v>
      </c>
    </row>
    <row r="191" spans="2:11" ht="12.75">
      <c r="B191" s="72"/>
      <c r="C191" s="97"/>
      <c r="D191" s="55"/>
      <c r="E191" s="103"/>
      <c r="F191" s="51"/>
      <c r="G191" s="109"/>
      <c r="I191" s="51"/>
      <c r="J191" s="97"/>
      <c r="K191" s="67"/>
    </row>
    <row r="192" spans="2:11" ht="12.75">
      <c r="B192" s="72" t="s">
        <v>672</v>
      </c>
      <c r="C192" s="97">
        <v>2</v>
      </c>
      <c r="D192" s="55">
        <v>55</v>
      </c>
      <c r="E192" s="103"/>
      <c r="F192" s="51" t="s">
        <v>669</v>
      </c>
      <c r="G192" s="109"/>
      <c r="I192" s="51" t="s">
        <v>645</v>
      </c>
      <c r="J192" s="97">
        <v>1</v>
      </c>
      <c r="K192" s="67"/>
    </row>
    <row r="193" spans="2:11" ht="12.75">
      <c r="B193" s="72"/>
      <c r="C193" s="97"/>
      <c r="D193" s="55"/>
      <c r="E193" s="103"/>
      <c r="F193" s="51"/>
      <c r="G193" s="109"/>
      <c r="I193" s="51"/>
      <c r="J193" s="97"/>
      <c r="K193" s="67"/>
    </row>
    <row r="194" spans="2:11" ht="12.75">
      <c r="B194" s="72" t="s">
        <v>1762</v>
      </c>
      <c r="C194" s="97"/>
      <c r="D194" s="55"/>
      <c r="E194" s="103"/>
      <c r="F194" s="51" t="s">
        <v>1752</v>
      </c>
      <c r="G194" s="109">
        <v>1</v>
      </c>
      <c r="I194" s="51" t="s">
        <v>390</v>
      </c>
      <c r="J194" s="97">
        <v>2</v>
      </c>
      <c r="K194" s="67"/>
    </row>
    <row r="195" spans="2:11" ht="12.75">
      <c r="B195" s="72"/>
      <c r="C195" s="97"/>
      <c r="D195" s="55"/>
      <c r="E195" s="103"/>
      <c r="F195" s="51"/>
      <c r="G195" s="109"/>
      <c r="I195" s="51"/>
      <c r="J195" s="97"/>
      <c r="K195" s="67"/>
    </row>
    <row r="196" spans="2:11" ht="12.75">
      <c r="B196" s="72" t="s">
        <v>378</v>
      </c>
      <c r="C196" s="97">
        <v>1</v>
      </c>
      <c r="D196" s="55">
        <v>540</v>
      </c>
      <c r="E196" s="103"/>
      <c r="F196" s="51" t="s">
        <v>378</v>
      </c>
      <c r="G196" s="109"/>
      <c r="I196" s="51" t="s">
        <v>646</v>
      </c>
      <c r="J196" s="97">
        <v>2</v>
      </c>
      <c r="K196" s="67"/>
    </row>
    <row r="197" spans="2:11" ht="12.75">
      <c r="B197" s="72"/>
      <c r="C197" s="97"/>
      <c r="D197" s="55"/>
      <c r="E197" s="103"/>
      <c r="F197" s="51"/>
      <c r="G197" s="109"/>
      <c r="I197" s="51"/>
      <c r="J197" s="97"/>
      <c r="K197" s="67"/>
    </row>
    <row r="198" spans="2:11" ht="12.75">
      <c r="B198" s="72" t="s">
        <v>673</v>
      </c>
      <c r="C198" s="97"/>
      <c r="D198" s="55"/>
      <c r="E198" s="103"/>
      <c r="F198" s="51" t="s">
        <v>670</v>
      </c>
      <c r="G198" s="109">
        <v>3</v>
      </c>
      <c r="I198" s="51" t="s">
        <v>382</v>
      </c>
      <c r="J198" s="97">
        <v>2</v>
      </c>
      <c r="K198" s="67"/>
    </row>
    <row r="199" spans="2:11" ht="12.75">
      <c r="B199" s="72"/>
      <c r="C199" s="97"/>
      <c r="D199" s="55"/>
      <c r="E199" s="103"/>
      <c r="F199" s="51"/>
      <c r="G199" s="109"/>
      <c r="I199" s="51"/>
      <c r="J199" s="97"/>
      <c r="K199" s="67"/>
    </row>
    <row r="200" spans="2:11" ht="12.75">
      <c r="B200" s="72" t="s">
        <v>682</v>
      </c>
      <c r="C200" s="97"/>
      <c r="D200" s="55"/>
      <c r="E200" s="103"/>
      <c r="F200" s="51" t="s">
        <v>682</v>
      </c>
      <c r="G200" s="109"/>
      <c r="I200" s="51" t="s">
        <v>383</v>
      </c>
      <c r="J200" s="97">
        <v>5</v>
      </c>
      <c r="K200" s="67"/>
    </row>
    <row r="201" spans="2:11" ht="12.75">
      <c r="B201" s="72"/>
      <c r="C201" s="97"/>
      <c r="D201" s="55"/>
      <c r="E201" s="103"/>
      <c r="F201" s="51"/>
      <c r="G201" s="109"/>
      <c r="I201" s="51"/>
      <c r="J201" s="97"/>
      <c r="K201" s="67"/>
    </row>
    <row r="202" spans="2:11" ht="12.75">
      <c r="B202" s="72" t="s">
        <v>674</v>
      </c>
      <c r="C202" s="97">
        <v>1</v>
      </c>
      <c r="D202" s="55">
        <v>502</v>
      </c>
      <c r="E202" s="103"/>
      <c r="F202" s="51" t="s">
        <v>674</v>
      </c>
      <c r="G202" s="109"/>
      <c r="I202" s="51" t="s">
        <v>389</v>
      </c>
      <c r="J202" s="97"/>
      <c r="K202" s="67"/>
    </row>
    <row r="203" spans="2:11" ht="12.75">
      <c r="B203" s="72"/>
      <c r="C203" s="97"/>
      <c r="D203" s="55"/>
      <c r="E203" s="103"/>
      <c r="F203" s="51"/>
      <c r="G203" s="109"/>
      <c r="I203" s="51"/>
      <c r="J203" s="97"/>
      <c r="K203" s="67"/>
    </row>
    <row r="204" spans="2:11" ht="12.75">
      <c r="B204" s="72" t="s">
        <v>675</v>
      </c>
      <c r="C204" s="97">
        <v>3</v>
      </c>
      <c r="D204" s="55">
        <v>909</v>
      </c>
      <c r="E204" s="103"/>
      <c r="F204" s="51" t="s">
        <v>675</v>
      </c>
      <c r="G204" s="109"/>
      <c r="I204" s="51"/>
      <c r="J204" s="97"/>
      <c r="K204" s="67"/>
    </row>
    <row r="205" spans="2:11" ht="12.75">
      <c r="B205" s="72"/>
      <c r="C205" s="97"/>
      <c r="D205" s="55"/>
      <c r="E205" s="103"/>
      <c r="F205" s="51"/>
      <c r="G205" s="109"/>
      <c r="I205" s="51"/>
      <c r="J205" s="97"/>
      <c r="K205" s="67"/>
    </row>
    <row r="206" spans="2:11" ht="12.75">
      <c r="B206" s="72" t="s">
        <v>676</v>
      </c>
      <c r="C206" s="97"/>
      <c r="D206" s="55"/>
      <c r="E206" s="103"/>
      <c r="F206" s="51" t="s">
        <v>676</v>
      </c>
      <c r="G206" s="109">
        <v>1</v>
      </c>
      <c r="I206" s="51"/>
      <c r="J206" s="97"/>
      <c r="K206" s="67"/>
    </row>
    <row r="207" spans="2:11" ht="12.75">
      <c r="B207" s="72"/>
      <c r="C207" s="97"/>
      <c r="D207" s="55"/>
      <c r="E207" s="103"/>
      <c r="F207" s="51"/>
      <c r="G207" s="129"/>
      <c r="I207" s="51"/>
      <c r="J207" s="97"/>
      <c r="K207" s="67"/>
    </row>
    <row r="208" spans="2:11" ht="12.75">
      <c r="B208" s="72" t="s">
        <v>389</v>
      </c>
      <c r="C208" s="97"/>
      <c r="D208" s="55"/>
      <c r="E208" s="103"/>
      <c r="F208" s="51" t="s">
        <v>389</v>
      </c>
      <c r="G208" s="63"/>
      <c r="I208" s="51"/>
      <c r="J208" s="97"/>
      <c r="K208" s="67"/>
    </row>
    <row r="209" spans="2:11" ht="13.5" thickBot="1">
      <c r="B209" s="74"/>
      <c r="C209" s="98"/>
      <c r="D209" s="75"/>
      <c r="E209" s="103"/>
      <c r="F209" s="100"/>
      <c r="G209" s="75"/>
      <c r="I209" s="77"/>
      <c r="J209" s="98"/>
      <c r="K209" s="78"/>
    </row>
    <row r="210" ht="12.75"/>
    <row r="211" ht="12.75"/>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1" t="s">
        <v>1483</v>
      </c>
      <c r="B1" s="501"/>
      <c r="C1" s="501"/>
      <c r="D1" s="501"/>
      <c r="E1" s="501"/>
      <c r="F1" s="501"/>
      <c r="G1" s="501"/>
      <c r="H1" s="501"/>
      <c r="I1" s="501"/>
      <c r="J1" s="501"/>
      <c r="K1" s="501"/>
      <c r="L1" s="501"/>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1307</v>
      </c>
      <c r="B5" s="34" t="s">
        <v>848</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1308</v>
      </c>
      <c r="B6" s="34" t="s">
        <v>848</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1309</v>
      </c>
      <c r="B7" s="34" t="s">
        <v>848</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1310</v>
      </c>
      <c r="B8" s="34" t="s">
        <v>848</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1311</v>
      </c>
      <c r="B9" s="34" t="s">
        <v>848</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1312</v>
      </c>
      <c r="B10" s="34" t="s">
        <v>848</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1313</v>
      </c>
      <c r="B11" s="34" t="s">
        <v>848</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1314</v>
      </c>
      <c r="B12" s="34" t="s">
        <v>848</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1315</v>
      </c>
      <c r="B13" s="34" t="s">
        <v>848</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1392</v>
      </c>
      <c r="B14" s="34" t="s">
        <v>848</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1393</v>
      </c>
      <c r="B15" s="34" t="s">
        <v>848</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502" t="s">
        <v>1485</v>
      </c>
      <c r="B16" s="502" t="s">
        <v>848</v>
      </c>
      <c r="C16" s="40">
        <f>SUM(C4:C15)</f>
        <v>525600</v>
      </c>
      <c r="D16" s="504">
        <f>SUM(D4:D15)</f>
        <v>25009</v>
      </c>
      <c r="E16" s="514">
        <f>C16-D16</f>
        <v>500591</v>
      </c>
      <c r="F16" s="512">
        <f>SUM(F4:F15)</f>
        <v>1651</v>
      </c>
      <c r="G16" s="510">
        <f>(E16-F16)/E16</f>
        <v>0.9967018983561431</v>
      </c>
      <c r="H16" s="512">
        <f>SUM(H4:H15)</f>
        <v>0</v>
      </c>
      <c r="I16" s="512">
        <f>SUM(I4:I15)</f>
        <v>0</v>
      </c>
      <c r="J16" s="512"/>
      <c r="K16" s="510">
        <f>(C16-D16)/C16</f>
        <v>0.9524181887366819</v>
      </c>
    </row>
    <row r="17" spans="1:12" ht="23.25" customHeight="1" thickBot="1">
      <c r="A17" s="503"/>
      <c r="B17" s="503"/>
      <c r="C17" s="41" t="s">
        <v>1486</v>
      </c>
      <c r="D17" s="505"/>
      <c r="E17" s="515"/>
      <c r="F17" s="509"/>
      <c r="G17" s="511"/>
      <c r="H17" s="509"/>
      <c r="I17" s="509"/>
      <c r="J17" s="509"/>
      <c r="K17" s="511"/>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35" t="s">
        <v>1484</v>
      </c>
      <c r="B1" s="501"/>
      <c r="C1" s="501"/>
      <c r="D1" s="501"/>
      <c r="E1" s="501"/>
      <c r="F1" s="501"/>
      <c r="G1" s="501"/>
      <c r="H1" s="501"/>
      <c r="I1" s="501"/>
      <c r="J1" s="501"/>
      <c r="K1" s="501"/>
      <c r="L1" s="501"/>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1307</v>
      </c>
      <c r="B5" s="34" t="s">
        <v>847</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1308</v>
      </c>
      <c r="B6" s="34" t="s">
        <v>847</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1309</v>
      </c>
      <c r="B7" s="34" t="s">
        <v>847</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1310</v>
      </c>
      <c r="B8" s="34" t="s">
        <v>847</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1311</v>
      </c>
      <c r="B9" s="34" t="s">
        <v>847</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1312</v>
      </c>
      <c r="B10" s="34" t="s">
        <v>847</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1313</v>
      </c>
      <c r="B11" s="34" t="s">
        <v>847</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1314</v>
      </c>
      <c r="B12" s="34" t="s">
        <v>847</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1315</v>
      </c>
      <c r="B13" s="34" t="s">
        <v>847</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1392</v>
      </c>
      <c r="B14" s="34" t="s">
        <v>847</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1393</v>
      </c>
      <c r="B15" s="34" t="s">
        <v>847</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502" t="s">
        <v>1485</v>
      </c>
      <c r="B16" s="502" t="s">
        <v>847</v>
      </c>
      <c r="C16" s="40">
        <f>SUM(C4:C15)</f>
        <v>199920</v>
      </c>
      <c r="D16" s="504">
        <f>SUM(D4:D15)</f>
        <v>16684</v>
      </c>
      <c r="E16" s="504">
        <f>C16-D16</f>
        <v>183236</v>
      </c>
      <c r="F16" s="516">
        <f>SUM(F4:F15)</f>
        <v>325</v>
      </c>
      <c r="G16" s="510">
        <f>(E16-F16)/E16</f>
        <v>0.9982263310703137</v>
      </c>
      <c r="H16" s="512">
        <f>SUM(H4:H15)</f>
        <v>0</v>
      </c>
      <c r="I16" s="512">
        <f>SUM(I4:I15)</f>
        <v>0</v>
      </c>
      <c r="J16" s="512"/>
      <c r="K16" s="529">
        <f>(C16-D16)/C16</f>
        <v>0.916546618647459</v>
      </c>
    </row>
    <row r="17" spans="1:12" ht="23.25" customHeight="1" thickBot="1">
      <c r="A17" s="503"/>
      <c r="B17" s="503"/>
      <c r="C17" s="41" t="s">
        <v>1486</v>
      </c>
      <c r="D17" s="505"/>
      <c r="E17" s="505"/>
      <c r="F17" s="517"/>
      <c r="G17" s="511"/>
      <c r="H17" s="509"/>
      <c r="I17" s="509"/>
      <c r="J17" s="509"/>
      <c r="K17" s="530"/>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22.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1404</v>
      </c>
    </row>
    <row r="2" spans="2:5" ht="15.75" thickBot="1">
      <c r="B2" s="145"/>
      <c r="C2" s="141"/>
      <c r="D2" s="141"/>
      <c r="E2" s="141"/>
    </row>
    <row r="3" spans="2:5" ht="13.5" thickBot="1">
      <c r="B3" s="42" t="s">
        <v>1317</v>
      </c>
      <c r="C3" s="42" t="s">
        <v>1318</v>
      </c>
      <c r="D3" s="42" t="s">
        <v>1055</v>
      </c>
      <c r="E3" s="42" t="s">
        <v>1056</v>
      </c>
    </row>
    <row r="4" spans="2:5" ht="24" thickBot="1">
      <c r="B4" s="536">
        <v>2009</v>
      </c>
      <c r="C4" s="536"/>
      <c r="D4" s="536"/>
      <c r="E4" s="536"/>
    </row>
    <row r="5" spans="2:5" ht="22.5" thickBot="1">
      <c r="B5" s="34" t="s">
        <v>1314</v>
      </c>
      <c r="C5" s="34" t="s">
        <v>1306</v>
      </c>
      <c r="D5" s="34" t="s">
        <v>463</v>
      </c>
      <c r="E5" s="35" t="s">
        <v>1057</v>
      </c>
    </row>
    <row r="6" spans="2:5" ht="22.5" thickBot="1">
      <c r="B6" s="34" t="s">
        <v>1313</v>
      </c>
      <c r="C6" s="34" t="s">
        <v>1306</v>
      </c>
      <c r="D6" s="34" t="s">
        <v>1162</v>
      </c>
      <c r="E6" s="35" t="s">
        <v>1163</v>
      </c>
    </row>
    <row r="7" spans="2:5" ht="24" thickBot="1">
      <c r="B7" s="536">
        <v>2008</v>
      </c>
      <c r="C7" s="536"/>
      <c r="D7" s="536"/>
      <c r="E7" s="536"/>
    </row>
    <row r="8" spans="2:5" ht="13.5" thickBot="1">
      <c r="B8" s="34" t="s">
        <v>1314</v>
      </c>
      <c r="C8" s="34" t="s">
        <v>1401</v>
      </c>
      <c r="D8" s="34" t="s">
        <v>1377</v>
      </c>
      <c r="E8" s="35" t="s">
        <v>1057</v>
      </c>
    </row>
    <row r="9" spans="2:5" ht="22.5" thickBot="1">
      <c r="B9" s="34" t="s">
        <v>1313</v>
      </c>
      <c r="C9" s="34" t="s">
        <v>1306</v>
      </c>
      <c r="D9" s="34" t="s">
        <v>282</v>
      </c>
      <c r="E9" s="35" t="s">
        <v>1057</v>
      </c>
    </row>
    <row r="10" spans="2:5" ht="22.5" thickBot="1">
      <c r="B10" s="34" t="s">
        <v>1310</v>
      </c>
      <c r="C10" s="34" t="s">
        <v>1306</v>
      </c>
      <c r="D10" s="34" t="s">
        <v>1406</v>
      </c>
      <c r="E10" s="35" t="s">
        <v>1405</v>
      </c>
    </row>
    <row r="11" spans="2:5" ht="24" thickBot="1">
      <c r="B11" s="536">
        <v>2007</v>
      </c>
      <c r="C11" s="536"/>
      <c r="D11" s="536"/>
      <c r="E11" s="536"/>
    </row>
    <row r="12" spans="2:5" ht="22.5" thickBot="1">
      <c r="B12" s="34" t="s">
        <v>1315</v>
      </c>
      <c r="C12" s="34" t="s">
        <v>1401</v>
      </c>
      <c r="D12" s="34" t="s">
        <v>1408</v>
      </c>
      <c r="E12" s="35" t="s">
        <v>1405</v>
      </c>
    </row>
    <row r="13" spans="2:5" ht="13.5" thickBot="1">
      <c r="B13" s="34" t="s">
        <v>1315</v>
      </c>
      <c r="C13" s="34" t="s">
        <v>1401</v>
      </c>
      <c r="D13" s="34" t="s">
        <v>1407</v>
      </c>
      <c r="E13" s="35" t="s">
        <v>1405</v>
      </c>
    </row>
    <row r="14" spans="2:5" ht="22.5" thickBot="1">
      <c r="B14" s="34" t="s">
        <v>1314</v>
      </c>
      <c r="C14" s="34" t="s">
        <v>1306</v>
      </c>
      <c r="D14" s="34" t="s">
        <v>1078</v>
      </c>
      <c r="E14" s="35" t="s">
        <v>1057</v>
      </c>
    </row>
    <row r="15" spans="2:5" ht="22.5" thickBot="1">
      <c r="B15" s="34" t="s">
        <v>1314</v>
      </c>
      <c r="C15" s="34" t="s">
        <v>1306</v>
      </c>
      <c r="D15" s="34" t="s">
        <v>1077</v>
      </c>
      <c r="E15" s="35" t="s">
        <v>1057</v>
      </c>
    </row>
    <row r="16" spans="2:5" ht="22.5" thickBot="1">
      <c r="B16" s="213">
        <v>39295</v>
      </c>
      <c r="C16" s="34" t="s">
        <v>1306</v>
      </c>
      <c r="D16" s="34" t="s">
        <v>1403</v>
      </c>
      <c r="E16" s="35" t="s">
        <v>1057</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923</v>
      </c>
      <c r="C1" s="278"/>
      <c r="D1" s="278"/>
      <c r="E1" s="278"/>
      <c r="F1" s="278"/>
      <c r="G1" s="278"/>
      <c r="J1" s="7"/>
      <c r="K1" s="7"/>
      <c r="L1" s="7"/>
      <c r="M1" s="4"/>
      <c r="O1" s="4"/>
      <c r="P1" s="118"/>
      <c r="Q1" s="7"/>
      <c r="S1" s="11"/>
    </row>
    <row r="2" spans="2:19" s="3" customFormat="1" ht="18">
      <c r="B2" s="279" t="s">
        <v>1191</v>
      </c>
      <c r="C2" s="279"/>
      <c r="D2" s="279"/>
      <c r="E2" s="279"/>
      <c r="F2" s="279"/>
      <c r="G2" s="279"/>
      <c r="J2" s="7"/>
      <c r="K2" s="7"/>
      <c r="L2" s="7"/>
      <c r="M2" s="4"/>
      <c r="O2" s="4"/>
      <c r="P2" s="118"/>
      <c r="Q2" s="8"/>
      <c r="R2" s="4"/>
      <c r="S2" s="11"/>
    </row>
    <row r="3" spans="2:21" s="4" customFormat="1" ht="25.5">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1393</v>
      </c>
      <c r="C5" s="283">
        <v>39801</v>
      </c>
      <c r="D5" s="283">
        <v>39801</v>
      </c>
      <c r="E5" s="282" t="s">
        <v>1451</v>
      </c>
      <c r="F5" s="282" t="s">
        <v>1452</v>
      </c>
      <c r="G5" s="282" t="s">
        <v>684</v>
      </c>
      <c r="H5" s="282">
        <f>60+15</f>
        <v>75</v>
      </c>
      <c r="I5" s="15" t="s">
        <v>1395</v>
      </c>
      <c r="J5" s="15" t="s">
        <v>1395</v>
      </c>
      <c r="K5" s="290" t="s">
        <v>727</v>
      </c>
      <c r="L5" s="287" t="s">
        <v>378</v>
      </c>
      <c r="M5" s="10" t="s">
        <v>692</v>
      </c>
      <c r="N5" s="282" t="s">
        <v>1326</v>
      </c>
      <c r="O5" s="287" t="s">
        <v>910</v>
      </c>
      <c r="P5" s="168" t="s">
        <v>1050</v>
      </c>
      <c r="Q5" s="285" t="s">
        <v>728</v>
      </c>
      <c r="R5" s="282" t="s">
        <v>726</v>
      </c>
      <c r="S5" s="283">
        <v>39801</v>
      </c>
      <c r="T5" s="282"/>
      <c r="U5" s="44" t="s">
        <v>1287</v>
      </c>
    </row>
    <row r="6" spans="2:21" s="4" customFormat="1" ht="63.75">
      <c r="B6" s="282" t="s">
        <v>1393</v>
      </c>
      <c r="C6" s="283">
        <v>39800</v>
      </c>
      <c r="D6" s="283">
        <v>39800</v>
      </c>
      <c r="E6" s="282" t="s">
        <v>1450</v>
      </c>
      <c r="F6" s="282" t="s">
        <v>1220</v>
      </c>
      <c r="G6" s="282" t="s">
        <v>1220</v>
      </c>
      <c r="H6" s="282" t="s">
        <v>1220</v>
      </c>
      <c r="I6" s="15" t="s">
        <v>1327</v>
      </c>
      <c r="J6" s="15" t="s">
        <v>1327</v>
      </c>
      <c r="K6" s="205" t="s">
        <v>1453</v>
      </c>
      <c r="L6" s="287" t="s">
        <v>378</v>
      </c>
      <c r="M6" s="287" t="s">
        <v>389</v>
      </c>
      <c r="N6" s="170" t="s">
        <v>1329</v>
      </c>
      <c r="O6" s="287" t="s">
        <v>1233</v>
      </c>
      <c r="P6" s="168" t="s">
        <v>1051</v>
      </c>
      <c r="Q6" s="288" t="s">
        <v>1278</v>
      </c>
      <c r="R6" s="282" t="s">
        <v>68</v>
      </c>
      <c r="S6" s="283">
        <v>39800</v>
      </c>
      <c r="T6" s="282" t="s">
        <v>1048</v>
      </c>
      <c r="U6" s="44" t="s">
        <v>1287</v>
      </c>
    </row>
    <row r="7" spans="2:21" s="4" customFormat="1" ht="63.75">
      <c r="B7" s="282" t="s">
        <v>1393</v>
      </c>
      <c r="C7" s="283">
        <v>39797</v>
      </c>
      <c r="D7" s="283">
        <v>39797</v>
      </c>
      <c r="E7" s="282" t="s">
        <v>1449</v>
      </c>
      <c r="F7" s="282" t="s">
        <v>77</v>
      </c>
      <c r="G7" s="282" t="s">
        <v>1448</v>
      </c>
      <c r="H7" s="282">
        <v>11</v>
      </c>
      <c r="I7" s="15" t="s">
        <v>1395</v>
      </c>
      <c r="J7" s="15" t="s">
        <v>1395</v>
      </c>
      <c r="K7" s="285" t="s">
        <v>337</v>
      </c>
      <c r="L7" s="10" t="s">
        <v>685</v>
      </c>
      <c r="M7" s="10" t="s">
        <v>692</v>
      </c>
      <c r="N7" s="282" t="s">
        <v>1326</v>
      </c>
      <c r="O7" s="10" t="s">
        <v>1233</v>
      </c>
      <c r="P7" s="168" t="s">
        <v>1049</v>
      </c>
      <c r="Q7" s="289" t="s">
        <v>725</v>
      </c>
      <c r="R7" s="282" t="s">
        <v>724</v>
      </c>
      <c r="S7" s="283">
        <v>39797</v>
      </c>
      <c r="T7" s="282"/>
      <c r="U7" s="44" t="s">
        <v>1287</v>
      </c>
    </row>
    <row r="8" spans="2:21" s="4" customFormat="1" ht="25.5">
      <c r="B8" s="284" t="s">
        <v>1393</v>
      </c>
      <c r="C8" s="57">
        <v>39797</v>
      </c>
      <c r="D8" s="57">
        <v>39765</v>
      </c>
      <c r="E8" s="284" t="s">
        <v>1447</v>
      </c>
      <c r="F8" s="58" t="s">
        <v>1322</v>
      </c>
      <c r="G8" s="58" t="s">
        <v>129</v>
      </c>
      <c r="H8" s="284">
        <v>2055</v>
      </c>
      <c r="I8" s="58" t="s">
        <v>830</v>
      </c>
      <c r="J8" s="58" t="s">
        <v>830</v>
      </c>
      <c r="K8" s="61" t="s">
        <v>1328</v>
      </c>
      <c r="L8" s="61" t="s">
        <v>1220</v>
      </c>
      <c r="M8" s="61" t="s">
        <v>1220</v>
      </c>
      <c r="N8" s="59" t="s">
        <v>1325</v>
      </c>
      <c r="O8" s="61" t="s">
        <v>1402</v>
      </c>
      <c r="P8" s="59" t="s">
        <v>26</v>
      </c>
      <c r="Q8" s="121" t="s">
        <v>1220</v>
      </c>
      <c r="R8" s="58" t="s">
        <v>1220</v>
      </c>
      <c r="S8" s="57">
        <v>39797</v>
      </c>
      <c r="T8" s="61"/>
      <c r="U8" s="44" t="s">
        <v>1287</v>
      </c>
    </row>
    <row r="9" spans="2:21" s="4" customFormat="1" ht="25.5">
      <c r="B9" s="284" t="s">
        <v>1393</v>
      </c>
      <c r="C9" s="171">
        <v>39789</v>
      </c>
      <c r="D9" s="171">
        <v>39778</v>
      </c>
      <c r="E9" s="284" t="s">
        <v>1446</v>
      </c>
      <c r="F9" s="58" t="s">
        <v>1322</v>
      </c>
      <c r="G9" s="58" t="s">
        <v>1445</v>
      </c>
      <c r="H9" s="284">
        <v>505</v>
      </c>
      <c r="I9" s="58" t="s">
        <v>830</v>
      </c>
      <c r="J9" s="58" t="s">
        <v>830</v>
      </c>
      <c r="K9" s="61" t="s">
        <v>1328</v>
      </c>
      <c r="L9" s="61" t="s">
        <v>1220</v>
      </c>
      <c r="M9" s="61" t="s">
        <v>1220</v>
      </c>
      <c r="N9" s="59" t="s">
        <v>1325</v>
      </c>
      <c r="O9" s="61" t="s">
        <v>1402</v>
      </c>
      <c r="P9" s="59" t="s">
        <v>26</v>
      </c>
      <c r="Q9" s="121" t="s">
        <v>1220</v>
      </c>
      <c r="R9" s="58" t="s">
        <v>1220</v>
      </c>
      <c r="S9" s="57">
        <v>39789</v>
      </c>
      <c r="T9" s="61"/>
      <c r="U9" s="44" t="s">
        <v>1287</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1392</v>
      </c>
      <c r="C11" s="12">
        <v>39777</v>
      </c>
      <c r="D11" s="12">
        <v>39777</v>
      </c>
      <c r="E11" s="167" t="s">
        <v>296</v>
      </c>
      <c r="F11" s="15" t="s">
        <v>297</v>
      </c>
      <c r="G11" s="168" t="s">
        <v>298</v>
      </c>
      <c r="H11" s="15">
        <v>146</v>
      </c>
      <c r="I11" s="15" t="s">
        <v>758</v>
      </c>
      <c r="J11" s="15" t="s">
        <v>758</v>
      </c>
      <c r="K11" s="10" t="s">
        <v>299</v>
      </c>
      <c r="L11" s="10" t="s">
        <v>303</v>
      </c>
      <c r="M11" s="10" t="s">
        <v>692</v>
      </c>
      <c r="N11" s="168" t="s">
        <v>1326</v>
      </c>
      <c r="O11" s="10" t="s">
        <v>1207</v>
      </c>
      <c r="P11" s="168" t="s">
        <v>175</v>
      </c>
      <c r="Q11" s="120" t="s">
        <v>300</v>
      </c>
      <c r="R11" s="15" t="s">
        <v>301</v>
      </c>
      <c r="S11" s="12">
        <v>39777</v>
      </c>
      <c r="T11" s="10" t="s">
        <v>302</v>
      </c>
      <c r="U11" s="44" t="s">
        <v>1287</v>
      </c>
    </row>
    <row r="12" spans="2:21" s="23" customFormat="1" ht="63.75">
      <c r="B12" s="49" t="s">
        <v>1392</v>
      </c>
      <c r="C12" s="12">
        <v>39775</v>
      </c>
      <c r="D12" s="167" t="s">
        <v>1220</v>
      </c>
      <c r="E12" s="167" t="s">
        <v>1220</v>
      </c>
      <c r="F12" s="15" t="s">
        <v>270</v>
      </c>
      <c r="G12" s="168" t="s">
        <v>294</v>
      </c>
      <c r="H12" s="15">
        <v>28</v>
      </c>
      <c r="I12" s="15" t="s">
        <v>1401</v>
      </c>
      <c r="J12" s="15" t="s">
        <v>1401</v>
      </c>
      <c r="K12" s="10" t="s">
        <v>295</v>
      </c>
      <c r="L12" s="10" t="s">
        <v>693</v>
      </c>
      <c r="M12" s="10" t="s">
        <v>692</v>
      </c>
      <c r="N12" s="168" t="s">
        <v>1326</v>
      </c>
      <c r="O12" s="10" t="s">
        <v>1207</v>
      </c>
      <c r="P12" s="168" t="s">
        <v>174</v>
      </c>
      <c r="Q12" s="120" t="s">
        <v>306</v>
      </c>
      <c r="R12" s="15" t="s">
        <v>307</v>
      </c>
      <c r="S12" s="12">
        <v>39775</v>
      </c>
      <c r="T12" s="10"/>
      <c r="U12" s="44" t="s">
        <v>1287</v>
      </c>
    </row>
    <row r="13" spans="2:21" s="23" customFormat="1" ht="63.75">
      <c r="B13" s="49" t="s">
        <v>1392</v>
      </c>
      <c r="C13" s="12">
        <v>39773</v>
      </c>
      <c r="D13" s="12">
        <v>39773</v>
      </c>
      <c r="E13" s="167" t="s">
        <v>289</v>
      </c>
      <c r="F13" s="15" t="s">
        <v>290</v>
      </c>
      <c r="G13" s="168" t="s">
        <v>291</v>
      </c>
      <c r="H13" s="15">
        <v>57</v>
      </c>
      <c r="I13" s="15" t="s">
        <v>1327</v>
      </c>
      <c r="J13" s="15" t="s">
        <v>1327</v>
      </c>
      <c r="K13" s="10" t="s">
        <v>292</v>
      </c>
      <c r="L13" s="10" t="s">
        <v>378</v>
      </c>
      <c r="M13" s="10" t="s">
        <v>692</v>
      </c>
      <c r="N13" s="168" t="s">
        <v>1326</v>
      </c>
      <c r="O13" s="10" t="s">
        <v>1207</v>
      </c>
      <c r="P13" s="168" t="s">
        <v>173</v>
      </c>
      <c r="Q13" s="10" t="s">
        <v>304</v>
      </c>
      <c r="R13" s="15" t="s">
        <v>305</v>
      </c>
      <c r="S13" s="12">
        <v>39773</v>
      </c>
      <c r="T13" s="10"/>
      <c r="U13" s="44" t="s">
        <v>1287</v>
      </c>
    </row>
    <row r="14" spans="2:21" s="23" customFormat="1" ht="25.5">
      <c r="B14" s="58" t="s">
        <v>1392</v>
      </c>
      <c r="C14" s="57">
        <v>39768</v>
      </c>
      <c r="D14" s="57">
        <v>39758</v>
      </c>
      <c r="E14" s="58" t="s">
        <v>288</v>
      </c>
      <c r="F14" s="58" t="s">
        <v>1322</v>
      </c>
      <c r="G14" s="58" t="s">
        <v>909</v>
      </c>
      <c r="H14" s="58">
        <v>690</v>
      </c>
      <c r="I14" s="58" t="s">
        <v>830</v>
      </c>
      <c r="J14" s="58" t="s">
        <v>830</v>
      </c>
      <c r="K14" s="61" t="s">
        <v>1328</v>
      </c>
      <c r="L14" s="61" t="s">
        <v>1220</v>
      </c>
      <c r="M14" s="61" t="s">
        <v>1220</v>
      </c>
      <c r="N14" s="59" t="s">
        <v>1325</v>
      </c>
      <c r="O14" s="61" t="s">
        <v>1402</v>
      </c>
      <c r="P14" s="59" t="s">
        <v>26</v>
      </c>
      <c r="Q14" s="121" t="s">
        <v>1220</v>
      </c>
      <c r="R14" s="58" t="s">
        <v>1220</v>
      </c>
      <c r="S14" s="57">
        <v>39768</v>
      </c>
      <c r="T14" s="61"/>
      <c r="U14" s="44" t="s">
        <v>1287</v>
      </c>
    </row>
    <row r="15" spans="2:21" s="23" customFormat="1" ht="25.5">
      <c r="B15" s="58" t="s">
        <v>1392</v>
      </c>
      <c r="C15" s="57">
        <v>39761</v>
      </c>
      <c r="D15" s="57">
        <v>39751</v>
      </c>
      <c r="E15" s="58" t="s">
        <v>287</v>
      </c>
      <c r="F15" s="58" t="s">
        <v>1322</v>
      </c>
      <c r="G15" s="58" t="s">
        <v>1028</v>
      </c>
      <c r="H15" s="58">
        <v>290</v>
      </c>
      <c r="I15" s="58" t="s">
        <v>830</v>
      </c>
      <c r="J15" s="58" t="s">
        <v>830</v>
      </c>
      <c r="K15" s="61" t="s">
        <v>1328</v>
      </c>
      <c r="L15" s="61" t="s">
        <v>1220</v>
      </c>
      <c r="M15" s="61" t="s">
        <v>1220</v>
      </c>
      <c r="N15" s="59" t="s">
        <v>1325</v>
      </c>
      <c r="O15" s="61" t="s">
        <v>1402</v>
      </c>
      <c r="P15" s="59" t="s">
        <v>26</v>
      </c>
      <c r="Q15" s="121" t="s">
        <v>1220</v>
      </c>
      <c r="R15" s="58" t="s">
        <v>1220</v>
      </c>
      <c r="S15" s="57">
        <v>39761</v>
      </c>
      <c r="T15" s="61"/>
      <c r="U15" s="44" t="s">
        <v>1287</v>
      </c>
    </row>
    <row r="16" spans="2:21" s="23" customFormat="1" ht="25.5">
      <c r="B16" s="58" t="s">
        <v>1392</v>
      </c>
      <c r="C16" s="57">
        <v>39754</v>
      </c>
      <c r="D16" s="57">
        <v>39744</v>
      </c>
      <c r="E16" s="58" t="s">
        <v>286</v>
      </c>
      <c r="F16" s="58" t="s">
        <v>1322</v>
      </c>
      <c r="G16" s="58" t="s">
        <v>771</v>
      </c>
      <c r="H16" s="58">
        <v>685</v>
      </c>
      <c r="I16" s="58" t="s">
        <v>830</v>
      </c>
      <c r="J16" s="58" t="s">
        <v>830</v>
      </c>
      <c r="K16" s="61" t="s">
        <v>1328</v>
      </c>
      <c r="L16" s="61" t="s">
        <v>1220</v>
      </c>
      <c r="M16" s="61" t="s">
        <v>1220</v>
      </c>
      <c r="N16" s="59" t="s">
        <v>1325</v>
      </c>
      <c r="O16" s="61" t="s">
        <v>1402</v>
      </c>
      <c r="P16" s="59" t="s">
        <v>26</v>
      </c>
      <c r="Q16" s="121" t="s">
        <v>1220</v>
      </c>
      <c r="R16" s="58" t="s">
        <v>1220</v>
      </c>
      <c r="S16" s="57">
        <v>39754</v>
      </c>
      <c r="T16" s="61"/>
      <c r="U16" s="44" t="s">
        <v>1287</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1315</v>
      </c>
      <c r="C18" s="12">
        <v>39751</v>
      </c>
      <c r="D18" s="12">
        <v>39751</v>
      </c>
      <c r="E18" s="167" t="s">
        <v>598</v>
      </c>
      <c r="F18" s="15" t="s">
        <v>599</v>
      </c>
      <c r="G18" s="168" t="s">
        <v>600</v>
      </c>
      <c r="H18" s="15" t="s">
        <v>1220</v>
      </c>
      <c r="I18" s="15" t="s">
        <v>1327</v>
      </c>
      <c r="J18" s="15" t="s">
        <v>1327</v>
      </c>
      <c r="K18" s="10" t="s">
        <v>601</v>
      </c>
      <c r="L18" s="10" t="s">
        <v>389</v>
      </c>
      <c r="M18" s="10" t="s">
        <v>389</v>
      </c>
      <c r="N18" s="170" t="s">
        <v>1329</v>
      </c>
      <c r="O18" s="10" t="s">
        <v>1233</v>
      </c>
      <c r="P18" s="168" t="s">
        <v>635</v>
      </c>
      <c r="Q18" s="120" t="s">
        <v>602</v>
      </c>
      <c r="R18" s="15" t="s">
        <v>603</v>
      </c>
      <c r="S18" s="12">
        <v>39751</v>
      </c>
      <c r="T18" s="10" t="s">
        <v>1444</v>
      </c>
      <c r="U18" s="44" t="s">
        <v>1287</v>
      </c>
    </row>
    <row r="19" spans="2:21" s="23" customFormat="1" ht="63.75">
      <c r="B19" s="49" t="s">
        <v>1315</v>
      </c>
      <c r="C19" s="12">
        <v>39750</v>
      </c>
      <c r="D19" s="12">
        <v>39750</v>
      </c>
      <c r="E19" s="167" t="s">
        <v>593</v>
      </c>
      <c r="F19" s="15" t="s">
        <v>1220</v>
      </c>
      <c r="G19" s="168" t="s">
        <v>1220</v>
      </c>
      <c r="H19" s="15" t="s">
        <v>1220</v>
      </c>
      <c r="I19" s="15" t="s">
        <v>1327</v>
      </c>
      <c r="J19" s="15" t="s">
        <v>1327</v>
      </c>
      <c r="K19" s="10" t="s">
        <v>594</v>
      </c>
      <c r="L19" s="10" t="s">
        <v>694</v>
      </c>
      <c r="M19" s="10" t="s">
        <v>382</v>
      </c>
      <c r="N19" s="170" t="s">
        <v>1329</v>
      </c>
      <c r="O19" s="10" t="s">
        <v>1207</v>
      </c>
      <c r="P19" s="168" t="s">
        <v>630</v>
      </c>
      <c r="Q19" s="120" t="s">
        <v>595</v>
      </c>
      <c r="R19" s="15" t="s">
        <v>596</v>
      </c>
      <c r="S19" s="12">
        <v>39750</v>
      </c>
      <c r="T19" s="10" t="s">
        <v>597</v>
      </c>
      <c r="U19" s="44" t="s">
        <v>1287</v>
      </c>
    </row>
    <row r="20" spans="2:21" s="23" customFormat="1" ht="25.5">
      <c r="B20" s="196" t="s">
        <v>1315</v>
      </c>
      <c r="C20" s="57">
        <v>39749</v>
      </c>
      <c r="D20" s="57">
        <v>39749</v>
      </c>
      <c r="E20" s="200" t="s">
        <v>592</v>
      </c>
      <c r="F20" s="58" t="s">
        <v>1410</v>
      </c>
      <c r="G20" s="58" t="s">
        <v>1323</v>
      </c>
      <c r="H20" s="58" t="s">
        <v>1220</v>
      </c>
      <c r="I20" s="58" t="s">
        <v>1395</v>
      </c>
      <c r="J20" s="58" t="s">
        <v>1395</v>
      </c>
      <c r="K20" s="61" t="s">
        <v>1328</v>
      </c>
      <c r="L20" s="61" t="s">
        <v>1220</v>
      </c>
      <c r="M20" s="61" t="s">
        <v>1220</v>
      </c>
      <c r="N20" s="59" t="s">
        <v>1325</v>
      </c>
      <c r="O20" s="61" t="s">
        <v>1402</v>
      </c>
      <c r="P20" s="59" t="s">
        <v>26</v>
      </c>
      <c r="Q20" s="121" t="s">
        <v>1220</v>
      </c>
      <c r="R20" s="58" t="s">
        <v>1220</v>
      </c>
      <c r="S20" s="57">
        <v>39749</v>
      </c>
      <c r="T20" s="61"/>
      <c r="U20" s="44" t="s">
        <v>1287</v>
      </c>
    </row>
    <row r="21" spans="2:21" s="23" customFormat="1" ht="25.5">
      <c r="B21" s="196" t="s">
        <v>1315</v>
      </c>
      <c r="C21" s="57">
        <v>39743</v>
      </c>
      <c r="D21" s="57">
        <v>39743</v>
      </c>
      <c r="E21" s="200" t="s">
        <v>586</v>
      </c>
      <c r="F21" s="58" t="s">
        <v>1410</v>
      </c>
      <c r="G21" s="58" t="s">
        <v>1323</v>
      </c>
      <c r="H21" s="58" t="s">
        <v>1220</v>
      </c>
      <c r="I21" s="58" t="s">
        <v>1395</v>
      </c>
      <c r="J21" s="58" t="s">
        <v>1395</v>
      </c>
      <c r="K21" s="61" t="s">
        <v>1328</v>
      </c>
      <c r="L21" s="61" t="s">
        <v>1220</v>
      </c>
      <c r="M21" s="61" t="s">
        <v>1220</v>
      </c>
      <c r="N21" s="59" t="s">
        <v>1325</v>
      </c>
      <c r="O21" s="61" t="s">
        <v>1402</v>
      </c>
      <c r="P21" s="59" t="s">
        <v>26</v>
      </c>
      <c r="Q21" s="121" t="s">
        <v>1220</v>
      </c>
      <c r="R21" s="58" t="s">
        <v>1220</v>
      </c>
      <c r="S21" s="57">
        <v>39743</v>
      </c>
      <c r="T21" s="61"/>
      <c r="U21" s="44" t="s">
        <v>1287</v>
      </c>
    </row>
    <row r="22" spans="2:21" s="23" customFormat="1" ht="63.75">
      <c r="B22" s="49" t="s">
        <v>1315</v>
      </c>
      <c r="C22" s="12">
        <v>39741</v>
      </c>
      <c r="D22" s="12">
        <v>39741</v>
      </c>
      <c r="E22" s="167" t="s">
        <v>582</v>
      </c>
      <c r="F22" s="15" t="s">
        <v>860</v>
      </c>
      <c r="G22" s="168" t="s">
        <v>153</v>
      </c>
      <c r="H22" s="15">
        <v>225</v>
      </c>
      <c r="I22" s="15" t="s">
        <v>1395</v>
      </c>
      <c r="J22" s="15" t="s">
        <v>1395</v>
      </c>
      <c r="K22" s="10" t="s">
        <v>583</v>
      </c>
      <c r="L22" s="10" t="s">
        <v>685</v>
      </c>
      <c r="M22" s="10" t="s">
        <v>692</v>
      </c>
      <c r="N22" s="168" t="s">
        <v>1326</v>
      </c>
      <c r="O22" s="10" t="s">
        <v>1207</v>
      </c>
      <c r="P22" s="168" t="s">
        <v>631</v>
      </c>
      <c r="Q22" s="120" t="s">
        <v>584</v>
      </c>
      <c r="R22" s="15" t="s">
        <v>604</v>
      </c>
      <c r="S22" s="12">
        <v>39743</v>
      </c>
      <c r="T22" s="10" t="s">
        <v>585</v>
      </c>
      <c r="U22" s="44" t="s">
        <v>1287</v>
      </c>
    </row>
    <row r="23" spans="2:21" s="23" customFormat="1" ht="25.5">
      <c r="B23" s="196" t="s">
        <v>1315</v>
      </c>
      <c r="C23" s="57">
        <v>39740</v>
      </c>
      <c r="D23" s="57">
        <v>39730</v>
      </c>
      <c r="E23" s="200" t="s">
        <v>587</v>
      </c>
      <c r="F23" s="58" t="s">
        <v>1322</v>
      </c>
      <c r="G23" s="214" t="s">
        <v>771</v>
      </c>
      <c r="H23" s="58">
        <v>685</v>
      </c>
      <c r="I23" s="58" t="s">
        <v>830</v>
      </c>
      <c r="J23" s="58" t="s">
        <v>830</v>
      </c>
      <c r="K23" s="61" t="s">
        <v>1328</v>
      </c>
      <c r="L23" s="61" t="s">
        <v>1220</v>
      </c>
      <c r="M23" s="61" t="s">
        <v>1220</v>
      </c>
      <c r="N23" s="59" t="s">
        <v>1325</v>
      </c>
      <c r="O23" s="61" t="s">
        <v>1402</v>
      </c>
      <c r="P23" s="59" t="s">
        <v>26</v>
      </c>
      <c r="Q23" s="121" t="s">
        <v>1220</v>
      </c>
      <c r="R23" s="58" t="s">
        <v>1220</v>
      </c>
      <c r="S23" s="57">
        <v>39740</v>
      </c>
      <c r="T23" s="61"/>
      <c r="U23" s="44" t="s">
        <v>1287</v>
      </c>
    </row>
    <row r="24" spans="2:21" s="23" customFormat="1" ht="63.75">
      <c r="B24" s="49" t="s">
        <v>1315</v>
      </c>
      <c r="C24" s="12">
        <v>39730</v>
      </c>
      <c r="D24" s="12">
        <v>39745</v>
      </c>
      <c r="E24" s="167" t="s">
        <v>588</v>
      </c>
      <c r="F24" s="15" t="s">
        <v>1510</v>
      </c>
      <c r="G24" s="168" t="s">
        <v>262</v>
      </c>
      <c r="H24" s="15" t="s">
        <v>1220</v>
      </c>
      <c r="I24" s="15" t="s">
        <v>1327</v>
      </c>
      <c r="J24" s="15" t="s">
        <v>1327</v>
      </c>
      <c r="K24" s="10" t="s">
        <v>589</v>
      </c>
      <c r="L24" s="10" t="s">
        <v>389</v>
      </c>
      <c r="M24" s="10" t="s">
        <v>383</v>
      </c>
      <c r="N24" s="170" t="s">
        <v>1329</v>
      </c>
      <c r="O24" s="10" t="s">
        <v>1207</v>
      </c>
      <c r="P24" s="168" t="s">
        <v>632</v>
      </c>
      <c r="Q24" s="120" t="s">
        <v>590</v>
      </c>
      <c r="R24" s="15" t="s">
        <v>591</v>
      </c>
      <c r="S24" s="12">
        <v>39746</v>
      </c>
      <c r="T24" s="10"/>
      <c r="U24" s="44" t="s">
        <v>1287</v>
      </c>
    </row>
    <row r="25" spans="2:21" s="23" customFormat="1" ht="25.5">
      <c r="B25" s="196" t="s">
        <v>1315</v>
      </c>
      <c r="C25" s="57">
        <v>39726</v>
      </c>
      <c r="D25" s="57">
        <v>39716</v>
      </c>
      <c r="E25" s="200" t="s">
        <v>580</v>
      </c>
      <c r="F25" s="58" t="s">
        <v>1322</v>
      </c>
      <c r="G25" s="214" t="s">
        <v>581</v>
      </c>
      <c r="H25" s="58">
        <v>513</v>
      </c>
      <c r="I25" s="58" t="s">
        <v>830</v>
      </c>
      <c r="J25" s="58" t="s">
        <v>830</v>
      </c>
      <c r="K25" s="61" t="s">
        <v>1328</v>
      </c>
      <c r="L25" s="61" t="s">
        <v>1220</v>
      </c>
      <c r="M25" s="61" t="s">
        <v>1220</v>
      </c>
      <c r="N25" s="59" t="s">
        <v>1325</v>
      </c>
      <c r="O25" s="61" t="s">
        <v>1402</v>
      </c>
      <c r="P25" s="59" t="s">
        <v>26</v>
      </c>
      <c r="Q25" s="121" t="s">
        <v>1220</v>
      </c>
      <c r="R25" s="58" t="s">
        <v>1220</v>
      </c>
      <c r="S25" s="57">
        <v>39726</v>
      </c>
      <c r="T25" s="61"/>
      <c r="U25" s="44" t="s">
        <v>1287</v>
      </c>
    </row>
    <row r="26" spans="2:21" s="23" customFormat="1" ht="89.25">
      <c r="B26" s="49" t="s">
        <v>1315</v>
      </c>
      <c r="C26" s="12">
        <v>39723</v>
      </c>
      <c r="D26" s="12">
        <v>39723</v>
      </c>
      <c r="E26" s="167" t="s">
        <v>1220</v>
      </c>
      <c r="F26" s="15" t="s">
        <v>1090</v>
      </c>
      <c r="G26" s="168" t="s">
        <v>1117</v>
      </c>
      <c r="H26" s="15" t="s">
        <v>1220</v>
      </c>
      <c r="I26" s="15" t="s">
        <v>1327</v>
      </c>
      <c r="J26" s="15" t="s">
        <v>1327</v>
      </c>
      <c r="K26" s="10" t="s">
        <v>970</v>
      </c>
      <c r="L26" s="10" t="s">
        <v>1776</v>
      </c>
      <c r="M26" s="10" t="s">
        <v>383</v>
      </c>
      <c r="N26" s="170" t="s">
        <v>1329</v>
      </c>
      <c r="O26" s="10" t="s">
        <v>1207</v>
      </c>
      <c r="P26" s="168" t="s">
        <v>633</v>
      </c>
      <c r="Q26" s="120" t="s">
        <v>576</v>
      </c>
      <c r="R26" s="15" t="s">
        <v>578</v>
      </c>
      <c r="S26" s="12">
        <v>39723</v>
      </c>
      <c r="T26" s="10" t="s">
        <v>579</v>
      </c>
      <c r="U26" s="44" t="s">
        <v>1287</v>
      </c>
    </row>
    <row r="27" spans="2:21" s="23" customFormat="1" ht="89.25">
      <c r="B27" s="49" t="s">
        <v>1315</v>
      </c>
      <c r="C27" s="12">
        <v>39722</v>
      </c>
      <c r="D27" s="12">
        <v>39722</v>
      </c>
      <c r="E27" s="167" t="s">
        <v>968</v>
      </c>
      <c r="F27" s="15" t="s">
        <v>351</v>
      </c>
      <c r="G27" s="168" t="s">
        <v>967</v>
      </c>
      <c r="H27" s="15" t="s">
        <v>1220</v>
      </c>
      <c r="I27" s="15" t="s">
        <v>1327</v>
      </c>
      <c r="J27" s="15" t="s">
        <v>1327</v>
      </c>
      <c r="K27" s="10" t="s">
        <v>970</v>
      </c>
      <c r="L27" s="10" t="s">
        <v>1776</v>
      </c>
      <c r="M27" s="10" t="s">
        <v>383</v>
      </c>
      <c r="N27" s="170" t="s">
        <v>1329</v>
      </c>
      <c r="O27" s="10" t="s">
        <v>1207</v>
      </c>
      <c r="P27" s="168" t="s">
        <v>634</v>
      </c>
      <c r="Q27" s="120" t="s">
        <v>577</v>
      </c>
      <c r="R27" s="15" t="s">
        <v>578</v>
      </c>
      <c r="S27" s="12">
        <v>39722</v>
      </c>
      <c r="T27" s="10" t="s">
        <v>969</v>
      </c>
      <c r="U27" s="44" t="s">
        <v>1287</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1314</v>
      </c>
      <c r="C29" s="57">
        <v>39718</v>
      </c>
      <c r="D29" s="57">
        <v>39708</v>
      </c>
      <c r="E29" s="200" t="s">
        <v>1386</v>
      </c>
      <c r="F29" s="58" t="s">
        <v>1373</v>
      </c>
      <c r="G29" s="58" t="s">
        <v>1387</v>
      </c>
      <c r="H29" s="58">
        <v>620</v>
      </c>
      <c r="I29" s="58" t="s">
        <v>830</v>
      </c>
      <c r="J29" s="58" t="s">
        <v>830</v>
      </c>
      <c r="K29" s="61" t="s">
        <v>1328</v>
      </c>
      <c r="L29" s="61" t="s">
        <v>1220</v>
      </c>
      <c r="M29" s="61" t="s">
        <v>1220</v>
      </c>
      <c r="N29" s="59" t="s">
        <v>1325</v>
      </c>
      <c r="O29" s="61" t="s">
        <v>1402</v>
      </c>
      <c r="P29" s="59" t="s">
        <v>26</v>
      </c>
      <c r="Q29" s="121" t="s">
        <v>1220</v>
      </c>
      <c r="R29" s="58" t="s">
        <v>1220</v>
      </c>
      <c r="S29" s="57">
        <v>39718</v>
      </c>
      <c r="T29" s="61"/>
      <c r="U29" s="44" t="s">
        <v>1287</v>
      </c>
    </row>
    <row r="30" spans="2:21" s="23" customFormat="1" ht="25.5">
      <c r="B30" s="196" t="s">
        <v>1314</v>
      </c>
      <c r="C30" s="57">
        <v>39698</v>
      </c>
      <c r="D30" s="57">
        <v>39688</v>
      </c>
      <c r="E30" s="200" t="s">
        <v>1384</v>
      </c>
      <c r="F30" s="58" t="s">
        <v>1322</v>
      </c>
      <c r="G30" s="214" t="s">
        <v>1385</v>
      </c>
      <c r="H30" s="58">
        <v>700</v>
      </c>
      <c r="I30" s="58" t="s">
        <v>830</v>
      </c>
      <c r="J30" s="58" t="s">
        <v>830</v>
      </c>
      <c r="K30" s="61" t="s">
        <v>1328</v>
      </c>
      <c r="L30" s="61" t="s">
        <v>1220</v>
      </c>
      <c r="M30" s="61" t="s">
        <v>1220</v>
      </c>
      <c r="N30" s="59" t="s">
        <v>1325</v>
      </c>
      <c r="O30" s="61" t="s">
        <v>1402</v>
      </c>
      <c r="P30" s="59" t="s">
        <v>26</v>
      </c>
      <c r="Q30" s="121" t="s">
        <v>1220</v>
      </c>
      <c r="R30" s="58" t="s">
        <v>1220</v>
      </c>
      <c r="S30" s="57">
        <v>39698</v>
      </c>
      <c r="T30" s="61"/>
      <c r="U30" s="44" t="s">
        <v>1287</v>
      </c>
    </row>
    <row r="31" spans="2:21" s="23" customFormat="1" ht="51">
      <c r="B31" s="49" t="s">
        <v>1314</v>
      </c>
      <c r="C31" s="12">
        <v>39694</v>
      </c>
      <c r="D31" s="12">
        <v>39694</v>
      </c>
      <c r="E31" s="167" t="s">
        <v>1378</v>
      </c>
      <c r="F31" s="15" t="s">
        <v>1379</v>
      </c>
      <c r="G31" s="168" t="s">
        <v>1380</v>
      </c>
      <c r="H31" s="15">
        <v>33</v>
      </c>
      <c r="I31" s="15" t="s">
        <v>1401</v>
      </c>
      <c r="J31" s="15" t="s">
        <v>1401</v>
      </c>
      <c r="K31" s="10" t="s">
        <v>1381</v>
      </c>
      <c r="L31" s="10" t="s">
        <v>694</v>
      </c>
      <c r="M31" s="10" t="s">
        <v>692</v>
      </c>
      <c r="N31" s="168" t="s">
        <v>1326</v>
      </c>
      <c r="O31" s="10" t="s">
        <v>1207</v>
      </c>
      <c r="P31" s="16" t="s">
        <v>627</v>
      </c>
      <c r="Q31" s="120" t="s">
        <v>880</v>
      </c>
      <c r="R31" s="15" t="s">
        <v>1382</v>
      </c>
      <c r="S31" s="12">
        <v>39694</v>
      </c>
      <c r="T31" s="10" t="s">
        <v>1383</v>
      </c>
      <c r="U31" s="44" t="s">
        <v>1287</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1313</v>
      </c>
      <c r="C33" s="12">
        <v>39688</v>
      </c>
      <c r="D33" s="12">
        <v>39688</v>
      </c>
      <c r="E33" s="169" t="s">
        <v>889</v>
      </c>
      <c r="F33" s="15" t="s">
        <v>860</v>
      </c>
      <c r="G33" s="170" t="s">
        <v>886</v>
      </c>
      <c r="H33" s="15">
        <v>47</v>
      </c>
      <c r="I33" s="15" t="s">
        <v>1395</v>
      </c>
      <c r="J33" s="15" t="s">
        <v>1395</v>
      </c>
      <c r="K33" s="10" t="s">
        <v>885</v>
      </c>
      <c r="L33" s="10" t="s">
        <v>685</v>
      </c>
      <c r="M33" s="10" t="s">
        <v>692</v>
      </c>
      <c r="N33" s="170" t="s">
        <v>1326</v>
      </c>
      <c r="O33" s="10" t="s">
        <v>1207</v>
      </c>
      <c r="P33" s="16" t="s">
        <v>628</v>
      </c>
      <c r="Q33" s="10" t="s">
        <v>887</v>
      </c>
      <c r="R33" s="15" t="s">
        <v>888</v>
      </c>
      <c r="S33" s="12">
        <v>39688</v>
      </c>
      <c r="T33" s="10"/>
      <c r="U33" s="44" t="s">
        <v>1287</v>
      </c>
    </row>
    <row r="34" spans="2:21" s="23" customFormat="1" ht="25.5">
      <c r="B34" s="196" t="s">
        <v>1313</v>
      </c>
      <c r="C34" s="57">
        <v>39686</v>
      </c>
      <c r="D34" s="57">
        <v>39686</v>
      </c>
      <c r="E34" s="171" t="s">
        <v>884</v>
      </c>
      <c r="F34" s="58" t="s">
        <v>1410</v>
      </c>
      <c r="G34" s="58" t="s">
        <v>851</v>
      </c>
      <c r="H34" s="58" t="s">
        <v>1220</v>
      </c>
      <c r="I34" s="58" t="s">
        <v>1395</v>
      </c>
      <c r="J34" s="58" t="s">
        <v>1395</v>
      </c>
      <c r="K34" s="61" t="s">
        <v>1328</v>
      </c>
      <c r="L34" s="61" t="s">
        <v>1220</v>
      </c>
      <c r="M34" s="61" t="s">
        <v>1220</v>
      </c>
      <c r="N34" s="59" t="s">
        <v>1325</v>
      </c>
      <c r="O34" s="61" t="s">
        <v>1402</v>
      </c>
      <c r="P34" s="59" t="s">
        <v>26</v>
      </c>
      <c r="Q34" s="121" t="s">
        <v>1220</v>
      </c>
      <c r="R34" s="58" t="s">
        <v>1220</v>
      </c>
      <c r="S34" s="57">
        <v>39686</v>
      </c>
      <c r="T34" s="61"/>
      <c r="U34" s="44" t="s">
        <v>1287</v>
      </c>
    </row>
    <row r="35" spans="2:21" s="23" customFormat="1" ht="51">
      <c r="B35" s="49" t="s">
        <v>1313</v>
      </c>
      <c r="C35" s="12">
        <v>39686</v>
      </c>
      <c r="D35" s="12">
        <v>39686</v>
      </c>
      <c r="E35" s="169" t="s">
        <v>881</v>
      </c>
      <c r="F35" s="15" t="s">
        <v>1022</v>
      </c>
      <c r="G35" s="170" t="s">
        <v>882</v>
      </c>
      <c r="H35" s="15">
        <v>53</v>
      </c>
      <c r="I35" s="15" t="s">
        <v>1327</v>
      </c>
      <c r="J35" s="15" t="s">
        <v>1327</v>
      </c>
      <c r="K35" s="10" t="s">
        <v>883</v>
      </c>
      <c r="L35" s="10" t="s">
        <v>1776</v>
      </c>
      <c r="M35" s="10" t="s">
        <v>692</v>
      </c>
      <c r="N35" s="16" t="s">
        <v>1326</v>
      </c>
      <c r="O35" s="10" t="s">
        <v>1207</v>
      </c>
      <c r="P35" s="16" t="s">
        <v>629</v>
      </c>
      <c r="Q35" s="120" t="s">
        <v>1777</v>
      </c>
      <c r="R35" s="15" t="s">
        <v>139</v>
      </c>
      <c r="S35" s="12">
        <v>39686</v>
      </c>
      <c r="T35" s="10"/>
      <c r="U35" s="44" t="s">
        <v>1287</v>
      </c>
    </row>
    <row r="36" spans="2:21" s="23" customFormat="1" ht="25.5">
      <c r="B36" s="49" t="s">
        <v>1313</v>
      </c>
      <c r="C36" s="12">
        <v>39684</v>
      </c>
      <c r="D36" s="12">
        <v>39682</v>
      </c>
      <c r="E36" s="169" t="s">
        <v>878</v>
      </c>
      <c r="F36" s="15" t="s">
        <v>77</v>
      </c>
      <c r="G36" s="170" t="s">
        <v>1410</v>
      </c>
      <c r="H36" s="15">
        <v>360</v>
      </c>
      <c r="I36" s="15" t="s">
        <v>1395</v>
      </c>
      <c r="J36" s="15" t="s">
        <v>1395</v>
      </c>
      <c r="K36" s="10" t="s">
        <v>79</v>
      </c>
      <c r="L36" s="10" t="s">
        <v>685</v>
      </c>
      <c r="M36" s="10" t="s">
        <v>692</v>
      </c>
      <c r="N36" s="16" t="s">
        <v>1326</v>
      </c>
      <c r="O36" s="10" t="s">
        <v>879</v>
      </c>
      <c r="P36" s="16" t="s">
        <v>1389</v>
      </c>
      <c r="Q36" s="120" t="s">
        <v>880</v>
      </c>
      <c r="R36" s="15" t="s">
        <v>1388</v>
      </c>
      <c r="S36" s="12">
        <v>39684</v>
      </c>
      <c r="T36" s="10"/>
      <c r="U36" s="44" t="s">
        <v>1287</v>
      </c>
    </row>
    <row r="37" spans="2:21" s="23" customFormat="1" ht="102">
      <c r="B37" s="49" t="s">
        <v>1313</v>
      </c>
      <c r="C37" s="12">
        <v>39680</v>
      </c>
      <c r="D37" s="12">
        <v>39680</v>
      </c>
      <c r="E37" s="167" t="s">
        <v>874</v>
      </c>
      <c r="F37" s="210">
        <v>39680</v>
      </c>
      <c r="G37" s="215">
        <v>39682</v>
      </c>
      <c r="H37" s="15" t="s">
        <v>1220</v>
      </c>
      <c r="I37" s="15" t="s">
        <v>1395</v>
      </c>
      <c r="J37" s="15" t="s">
        <v>1395</v>
      </c>
      <c r="K37" s="10" t="s">
        <v>875</v>
      </c>
      <c r="L37" s="10" t="s">
        <v>685</v>
      </c>
      <c r="M37" s="10" t="s">
        <v>382</v>
      </c>
      <c r="N37" s="170" t="s">
        <v>1329</v>
      </c>
      <c r="O37" s="10" t="s">
        <v>373</v>
      </c>
      <c r="P37" s="16"/>
      <c r="Q37" s="120" t="s">
        <v>876</v>
      </c>
      <c r="R37" s="15" t="s">
        <v>877</v>
      </c>
      <c r="S37" s="12">
        <v>39682</v>
      </c>
      <c r="T37" s="10"/>
      <c r="U37" s="212" t="s">
        <v>1008</v>
      </c>
    </row>
    <row r="38" spans="2:21" s="23" customFormat="1" ht="38.25">
      <c r="B38" s="196" t="s">
        <v>1313</v>
      </c>
      <c r="C38" s="57">
        <v>39676</v>
      </c>
      <c r="D38" s="57">
        <v>39646</v>
      </c>
      <c r="E38" s="57" t="s">
        <v>704</v>
      </c>
      <c r="F38" s="58" t="s">
        <v>133</v>
      </c>
      <c r="G38" s="59" t="s">
        <v>703</v>
      </c>
      <c r="H38" s="58">
        <f>(24*60)+(7*60)+40</f>
        <v>1900</v>
      </c>
      <c r="I38" s="58" t="s">
        <v>830</v>
      </c>
      <c r="J38" s="58" t="s">
        <v>830</v>
      </c>
      <c r="K38" s="61" t="s">
        <v>1328</v>
      </c>
      <c r="L38" s="61" t="s">
        <v>1220</v>
      </c>
      <c r="M38" s="61" t="s">
        <v>1220</v>
      </c>
      <c r="N38" s="59" t="s">
        <v>1325</v>
      </c>
      <c r="O38" s="61" t="s">
        <v>1402</v>
      </c>
      <c r="P38" s="59" t="s">
        <v>26</v>
      </c>
      <c r="Q38" s="121" t="s">
        <v>1220</v>
      </c>
      <c r="R38" s="58" t="s">
        <v>1220</v>
      </c>
      <c r="S38" s="57">
        <v>39676</v>
      </c>
      <c r="T38" s="61"/>
      <c r="U38" s="44" t="s">
        <v>1287</v>
      </c>
    </row>
    <row r="39" spans="2:21" s="23" customFormat="1" ht="38.25">
      <c r="B39" s="49" t="s">
        <v>1313</v>
      </c>
      <c r="C39" s="167" t="s">
        <v>420</v>
      </c>
      <c r="D39" s="12">
        <v>39672</v>
      </c>
      <c r="E39" s="167" t="s">
        <v>421</v>
      </c>
      <c r="F39" s="210">
        <v>39670</v>
      </c>
      <c r="G39" s="9">
        <v>39671</v>
      </c>
      <c r="H39" s="15" t="s">
        <v>1220</v>
      </c>
      <c r="I39" s="15" t="s">
        <v>1327</v>
      </c>
      <c r="J39" s="15" t="s">
        <v>1327</v>
      </c>
      <c r="K39" s="10" t="s">
        <v>871</v>
      </c>
      <c r="L39" s="10" t="s">
        <v>1776</v>
      </c>
      <c r="M39" s="10" t="s">
        <v>383</v>
      </c>
      <c r="N39" s="170" t="s">
        <v>1329</v>
      </c>
      <c r="O39" s="10" t="s">
        <v>1207</v>
      </c>
      <c r="P39" s="16" t="s">
        <v>26</v>
      </c>
      <c r="Q39" s="120" t="s">
        <v>872</v>
      </c>
      <c r="R39" s="15" t="s">
        <v>873</v>
      </c>
      <c r="S39" s="12">
        <v>39671</v>
      </c>
      <c r="T39" s="10"/>
      <c r="U39" s="44" t="s">
        <v>1287</v>
      </c>
    </row>
    <row r="40" spans="2:21" s="23" customFormat="1" ht="51">
      <c r="B40" s="49" t="s">
        <v>1313</v>
      </c>
      <c r="C40" s="12">
        <v>39671</v>
      </c>
      <c r="D40" s="12">
        <v>39671</v>
      </c>
      <c r="E40" s="12" t="s">
        <v>136</v>
      </c>
      <c r="F40" s="15" t="s">
        <v>137</v>
      </c>
      <c r="G40" s="16" t="s">
        <v>138</v>
      </c>
      <c r="H40" s="15">
        <v>55</v>
      </c>
      <c r="I40" s="15" t="s">
        <v>1327</v>
      </c>
      <c r="J40" s="15" t="s">
        <v>1327</v>
      </c>
      <c r="K40" s="10" t="s">
        <v>140</v>
      </c>
      <c r="L40" s="10" t="s">
        <v>1776</v>
      </c>
      <c r="M40" s="10" t="s">
        <v>692</v>
      </c>
      <c r="N40" s="16" t="s">
        <v>1326</v>
      </c>
      <c r="O40" s="10" t="s">
        <v>1207</v>
      </c>
      <c r="P40" s="16" t="s">
        <v>1390</v>
      </c>
      <c r="Q40" s="120" t="s">
        <v>1777</v>
      </c>
      <c r="R40" s="15" t="s">
        <v>139</v>
      </c>
      <c r="S40" s="12">
        <v>39671</v>
      </c>
      <c r="T40" s="10"/>
      <c r="U40" s="44" t="s">
        <v>1287</v>
      </c>
    </row>
    <row r="41" spans="2:21" s="23" customFormat="1" ht="25.5">
      <c r="B41" s="196" t="s">
        <v>1313</v>
      </c>
      <c r="C41" s="57">
        <v>39670</v>
      </c>
      <c r="D41" s="57">
        <v>39660</v>
      </c>
      <c r="E41" s="57" t="s">
        <v>135</v>
      </c>
      <c r="F41" s="58" t="s">
        <v>1322</v>
      </c>
      <c r="G41" s="59" t="s">
        <v>858</v>
      </c>
      <c r="H41" s="58">
        <f>60*10+30</f>
        <v>630</v>
      </c>
      <c r="I41" s="58" t="s">
        <v>830</v>
      </c>
      <c r="J41" s="58" t="s">
        <v>830</v>
      </c>
      <c r="K41" s="61" t="s">
        <v>1328</v>
      </c>
      <c r="L41" s="61" t="s">
        <v>1220</v>
      </c>
      <c r="M41" s="61" t="s">
        <v>1220</v>
      </c>
      <c r="N41" s="59" t="s">
        <v>1325</v>
      </c>
      <c r="O41" s="61" t="s">
        <v>1402</v>
      </c>
      <c r="P41" s="59" t="s">
        <v>26</v>
      </c>
      <c r="Q41" s="121" t="s">
        <v>1220</v>
      </c>
      <c r="R41" s="58" t="s">
        <v>1220</v>
      </c>
      <c r="S41" s="57">
        <v>39670</v>
      </c>
      <c r="T41" s="61"/>
      <c r="U41" s="44" t="s">
        <v>1287</v>
      </c>
    </row>
    <row r="42" spans="2:21" s="23" customFormat="1" ht="25.5">
      <c r="B42" s="196" t="s">
        <v>1313</v>
      </c>
      <c r="C42" s="57">
        <v>39669</v>
      </c>
      <c r="D42" s="57">
        <v>39667</v>
      </c>
      <c r="E42" s="57" t="s">
        <v>134</v>
      </c>
      <c r="F42" s="58" t="s">
        <v>860</v>
      </c>
      <c r="G42" s="58" t="s">
        <v>1410</v>
      </c>
      <c r="H42" s="58" t="s">
        <v>1220</v>
      </c>
      <c r="I42" s="58" t="s">
        <v>1395</v>
      </c>
      <c r="J42" s="58" t="s">
        <v>1395</v>
      </c>
      <c r="K42" s="61" t="s">
        <v>1328</v>
      </c>
      <c r="L42" s="61" t="s">
        <v>1220</v>
      </c>
      <c r="M42" s="61" t="s">
        <v>1220</v>
      </c>
      <c r="N42" s="59" t="s">
        <v>1325</v>
      </c>
      <c r="O42" s="61" t="s">
        <v>1402</v>
      </c>
      <c r="P42" s="59" t="s">
        <v>26</v>
      </c>
      <c r="Q42" s="121" t="s">
        <v>1220</v>
      </c>
      <c r="R42" s="58" t="s">
        <v>1220</v>
      </c>
      <c r="S42" s="57">
        <v>39669</v>
      </c>
      <c r="T42" s="61"/>
      <c r="U42" s="44" t="s">
        <v>1287</v>
      </c>
    </row>
    <row r="43" spans="2:21" s="23" customFormat="1" ht="25.5">
      <c r="B43" s="49" t="s">
        <v>1313</v>
      </c>
      <c r="C43" s="12">
        <v>39668</v>
      </c>
      <c r="D43" s="12">
        <v>39668</v>
      </c>
      <c r="E43" s="167" t="s">
        <v>418</v>
      </c>
      <c r="F43" s="15" t="s">
        <v>1220</v>
      </c>
      <c r="G43" s="168" t="s">
        <v>1220</v>
      </c>
      <c r="H43" s="15" t="s">
        <v>1220</v>
      </c>
      <c r="I43" s="15" t="s">
        <v>1327</v>
      </c>
      <c r="J43" s="15" t="s">
        <v>1327</v>
      </c>
      <c r="K43" s="10" t="s">
        <v>416</v>
      </c>
      <c r="L43" s="10" t="s">
        <v>378</v>
      </c>
      <c r="M43" s="10" t="s">
        <v>1705</v>
      </c>
      <c r="N43" s="170" t="s">
        <v>1329</v>
      </c>
      <c r="O43" s="10" t="s">
        <v>1207</v>
      </c>
      <c r="P43" s="16" t="s">
        <v>26</v>
      </c>
      <c r="Q43" s="120" t="s">
        <v>417</v>
      </c>
      <c r="R43" s="15" t="s">
        <v>1220</v>
      </c>
      <c r="S43" s="12">
        <v>39668</v>
      </c>
      <c r="T43" s="10" t="s">
        <v>890</v>
      </c>
      <c r="U43" s="44" t="s">
        <v>1287</v>
      </c>
    </row>
    <row r="44" spans="2:21" s="23" customFormat="1" ht="25.5">
      <c r="B44" s="196" t="s">
        <v>1313</v>
      </c>
      <c r="C44" s="57">
        <v>39664</v>
      </c>
      <c r="D44" s="57">
        <v>39664</v>
      </c>
      <c r="E44" s="57" t="s">
        <v>130</v>
      </c>
      <c r="F44" s="58" t="s">
        <v>131</v>
      </c>
      <c r="G44" s="59" t="s">
        <v>132</v>
      </c>
      <c r="H44" s="58" t="s">
        <v>1220</v>
      </c>
      <c r="I44" s="58" t="s">
        <v>1395</v>
      </c>
      <c r="J44" s="58" t="s">
        <v>1395</v>
      </c>
      <c r="K44" s="61" t="s">
        <v>1328</v>
      </c>
      <c r="L44" s="61" t="s">
        <v>1220</v>
      </c>
      <c r="M44" s="61" t="s">
        <v>1220</v>
      </c>
      <c r="N44" s="59" t="s">
        <v>1325</v>
      </c>
      <c r="O44" s="61" t="s">
        <v>1402</v>
      </c>
      <c r="P44" s="59" t="s">
        <v>26</v>
      </c>
      <c r="Q44" s="121" t="s">
        <v>1220</v>
      </c>
      <c r="R44" s="58" t="s">
        <v>1220</v>
      </c>
      <c r="S44" s="57">
        <v>39664</v>
      </c>
      <c r="T44" s="61"/>
      <c r="U44" s="44" t="s">
        <v>1287</v>
      </c>
    </row>
    <row r="45" spans="2:21" s="23" customFormat="1" ht="25.5">
      <c r="B45" s="196" t="s">
        <v>1313</v>
      </c>
      <c r="C45" s="57">
        <v>39663</v>
      </c>
      <c r="D45" s="57">
        <v>39653</v>
      </c>
      <c r="E45" s="57" t="s">
        <v>128</v>
      </c>
      <c r="F45" s="58" t="s">
        <v>1322</v>
      </c>
      <c r="G45" s="59" t="s">
        <v>129</v>
      </c>
      <c r="H45" s="58">
        <f>10*60+15</f>
        <v>615</v>
      </c>
      <c r="I45" s="58" t="s">
        <v>830</v>
      </c>
      <c r="J45" s="58" t="s">
        <v>830</v>
      </c>
      <c r="K45" s="61" t="s">
        <v>1328</v>
      </c>
      <c r="L45" s="61" t="s">
        <v>1220</v>
      </c>
      <c r="M45" s="61" t="s">
        <v>1220</v>
      </c>
      <c r="N45" s="59" t="s">
        <v>1325</v>
      </c>
      <c r="O45" s="61" t="s">
        <v>1402</v>
      </c>
      <c r="P45" s="59" t="s">
        <v>26</v>
      </c>
      <c r="Q45" s="121" t="s">
        <v>1220</v>
      </c>
      <c r="R45" s="58" t="s">
        <v>1220</v>
      </c>
      <c r="S45" s="57">
        <v>39663</v>
      </c>
      <c r="T45" s="61"/>
      <c r="U45" s="44" t="s">
        <v>1287</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1312</v>
      </c>
      <c r="C47" s="12">
        <v>39652</v>
      </c>
      <c r="D47" s="12">
        <v>39652</v>
      </c>
      <c r="E47" s="169" t="s">
        <v>1273</v>
      </c>
      <c r="F47" s="15" t="s">
        <v>1274</v>
      </c>
      <c r="G47" s="170" t="s">
        <v>1275</v>
      </c>
      <c r="H47" s="15">
        <v>78</v>
      </c>
      <c r="I47" s="15" t="s">
        <v>1327</v>
      </c>
      <c r="J47" s="15" t="s">
        <v>1327</v>
      </c>
      <c r="K47" s="10" t="s">
        <v>1276</v>
      </c>
      <c r="L47" s="10" t="s">
        <v>669</v>
      </c>
      <c r="M47" s="10" t="s">
        <v>692</v>
      </c>
      <c r="N47" s="16" t="s">
        <v>1326</v>
      </c>
      <c r="O47" s="10" t="s">
        <v>1207</v>
      </c>
      <c r="P47" s="16" t="s">
        <v>26</v>
      </c>
      <c r="Q47" s="120" t="s">
        <v>1277</v>
      </c>
      <c r="R47" s="15" t="s">
        <v>1279</v>
      </c>
      <c r="S47" s="12">
        <v>39652</v>
      </c>
      <c r="T47" s="10" t="s">
        <v>1280</v>
      </c>
      <c r="U47" s="44" t="s">
        <v>1287</v>
      </c>
    </row>
    <row r="48" spans="2:21" s="23" customFormat="1" ht="25.5">
      <c r="B48" s="58" t="s">
        <v>1312</v>
      </c>
      <c r="C48" s="57">
        <v>39649</v>
      </c>
      <c r="D48" s="57">
        <v>39639</v>
      </c>
      <c r="E48" s="171" t="s">
        <v>1271</v>
      </c>
      <c r="F48" s="58" t="s">
        <v>1322</v>
      </c>
      <c r="G48" s="58" t="s">
        <v>1272</v>
      </c>
      <c r="H48" s="58">
        <v>633</v>
      </c>
      <c r="I48" s="58" t="s">
        <v>830</v>
      </c>
      <c r="J48" s="58" t="s">
        <v>830</v>
      </c>
      <c r="K48" s="61" t="s">
        <v>1328</v>
      </c>
      <c r="L48" s="61" t="s">
        <v>1220</v>
      </c>
      <c r="M48" s="61" t="s">
        <v>1220</v>
      </c>
      <c r="N48" s="59" t="s">
        <v>1325</v>
      </c>
      <c r="O48" s="61" t="s">
        <v>1113</v>
      </c>
      <c r="P48" s="59" t="s">
        <v>26</v>
      </c>
      <c r="Q48" s="121" t="s">
        <v>1220</v>
      </c>
      <c r="R48" s="121" t="s">
        <v>1220</v>
      </c>
      <c r="S48" s="57">
        <v>39649</v>
      </c>
      <c r="T48" s="61"/>
      <c r="U48" s="44" t="s">
        <v>1287</v>
      </c>
    </row>
    <row r="49" spans="2:21" s="23" customFormat="1" ht="76.5">
      <c r="B49" s="49" t="s">
        <v>1312</v>
      </c>
      <c r="C49" s="167" t="s">
        <v>1264</v>
      </c>
      <c r="D49" s="12">
        <v>39647</v>
      </c>
      <c r="E49" s="167" t="s">
        <v>1265</v>
      </c>
      <c r="F49" s="15" t="s">
        <v>1266</v>
      </c>
      <c r="G49" s="168" t="s">
        <v>1267</v>
      </c>
      <c r="H49" s="15" t="s">
        <v>1220</v>
      </c>
      <c r="I49" s="15" t="s">
        <v>1401</v>
      </c>
      <c r="J49" s="15" t="s">
        <v>1401</v>
      </c>
      <c r="K49" s="10" t="s">
        <v>1270</v>
      </c>
      <c r="L49" s="10" t="s">
        <v>1752</v>
      </c>
      <c r="M49" s="10" t="s">
        <v>383</v>
      </c>
      <c r="N49" s="170" t="s">
        <v>1329</v>
      </c>
      <c r="O49" s="10" t="s">
        <v>1207</v>
      </c>
      <c r="P49" s="16" t="s">
        <v>26</v>
      </c>
      <c r="Q49" s="120" t="s">
        <v>1269</v>
      </c>
      <c r="R49" s="15" t="s">
        <v>1268</v>
      </c>
      <c r="S49" s="12">
        <v>39647</v>
      </c>
      <c r="T49" s="10"/>
      <c r="U49" s="44" t="s">
        <v>1287</v>
      </c>
    </row>
    <row r="50" spans="2:21" s="23" customFormat="1" ht="51">
      <c r="B50" s="49" t="s">
        <v>1312</v>
      </c>
      <c r="C50" s="12">
        <v>39645</v>
      </c>
      <c r="D50" s="12">
        <v>39646</v>
      </c>
      <c r="E50" s="167" t="s">
        <v>1258</v>
      </c>
      <c r="F50" s="15" t="s">
        <v>1259</v>
      </c>
      <c r="G50" s="168" t="s">
        <v>1260</v>
      </c>
      <c r="H50" s="15" t="s">
        <v>1220</v>
      </c>
      <c r="I50" s="15" t="s">
        <v>1327</v>
      </c>
      <c r="J50" s="15" t="s">
        <v>1327</v>
      </c>
      <c r="K50" s="10" t="s">
        <v>1261</v>
      </c>
      <c r="L50" s="10" t="s">
        <v>669</v>
      </c>
      <c r="M50" s="10" t="s">
        <v>383</v>
      </c>
      <c r="N50" s="170" t="s">
        <v>1329</v>
      </c>
      <c r="O50" s="10" t="s">
        <v>1207</v>
      </c>
      <c r="P50" s="16" t="s">
        <v>26</v>
      </c>
      <c r="Q50" s="120" t="s">
        <v>1262</v>
      </c>
      <c r="R50" s="15" t="s">
        <v>1263</v>
      </c>
      <c r="S50" s="12">
        <v>39646</v>
      </c>
      <c r="T50" s="10" t="s">
        <v>1280</v>
      </c>
      <c r="U50" s="44" t="s">
        <v>1287</v>
      </c>
    </row>
    <row r="51" spans="2:21" s="23" customFormat="1" ht="25.5">
      <c r="B51" s="58" t="s">
        <v>1312</v>
      </c>
      <c r="C51" s="57">
        <v>39646</v>
      </c>
      <c r="D51" s="57">
        <v>39644</v>
      </c>
      <c r="E51" s="200" t="s">
        <v>1256</v>
      </c>
      <c r="F51" s="58" t="s">
        <v>1410</v>
      </c>
      <c r="G51" s="214" t="s">
        <v>1257</v>
      </c>
      <c r="H51" s="58" t="s">
        <v>1220</v>
      </c>
      <c r="I51" s="58" t="s">
        <v>1395</v>
      </c>
      <c r="J51" s="58" t="s">
        <v>1395</v>
      </c>
      <c r="K51" s="61" t="s">
        <v>1328</v>
      </c>
      <c r="L51" s="61" t="s">
        <v>1220</v>
      </c>
      <c r="M51" s="61" t="s">
        <v>1220</v>
      </c>
      <c r="N51" s="59" t="s">
        <v>1325</v>
      </c>
      <c r="O51" s="61" t="s">
        <v>1113</v>
      </c>
      <c r="P51" s="59" t="s">
        <v>26</v>
      </c>
      <c r="Q51" s="121" t="s">
        <v>1220</v>
      </c>
      <c r="R51" s="121" t="s">
        <v>1220</v>
      </c>
      <c r="S51" s="57">
        <v>39646</v>
      </c>
      <c r="T51" s="61"/>
      <c r="U51" s="44" t="s">
        <v>1287</v>
      </c>
    </row>
    <row r="52" spans="2:21" s="23" customFormat="1" ht="25.5">
      <c r="B52" s="58" t="s">
        <v>1312</v>
      </c>
      <c r="C52" s="57">
        <v>39641</v>
      </c>
      <c r="D52" s="57">
        <v>39611</v>
      </c>
      <c r="E52" s="200" t="s">
        <v>1255</v>
      </c>
      <c r="F52" s="58" t="s">
        <v>1373</v>
      </c>
      <c r="G52" s="214" t="s">
        <v>1411</v>
      </c>
      <c r="H52" s="58">
        <v>540</v>
      </c>
      <c r="I52" s="58" t="s">
        <v>830</v>
      </c>
      <c r="J52" s="58" t="s">
        <v>830</v>
      </c>
      <c r="K52" s="61" t="s">
        <v>1328</v>
      </c>
      <c r="L52" s="61" t="s">
        <v>1220</v>
      </c>
      <c r="M52" s="61" t="s">
        <v>1220</v>
      </c>
      <c r="N52" s="59" t="s">
        <v>1325</v>
      </c>
      <c r="O52" s="61" t="s">
        <v>1113</v>
      </c>
      <c r="P52" s="59" t="s">
        <v>26</v>
      </c>
      <c r="Q52" s="121" t="s">
        <v>1220</v>
      </c>
      <c r="R52" s="121" t="s">
        <v>1220</v>
      </c>
      <c r="S52" s="57">
        <v>39641</v>
      </c>
      <c r="T52" s="61"/>
      <c r="U52" s="44" t="s">
        <v>1287</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1311</v>
      </c>
      <c r="C54" s="12">
        <v>39626</v>
      </c>
      <c r="D54" s="12">
        <v>39626</v>
      </c>
      <c r="E54" s="12" t="s">
        <v>750</v>
      </c>
      <c r="F54" s="15" t="s">
        <v>105</v>
      </c>
      <c r="G54" s="16" t="s">
        <v>764</v>
      </c>
      <c r="H54" s="15">
        <v>119</v>
      </c>
      <c r="I54" s="15" t="s">
        <v>1327</v>
      </c>
      <c r="J54" s="15" t="s">
        <v>1327</v>
      </c>
      <c r="K54" s="10" t="s">
        <v>106</v>
      </c>
      <c r="L54" s="10" t="s">
        <v>1754</v>
      </c>
      <c r="M54" s="10" t="s">
        <v>692</v>
      </c>
      <c r="N54" s="16" t="s">
        <v>1326</v>
      </c>
      <c r="O54" s="10" t="s">
        <v>1207</v>
      </c>
      <c r="P54" s="16" t="s">
        <v>26</v>
      </c>
      <c r="Q54" s="120" t="s">
        <v>1772</v>
      </c>
      <c r="R54" s="15" t="s">
        <v>107</v>
      </c>
      <c r="S54" s="12">
        <v>39626</v>
      </c>
      <c r="T54" s="10"/>
      <c r="U54" s="44" t="s">
        <v>1287</v>
      </c>
    </row>
    <row r="55" spans="2:21" s="23" customFormat="1" ht="25.5">
      <c r="B55" s="58" t="s">
        <v>1311</v>
      </c>
      <c r="C55" s="57">
        <v>39621</v>
      </c>
      <c r="D55" s="57">
        <v>39611</v>
      </c>
      <c r="E55" s="57" t="s">
        <v>103</v>
      </c>
      <c r="F55" s="58" t="s">
        <v>1322</v>
      </c>
      <c r="G55" s="59" t="s">
        <v>104</v>
      </c>
      <c r="H55" s="58">
        <v>415</v>
      </c>
      <c r="I55" s="58" t="s">
        <v>830</v>
      </c>
      <c r="J55" s="58" t="s">
        <v>830</v>
      </c>
      <c r="K55" s="61" t="s">
        <v>1328</v>
      </c>
      <c r="L55" s="61" t="s">
        <v>1220</v>
      </c>
      <c r="M55" s="61" t="s">
        <v>1220</v>
      </c>
      <c r="N55" s="59" t="s">
        <v>1325</v>
      </c>
      <c r="O55" s="61" t="s">
        <v>1113</v>
      </c>
      <c r="P55" s="59" t="s">
        <v>26</v>
      </c>
      <c r="Q55" s="121" t="s">
        <v>1220</v>
      </c>
      <c r="R55" s="121" t="s">
        <v>1220</v>
      </c>
      <c r="S55" s="57">
        <v>39621</v>
      </c>
      <c r="T55" s="61"/>
      <c r="U55" s="44" t="s">
        <v>1287</v>
      </c>
    </row>
    <row r="56" spans="2:21" s="23" customFormat="1" ht="76.5">
      <c r="B56" s="49" t="s">
        <v>1311</v>
      </c>
      <c r="C56" s="12">
        <v>39616</v>
      </c>
      <c r="D56" s="12">
        <v>39616</v>
      </c>
      <c r="E56" s="12" t="s">
        <v>87</v>
      </c>
      <c r="F56" s="15" t="s">
        <v>88</v>
      </c>
      <c r="G56" s="16" t="s">
        <v>89</v>
      </c>
      <c r="H56" s="15">
        <v>107</v>
      </c>
      <c r="I56" s="15" t="s">
        <v>1401</v>
      </c>
      <c r="J56" s="15" t="s">
        <v>1401</v>
      </c>
      <c r="K56" s="10" t="s">
        <v>98</v>
      </c>
      <c r="L56" s="10" t="s">
        <v>693</v>
      </c>
      <c r="M56" s="10" t="s">
        <v>692</v>
      </c>
      <c r="N56" s="16" t="s">
        <v>1326</v>
      </c>
      <c r="O56" s="10" t="s">
        <v>1207</v>
      </c>
      <c r="P56" s="16" t="s">
        <v>26</v>
      </c>
      <c r="Q56" s="10" t="s">
        <v>96</v>
      </c>
      <c r="R56" s="15" t="s">
        <v>97</v>
      </c>
      <c r="S56" s="12">
        <v>39616</v>
      </c>
      <c r="T56" s="10"/>
      <c r="U56" s="44" t="s">
        <v>1287</v>
      </c>
    </row>
    <row r="57" spans="2:21" s="23" customFormat="1" ht="38.25">
      <c r="B57" s="58" t="s">
        <v>1311</v>
      </c>
      <c r="C57" s="57">
        <v>39614</v>
      </c>
      <c r="D57" s="57">
        <v>39566</v>
      </c>
      <c r="E57" s="57" t="s">
        <v>84</v>
      </c>
      <c r="F57" s="58" t="s">
        <v>85</v>
      </c>
      <c r="G57" s="59" t="s">
        <v>86</v>
      </c>
      <c r="H57" s="58">
        <v>750</v>
      </c>
      <c r="I57" s="58" t="s">
        <v>830</v>
      </c>
      <c r="J57" s="58" t="s">
        <v>830</v>
      </c>
      <c r="K57" s="61" t="s">
        <v>414</v>
      </c>
      <c r="L57" s="61" t="s">
        <v>1220</v>
      </c>
      <c r="M57" s="61" t="s">
        <v>1220</v>
      </c>
      <c r="N57" s="59" t="s">
        <v>1325</v>
      </c>
      <c r="O57" s="61" t="s">
        <v>415</v>
      </c>
      <c r="P57" s="59" t="s">
        <v>26</v>
      </c>
      <c r="Q57" s="121" t="s">
        <v>1220</v>
      </c>
      <c r="R57" s="121" t="s">
        <v>1220</v>
      </c>
      <c r="S57" s="57">
        <v>39614</v>
      </c>
      <c r="T57" s="61"/>
      <c r="U57" s="44" t="s">
        <v>1287</v>
      </c>
    </row>
    <row r="58" spans="2:21" s="23" customFormat="1" ht="63.75">
      <c r="B58" s="49" t="s">
        <v>1311</v>
      </c>
      <c r="C58" s="12">
        <v>39602</v>
      </c>
      <c r="D58" s="12">
        <v>39602</v>
      </c>
      <c r="E58" s="12" t="s">
        <v>83</v>
      </c>
      <c r="F58" s="15" t="s">
        <v>1183</v>
      </c>
      <c r="G58" s="16" t="s">
        <v>680</v>
      </c>
      <c r="H58" s="15">
        <v>40</v>
      </c>
      <c r="I58" s="15" t="s">
        <v>1327</v>
      </c>
      <c r="J58" s="15" t="s">
        <v>1327</v>
      </c>
      <c r="K58" s="10" t="s">
        <v>99</v>
      </c>
      <c r="L58" s="10" t="s">
        <v>1752</v>
      </c>
      <c r="M58" s="10" t="s">
        <v>692</v>
      </c>
      <c r="N58" s="16" t="s">
        <v>1326</v>
      </c>
      <c r="O58" s="10" t="s">
        <v>1207</v>
      </c>
      <c r="P58" s="16" t="s">
        <v>26</v>
      </c>
      <c r="Q58" s="15" t="s">
        <v>102</v>
      </c>
      <c r="R58" s="15" t="s">
        <v>100</v>
      </c>
      <c r="S58" s="12">
        <v>39602</v>
      </c>
      <c r="T58" s="10"/>
      <c r="U58" s="44" t="s">
        <v>1287</v>
      </c>
    </row>
    <row r="59" spans="2:21" s="23" customFormat="1" ht="25.5">
      <c r="B59" s="49" t="s">
        <v>1311</v>
      </c>
      <c r="C59" s="12">
        <v>39602</v>
      </c>
      <c r="D59" s="12">
        <v>39602</v>
      </c>
      <c r="E59" s="12" t="s">
        <v>76</v>
      </c>
      <c r="F59" s="15" t="s">
        <v>77</v>
      </c>
      <c r="G59" s="16" t="s">
        <v>78</v>
      </c>
      <c r="H59" s="15">
        <v>19</v>
      </c>
      <c r="I59" s="15" t="s">
        <v>1327</v>
      </c>
      <c r="J59" s="15" t="s">
        <v>1327</v>
      </c>
      <c r="K59" s="10" t="s">
        <v>79</v>
      </c>
      <c r="L59" s="10" t="s">
        <v>1754</v>
      </c>
      <c r="M59" s="10" t="s">
        <v>692</v>
      </c>
      <c r="N59" s="16" t="s">
        <v>1326</v>
      </c>
      <c r="O59" s="10" t="s">
        <v>1207</v>
      </c>
      <c r="P59" s="16" t="s">
        <v>26</v>
      </c>
      <c r="Q59" s="120" t="s">
        <v>81</v>
      </c>
      <c r="R59" s="15" t="s">
        <v>80</v>
      </c>
      <c r="S59" s="12">
        <v>39602</v>
      </c>
      <c r="T59" s="10"/>
      <c r="U59" s="44" t="s">
        <v>1287</v>
      </c>
    </row>
    <row r="60" spans="2:21" s="23" customFormat="1" ht="63.75">
      <c r="B60" s="49" t="s">
        <v>1311</v>
      </c>
      <c r="C60" s="12">
        <v>39600</v>
      </c>
      <c r="D60" s="12">
        <v>39601</v>
      </c>
      <c r="E60" s="12" t="s">
        <v>82</v>
      </c>
      <c r="F60" s="15" t="s">
        <v>74</v>
      </c>
      <c r="G60" s="16" t="s">
        <v>75</v>
      </c>
      <c r="H60" s="15">
        <v>688</v>
      </c>
      <c r="I60" s="15" t="s">
        <v>1327</v>
      </c>
      <c r="J60" s="15" t="s">
        <v>1327</v>
      </c>
      <c r="K60" s="10" t="s">
        <v>641</v>
      </c>
      <c r="L60" s="10" t="s">
        <v>378</v>
      </c>
      <c r="M60" s="10" t="s">
        <v>692</v>
      </c>
      <c r="N60" s="16" t="s">
        <v>1326</v>
      </c>
      <c r="O60" s="10" t="s">
        <v>1207</v>
      </c>
      <c r="P60" s="16" t="s">
        <v>26</v>
      </c>
      <c r="Q60" s="120" t="s">
        <v>1774</v>
      </c>
      <c r="R60" s="10" t="s">
        <v>1508</v>
      </c>
      <c r="S60" s="12">
        <v>39601</v>
      </c>
      <c r="T60" s="10" t="s">
        <v>1773</v>
      </c>
      <c r="U60" s="44" t="s">
        <v>1287</v>
      </c>
    </row>
    <row r="61" spans="2:21" s="23" customFormat="1" ht="25.5">
      <c r="B61" s="58" t="s">
        <v>1311</v>
      </c>
      <c r="C61" s="57">
        <v>39600</v>
      </c>
      <c r="D61" s="57">
        <v>39590</v>
      </c>
      <c r="E61" s="57" t="s">
        <v>1116</v>
      </c>
      <c r="F61" s="58" t="s">
        <v>1322</v>
      </c>
      <c r="G61" s="59" t="s">
        <v>1117</v>
      </c>
      <c r="H61" s="58">
        <v>707</v>
      </c>
      <c r="I61" s="58" t="s">
        <v>830</v>
      </c>
      <c r="J61" s="58" t="s">
        <v>830</v>
      </c>
      <c r="K61" s="61" t="s">
        <v>1328</v>
      </c>
      <c r="L61" s="61" t="s">
        <v>1220</v>
      </c>
      <c r="M61" s="61" t="s">
        <v>1220</v>
      </c>
      <c r="N61" s="59" t="s">
        <v>1325</v>
      </c>
      <c r="O61" s="61" t="s">
        <v>1113</v>
      </c>
      <c r="P61" s="59" t="s">
        <v>26</v>
      </c>
      <c r="Q61" s="121" t="s">
        <v>1220</v>
      </c>
      <c r="R61" s="121" t="s">
        <v>1220</v>
      </c>
      <c r="S61" s="57">
        <v>39600</v>
      </c>
      <c r="T61" s="61"/>
      <c r="U61" s="44" t="s">
        <v>1287</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1310</v>
      </c>
      <c r="C63" s="12">
        <v>39596</v>
      </c>
      <c r="D63" s="12">
        <v>39596</v>
      </c>
      <c r="E63" s="12" t="s">
        <v>639</v>
      </c>
      <c r="F63" s="15" t="s">
        <v>640</v>
      </c>
      <c r="G63" s="16" t="s">
        <v>1090</v>
      </c>
      <c r="H63" s="15">
        <v>39</v>
      </c>
      <c r="I63" s="15" t="s">
        <v>1327</v>
      </c>
      <c r="J63" s="15" t="s">
        <v>1327</v>
      </c>
      <c r="K63" s="10" t="s">
        <v>641</v>
      </c>
      <c r="L63" s="10" t="s">
        <v>693</v>
      </c>
      <c r="M63" s="10" t="s">
        <v>692</v>
      </c>
      <c r="N63" s="16" t="s">
        <v>1326</v>
      </c>
      <c r="O63" s="10" t="s">
        <v>1207</v>
      </c>
      <c r="P63" s="16" t="s">
        <v>26</v>
      </c>
      <c r="Q63" s="120" t="s">
        <v>642</v>
      </c>
      <c r="R63" s="15" t="s">
        <v>643</v>
      </c>
      <c r="S63" s="12">
        <v>39596</v>
      </c>
      <c r="T63" s="10"/>
      <c r="U63" s="44" t="s">
        <v>1287</v>
      </c>
    </row>
    <row r="64" spans="2:21" s="23" customFormat="1" ht="25.5">
      <c r="B64" s="49" t="s">
        <v>1310</v>
      </c>
      <c r="C64" s="12">
        <v>39596</v>
      </c>
      <c r="D64" s="12">
        <v>39596</v>
      </c>
      <c r="E64" s="12" t="s">
        <v>639</v>
      </c>
      <c r="F64" s="15" t="s">
        <v>262</v>
      </c>
      <c r="G64" s="16" t="s">
        <v>680</v>
      </c>
      <c r="H64" s="15" t="s">
        <v>1220</v>
      </c>
      <c r="I64" s="15" t="s">
        <v>1327</v>
      </c>
      <c r="J64" s="15" t="s">
        <v>1327</v>
      </c>
      <c r="K64" s="10" t="s">
        <v>681</v>
      </c>
      <c r="L64" s="10" t="s">
        <v>693</v>
      </c>
      <c r="M64" s="10" t="s">
        <v>382</v>
      </c>
      <c r="N64" s="170" t="s">
        <v>1329</v>
      </c>
      <c r="O64" s="10" t="s">
        <v>373</v>
      </c>
      <c r="P64" s="16" t="s">
        <v>26</v>
      </c>
      <c r="Q64" s="120" t="s">
        <v>642</v>
      </c>
      <c r="R64" s="15" t="s">
        <v>643</v>
      </c>
      <c r="S64" s="12">
        <v>39596</v>
      </c>
      <c r="T64" s="10"/>
      <c r="U64" s="44" t="s">
        <v>1287</v>
      </c>
    </row>
    <row r="65" spans="2:21" s="23" customFormat="1" ht="25.5">
      <c r="B65" s="196" t="s">
        <v>1310</v>
      </c>
      <c r="C65" s="57">
        <v>39586</v>
      </c>
      <c r="D65" s="57">
        <v>39582</v>
      </c>
      <c r="E65" s="57" t="s">
        <v>637</v>
      </c>
      <c r="F65" s="58" t="s">
        <v>1322</v>
      </c>
      <c r="G65" s="59" t="s">
        <v>638</v>
      </c>
      <c r="H65" s="58">
        <v>349</v>
      </c>
      <c r="I65" s="58" t="s">
        <v>830</v>
      </c>
      <c r="J65" s="58" t="s">
        <v>830</v>
      </c>
      <c r="K65" s="61" t="s">
        <v>1328</v>
      </c>
      <c r="L65" s="61" t="s">
        <v>1220</v>
      </c>
      <c r="M65" s="61" t="s">
        <v>1220</v>
      </c>
      <c r="N65" s="59" t="s">
        <v>1325</v>
      </c>
      <c r="O65" s="61" t="s">
        <v>1113</v>
      </c>
      <c r="P65" s="59" t="s">
        <v>26</v>
      </c>
      <c r="Q65" s="121" t="s">
        <v>1220</v>
      </c>
      <c r="R65" s="121" t="s">
        <v>1220</v>
      </c>
      <c r="S65" s="57">
        <v>39586</v>
      </c>
      <c r="T65" s="61"/>
      <c r="U65" s="44" t="s">
        <v>1287</v>
      </c>
    </row>
    <row r="66" spans="2:21" s="23" customFormat="1" ht="25.5">
      <c r="B66" s="49" t="s">
        <v>1310</v>
      </c>
      <c r="C66" s="12">
        <v>39580</v>
      </c>
      <c r="D66" s="12">
        <v>39580</v>
      </c>
      <c r="E66" s="12" t="s">
        <v>622</v>
      </c>
      <c r="F66" s="15" t="s">
        <v>623</v>
      </c>
      <c r="G66" s="16" t="s">
        <v>166</v>
      </c>
      <c r="H66" s="15">
        <v>319</v>
      </c>
      <c r="I66" s="15" t="s">
        <v>1395</v>
      </c>
      <c r="J66" s="15" t="s">
        <v>1395</v>
      </c>
      <c r="K66" s="10" t="s">
        <v>624</v>
      </c>
      <c r="L66" s="10" t="s">
        <v>685</v>
      </c>
      <c r="M66" s="10" t="s">
        <v>692</v>
      </c>
      <c r="N66" s="16" t="s">
        <v>1326</v>
      </c>
      <c r="O66" s="10" t="s">
        <v>1207</v>
      </c>
      <c r="P66" s="16" t="s">
        <v>26</v>
      </c>
      <c r="Q66" s="120" t="s">
        <v>625</v>
      </c>
      <c r="R66" s="15" t="s">
        <v>626</v>
      </c>
      <c r="S66" s="12">
        <v>39580</v>
      </c>
      <c r="T66" s="10"/>
      <c r="U66" s="44" t="s">
        <v>1287</v>
      </c>
    </row>
    <row r="67" spans="2:21" s="23" customFormat="1" ht="25.5">
      <c r="B67" s="196" t="s">
        <v>1310</v>
      </c>
      <c r="C67" s="57" t="s">
        <v>618</v>
      </c>
      <c r="D67" s="57">
        <v>39548</v>
      </c>
      <c r="E67" s="57" t="s">
        <v>619</v>
      </c>
      <c r="F67" s="58" t="s">
        <v>620</v>
      </c>
      <c r="G67" s="59" t="s">
        <v>621</v>
      </c>
      <c r="H67" s="58">
        <v>990</v>
      </c>
      <c r="I67" s="58" t="s">
        <v>830</v>
      </c>
      <c r="J67" s="58" t="s">
        <v>830</v>
      </c>
      <c r="K67" s="61" t="s">
        <v>414</v>
      </c>
      <c r="L67" s="61" t="s">
        <v>1220</v>
      </c>
      <c r="M67" s="61" t="s">
        <v>1220</v>
      </c>
      <c r="N67" s="59" t="s">
        <v>1325</v>
      </c>
      <c r="O67" s="61" t="s">
        <v>415</v>
      </c>
      <c r="P67" s="59" t="s">
        <v>26</v>
      </c>
      <c r="Q67" s="121" t="s">
        <v>1220</v>
      </c>
      <c r="R67" s="121" t="s">
        <v>1220</v>
      </c>
      <c r="S67" s="57">
        <v>39579</v>
      </c>
      <c r="T67" s="61"/>
      <c r="U67" s="44" t="s">
        <v>1287</v>
      </c>
    </row>
    <row r="68" spans="2:21" s="23" customFormat="1" ht="25.5">
      <c r="B68" s="196" t="s">
        <v>1310</v>
      </c>
      <c r="C68" s="57" t="s">
        <v>844</v>
      </c>
      <c r="D68" s="57">
        <v>39574</v>
      </c>
      <c r="E68" s="57" t="s">
        <v>845</v>
      </c>
      <c r="F68" s="58" t="s">
        <v>419</v>
      </c>
      <c r="G68" s="214" t="s">
        <v>620</v>
      </c>
      <c r="H68" s="58" t="s">
        <v>1220</v>
      </c>
      <c r="I68" s="58" t="s">
        <v>1395</v>
      </c>
      <c r="J68" s="58" t="s">
        <v>1395</v>
      </c>
      <c r="K68" s="61" t="s">
        <v>846</v>
      </c>
      <c r="L68" s="61" t="s">
        <v>1220</v>
      </c>
      <c r="M68" s="61" t="s">
        <v>1220</v>
      </c>
      <c r="N68" s="59" t="s">
        <v>1325</v>
      </c>
      <c r="O68" s="61" t="s">
        <v>415</v>
      </c>
      <c r="P68" s="59" t="s">
        <v>26</v>
      </c>
      <c r="Q68" s="121" t="s">
        <v>1220</v>
      </c>
      <c r="R68" s="121" t="s">
        <v>1220</v>
      </c>
      <c r="S68" s="57">
        <v>39578</v>
      </c>
      <c r="T68" s="61"/>
      <c r="U68" s="44" t="s">
        <v>1287</v>
      </c>
    </row>
    <row r="69" spans="2:21" s="23" customFormat="1" ht="25.5">
      <c r="B69" s="196" t="s">
        <v>1310</v>
      </c>
      <c r="C69" s="57">
        <v>39572</v>
      </c>
      <c r="D69" s="57">
        <v>39562</v>
      </c>
      <c r="E69" s="57" t="s">
        <v>1115</v>
      </c>
      <c r="F69" s="58" t="s">
        <v>1322</v>
      </c>
      <c r="G69" s="59" t="s">
        <v>843</v>
      </c>
      <c r="H69" s="58">
        <v>645</v>
      </c>
      <c r="I69" s="58" t="s">
        <v>830</v>
      </c>
      <c r="J69" s="58" t="s">
        <v>830</v>
      </c>
      <c r="K69" s="61" t="s">
        <v>1328</v>
      </c>
      <c r="L69" s="61" t="s">
        <v>1220</v>
      </c>
      <c r="M69" s="61" t="s">
        <v>1220</v>
      </c>
      <c r="N69" s="59" t="s">
        <v>1325</v>
      </c>
      <c r="O69" s="61" t="s">
        <v>1113</v>
      </c>
      <c r="P69" s="59" t="s">
        <v>26</v>
      </c>
      <c r="Q69" s="121" t="s">
        <v>1220</v>
      </c>
      <c r="R69" s="121" t="s">
        <v>1220</v>
      </c>
      <c r="S69" s="57">
        <v>39572</v>
      </c>
      <c r="T69" s="61"/>
      <c r="U69" s="44" t="s">
        <v>1287</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1309</v>
      </c>
      <c r="C71" s="12">
        <v>39568</v>
      </c>
      <c r="D71" s="12">
        <v>39568</v>
      </c>
      <c r="E71" s="12" t="s">
        <v>324</v>
      </c>
      <c r="F71" s="15" t="s">
        <v>274</v>
      </c>
      <c r="G71" s="16" t="s">
        <v>325</v>
      </c>
      <c r="H71" s="15">
        <v>76</v>
      </c>
      <c r="I71" s="15" t="s">
        <v>1401</v>
      </c>
      <c r="J71" s="15" t="s">
        <v>1401</v>
      </c>
      <c r="K71" s="10" t="s">
        <v>326</v>
      </c>
      <c r="L71" s="10" t="s">
        <v>693</v>
      </c>
      <c r="M71" s="10" t="s">
        <v>692</v>
      </c>
      <c r="N71" s="16" t="s">
        <v>1326</v>
      </c>
      <c r="O71" s="10" t="s">
        <v>1207</v>
      </c>
      <c r="P71" s="16" t="s">
        <v>26</v>
      </c>
      <c r="Q71" s="120" t="s">
        <v>327</v>
      </c>
      <c r="R71" s="15" t="s">
        <v>328</v>
      </c>
      <c r="S71" s="12">
        <v>39568</v>
      </c>
      <c r="T71" s="10"/>
      <c r="U71" s="44" t="s">
        <v>1287</v>
      </c>
    </row>
    <row r="72" spans="2:21" s="23" customFormat="1" ht="25.5">
      <c r="B72" s="49" t="s">
        <v>1309</v>
      </c>
      <c r="C72" s="12">
        <v>39566</v>
      </c>
      <c r="D72" s="12" t="s">
        <v>1220</v>
      </c>
      <c r="E72" s="12" t="s">
        <v>1220</v>
      </c>
      <c r="F72" s="15" t="s">
        <v>272</v>
      </c>
      <c r="G72" s="16" t="s">
        <v>273</v>
      </c>
      <c r="H72" s="15">
        <v>24</v>
      </c>
      <c r="I72" s="15" t="s">
        <v>1395</v>
      </c>
      <c r="J72" s="15" t="s">
        <v>1395</v>
      </c>
      <c r="K72" s="10" t="s">
        <v>330</v>
      </c>
      <c r="L72" s="10" t="s">
        <v>685</v>
      </c>
      <c r="M72" s="10" t="s">
        <v>692</v>
      </c>
      <c r="N72" s="16" t="s">
        <v>1326</v>
      </c>
      <c r="O72" s="10" t="s">
        <v>1207</v>
      </c>
      <c r="P72" s="16" t="s">
        <v>26</v>
      </c>
      <c r="Q72" s="120" t="s">
        <v>315</v>
      </c>
      <c r="R72" s="15" t="s">
        <v>313</v>
      </c>
      <c r="S72" s="12">
        <v>39566</v>
      </c>
      <c r="T72" s="10"/>
      <c r="U72" s="44" t="s">
        <v>1287</v>
      </c>
    </row>
    <row r="73" spans="2:21" s="23" customFormat="1" ht="25.5">
      <c r="B73" s="49" t="s">
        <v>1309</v>
      </c>
      <c r="C73" s="12">
        <v>39562</v>
      </c>
      <c r="D73" s="12" t="s">
        <v>1220</v>
      </c>
      <c r="E73" s="12" t="s">
        <v>1220</v>
      </c>
      <c r="F73" s="15" t="s">
        <v>270</v>
      </c>
      <c r="G73" s="16" t="s">
        <v>271</v>
      </c>
      <c r="H73" s="15">
        <v>10</v>
      </c>
      <c r="I73" s="15" t="s">
        <v>1395</v>
      </c>
      <c r="J73" s="15" t="s">
        <v>1395</v>
      </c>
      <c r="K73" s="10" t="s">
        <v>330</v>
      </c>
      <c r="L73" s="10" t="s">
        <v>693</v>
      </c>
      <c r="M73" s="10" t="s">
        <v>692</v>
      </c>
      <c r="N73" s="16" t="s">
        <v>1326</v>
      </c>
      <c r="O73" s="10" t="s">
        <v>1207</v>
      </c>
      <c r="P73" s="16" t="s">
        <v>26</v>
      </c>
      <c r="Q73" s="120" t="s">
        <v>331</v>
      </c>
      <c r="R73" s="15" t="s">
        <v>332</v>
      </c>
      <c r="S73" s="12">
        <v>39562</v>
      </c>
      <c r="T73" s="10"/>
      <c r="U73" s="44" t="s">
        <v>1287</v>
      </c>
    </row>
    <row r="74" spans="2:21" s="23" customFormat="1" ht="25.5">
      <c r="B74" s="49" t="s">
        <v>1309</v>
      </c>
      <c r="C74" s="12">
        <v>39560</v>
      </c>
      <c r="D74" s="12">
        <v>39560</v>
      </c>
      <c r="E74" s="12" t="s">
        <v>318</v>
      </c>
      <c r="F74" s="15" t="s">
        <v>319</v>
      </c>
      <c r="G74" s="16" t="s">
        <v>320</v>
      </c>
      <c r="H74" s="15" t="s">
        <v>1220</v>
      </c>
      <c r="I74" s="15" t="s">
        <v>758</v>
      </c>
      <c r="J74" s="15" t="s">
        <v>758</v>
      </c>
      <c r="K74" s="10" t="s">
        <v>321</v>
      </c>
      <c r="L74" s="10" t="s">
        <v>693</v>
      </c>
      <c r="M74" s="10" t="s">
        <v>379</v>
      </c>
      <c r="N74" s="170" t="s">
        <v>1329</v>
      </c>
      <c r="O74" s="10" t="s">
        <v>1207</v>
      </c>
      <c r="P74" s="16" t="s">
        <v>26</v>
      </c>
      <c r="Q74" s="120" t="s">
        <v>322</v>
      </c>
      <c r="R74" s="15" t="s">
        <v>323</v>
      </c>
      <c r="S74" s="12">
        <v>39560</v>
      </c>
      <c r="T74" s="10"/>
      <c r="U74" s="44" t="s">
        <v>1287</v>
      </c>
    </row>
    <row r="75" spans="2:21" s="23" customFormat="1" ht="25.5">
      <c r="B75" s="49" t="s">
        <v>1309</v>
      </c>
      <c r="C75" s="12">
        <v>39552</v>
      </c>
      <c r="D75" s="12">
        <v>39552</v>
      </c>
      <c r="E75" s="12" t="s">
        <v>329</v>
      </c>
      <c r="F75" s="15" t="s">
        <v>268</v>
      </c>
      <c r="G75" s="16" t="s">
        <v>269</v>
      </c>
      <c r="H75" s="15">
        <v>72</v>
      </c>
      <c r="I75" s="15" t="s">
        <v>1401</v>
      </c>
      <c r="J75" s="15" t="s">
        <v>1401</v>
      </c>
      <c r="K75" s="10" t="s">
        <v>314</v>
      </c>
      <c r="L75" s="10" t="s">
        <v>670</v>
      </c>
      <c r="M75" s="10" t="s">
        <v>692</v>
      </c>
      <c r="N75" s="16" t="s">
        <v>1326</v>
      </c>
      <c r="O75" s="10" t="s">
        <v>1207</v>
      </c>
      <c r="P75" s="16" t="s">
        <v>26</v>
      </c>
      <c r="Q75" s="120" t="s">
        <v>315</v>
      </c>
      <c r="R75" s="15" t="s">
        <v>313</v>
      </c>
      <c r="S75" s="12">
        <v>39552</v>
      </c>
      <c r="T75" s="10"/>
      <c r="U75" s="44" t="s">
        <v>1287</v>
      </c>
    </row>
    <row r="76" spans="2:21" s="23" customFormat="1" ht="25.5">
      <c r="B76" s="49" t="s">
        <v>1309</v>
      </c>
      <c r="C76" s="12">
        <v>39548</v>
      </c>
      <c r="D76" s="12">
        <v>39549</v>
      </c>
      <c r="E76" s="12" t="s">
        <v>310</v>
      </c>
      <c r="F76" s="15" t="s">
        <v>316</v>
      </c>
      <c r="G76" s="16" t="s">
        <v>317</v>
      </c>
      <c r="H76" s="15" t="s">
        <v>1220</v>
      </c>
      <c r="I76" s="15" t="s">
        <v>1401</v>
      </c>
      <c r="J76" s="15" t="s">
        <v>1401</v>
      </c>
      <c r="K76" s="10" t="s">
        <v>311</v>
      </c>
      <c r="L76" s="10" t="s">
        <v>670</v>
      </c>
      <c r="M76" s="10" t="s">
        <v>379</v>
      </c>
      <c r="N76" s="170" t="s">
        <v>1329</v>
      </c>
      <c r="O76" s="10" t="s">
        <v>1207</v>
      </c>
      <c r="P76" s="16" t="s">
        <v>26</v>
      </c>
      <c r="Q76" s="120" t="s">
        <v>312</v>
      </c>
      <c r="R76" s="15" t="s">
        <v>313</v>
      </c>
      <c r="S76" s="12">
        <v>39549</v>
      </c>
      <c r="T76" s="10"/>
      <c r="U76" s="44" t="s">
        <v>1287</v>
      </c>
    </row>
    <row r="77" spans="2:21" s="23" customFormat="1" ht="38.25">
      <c r="B77" s="49" t="s">
        <v>1309</v>
      </c>
      <c r="C77" s="12">
        <v>39546</v>
      </c>
      <c r="D77" s="12">
        <v>39547</v>
      </c>
      <c r="E77" s="12" t="s">
        <v>284</v>
      </c>
      <c r="F77" s="15" t="s">
        <v>684</v>
      </c>
      <c r="G77" s="16" t="s">
        <v>267</v>
      </c>
      <c r="H77" s="15">
        <v>60</v>
      </c>
      <c r="I77" s="15" t="s">
        <v>830</v>
      </c>
      <c r="J77" s="15" t="s">
        <v>830</v>
      </c>
      <c r="K77" s="10" t="s">
        <v>285</v>
      </c>
      <c r="L77" s="10" t="s">
        <v>1752</v>
      </c>
      <c r="M77" s="10" t="s">
        <v>692</v>
      </c>
      <c r="N77" s="16" t="s">
        <v>1326</v>
      </c>
      <c r="O77" s="10" t="s">
        <v>1207</v>
      </c>
      <c r="P77" s="16" t="s">
        <v>26</v>
      </c>
      <c r="Q77" s="120" t="s">
        <v>1775</v>
      </c>
      <c r="R77" s="15" t="s">
        <v>308</v>
      </c>
      <c r="S77" s="12">
        <v>39546</v>
      </c>
      <c r="T77" s="10" t="s">
        <v>309</v>
      </c>
      <c r="U77" s="44" t="s">
        <v>1287</v>
      </c>
    </row>
    <row r="78" spans="2:21" s="23" customFormat="1" ht="25.5">
      <c r="B78" s="49" t="s">
        <v>1309</v>
      </c>
      <c r="C78" s="12">
        <v>39546</v>
      </c>
      <c r="D78" s="12" t="s">
        <v>1220</v>
      </c>
      <c r="E78" s="12" t="s">
        <v>1220</v>
      </c>
      <c r="F78" s="15" t="s">
        <v>266</v>
      </c>
      <c r="G78" s="16" t="s">
        <v>1521</v>
      </c>
      <c r="H78" s="15">
        <v>28</v>
      </c>
      <c r="I78" s="15" t="s">
        <v>1401</v>
      </c>
      <c r="J78" s="15" t="s">
        <v>1401</v>
      </c>
      <c r="K78" s="10" t="s">
        <v>279</v>
      </c>
      <c r="L78" s="10" t="s">
        <v>670</v>
      </c>
      <c r="M78" s="10" t="s">
        <v>692</v>
      </c>
      <c r="N78" s="16" t="s">
        <v>1326</v>
      </c>
      <c r="O78" s="10" t="s">
        <v>1207</v>
      </c>
      <c r="P78" s="16" t="s">
        <v>26</v>
      </c>
      <c r="Q78" s="120" t="s">
        <v>280</v>
      </c>
      <c r="R78" s="15" t="s">
        <v>281</v>
      </c>
      <c r="S78" s="12">
        <v>39546</v>
      </c>
      <c r="T78" s="10" t="s">
        <v>283</v>
      </c>
      <c r="U78" s="212" t="s">
        <v>265</v>
      </c>
    </row>
    <row r="79" spans="2:21" s="23" customFormat="1" ht="25.5">
      <c r="B79" s="49" t="s">
        <v>1309</v>
      </c>
      <c r="C79" s="12">
        <v>39544</v>
      </c>
      <c r="D79" s="12">
        <v>39544</v>
      </c>
      <c r="E79" s="12" t="s">
        <v>276</v>
      </c>
      <c r="F79" s="15" t="s">
        <v>1323</v>
      </c>
      <c r="G79" s="16" t="s">
        <v>275</v>
      </c>
      <c r="H79" s="15">
        <v>65</v>
      </c>
      <c r="I79" s="15" t="s">
        <v>830</v>
      </c>
      <c r="J79" s="15" t="s">
        <v>830</v>
      </c>
      <c r="K79" s="10" t="s">
        <v>1036</v>
      </c>
      <c r="L79" s="10" t="s">
        <v>693</v>
      </c>
      <c r="M79" s="10" t="s">
        <v>692</v>
      </c>
      <c r="N79" s="16" t="s">
        <v>1326</v>
      </c>
      <c r="O79" s="10" t="s">
        <v>1207</v>
      </c>
      <c r="P79" s="16" t="s">
        <v>26</v>
      </c>
      <c r="Q79" s="120" t="s">
        <v>278</v>
      </c>
      <c r="R79" s="15" t="s">
        <v>1189</v>
      </c>
      <c r="S79" s="12">
        <v>39544</v>
      </c>
      <c r="T79" s="10"/>
      <c r="U79" s="44" t="s">
        <v>1287</v>
      </c>
    </row>
    <row r="80" spans="2:21" s="23" customFormat="1" ht="25.5">
      <c r="B80" s="196" t="s">
        <v>1309</v>
      </c>
      <c r="C80" s="57">
        <v>39544</v>
      </c>
      <c r="D80" s="57">
        <v>39534</v>
      </c>
      <c r="E80" s="57" t="s">
        <v>277</v>
      </c>
      <c r="F80" s="58" t="s">
        <v>1322</v>
      </c>
      <c r="G80" s="59" t="s">
        <v>1323</v>
      </c>
      <c r="H80" s="58">
        <v>720</v>
      </c>
      <c r="I80" s="58" t="s">
        <v>830</v>
      </c>
      <c r="J80" s="58" t="s">
        <v>830</v>
      </c>
      <c r="K80" s="61" t="s">
        <v>1328</v>
      </c>
      <c r="L80" s="61" t="s">
        <v>1220</v>
      </c>
      <c r="M80" s="61" t="s">
        <v>1220</v>
      </c>
      <c r="N80" s="59" t="s">
        <v>1325</v>
      </c>
      <c r="O80" s="61" t="s">
        <v>1113</v>
      </c>
      <c r="P80" s="59" t="s">
        <v>26</v>
      </c>
      <c r="Q80" s="121" t="s">
        <v>1220</v>
      </c>
      <c r="R80" s="121" t="s">
        <v>1220</v>
      </c>
      <c r="S80" s="57">
        <v>39546</v>
      </c>
      <c r="T80" s="61"/>
      <c r="U80" s="44" t="s">
        <v>1287</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1308</v>
      </c>
      <c r="C82" s="57">
        <v>39537</v>
      </c>
      <c r="D82" s="57">
        <v>39527</v>
      </c>
      <c r="E82" s="57" t="s">
        <v>788</v>
      </c>
      <c r="F82" s="58" t="s">
        <v>1322</v>
      </c>
      <c r="G82" s="59" t="s">
        <v>1286</v>
      </c>
      <c r="H82" s="58">
        <v>90</v>
      </c>
      <c r="I82" s="58" t="s">
        <v>830</v>
      </c>
      <c r="J82" s="58" t="s">
        <v>830</v>
      </c>
      <c r="K82" s="61" t="s">
        <v>1328</v>
      </c>
      <c r="L82" s="61" t="s">
        <v>1220</v>
      </c>
      <c r="M82" s="61" t="s">
        <v>1220</v>
      </c>
      <c r="N82" s="59" t="s">
        <v>1325</v>
      </c>
      <c r="O82" s="61" t="s">
        <v>1113</v>
      </c>
      <c r="P82" s="59" t="s">
        <v>26</v>
      </c>
      <c r="Q82" s="121" t="s">
        <v>1220</v>
      </c>
      <c r="R82" s="121" t="s">
        <v>1220</v>
      </c>
      <c r="S82" s="57">
        <v>39537</v>
      </c>
      <c r="T82" s="61"/>
      <c r="U82" s="44" t="s">
        <v>1287</v>
      </c>
    </row>
    <row r="83" spans="2:21" s="23" customFormat="1" ht="51">
      <c r="B83" s="49" t="s">
        <v>1308</v>
      </c>
      <c r="C83" s="12">
        <v>39534</v>
      </c>
      <c r="D83" s="12">
        <v>39534</v>
      </c>
      <c r="E83" s="12" t="s">
        <v>809</v>
      </c>
      <c r="F83" s="15" t="s">
        <v>260</v>
      </c>
      <c r="G83" s="16" t="s">
        <v>350</v>
      </c>
      <c r="H83" s="15">
        <v>59</v>
      </c>
      <c r="I83" s="15" t="s">
        <v>1401</v>
      </c>
      <c r="J83" s="15" t="s">
        <v>1401</v>
      </c>
      <c r="K83" s="10" t="s">
        <v>735</v>
      </c>
      <c r="L83" s="10" t="s">
        <v>693</v>
      </c>
      <c r="M83" s="10" t="s">
        <v>692</v>
      </c>
      <c r="N83" s="16" t="s">
        <v>1326</v>
      </c>
      <c r="O83" s="10" t="s">
        <v>1207</v>
      </c>
      <c r="P83" s="16" t="s">
        <v>26</v>
      </c>
      <c r="Q83" s="10" t="s">
        <v>735</v>
      </c>
      <c r="R83" s="15" t="s">
        <v>898</v>
      </c>
      <c r="S83" s="12">
        <v>39534</v>
      </c>
      <c r="T83" s="10" t="s">
        <v>736</v>
      </c>
      <c r="U83" s="44" t="s">
        <v>42</v>
      </c>
    </row>
    <row r="84" spans="2:21" s="23" customFormat="1" ht="25.5">
      <c r="B84" s="49" t="s">
        <v>1308</v>
      </c>
      <c r="C84" s="12">
        <v>39529</v>
      </c>
      <c r="D84" s="12">
        <v>39528</v>
      </c>
      <c r="E84" s="12" t="s">
        <v>768</v>
      </c>
      <c r="F84" s="15" t="s">
        <v>1322</v>
      </c>
      <c r="G84" s="16" t="s">
        <v>1373</v>
      </c>
      <c r="H84" s="15">
        <v>240</v>
      </c>
      <c r="I84" s="15" t="s">
        <v>830</v>
      </c>
      <c r="J84" s="15" t="s">
        <v>830</v>
      </c>
      <c r="K84" s="10" t="s">
        <v>263</v>
      </c>
      <c r="L84" s="10" t="s">
        <v>1776</v>
      </c>
      <c r="M84" s="10" t="s">
        <v>692</v>
      </c>
      <c r="N84" s="16" t="s">
        <v>1326</v>
      </c>
      <c r="O84" s="10" t="s">
        <v>1207</v>
      </c>
      <c r="P84" s="16" t="s">
        <v>26</v>
      </c>
      <c r="Q84" s="120" t="s">
        <v>946</v>
      </c>
      <c r="R84" s="15" t="s">
        <v>766</v>
      </c>
      <c r="S84" s="12">
        <v>39528</v>
      </c>
      <c r="T84" s="10"/>
      <c r="U84" s="45" t="s">
        <v>767</v>
      </c>
    </row>
    <row r="85" spans="2:21" s="23" customFormat="1" ht="38.25">
      <c r="B85" s="49" t="s">
        <v>1308</v>
      </c>
      <c r="C85" s="12">
        <v>39528</v>
      </c>
      <c r="D85" s="12">
        <v>39531</v>
      </c>
      <c r="E85" s="12" t="s">
        <v>413</v>
      </c>
      <c r="F85" s="15" t="s">
        <v>770</v>
      </c>
      <c r="G85" s="16" t="s">
        <v>771</v>
      </c>
      <c r="H85" s="15">
        <v>34</v>
      </c>
      <c r="I85" s="15" t="s">
        <v>1401</v>
      </c>
      <c r="J85" s="15" t="s">
        <v>1401</v>
      </c>
      <c r="K85" s="10" t="s">
        <v>772</v>
      </c>
      <c r="L85" s="10" t="s">
        <v>693</v>
      </c>
      <c r="M85" s="10" t="s">
        <v>692</v>
      </c>
      <c r="N85" s="16" t="s">
        <v>1326</v>
      </c>
      <c r="O85" s="10" t="s">
        <v>773</v>
      </c>
      <c r="P85" s="16" t="s">
        <v>26</v>
      </c>
      <c r="Q85" s="120" t="s">
        <v>774</v>
      </c>
      <c r="R85" s="15" t="s">
        <v>775</v>
      </c>
      <c r="S85" s="12">
        <v>39531</v>
      </c>
      <c r="T85" s="10" t="s">
        <v>787</v>
      </c>
      <c r="U85" s="44" t="s">
        <v>1287</v>
      </c>
    </row>
    <row r="86" spans="2:21" s="23" customFormat="1" ht="25.5">
      <c r="B86" s="49" t="s">
        <v>1308</v>
      </c>
      <c r="C86" s="12">
        <v>39527</v>
      </c>
      <c r="D86" s="12">
        <v>39527</v>
      </c>
      <c r="E86" s="12" t="s">
        <v>763</v>
      </c>
      <c r="F86" s="15" t="s">
        <v>764</v>
      </c>
      <c r="G86" s="16" t="s">
        <v>765</v>
      </c>
      <c r="H86" s="15">
        <v>105</v>
      </c>
      <c r="I86" s="15" t="s">
        <v>830</v>
      </c>
      <c r="J86" s="15" t="s">
        <v>830</v>
      </c>
      <c r="K86" s="10" t="s">
        <v>264</v>
      </c>
      <c r="L86" s="10" t="s">
        <v>1776</v>
      </c>
      <c r="M86" s="10" t="s">
        <v>692</v>
      </c>
      <c r="N86" s="16" t="s">
        <v>1326</v>
      </c>
      <c r="O86" s="10" t="s">
        <v>1207</v>
      </c>
      <c r="P86" s="16" t="s">
        <v>26</v>
      </c>
      <c r="Q86" s="120" t="s">
        <v>946</v>
      </c>
      <c r="R86" s="15" t="s">
        <v>769</v>
      </c>
      <c r="S86" s="12">
        <v>39527</v>
      </c>
      <c r="T86" s="10"/>
      <c r="U86" s="45" t="s">
        <v>767</v>
      </c>
    </row>
    <row r="87" spans="2:21" s="23" customFormat="1" ht="51">
      <c r="B87" s="49" t="s">
        <v>1308</v>
      </c>
      <c r="C87" s="12">
        <v>39527</v>
      </c>
      <c r="D87" s="12">
        <v>39527</v>
      </c>
      <c r="E87" s="12" t="s">
        <v>759</v>
      </c>
      <c r="F87" s="15" t="s">
        <v>760</v>
      </c>
      <c r="G87" s="16" t="s">
        <v>1063</v>
      </c>
      <c r="H87" s="15">
        <v>50</v>
      </c>
      <c r="I87" s="15" t="s">
        <v>758</v>
      </c>
      <c r="J87" s="15" t="s">
        <v>758</v>
      </c>
      <c r="K87" s="10" t="s">
        <v>735</v>
      </c>
      <c r="L87" s="10" t="s">
        <v>693</v>
      </c>
      <c r="M87" s="10" t="s">
        <v>692</v>
      </c>
      <c r="N87" s="16" t="s">
        <v>1326</v>
      </c>
      <c r="O87" s="10" t="s">
        <v>1207</v>
      </c>
      <c r="P87" s="16" t="s">
        <v>26</v>
      </c>
      <c r="Q87" s="10" t="s">
        <v>735</v>
      </c>
      <c r="R87" s="15" t="s">
        <v>898</v>
      </c>
      <c r="S87" s="12">
        <v>39527</v>
      </c>
      <c r="T87" s="10" t="s">
        <v>736</v>
      </c>
      <c r="U87" s="44" t="s">
        <v>42</v>
      </c>
    </row>
    <row r="88" spans="2:21" s="23" customFormat="1" ht="51">
      <c r="B88" s="49" t="s">
        <v>1308</v>
      </c>
      <c r="C88" s="12">
        <v>39527</v>
      </c>
      <c r="D88" s="12">
        <v>39527</v>
      </c>
      <c r="E88" s="12" t="s">
        <v>759</v>
      </c>
      <c r="F88" s="15" t="s">
        <v>761</v>
      </c>
      <c r="G88" s="16" t="s">
        <v>762</v>
      </c>
      <c r="H88" s="15">
        <v>102</v>
      </c>
      <c r="I88" s="15" t="s">
        <v>1327</v>
      </c>
      <c r="J88" s="15" t="s">
        <v>1327</v>
      </c>
      <c r="K88" s="10" t="s">
        <v>735</v>
      </c>
      <c r="L88" s="10" t="s">
        <v>693</v>
      </c>
      <c r="M88" s="10" t="s">
        <v>692</v>
      </c>
      <c r="N88" s="16" t="s">
        <v>1326</v>
      </c>
      <c r="O88" s="10" t="s">
        <v>1207</v>
      </c>
      <c r="P88" s="16" t="s">
        <v>26</v>
      </c>
      <c r="Q88" s="10" t="s">
        <v>735</v>
      </c>
      <c r="R88" s="15" t="s">
        <v>898</v>
      </c>
      <c r="S88" s="12">
        <v>39527</v>
      </c>
      <c r="T88" s="10" t="s">
        <v>736</v>
      </c>
      <c r="U88" s="44" t="s">
        <v>42</v>
      </c>
    </row>
    <row r="89" spans="2:21" s="23" customFormat="1" ht="51">
      <c r="B89" s="49" t="s">
        <v>1308</v>
      </c>
      <c r="C89" s="12">
        <v>39526</v>
      </c>
      <c r="D89" s="12">
        <v>39526</v>
      </c>
      <c r="E89" s="12" t="s">
        <v>756</v>
      </c>
      <c r="F89" s="15" t="s">
        <v>757</v>
      </c>
      <c r="G89" s="16" t="s">
        <v>58</v>
      </c>
      <c r="H89" s="15">
        <v>75</v>
      </c>
      <c r="I89" s="15" t="s">
        <v>758</v>
      </c>
      <c r="J89" s="15" t="s">
        <v>758</v>
      </c>
      <c r="K89" s="10" t="s">
        <v>735</v>
      </c>
      <c r="L89" s="10" t="s">
        <v>693</v>
      </c>
      <c r="M89" s="10" t="s">
        <v>692</v>
      </c>
      <c r="N89" s="16" t="s">
        <v>1326</v>
      </c>
      <c r="O89" s="10" t="s">
        <v>1207</v>
      </c>
      <c r="P89" s="16" t="s">
        <v>26</v>
      </c>
      <c r="Q89" s="10" t="s">
        <v>735</v>
      </c>
      <c r="R89" s="15" t="s">
        <v>898</v>
      </c>
      <c r="S89" s="12">
        <v>39526</v>
      </c>
      <c r="T89" s="10" t="s">
        <v>736</v>
      </c>
      <c r="U89" s="44" t="s">
        <v>42</v>
      </c>
    </row>
    <row r="90" spans="2:21" s="23" customFormat="1" ht="51">
      <c r="B90" s="49" t="s">
        <v>1308</v>
      </c>
      <c r="C90" s="12">
        <v>39526</v>
      </c>
      <c r="D90" s="12">
        <v>39526</v>
      </c>
      <c r="E90" s="12" t="s">
        <v>753</v>
      </c>
      <c r="F90" s="15" t="s">
        <v>754</v>
      </c>
      <c r="G90" s="16" t="s">
        <v>755</v>
      </c>
      <c r="H90" s="15">
        <v>147</v>
      </c>
      <c r="I90" s="15" t="s">
        <v>1327</v>
      </c>
      <c r="J90" s="15" t="s">
        <v>1327</v>
      </c>
      <c r="K90" s="10" t="s">
        <v>735</v>
      </c>
      <c r="L90" s="10" t="s">
        <v>693</v>
      </c>
      <c r="M90" s="10" t="s">
        <v>692</v>
      </c>
      <c r="N90" s="16" t="s">
        <v>1326</v>
      </c>
      <c r="O90" s="10" t="s">
        <v>1207</v>
      </c>
      <c r="P90" s="16" t="s">
        <v>26</v>
      </c>
      <c r="Q90" s="10" t="s">
        <v>735</v>
      </c>
      <c r="R90" s="15" t="s">
        <v>898</v>
      </c>
      <c r="S90" s="12">
        <v>39526</v>
      </c>
      <c r="T90" s="10" t="s">
        <v>736</v>
      </c>
      <c r="U90" s="44" t="s">
        <v>42</v>
      </c>
    </row>
    <row r="91" spans="2:21" s="23" customFormat="1" ht="76.5">
      <c r="B91" s="49" t="s">
        <v>1308</v>
      </c>
      <c r="C91" s="13">
        <v>39519</v>
      </c>
      <c r="D91" s="13">
        <v>39519</v>
      </c>
      <c r="E91" s="13" t="s">
        <v>752</v>
      </c>
      <c r="F91" s="15" t="s">
        <v>734</v>
      </c>
      <c r="G91" s="18" t="s">
        <v>1022</v>
      </c>
      <c r="H91" s="15">
        <v>67</v>
      </c>
      <c r="I91" s="15" t="s">
        <v>830</v>
      </c>
      <c r="J91" s="15" t="s">
        <v>830</v>
      </c>
      <c r="K91" s="10" t="s">
        <v>735</v>
      </c>
      <c r="L91" s="10" t="s">
        <v>693</v>
      </c>
      <c r="M91" s="10" t="s">
        <v>692</v>
      </c>
      <c r="N91" s="18" t="s">
        <v>1326</v>
      </c>
      <c r="O91" s="10" t="s">
        <v>1207</v>
      </c>
      <c r="P91" s="18" t="s">
        <v>26</v>
      </c>
      <c r="Q91" s="10" t="s">
        <v>735</v>
      </c>
      <c r="R91" s="15" t="s">
        <v>898</v>
      </c>
      <c r="S91" s="13">
        <v>39519</v>
      </c>
      <c r="T91" s="10" t="s">
        <v>751</v>
      </c>
      <c r="U91" s="44" t="s">
        <v>42</v>
      </c>
    </row>
    <row r="92" spans="2:21" s="23" customFormat="1" ht="38.25">
      <c r="B92" s="49" t="s">
        <v>1308</v>
      </c>
      <c r="C92" s="13">
        <v>39519</v>
      </c>
      <c r="D92" s="13">
        <v>39519</v>
      </c>
      <c r="E92" s="13" t="s">
        <v>752</v>
      </c>
      <c r="F92" s="15" t="s">
        <v>1510</v>
      </c>
      <c r="G92" s="18" t="s">
        <v>1220</v>
      </c>
      <c r="H92" s="15" t="s">
        <v>1220</v>
      </c>
      <c r="I92" s="15" t="s">
        <v>1220</v>
      </c>
      <c r="J92" s="15" t="s">
        <v>830</v>
      </c>
      <c r="K92" s="10" t="s">
        <v>410</v>
      </c>
      <c r="L92" s="10" t="s">
        <v>389</v>
      </c>
      <c r="M92" s="10" t="s">
        <v>389</v>
      </c>
      <c r="N92" s="170" t="s">
        <v>1329</v>
      </c>
      <c r="O92" s="10" t="s">
        <v>1207</v>
      </c>
      <c r="P92" s="18" t="s">
        <v>26</v>
      </c>
      <c r="Q92" s="10" t="s">
        <v>411</v>
      </c>
      <c r="R92" s="15" t="s">
        <v>412</v>
      </c>
      <c r="S92" s="13">
        <v>39519</v>
      </c>
      <c r="T92" s="10"/>
      <c r="U92" s="44" t="s">
        <v>1287</v>
      </c>
    </row>
    <row r="93" spans="2:21" s="23" customFormat="1" ht="25.5">
      <c r="B93" s="196" t="s">
        <v>1308</v>
      </c>
      <c r="C93" s="57">
        <v>39519</v>
      </c>
      <c r="D93" s="57">
        <v>39519</v>
      </c>
      <c r="E93" s="57" t="s">
        <v>749</v>
      </c>
      <c r="F93" s="58" t="s">
        <v>1410</v>
      </c>
      <c r="G93" s="59" t="s">
        <v>1424</v>
      </c>
      <c r="H93" s="58" t="s">
        <v>1220</v>
      </c>
      <c r="I93" s="58" t="s">
        <v>1395</v>
      </c>
      <c r="J93" s="58" t="s">
        <v>1395</v>
      </c>
      <c r="K93" s="61" t="s">
        <v>1328</v>
      </c>
      <c r="L93" s="61" t="s">
        <v>1220</v>
      </c>
      <c r="M93" s="61" t="s">
        <v>1220</v>
      </c>
      <c r="N93" s="59" t="s">
        <v>1325</v>
      </c>
      <c r="O93" s="61" t="s">
        <v>1113</v>
      </c>
      <c r="P93" s="59" t="s">
        <v>26</v>
      </c>
      <c r="Q93" s="121" t="s">
        <v>1220</v>
      </c>
      <c r="R93" s="121" t="s">
        <v>1220</v>
      </c>
      <c r="S93" s="57">
        <v>39519</v>
      </c>
      <c r="T93" s="61"/>
      <c r="U93" s="44" t="s">
        <v>1287</v>
      </c>
    </row>
    <row r="94" spans="2:21" s="23" customFormat="1" ht="38.25">
      <c r="B94" s="49" t="s">
        <v>1308</v>
      </c>
      <c r="C94" s="12">
        <v>39517</v>
      </c>
      <c r="D94" s="12">
        <v>39517</v>
      </c>
      <c r="E94" s="12" t="s">
        <v>730</v>
      </c>
      <c r="F94" s="15" t="s">
        <v>1214</v>
      </c>
      <c r="G94" s="16" t="s">
        <v>733</v>
      </c>
      <c r="H94" s="15">
        <v>40</v>
      </c>
      <c r="I94" s="15" t="s">
        <v>1395</v>
      </c>
      <c r="J94" s="15" t="s">
        <v>1395</v>
      </c>
      <c r="K94" s="10" t="s">
        <v>1065</v>
      </c>
      <c r="L94" s="10" t="s">
        <v>685</v>
      </c>
      <c r="M94" s="10" t="s">
        <v>692</v>
      </c>
      <c r="N94" s="16" t="s">
        <v>1326</v>
      </c>
      <c r="O94" s="10" t="s">
        <v>1207</v>
      </c>
      <c r="P94" s="16" t="s">
        <v>26</v>
      </c>
      <c r="Q94" s="120" t="s">
        <v>1066</v>
      </c>
      <c r="R94" s="15" t="s">
        <v>717</v>
      </c>
      <c r="S94" s="12">
        <v>39517</v>
      </c>
      <c r="T94" s="10" t="s">
        <v>729</v>
      </c>
      <c r="U94" s="44" t="s">
        <v>1287</v>
      </c>
    </row>
    <row r="95" spans="2:21" s="23" customFormat="1" ht="38.25">
      <c r="B95" s="49" t="s">
        <v>1308</v>
      </c>
      <c r="C95" s="12">
        <v>39517</v>
      </c>
      <c r="D95" s="12">
        <v>39517</v>
      </c>
      <c r="E95" s="12" t="s">
        <v>730</v>
      </c>
      <c r="F95" s="15" t="s">
        <v>731</v>
      </c>
      <c r="G95" s="16" t="s">
        <v>732</v>
      </c>
      <c r="H95" s="15">
        <v>30</v>
      </c>
      <c r="I95" s="15" t="s">
        <v>1395</v>
      </c>
      <c r="J95" s="15" t="s">
        <v>1395</v>
      </c>
      <c r="K95" s="10" t="s">
        <v>1065</v>
      </c>
      <c r="L95" s="10" t="s">
        <v>685</v>
      </c>
      <c r="M95" s="10" t="s">
        <v>692</v>
      </c>
      <c r="N95" s="16" t="s">
        <v>1326</v>
      </c>
      <c r="O95" s="10" t="s">
        <v>1207</v>
      </c>
      <c r="P95" s="16" t="s">
        <v>26</v>
      </c>
      <c r="Q95" s="120" t="s">
        <v>1066</v>
      </c>
      <c r="R95" s="15" t="s">
        <v>717</v>
      </c>
      <c r="S95" s="12">
        <v>39517</v>
      </c>
      <c r="T95" s="10" t="s">
        <v>729</v>
      </c>
      <c r="U95" s="44" t="s">
        <v>1287</v>
      </c>
    </row>
    <row r="96" spans="2:21" s="23" customFormat="1" ht="25.5">
      <c r="B96" s="196" t="s">
        <v>1308</v>
      </c>
      <c r="C96" s="57" t="s">
        <v>720</v>
      </c>
      <c r="D96" s="57">
        <v>39485</v>
      </c>
      <c r="E96" s="57" t="s">
        <v>721</v>
      </c>
      <c r="F96" s="58" t="s">
        <v>722</v>
      </c>
      <c r="G96" s="59" t="s">
        <v>723</v>
      </c>
      <c r="H96" s="58">
        <v>870</v>
      </c>
      <c r="I96" s="58" t="s">
        <v>830</v>
      </c>
      <c r="J96" s="58" t="s">
        <v>830</v>
      </c>
      <c r="K96" s="61" t="s">
        <v>414</v>
      </c>
      <c r="L96" s="61" t="s">
        <v>1220</v>
      </c>
      <c r="M96" s="61" t="s">
        <v>1220</v>
      </c>
      <c r="N96" s="59" t="s">
        <v>1325</v>
      </c>
      <c r="O96" s="61" t="s">
        <v>415</v>
      </c>
      <c r="P96" s="59" t="s">
        <v>26</v>
      </c>
      <c r="Q96" s="121" t="s">
        <v>1220</v>
      </c>
      <c r="R96" s="121" t="s">
        <v>1220</v>
      </c>
      <c r="S96" s="57">
        <v>39516</v>
      </c>
      <c r="T96" s="61"/>
      <c r="U96" s="44" t="s">
        <v>1287</v>
      </c>
    </row>
    <row r="97" spans="2:21" s="23" customFormat="1" ht="38.25">
      <c r="B97" s="49" t="s">
        <v>1308</v>
      </c>
      <c r="C97" s="12">
        <v>39510</v>
      </c>
      <c r="D97" s="12">
        <v>39510</v>
      </c>
      <c r="E97" s="12" t="s">
        <v>719</v>
      </c>
      <c r="F97" s="15" t="s">
        <v>1176</v>
      </c>
      <c r="G97" s="16" t="s">
        <v>406</v>
      </c>
      <c r="H97" s="15">
        <v>35</v>
      </c>
      <c r="I97" s="15" t="s">
        <v>1395</v>
      </c>
      <c r="J97" s="15" t="s">
        <v>1395</v>
      </c>
      <c r="K97" s="10" t="s">
        <v>715</v>
      </c>
      <c r="L97" s="10" t="s">
        <v>685</v>
      </c>
      <c r="M97" s="10" t="s">
        <v>692</v>
      </c>
      <c r="N97" s="16" t="s">
        <v>1326</v>
      </c>
      <c r="O97" s="10" t="s">
        <v>1207</v>
      </c>
      <c r="P97" s="16" t="s">
        <v>26</v>
      </c>
      <c r="Q97" s="120" t="s">
        <v>716</v>
      </c>
      <c r="R97" s="15" t="s">
        <v>717</v>
      </c>
      <c r="S97" s="12">
        <v>39510</v>
      </c>
      <c r="T97" s="10"/>
      <c r="U97" s="44" t="s">
        <v>1287</v>
      </c>
    </row>
    <row r="98" spans="2:21" s="23" customFormat="1" ht="25.5">
      <c r="B98" s="49" t="s">
        <v>1308</v>
      </c>
      <c r="C98" s="12" t="s">
        <v>711</v>
      </c>
      <c r="D98" s="12">
        <v>39509</v>
      </c>
      <c r="E98" s="12" t="s">
        <v>718</v>
      </c>
      <c r="F98" s="15" t="s">
        <v>1323</v>
      </c>
      <c r="G98" s="16" t="s">
        <v>712</v>
      </c>
      <c r="H98" s="15">
        <v>605</v>
      </c>
      <c r="I98" s="15" t="s">
        <v>830</v>
      </c>
      <c r="J98" s="15" t="s">
        <v>830</v>
      </c>
      <c r="K98" s="10" t="s">
        <v>1036</v>
      </c>
      <c r="L98" s="10" t="s">
        <v>693</v>
      </c>
      <c r="M98" s="10" t="s">
        <v>692</v>
      </c>
      <c r="N98" s="16" t="s">
        <v>1326</v>
      </c>
      <c r="O98" s="10" t="s">
        <v>1207</v>
      </c>
      <c r="P98" s="16" t="s">
        <v>26</v>
      </c>
      <c r="Q98" s="120" t="s">
        <v>713</v>
      </c>
      <c r="R98" s="15" t="s">
        <v>714</v>
      </c>
      <c r="S98" s="12">
        <v>39510</v>
      </c>
      <c r="T98" s="10"/>
      <c r="U98" s="44" t="s">
        <v>1287</v>
      </c>
    </row>
    <row r="99" spans="2:21" s="23" customFormat="1" ht="25.5">
      <c r="B99" s="196" t="s">
        <v>1308</v>
      </c>
      <c r="C99" s="57">
        <v>39509</v>
      </c>
      <c r="D99" s="57">
        <v>39499</v>
      </c>
      <c r="E99" s="57" t="s">
        <v>897</v>
      </c>
      <c r="F99" s="58" t="s">
        <v>1322</v>
      </c>
      <c r="G99" s="59" t="s">
        <v>1323</v>
      </c>
      <c r="H99" s="58">
        <v>720</v>
      </c>
      <c r="I99" s="58" t="s">
        <v>830</v>
      </c>
      <c r="J99" s="58" t="s">
        <v>830</v>
      </c>
      <c r="K99" s="61" t="s">
        <v>1328</v>
      </c>
      <c r="L99" s="61" t="s">
        <v>1220</v>
      </c>
      <c r="M99" s="61" t="s">
        <v>1220</v>
      </c>
      <c r="N99" s="59" t="s">
        <v>1325</v>
      </c>
      <c r="O99" s="61" t="s">
        <v>1113</v>
      </c>
      <c r="P99" s="59" t="s">
        <v>26</v>
      </c>
      <c r="Q99" s="121" t="s">
        <v>1220</v>
      </c>
      <c r="R99" s="121" t="s">
        <v>1220</v>
      </c>
      <c r="S99" s="57">
        <v>39488</v>
      </c>
      <c r="T99" s="61"/>
      <c r="U99" s="44" t="s">
        <v>1287</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1307</v>
      </c>
      <c r="C101" s="12" t="s">
        <v>1068</v>
      </c>
      <c r="D101" s="12">
        <v>39504</v>
      </c>
      <c r="E101" s="12" t="s">
        <v>1074</v>
      </c>
      <c r="F101" s="210">
        <v>39504</v>
      </c>
      <c r="G101" s="9">
        <v>39507</v>
      </c>
      <c r="H101" s="15" t="s">
        <v>1220</v>
      </c>
      <c r="I101" s="15" t="s">
        <v>1395</v>
      </c>
      <c r="J101" s="15" t="s">
        <v>1395</v>
      </c>
      <c r="K101" s="10" t="s">
        <v>899</v>
      </c>
      <c r="L101" s="10" t="s">
        <v>694</v>
      </c>
      <c r="M101" s="10" t="s">
        <v>382</v>
      </c>
      <c r="N101" s="170" t="s">
        <v>1329</v>
      </c>
      <c r="O101" s="10" t="s">
        <v>373</v>
      </c>
      <c r="P101" s="16" t="s">
        <v>26</v>
      </c>
      <c r="Q101" s="120" t="s">
        <v>1075</v>
      </c>
      <c r="R101" s="15" t="s">
        <v>1076</v>
      </c>
      <c r="S101" s="12" t="s">
        <v>1218</v>
      </c>
      <c r="T101" s="10"/>
      <c r="U101" s="44" t="s">
        <v>1287</v>
      </c>
    </row>
    <row r="102" spans="2:21" s="23" customFormat="1" ht="38.25">
      <c r="B102" s="49" t="s">
        <v>1307</v>
      </c>
      <c r="C102" s="12">
        <v>39503</v>
      </c>
      <c r="D102" s="12">
        <v>39503</v>
      </c>
      <c r="E102" s="12" t="s">
        <v>1069</v>
      </c>
      <c r="F102" s="15" t="s">
        <v>1070</v>
      </c>
      <c r="G102" s="16" t="s">
        <v>166</v>
      </c>
      <c r="H102" s="15" t="s">
        <v>1220</v>
      </c>
      <c r="I102" s="15" t="s">
        <v>830</v>
      </c>
      <c r="J102" s="15" t="s">
        <v>830</v>
      </c>
      <c r="K102" s="10" t="s">
        <v>1071</v>
      </c>
      <c r="L102" s="10" t="s">
        <v>694</v>
      </c>
      <c r="M102" s="10" t="s">
        <v>382</v>
      </c>
      <c r="N102" s="170" t="s">
        <v>1329</v>
      </c>
      <c r="O102" s="10" t="s">
        <v>1207</v>
      </c>
      <c r="P102" s="16" t="s">
        <v>26</v>
      </c>
      <c r="Q102" s="120" t="s">
        <v>1072</v>
      </c>
      <c r="R102" s="15" t="s">
        <v>1073</v>
      </c>
      <c r="S102" s="12">
        <v>39503</v>
      </c>
      <c r="T102" s="10" t="s">
        <v>636</v>
      </c>
      <c r="U102" s="44" t="s">
        <v>1287</v>
      </c>
    </row>
    <row r="103" spans="2:21" s="23" customFormat="1" ht="38.25">
      <c r="B103" s="49" t="s">
        <v>1307</v>
      </c>
      <c r="C103" s="12">
        <v>39497</v>
      </c>
      <c r="D103" s="12">
        <v>39497</v>
      </c>
      <c r="E103" s="12" t="s">
        <v>1220</v>
      </c>
      <c r="F103" s="15" t="s">
        <v>1063</v>
      </c>
      <c r="G103" s="16" t="s">
        <v>1064</v>
      </c>
      <c r="H103" s="15">
        <v>20</v>
      </c>
      <c r="I103" s="15" t="s">
        <v>1395</v>
      </c>
      <c r="J103" s="15" t="s">
        <v>1395</v>
      </c>
      <c r="K103" s="10" t="s">
        <v>1065</v>
      </c>
      <c r="L103" s="10" t="s">
        <v>685</v>
      </c>
      <c r="M103" s="10" t="s">
        <v>692</v>
      </c>
      <c r="N103" s="16" t="s">
        <v>1326</v>
      </c>
      <c r="O103" s="10" t="s">
        <v>1207</v>
      </c>
      <c r="P103" s="16" t="s">
        <v>26</v>
      </c>
      <c r="Q103" s="120" t="s">
        <v>1066</v>
      </c>
      <c r="R103" s="15" t="s">
        <v>1067</v>
      </c>
      <c r="S103" s="12">
        <v>39497</v>
      </c>
      <c r="T103" s="10" t="s">
        <v>729</v>
      </c>
      <c r="U103" s="44" t="s">
        <v>1287</v>
      </c>
    </row>
    <row r="104" spans="2:21" s="23" customFormat="1" ht="38.25">
      <c r="B104" s="49" t="s">
        <v>1307</v>
      </c>
      <c r="C104" s="12">
        <v>39490</v>
      </c>
      <c r="D104" s="12">
        <v>39490</v>
      </c>
      <c r="E104" s="12" t="s">
        <v>856</v>
      </c>
      <c r="F104" s="15" t="s">
        <v>1093</v>
      </c>
      <c r="G104" s="16" t="s">
        <v>857</v>
      </c>
      <c r="H104" s="15">
        <v>30</v>
      </c>
      <c r="I104" s="15" t="s">
        <v>1395</v>
      </c>
      <c r="J104" s="15" t="s">
        <v>1395</v>
      </c>
      <c r="K104" s="10" t="s">
        <v>1065</v>
      </c>
      <c r="L104" s="10" t="s">
        <v>685</v>
      </c>
      <c r="M104" s="10" t="s">
        <v>692</v>
      </c>
      <c r="N104" s="16" t="s">
        <v>1326</v>
      </c>
      <c r="O104" s="10" t="s">
        <v>1207</v>
      </c>
      <c r="P104" s="16" t="s">
        <v>26</v>
      </c>
      <c r="Q104" s="120" t="s">
        <v>1066</v>
      </c>
      <c r="R104" s="15" t="s">
        <v>1067</v>
      </c>
      <c r="S104" s="12">
        <v>39497</v>
      </c>
      <c r="T104" s="10" t="s">
        <v>729</v>
      </c>
      <c r="U104" s="44" t="s">
        <v>1287</v>
      </c>
    </row>
    <row r="105" spans="2:21" s="23" customFormat="1" ht="25.5">
      <c r="B105" s="196" t="s">
        <v>1307</v>
      </c>
      <c r="C105" s="57" t="s">
        <v>1060</v>
      </c>
      <c r="D105" s="57">
        <v>39457</v>
      </c>
      <c r="E105" s="57" t="s">
        <v>1059</v>
      </c>
      <c r="F105" s="58" t="s">
        <v>1061</v>
      </c>
      <c r="G105" s="59" t="s">
        <v>1062</v>
      </c>
      <c r="H105" s="58">
        <v>1545</v>
      </c>
      <c r="I105" s="58" t="s">
        <v>830</v>
      </c>
      <c r="J105" s="58" t="s">
        <v>830</v>
      </c>
      <c r="K105" s="61" t="s">
        <v>414</v>
      </c>
      <c r="L105" s="61" t="s">
        <v>1220</v>
      </c>
      <c r="M105" s="61" t="s">
        <v>1220</v>
      </c>
      <c r="N105" s="59" t="s">
        <v>1325</v>
      </c>
      <c r="O105" s="61" t="s">
        <v>415</v>
      </c>
      <c r="P105" s="59" t="s">
        <v>26</v>
      </c>
      <c r="Q105" s="121" t="s">
        <v>1220</v>
      </c>
      <c r="R105" s="121" t="s">
        <v>1220</v>
      </c>
      <c r="S105" s="57">
        <v>39488</v>
      </c>
      <c r="T105" s="61"/>
      <c r="U105" s="44" t="s">
        <v>1287</v>
      </c>
    </row>
    <row r="106" spans="2:21" s="23" customFormat="1" ht="25.5">
      <c r="B106" s="49" t="s">
        <v>1307</v>
      </c>
      <c r="C106" s="12">
        <v>39484</v>
      </c>
      <c r="D106" s="12">
        <v>39484</v>
      </c>
      <c r="E106" s="12" t="s">
        <v>1096</v>
      </c>
      <c r="F106" s="15" t="s">
        <v>166</v>
      </c>
      <c r="G106" s="16" t="s">
        <v>1097</v>
      </c>
      <c r="H106" s="15">
        <v>131</v>
      </c>
      <c r="I106" s="15" t="s">
        <v>1327</v>
      </c>
      <c r="J106" s="15" t="s">
        <v>1327</v>
      </c>
      <c r="K106" s="10" t="s">
        <v>1098</v>
      </c>
      <c r="L106" s="10" t="s">
        <v>693</v>
      </c>
      <c r="M106" s="10" t="s">
        <v>692</v>
      </c>
      <c r="N106" s="16" t="s">
        <v>1326</v>
      </c>
      <c r="O106" s="10" t="s">
        <v>1207</v>
      </c>
      <c r="P106" s="16" t="s">
        <v>26</v>
      </c>
      <c r="Q106" s="120" t="s">
        <v>1099</v>
      </c>
      <c r="R106" s="15" t="s">
        <v>1058</v>
      </c>
      <c r="S106" s="12">
        <v>39484</v>
      </c>
      <c r="T106" s="10"/>
      <c r="U106" s="44" t="s">
        <v>1287</v>
      </c>
    </row>
    <row r="107" spans="2:21" s="23" customFormat="1" ht="25.5">
      <c r="B107" s="49" t="s">
        <v>1307</v>
      </c>
      <c r="C107" s="12">
        <v>39482</v>
      </c>
      <c r="D107" s="12">
        <v>39482</v>
      </c>
      <c r="E107" s="167" t="s">
        <v>1094</v>
      </c>
      <c r="F107" s="15" t="s">
        <v>1095</v>
      </c>
      <c r="G107" s="168" t="s">
        <v>1029</v>
      </c>
      <c r="H107" s="15" t="s">
        <v>1220</v>
      </c>
      <c r="I107" s="15" t="s">
        <v>1220</v>
      </c>
      <c r="J107" s="15" t="s">
        <v>842</v>
      </c>
      <c r="K107" s="10" t="s">
        <v>1023</v>
      </c>
      <c r="L107" s="10" t="s">
        <v>842</v>
      </c>
      <c r="M107" s="10" t="s">
        <v>692</v>
      </c>
      <c r="N107" s="168" t="s">
        <v>1326</v>
      </c>
      <c r="O107" s="10" t="s">
        <v>1207</v>
      </c>
      <c r="P107" s="168" t="s">
        <v>26</v>
      </c>
      <c r="Q107" s="120" t="s">
        <v>1040</v>
      </c>
      <c r="R107" s="15" t="s">
        <v>1041</v>
      </c>
      <c r="S107" s="12">
        <v>39482</v>
      </c>
      <c r="T107" s="10" t="s">
        <v>1042</v>
      </c>
      <c r="U107" s="44" t="s">
        <v>1287</v>
      </c>
    </row>
    <row r="108" spans="2:21" s="23" customFormat="1" ht="25.5">
      <c r="B108" s="196" t="s">
        <v>1307</v>
      </c>
      <c r="C108" s="57">
        <v>39481</v>
      </c>
      <c r="D108" s="57">
        <v>39471</v>
      </c>
      <c r="E108" s="57" t="s">
        <v>1092</v>
      </c>
      <c r="F108" s="58" t="s">
        <v>1322</v>
      </c>
      <c r="G108" s="59" t="s">
        <v>1093</v>
      </c>
      <c r="H108" s="58">
        <v>335</v>
      </c>
      <c r="I108" s="58" t="s">
        <v>830</v>
      </c>
      <c r="J108" s="58" t="s">
        <v>830</v>
      </c>
      <c r="K108" s="61" t="s">
        <v>1328</v>
      </c>
      <c r="L108" s="61" t="s">
        <v>1220</v>
      </c>
      <c r="M108" s="61" t="s">
        <v>1220</v>
      </c>
      <c r="N108" s="59" t="s">
        <v>1325</v>
      </c>
      <c r="O108" s="61" t="s">
        <v>1113</v>
      </c>
      <c r="P108" s="59" t="s">
        <v>26</v>
      </c>
      <c r="Q108" s="121" t="s">
        <v>1220</v>
      </c>
      <c r="R108" s="121" t="s">
        <v>1220</v>
      </c>
      <c r="S108" s="57">
        <v>39481</v>
      </c>
      <c r="T108" s="61"/>
      <c r="U108" s="44" t="s">
        <v>1287</v>
      </c>
    </row>
    <row r="109" spans="2:21" s="23" customFormat="1" ht="38.25">
      <c r="B109" s="49" t="s">
        <v>1307</v>
      </c>
      <c r="C109" s="12">
        <v>39479</v>
      </c>
      <c r="D109" s="12">
        <v>39479</v>
      </c>
      <c r="E109" s="12" t="s">
        <v>152</v>
      </c>
      <c r="F109" s="15" t="s">
        <v>153</v>
      </c>
      <c r="G109" s="16" t="s">
        <v>154</v>
      </c>
      <c r="H109" s="15" t="s">
        <v>1220</v>
      </c>
      <c r="I109" s="15" t="s">
        <v>1395</v>
      </c>
      <c r="J109" s="15" t="s">
        <v>1395</v>
      </c>
      <c r="K109" s="10" t="s">
        <v>155</v>
      </c>
      <c r="L109" s="10" t="s">
        <v>685</v>
      </c>
      <c r="M109" s="10" t="s">
        <v>382</v>
      </c>
      <c r="N109" s="170" t="s">
        <v>1329</v>
      </c>
      <c r="O109" s="10" t="s">
        <v>373</v>
      </c>
      <c r="P109" s="16" t="s">
        <v>26</v>
      </c>
      <c r="Q109" s="120" t="s">
        <v>156</v>
      </c>
      <c r="R109" s="15" t="s">
        <v>1067</v>
      </c>
      <c r="S109" s="12">
        <v>39479</v>
      </c>
      <c r="T109" s="10" t="s">
        <v>729</v>
      </c>
      <c r="U109" s="44" t="s">
        <v>1287</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1305</v>
      </c>
      <c r="C111" s="12">
        <v>39476</v>
      </c>
      <c r="D111" s="12" t="s">
        <v>1220</v>
      </c>
      <c r="E111" s="12" t="s">
        <v>1220</v>
      </c>
      <c r="F111" s="15" t="s">
        <v>1175</v>
      </c>
      <c r="G111" s="16" t="s">
        <v>1176</v>
      </c>
      <c r="H111" s="15">
        <v>13</v>
      </c>
      <c r="I111" s="15" t="s">
        <v>1395</v>
      </c>
      <c r="J111" s="15" t="s">
        <v>1395</v>
      </c>
      <c r="K111" s="10" t="s">
        <v>1178</v>
      </c>
      <c r="L111" s="10" t="s">
        <v>685</v>
      </c>
      <c r="M111" s="10" t="s">
        <v>692</v>
      </c>
      <c r="N111" s="16" t="s">
        <v>1326</v>
      </c>
      <c r="O111" s="10" t="s">
        <v>373</v>
      </c>
      <c r="P111" s="16" t="s">
        <v>26</v>
      </c>
      <c r="Q111" s="10" t="s">
        <v>1181</v>
      </c>
      <c r="R111" s="15" t="s">
        <v>1179</v>
      </c>
      <c r="S111" s="12">
        <v>39476</v>
      </c>
      <c r="T111" s="10" t="s">
        <v>1180</v>
      </c>
      <c r="U111" s="44" t="s">
        <v>1287</v>
      </c>
    </row>
    <row r="112" spans="2:21" s="23" customFormat="1" ht="25.5">
      <c r="B112" s="196" t="s">
        <v>1305</v>
      </c>
      <c r="C112" s="57">
        <v>39467</v>
      </c>
      <c r="D112" s="57">
        <v>39457</v>
      </c>
      <c r="E112" s="57" t="s">
        <v>1184</v>
      </c>
      <c r="F112" s="58" t="s">
        <v>1322</v>
      </c>
      <c r="G112" s="59" t="s">
        <v>909</v>
      </c>
      <c r="H112" s="58">
        <v>690</v>
      </c>
      <c r="I112" s="58" t="s">
        <v>830</v>
      </c>
      <c r="J112" s="58" t="s">
        <v>830</v>
      </c>
      <c r="K112" s="61" t="s">
        <v>1328</v>
      </c>
      <c r="L112" s="61" t="s">
        <v>1220</v>
      </c>
      <c r="M112" s="61" t="s">
        <v>1220</v>
      </c>
      <c r="N112" s="59" t="s">
        <v>1325</v>
      </c>
      <c r="O112" s="61" t="s">
        <v>1113</v>
      </c>
      <c r="P112" s="59" t="s">
        <v>26</v>
      </c>
      <c r="Q112" s="121" t="s">
        <v>1220</v>
      </c>
      <c r="R112" s="121" t="s">
        <v>1220</v>
      </c>
      <c r="S112" s="57">
        <v>39467</v>
      </c>
      <c r="T112" s="61"/>
      <c r="U112" s="44" t="s">
        <v>1287</v>
      </c>
    </row>
    <row r="113" spans="2:21" s="23" customFormat="1" ht="25.5">
      <c r="B113" s="196" t="s">
        <v>1305</v>
      </c>
      <c r="C113" s="57">
        <v>39459</v>
      </c>
      <c r="D113" s="57">
        <v>39429</v>
      </c>
      <c r="E113" s="57" t="s">
        <v>1174</v>
      </c>
      <c r="F113" s="58" t="s">
        <v>1373</v>
      </c>
      <c r="G113" s="59" t="s">
        <v>259</v>
      </c>
      <c r="H113" s="58">
        <v>1530</v>
      </c>
      <c r="I113" s="58" t="s">
        <v>830</v>
      </c>
      <c r="J113" s="58" t="s">
        <v>830</v>
      </c>
      <c r="K113" s="61" t="s">
        <v>414</v>
      </c>
      <c r="L113" s="61" t="s">
        <v>1220</v>
      </c>
      <c r="M113" s="61" t="s">
        <v>1220</v>
      </c>
      <c r="N113" s="59" t="s">
        <v>1325</v>
      </c>
      <c r="O113" s="61" t="s">
        <v>415</v>
      </c>
      <c r="P113" s="59" t="s">
        <v>26</v>
      </c>
      <c r="Q113" s="121" t="s">
        <v>1220</v>
      </c>
      <c r="R113" s="121" t="s">
        <v>1220</v>
      </c>
      <c r="S113" s="57">
        <v>39459</v>
      </c>
      <c r="T113" s="61"/>
      <c r="U113" s="44" t="s">
        <v>1287</v>
      </c>
    </row>
    <row r="114" spans="2:21" s="23" customFormat="1" ht="25.5">
      <c r="B114" s="196" t="s">
        <v>1305</v>
      </c>
      <c r="C114" s="57">
        <v>39453</v>
      </c>
      <c r="D114" s="57">
        <v>39443</v>
      </c>
      <c r="E114" s="57" t="s">
        <v>1186</v>
      </c>
      <c r="F114" s="58" t="s">
        <v>1322</v>
      </c>
      <c r="G114" s="59" t="s">
        <v>1183</v>
      </c>
      <c r="H114" s="58">
        <v>525</v>
      </c>
      <c r="I114" s="58" t="s">
        <v>830</v>
      </c>
      <c r="J114" s="58" t="s">
        <v>830</v>
      </c>
      <c r="K114" s="61" t="s">
        <v>1328</v>
      </c>
      <c r="L114" s="61" t="s">
        <v>1220</v>
      </c>
      <c r="M114" s="61" t="s">
        <v>1220</v>
      </c>
      <c r="N114" s="59" t="s">
        <v>1325</v>
      </c>
      <c r="O114" s="61" t="s">
        <v>1113</v>
      </c>
      <c r="P114" s="59" t="s">
        <v>26</v>
      </c>
      <c r="Q114" s="121" t="s">
        <v>1220</v>
      </c>
      <c r="R114" s="121" t="s">
        <v>1220</v>
      </c>
      <c r="S114" s="57">
        <v>39453</v>
      </c>
      <c r="T114" s="61"/>
      <c r="U114" s="44" t="s">
        <v>1287</v>
      </c>
    </row>
    <row r="115" spans="2:21" s="23" customFormat="1" ht="38.25">
      <c r="B115" s="49" t="s">
        <v>1305</v>
      </c>
      <c r="C115" s="13">
        <v>39452</v>
      </c>
      <c r="D115" s="13">
        <v>39450</v>
      </c>
      <c r="E115" s="13" t="s">
        <v>1185</v>
      </c>
      <c r="F115" s="15" t="s">
        <v>1373</v>
      </c>
      <c r="G115" s="18" t="s">
        <v>165</v>
      </c>
      <c r="H115" s="15">
        <v>525</v>
      </c>
      <c r="I115" s="16" t="s">
        <v>1401</v>
      </c>
      <c r="J115" s="15" t="s">
        <v>1401</v>
      </c>
      <c r="K115" s="10" t="s">
        <v>841</v>
      </c>
      <c r="L115" s="10" t="s">
        <v>693</v>
      </c>
      <c r="M115" s="10" t="s">
        <v>692</v>
      </c>
      <c r="N115" s="16" t="s">
        <v>1326</v>
      </c>
      <c r="O115" s="10" t="s">
        <v>1207</v>
      </c>
      <c r="P115" s="16" t="s">
        <v>26</v>
      </c>
      <c r="Q115" s="120" t="s">
        <v>1187</v>
      </c>
      <c r="R115" s="120" t="s">
        <v>1177</v>
      </c>
      <c r="S115" s="12">
        <v>39452</v>
      </c>
      <c r="T115" s="10"/>
      <c r="U115" s="44" t="s">
        <v>1287</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4.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01" t="s">
        <v>1192</v>
      </c>
      <c r="B1" s="501"/>
      <c r="C1" s="501"/>
      <c r="D1" s="501"/>
      <c r="E1" s="501"/>
      <c r="F1" s="501"/>
      <c r="G1" s="501"/>
      <c r="H1" s="501"/>
      <c r="I1" s="501"/>
      <c r="J1" s="501"/>
      <c r="K1" s="501"/>
      <c r="L1" s="501"/>
    </row>
    <row r="2" ht="23.25" customHeight="1" thickBot="1">
      <c r="A2" s="145" t="s">
        <v>833</v>
      </c>
    </row>
    <row r="3" spans="1:12" ht="33" thickBot="1">
      <c r="A3" s="42" t="s">
        <v>1317</v>
      </c>
      <c r="B3" s="42" t="s">
        <v>1318</v>
      </c>
      <c r="C3" s="42" t="s">
        <v>1300</v>
      </c>
      <c r="D3" s="42" t="s">
        <v>1301</v>
      </c>
      <c r="E3" s="42" t="s">
        <v>1302</v>
      </c>
      <c r="F3" s="221" t="s">
        <v>1303</v>
      </c>
      <c r="G3" s="263" t="s">
        <v>891</v>
      </c>
      <c r="H3" s="245" t="s">
        <v>892</v>
      </c>
      <c r="I3" s="245" t="s">
        <v>893</v>
      </c>
      <c r="J3" s="245" t="s">
        <v>894</v>
      </c>
      <c r="K3" s="223" t="s">
        <v>895</v>
      </c>
      <c r="L3" s="223" t="s">
        <v>896</v>
      </c>
    </row>
    <row r="4" spans="1:12" ht="23.25" customHeight="1" thickBot="1">
      <c r="A4" s="34" t="s">
        <v>1305</v>
      </c>
      <c r="B4" s="34" t="s">
        <v>1306</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1307</v>
      </c>
      <c r="B5" s="211" t="s">
        <v>1306</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1308</v>
      </c>
      <c r="B6" s="34" t="s">
        <v>1306</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1309</v>
      </c>
      <c r="B7" s="34" t="s">
        <v>1306</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1310</v>
      </c>
      <c r="B8" s="34" t="s">
        <v>1306</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1311</v>
      </c>
      <c r="B9" s="34" t="s">
        <v>1306</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1312</v>
      </c>
      <c r="B10" s="34" t="s">
        <v>1306</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1313</v>
      </c>
      <c r="B11" s="34" t="s">
        <v>1306</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1314</v>
      </c>
      <c r="B12" s="34" t="s">
        <v>1306</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1315</v>
      </c>
      <c r="B13" s="37" t="s">
        <v>1306</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1392</v>
      </c>
      <c r="B14" s="37" t="s">
        <v>1306</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1393</v>
      </c>
      <c r="B15" s="37" t="s">
        <v>1306</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502" t="s">
        <v>1195</v>
      </c>
      <c r="B16" s="502" t="s">
        <v>1306</v>
      </c>
      <c r="C16" s="40">
        <f>SUM(C4:C15)</f>
        <v>527040</v>
      </c>
      <c r="D16" s="504">
        <f>SUM(D4:D15)</f>
        <v>21942</v>
      </c>
      <c r="E16" s="514">
        <f>C16-D16</f>
        <v>505098</v>
      </c>
      <c r="F16" s="508">
        <f>SUM(F4:F15)</f>
        <v>2670</v>
      </c>
      <c r="G16" s="510">
        <f>(E16-F16)/E16</f>
        <v>0.9947138971051163</v>
      </c>
      <c r="H16" s="512">
        <f>SUM(H4:H15)</f>
        <v>4320</v>
      </c>
      <c r="I16" s="513">
        <f>SUM(I4:I15)</f>
        <v>2520</v>
      </c>
      <c r="J16" s="513"/>
      <c r="K16" s="528">
        <f>(C16-D16)/C16</f>
        <v>0.9583674863387979</v>
      </c>
    </row>
    <row r="17" spans="1:12" ht="23.25" customHeight="1" thickBot="1">
      <c r="A17" s="503"/>
      <c r="B17" s="503"/>
      <c r="C17" s="41" t="s">
        <v>293</v>
      </c>
      <c r="D17" s="505"/>
      <c r="E17" s="515"/>
      <c r="F17" s="509"/>
      <c r="G17" s="511"/>
      <c r="H17" s="509"/>
      <c r="I17" s="509"/>
      <c r="J17" s="509"/>
      <c r="K17" s="511"/>
      <c r="L17" s="292">
        <f>(C16-D16-F16-I16)/C16</f>
        <v>0.9485200364298725</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4" r:id="rId1"/>
</worksheet>
</file>

<file path=xl/worksheets/sheet25.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01" t="s">
        <v>1194</v>
      </c>
      <c r="B1" s="501"/>
      <c r="C1" s="501"/>
      <c r="D1" s="501"/>
      <c r="E1" s="501"/>
      <c r="F1" s="501"/>
      <c r="G1" s="501"/>
      <c r="H1" s="501"/>
      <c r="I1" s="501"/>
      <c r="J1" s="501"/>
      <c r="K1" s="501"/>
      <c r="L1" s="501"/>
    </row>
    <row r="2" ht="23.25" customHeight="1" thickBot="1">
      <c r="A2" s="145" t="s">
        <v>836</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2" ht="23.25" customHeight="1" thickBot="1">
      <c r="A4" s="247" t="s">
        <v>1305</v>
      </c>
      <c r="B4" s="247" t="s">
        <v>848</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1307</v>
      </c>
      <c r="B5" s="34" t="s">
        <v>848</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1308</v>
      </c>
      <c r="B6" s="34" t="s">
        <v>848</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1309</v>
      </c>
      <c r="B7" s="34" t="s">
        <v>848</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1310</v>
      </c>
      <c r="B8" s="34" t="s">
        <v>848</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1311</v>
      </c>
      <c r="B9" s="34" t="s">
        <v>848</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1312</v>
      </c>
      <c r="B10" s="34" t="s">
        <v>848</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1313</v>
      </c>
      <c r="B11" s="34" t="s">
        <v>848</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1314</v>
      </c>
      <c r="B12" s="34" t="s">
        <v>848</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1315</v>
      </c>
      <c r="B13" s="34" t="s">
        <v>848</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1392</v>
      </c>
      <c r="B14" s="34" t="s">
        <v>848</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1393</v>
      </c>
      <c r="B15" s="34" t="s">
        <v>848</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502" t="s">
        <v>1195</v>
      </c>
      <c r="B16" s="502" t="s">
        <v>848</v>
      </c>
      <c r="C16" s="40">
        <f>SUM(C4:C15)</f>
        <v>527040</v>
      </c>
      <c r="D16" s="504">
        <f>SUM(D4:D15)</f>
        <v>19382</v>
      </c>
      <c r="E16" s="514">
        <f>C16-D16</f>
        <v>507658</v>
      </c>
      <c r="F16" s="512">
        <f>SUM(F4:F15)</f>
        <v>2375</v>
      </c>
      <c r="G16" s="510">
        <f>(E16-F16)/E16</f>
        <v>0.9953216535541645</v>
      </c>
      <c r="H16" s="512">
        <f>SUM(H4:H15)</f>
        <v>4320</v>
      </c>
      <c r="I16" s="512">
        <f>SUM(I4:I15)</f>
        <v>2520</v>
      </c>
      <c r="J16" s="512"/>
      <c r="K16" s="510">
        <f>(C16-D16)/C16</f>
        <v>0.963224802671524</v>
      </c>
    </row>
    <row r="17" spans="1:12" ht="23.25" customHeight="1" thickBot="1">
      <c r="A17" s="503"/>
      <c r="B17" s="503"/>
      <c r="C17" s="41" t="s">
        <v>293</v>
      </c>
      <c r="D17" s="505"/>
      <c r="E17" s="515"/>
      <c r="F17" s="509"/>
      <c r="G17" s="511"/>
      <c r="H17" s="509"/>
      <c r="I17" s="509"/>
      <c r="J17" s="509"/>
      <c r="K17" s="511"/>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5" r:id="rId1"/>
</worksheet>
</file>

<file path=xl/worksheets/sheet26.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35" t="s">
        <v>1193</v>
      </c>
      <c r="B1" s="501"/>
      <c r="C1" s="501"/>
      <c r="D1" s="501"/>
      <c r="E1" s="501"/>
      <c r="F1" s="501"/>
      <c r="G1" s="501"/>
      <c r="H1" s="501"/>
      <c r="I1" s="501"/>
      <c r="J1" s="501"/>
      <c r="K1" s="501"/>
      <c r="L1" s="501"/>
    </row>
    <row r="2" ht="23.25" customHeight="1" thickBot="1">
      <c r="A2" s="145" t="s">
        <v>835</v>
      </c>
    </row>
    <row r="3" spans="1:12" ht="33" thickBot="1">
      <c r="A3" s="249" t="s">
        <v>1317</v>
      </c>
      <c r="B3" s="250" t="s">
        <v>1318</v>
      </c>
      <c r="C3" s="250" t="s">
        <v>1300</v>
      </c>
      <c r="D3" s="250" t="s">
        <v>1301</v>
      </c>
      <c r="E3" s="251" t="s">
        <v>1302</v>
      </c>
      <c r="F3" s="253" t="s">
        <v>1303</v>
      </c>
      <c r="G3" s="222" t="s">
        <v>891</v>
      </c>
      <c r="H3" s="245" t="s">
        <v>892</v>
      </c>
      <c r="I3" s="245" t="s">
        <v>893</v>
      </c>
      <c r="J3" s="245" t="s">
        <v>894</v>
      </c>
      <c r="K3" s="177" t="s">
        <v>895</v>
      </c>
      <c r="L3" s="177" t="s">
        <v>896</v>
      </c>
    </row>
    <row r="4" spans="1:13" ht="23.25" customHeight="1" thickBot="1">
      <c r="A4" s="34" t="s">
        <v>1305</v>
      </c>
      <c r="B4" s="34" t="s">
        <v>847</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1307</v>
      </c>
      <c r="B5" s="34" t="s">
        <v>847</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1308</v>
      </c>
      <c r="B6" s="34" t="s">
        <v>847</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1309</v>
      </c>
      <c r="B7" s="34" t="s">
        <v>847</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1310</v>
      </c>
      <c r="B8" s="34" t="s">
        <v>847</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1311</v>
      </c>
      <c r="B9" s="34" t="s">
        <v>847</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1312</v>
      </c>
      <c r="B10" s="34" t="s">
        <v>847</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1313</v>
      </c>
      <c r="B11" s="34" t="s">
        <v>847</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1314</v>
      </c>
      <c r="B12" s="34" t="s">
        <v>847</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1315</v>
      </c>
      <c r="B13" s="34" t="s">
        <v>847</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1392</v>
      </c>
      <c r="B14" s="34" t="s">
        <v>847</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1393</v>
      </c>
      <c r="B15" s="34" t="s">
        <v>847</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502" t="s">
        <v>1195</v>
      </c>
      <c r="B16" s="502" t="s">
        <v>847</v>
      </c>
      <c r="C16" s="40">
        <f>SUM(C4:C15)</f>
        <v>188640</v>
      </c>
      <c r="D16" s="504">
        <f>SUM(D4:D15)</f>
        <v>0</v>
      </c>
      <c r="E16" s="504">
        <f>C16-D16</f>
        <v>188640</v>
      </c>
      <c r="F16" s="516">
        <f>SUM(F4:F15)</f>
        <v>1602</v>
      </c>
      <c r="G16" s="510">
        <f>(E16-F16)/E16</f>
        <v>0.9915076335877863</v>
      </c>
      <c r="H16" s="512">
        <f>SUM(H4:H15)</f>
        <v>0</v>
      </c>
      <c r="I16" s="512">
        <f>SUM(I4:I15)</f>
        <v>0</v>
      </c>
      <c r="J16" s="512"/>
      <c r="K16" s="529">
        <f>(C16-D16)/C16</f>
        <v>1</v>
      </c>
    </row>
    <row r="17" spans="1:12" ht="23.25" customHeight="1" thickBot="1">
      <c r="A17" s="503"/>
      <c r="B17" s="503"/>
      <c r="C17" s="41" t="s">
        <v>293</v>
      </c>
      <c r="D17" s="505"/>
      <c r="E17" s="505"/>
      <c r="F17" s="517"/>
      <c r="G17" s="511"/>
      <c r="H17" s="509"/>
      <c r="I17" s="509"/>
      <c r="J17" s="509"/>
      <c r="K17" s="530"/>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27.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923</v>
      </c>
      <c r="C1" s="6"/>
      <c r="J1" s="7"/>
      <c r="K1" s="7"/>
      <c r="L1" s="7"/>
      <c r="M1" s="4"/>
      <c r="O1" s="4"/>
      <c r="P1" s="118"/>
      <c r="Q1" s="7"/>
      <c r="S1" s="11"/>
    </row>
    <row r="2" spans="1:19" s="3" customFormat="1" ht="18">
      <c r="A2" s="110"/>
      <c r="B2" s="5" t="s">
        <v>1110</v>
      </c>
      <c r="C2" s="5"/>
      <c r="J2" s="7"/>
      <c r="K2" s="7"/>
      <c r="L2" s="7"/>
      <c r="M2" s="4"/>
      <c r="O2" s="4"/>
      <c r="P2" s="118"/>
      <c r="Q2" s="8"/>
      <c r="R2" s="4"/>
      <c r="S2" s="11"/>
    </row>
    <row r="3" spans="1:21" s="4" customFormat="1" ht="25.5">
      <c r="A3" s="109"/>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1393</v>
      </c>
      <c r="C5" s="12">
        <v>39447</v>
      </c>
      <c r="D5" s="12">
        <v>39447</v>
      </c>
      <c r="E5" s="205" t="s">
        <v>1105</v>
      </c>
      <c r="F5" s="15" t="s">
        <v>1104</v>
      </c>
      <c r="G5" s="16" t="s">
        <v>1106</v>
      </c>
      <c r="H5" s="15">
        <f>370</f>
        <v>370</v>
      </c>
      <c r="I5" s="15" t="s">
        <v>1091</v>
      </c>
      <c r="J5" s="15" t="s">
        <v>1100</v>
      </c>
      <c r="K5" s="10" t="s">
        <v>1101</v>
      </c>
      <c r="L5" s="10" t="s">
        <v>1107</v>
      </c>
      <c r="M5" s="10" t="s">
        <v>692</v>
      </c>
      <c r="N5" s="16" t="s">
        <v>1326</v>
      </c>
      <c r="O5" s="10" t="s">
        <v>1207</v>
      </c>
      <c r="P5" s="16" t="s">
        <v>26</v>
      </c>
      <c r="Q5" s="120" t="s">
        <v>1108</v>
      </c>
      <c r="R5" s="15" t="s">
        <v>1109</v>
      </c>
      <c r="S5" s="12" t="s">
        <v>26</v>
      </c>
      <c r="T5" s="10"/>
      <c r="U5" s="45" t="s">
        <v>1173</v>
      </c>
    </row>
    <row r="6" spans="1:21" s="23" customFormat="1" ht="38.25">
      <c r="A6" s="111"/>
      <c r="B6" s="49" t="s">
        <v>1393</v>
      </c>
      <c r="C6" s="12">
        <v>39435</v>
      </c>
      <c r="D6" s="12">
        <v>39436</v>
      </c>
      <c r="E6" s="205" t="s">
        <v>1087</v>
      </c>
      <c r="F6" s="15" t="s">
        <v>1089</v>
      </c>
      <c r="G6" s="16" t="s">
        <v>1090</v>
      </c>
      <c r="H6" s="15">
        <v>146</v>
      </c>
      <c r="I6" s="15" t="s">
        <v>1091</v>
      </c>
      <c r="J6" s="15" t="s">
        <v>1100</v>
      </c>
      <c r="K6" s="10" t="s">
        <v>1101</v>
      </c>
      <c r="L6" s="10" t="s">
        <v>378</v>
      </c>
      <c r="M6" s="10" t="s">
        <v>692</v>
      </c>
      <c r="N6" s="16" t="s">
        <v>1326</v>
      </c>
      <c r="O6" s="10" t="s">
        <v>1207</v>
      </c>
      <c r="P6" s="16" t="s">
        <v>26</v>
      </c>
      <c r="Q6" s="120" t="s">
        <v>1102</v>
      </c>
      <c r="R6" s="15" t="s">
        <v>1103</v>
      </c>
      <c r="S6" s="12">
        <v>39435</v>
      </c>
      <c r="T6" s="10"/>
      <c r="U6" s="44" t="s">
        <v>1287</v>
      </c>
    </row>
    <row r="7" spans="1:21" s="23" customFormat="1" ht="25.5">
      <c r="A7" s="111"/>
      <c r="B7" s="49" t="s">
        <v>1393</v>
      </c>
      <c r="C7" s="13">
        <v>39435</v>
      </c>
      <c r="D7" s="13">
        <v>39435</v>
      </c>
      <c r="E7" s="208" t="s">
        <v>1086</v>
      </c>
      <c r="F7" s="15" t="s">
        <v>366</v>
      </c>
      <c r="G7" s="15" t="s">
        <v>1410</v>
      </c>
      <c r="H7" s="15">
        <v>60</v>
      </c>
      <c r="I7" s="15" t="s">
        <v>1401</v>
      </c>
      <c r="J7" s="15" t="s">
        <v>1401</v>
      </c>
      <c r="K7" s="10" t="s">
        <v>1084</v>
      </c>
      <c r="L7" s="10" t="s">
        <v>694</v>
      </c>
      <c r="M7" s="10" t="s">
        <v>1220</v>
      </c>
      <c r="N7" s="18" t="s">
        <v>1325</v>
      </c>
      <c r="O7" s="10" t="s">
        <v>1402</v>
      </c>
      <c r="P7" s="18" t="s">
        <v>26</v>
      </c>
      <c r="Q7" s="120" t="s">
        <v>1220</v>
      </c>
      <c r="R7" s="120" t="s">
        <v>1220</v>
      </c>
      <c r="S7" s="13">
        <v>39435</v>
      </c>
      <c r="T7" s="10"/>
      <c r="U7" s="44" t="s">
        <v>1287</v>
      </c>
    </row>
    <row r="8" spans="1:21" s="23" customFormat="1" ht="25.5">
      <c r="A8" s="111"/>
      <c r="B8" s="49" t="s">
        <v>1393</v>
      </c>
      <c r="C8" s="13">
        <v>39428</v>
      </c>
      <c r="D8" s="13">
        <v>39428</v>
      </c>
      <c r="E8" s="208" t="s">
        <v>1083</v>
      </c>
      <c r="F8" s="15" t="s">
        <v>366</v>
      </c>
      <c r="G8" s="18" t="s">
        <v>1085</v>
      </c>
      <c r="H8" s="15">
        <v>32</v>
      </c>
      <c r="I8" s="15" t="s">
        <v>1401</v>
      </c>
      <c r="J8" s="15" t="s">
        <v>1401</v>
      </c>
      <c r="K8" s="10" t="s">
        <v>1084</v>
      </c>
      <c r="L8" s="10" t="s">
        <v>694</v>
      </c>
      <c r="M8" s="10" t="s">
        <v>1220</v>
      </c>
      <c r="N8" s="18" t="s">
        <v>1325</v>
      </c>
      <c r="O8" s="10" t="s">
        <v>1402</v>
      </c>
      <c r="P8" s="18" t="s">
        <v>26</v>
      </c>
      <c r="Q8" s="120" t="s">
        <v>1220</v>
      </c>
      <c r="R8" s="120" t="s">
        <v>1220</v>
      </c>
      <c r="S8" s="13">
        <v>39428</v>
      </c>
      <c r="T8" s="10"/>
      <c r="U8" s="44" t="s">
        <v>1287</v>
      </c>
    </row>
    <row r="9" spans="1:21" s="23" customFormat="1" ht="25.5">
      <c r="A9" s="111"/>
      <c r="B9" s="49" t="s">
        <v>1393</v>
      </c>
      <c r="C9" s="204">
        <v>39426</v>
      </c>
      <c r="D9" s="12">
        <v>39426</v>
      </c>
      <c r="E9" s="205" t="s">
        <v>1081</v>
      </c>
      <c r="F9" s="15" t="s">
        <v>166</v>
      </c>
      <c r="G9" s="16" t="s">
        <v>1080</v>
      </c>
      <c r="H9" s="15">
        <v>65</v>
      </c>
      <c r="I9" s="15" t="s">
        <v>1401</v>
      </c>
      <c r="J9" s="15" t="s">
        <v>1784</v>
      </c>
      <c r="K9" s="10" t="s">
        <v>1082</v>
      </c>
      <c r="L9" s="10" t="s">
        <v>1752</v>
      </c>
      <c r="M9" s="10" t="s">
        <v>692</v>
      </c>
      <c r="N9" s="16" t="s">
        <v>1326</v>
      </c>
      <c r="O9" s="10" t="s">
        <v>1207</v>
      </c>
      <c r="P9" s="16" t="s">
        <v>26</v>
      </c>
      <c r="Q9" s="120" t="s">
        <v>1785</v>
      </c>
      <c r="R9" s="120" t="s">
        <v>1786</v>
      </c>
      <c r="S9" s="12">
        <v>39426</v>
      </c>
      <c r="T9" s="10" t="s">
        <v>1787</v>
      </c>
      <c r="U9" s="44" t="s">
        <v>1287</v>
      </c>
    </row>
    <row r="10" spans="1:21" s="23" customFormat="1" ht="51">
      <c r="A10" s="111"/>
      <c r="B10" s="49" t="s">
        <v>1393</v>
      </c>
      <c r="C10" s="204">
        <v>39426</v>
      </c>
      <c r="D10" s="12">
        <v>39426</v>
      </c>
      <c r="E10" s="203" t="s">
        <v>1079</v>
      </c>
      <c r="F10" s="15" t="s">
        <v>1028</v>
      </c>
      <c r="G10" s="16" t="s">
        <v>1080</v>
      </c>
      <c r="H10" s="15">
        <v>60</v>
      </c>
      <c r="I10" s="15" t="s">
        <v>1788</v>
      </c>
      <c r="J10" s="15" t="s">
        <v>1788</v>
      </c>
      <c r="K10" s="10" t="s">
        <v>1114</v>
      </c>
      <c r="L10" s="10" t="s">
        <v>1789</v>
      </c>
      <c r="M10" s="10" t="s">
        <v>692</v>
      </c>
      <c r="N10" s="16" t="s">
        <v>1326</v>
      </c>
      <c r="O10" s="10" t="s">
        <v>1207</v>
      </c>
      <c r="P10" s="16" t="s">
        <v>26</v>
      </c>
      <c r="Q10" s="120" t="s">
        <v>1790</v>
      </c>
      <c r="R10" s="120" t="s">
        <v>1791</v>
      </c>
      <c r="S10" s="12">
        <v>39426</v>
      </c>
      <c r="T10" s="10" t="s">
        <v>1172</v>
      </c>
      <c r="U10" s="45" t="s">
        <v>1182</v>
      </c>
    </row>
    <row r="11" spans="1:21" s="23" customFormat="1" ht="25.5">
      <c r="A11" s="111"/>
      <c r="B11" s="196" t="s">
        <v>1393</v>
      </c>
      <c r="C11" s="206">
        <v>39424</v>
      </c>
      <c r="D11" s="57">
        <v>39423</v>
      </c>
      <c r="E11" s="207" t="s">
        <v>1111</v>
      </c>
      <c r="F11" s="58" t="s">
        <v>1373</v>
      </c>
      <c r="G11" s="59" t="s">
        <v>1112</v>
      </c>
      <c r="H11" s="58">
        <v>435</v>
      </c>
      <c r="I11" s="58" t="s">
        <v>830</v>
      </c>
      <c r="J11" s="58" t="s">
        <v>830</v>
      </c>
      <c r="K11" s="61" t="s">
        <v>1328</v>
      </c>
      <c r="L11" s="61" t="s">
        <v>1220</v>
      </c>
      <c r="M11" s="61" t="s">
        <v>1220</v>
      </c>
      <c r="N11" s="59" t="s">
        <v>1325</v>
      </c>
      <c r="O11" s="61" t="s">
        <v>1113</v>
      </c>
      <c r="P11" s="59" t="s">
        <v>26</v>
      </c>
      <c r="Q11" s="121" t="s">
        <v>1220</v>
      </c>
      <c r="R11" s="121" t="s">
        <v>1220</v>
      </c>
      <c r="S11" s="57">
        <v>39424</v>
      </c>
      <c r="T11" s="61"/>
      <c r="U11" s="44" t="s">
        <v>1287</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1392</v>
      </c>
      <c r="C13" s="12">
        <v>39404</v>
      </c>
      <c r="D13" s="12">
        <v>39404</v>
      </c>
      <c r="E13" s="167" t="s">
        <v>1034</v>
      </c>
      <c r="F13" s="15" t="s">
        <v>1323</v>
      </c>
      <c r="G13" s="168" t="s">
        <v>1033</v>
      </c>
      <c r="H13" s="15">
        <v>2</v>
      </c>
      <c r="I13" s="15" t="s">
        <v>830</v>
      </c>
      <c r="J13" s="15" t="s">
        <v>830</v>
      </c>
      <c r="K13" s="10" t="s">
        <v>1036</v>
      </c>
      <c r="L13" s="10" t="s">
        <v>693</v>
      </c>
      <c r="M13" s="10" t="s">
        <v>692</v>
      </c>
      <c r="N13" s="168" t="s">
        <v>1326</v>
      </c>
      <c r="O13" s="10" t="s">
        <v>1207</v>
      </c>
      <c r="P13" s="168" t="s">
        <v>26</v>
      </c>
      <c r="Q13" s="10" t="s">
        <v>1036</v>
      </c>
      <c r="R13" s="15" t="s">
        <v>1037</v>
      </c>
      <c r="S13" s="12">
        <v>39404</v>
      </c>
      <c r="T13" s="10"/>
      <c r="U13" s="44" t="s">
        <v>1287</v>
      </c>
    </row>
    <row r="14" spans="1:21" s="197" customFormat="1" ht="25.5">
      <c r="A14" s="111"/>
      <c r="B14" s="196" t="s">
        <v>1392</v>
      </c>
      <c r="C14" s="57">
        <v>39404</v>
      </c>
      <c r="D14" s="57">
        <v>39400</v>
      </c>
      <c r="E14" s="200" t="s">
        <v>1035</v>
      </c>
      <c r="F14" s="58" t="s">
        <v>1322</v>
      </c>
      <c r="G14" s="58" t="s">
        <v>1323</v>
      </c>
      <c r="H14" s="58">
        <v>720</v>
      </c>
      <c r="I14" s="60" t="s">
        <v>830</v>
      </c>
      <c r="J14" s="58" t="s">
        <v>830</v>
      </c>
      <c r="K14" s="121" t="s">
        <v>1328</v>
      </c>
      <c r="L14" s="61" t="s">
        <v>1220</v>
      </c>
      <c r="M14" s="121" t="s">
        <v>1220</v>
      </c>
      <c r="N14" s="59" t="s">
        <v>1325</v>
      </c>
      <c r="O14" s="61" t="s">
        <v>1402</v>
      </c>
      <c r="P14" s="59" t="s">
        <v>26</v>
      </c>
      <c r="Q14" s="121" t="s">
        <v>1220</v>
      </c>
      <c r="R14" s="58" t="s">
        <v>1220</v>
      </c>
      <c r="S14" s="57">
        <v>39404</v>
      </c>
      <c r="T14" s="61"/>
      <c r="U14" s="44" t="s">
        <v>1287</v>
      </c>
    </row>
    <row r="15" spans="1:21" s="23" customFormat="1" ht="38.25">
      <c r="A15" s="111"/>
      <c r="B15" s="49" t="s">
        <v>1392</v>
      </c>
      <c r="C15" s="12">
        <v>39400</v>
      </c>
      <c r="D15" s="12">
        <v>39400</v>
      </c>
      <c r="E15" s="167" t="s">
        <v>1021</v>
      </c>
      <c r="F15" s="15" t="s">
        <v>1022</v>
      </c>
      <c r="G15" s="168" t="s">
        <v>1025</v>
      </c>
      <c r="H15" s="15">
        <v>80</v>
      </c>
      <c r="I15" s="15" t="s">
        <v>1220</v>
      </c>
      <c r="J15" s="15" t="s">
        <v>842</v>
      </c>
      <c r="K15" s="10" t="s">
        <v>1023</v>
      </c>
      <c r="L15" s="10" t="s">
        <v>842</v>
      </c>
      <c r="M15" s="10" t="s">
        <v>692</v>
      </c>
      <c r="N15" s="168" t="s">
        <v>1326</v>
      </c>
      <c r="O15" s="10" t="s">
        <v>1207</v>
      </c>
      <c r="P15" s="168" t="s">
        <v>26</v>
      </c>
      <c r="Q15" s="120" t="s">
        <v>1040</v>
      </c>
      <c r="R15" s="15" t="s">
        <v>1041</v>
      </c>
      <c r="S15" s="12">
        <v>39400</v>
      </c>
      <c r="T15" s="10" t="s">
        <v>1042</v>
      </c>
      <c r="U15" s="44" t="s">
        <v>1287</v>
      </c>
    </row>
    <row r="16" spans="1:21" s="23" customFormat="1" ht="25.5">
      <c r="A16" s="111"/>
      <c r="B16" s="49" t="s">
        <v>1392</v>
      </c>
      <c r="C16" s="12">
        <v>39399</v>
      </c>
      <c r="D16" s="12">
        <v>39399</v>
      </c>
      <c r="E16" s="167" t="s">
        <v>1019</v>
      </c>
      <c r="F16" s="15" t="s">
        <v>1024</v>
      </c>
      <c r="G16" s="168" t="s">
        <v>17</v>
      </c>
      <c r="H16" s="15">
        <v>85</v>
      </c>
      <c r="I16" s="15" t="s">
        <v>1026</v>
      </c>
      <c r="J16" s="15" t="s">
        <v>1027</v>
      </c>
      <c r="K16" s="10" t="s">
        <v>1031</v>
      </c>
      <c r="L16" s="10" t="s">
        <v>378</v>
      </c>
      <c r="M16" s="10" t="s">
        <v>692</v>
      </c>
      <c r="N16" s="168" t="s">
        <v>1326</v>
      </c>
      <c r="O16" s="10" t="s">
        <v>1207</v>
      </c>
      <c r="P16" s="168" t="s">
        <v>26</v>
      </c>
      <c r="Q16" s="120" t="s">
        <v>1038</v>
      </c>
      <c r="R16" s="15" t="s">
        <v>1039</v>
      </c>
      <c r="S16" s="12">
        <v>39399</v>
      </c>
      <c r="T16" s="10"/>
      <c r="U16" s="44" t="s">
        <v>1287</v>
      </c>
    </row>
    <row r="17" spans="1:21" s="23" customFormat="1" ht="25.5">
      <c r="A17" s="111"/>
      <c r="B17" s="49" t="s">
        <v>1392</v>
      </c>
      <c r="C17" s="12">
        <v>39398</v>
      </c>
      <c r="D17" s="12">
        <v>39398</v>
      </c>
      <c r="E17" s="167" t="s">
        <v>1020</v>
      </c>
      <c r="F17" s="15" t="s">
        <v>1028</v>
      </c>
      <c r="G17" s="168" t="s">
        <v>1029</v>
      </c>
      <c r="H17" s="15">
        <v>85</v>
      </c>
      <c r="I17" s="15" t="s">
        <v>1030</v>
      </c>
      <c r="J17" s="15" t="s">
        <v>1788</v>
      </c>
      <c r="K17" s="10" t="s">
        <v>1032</v>
      </c>
      <c r="L17" s="10" t="s">
        <v>694</v>
      </c>
      <c r="M17" s="10" t="s">
        <v>692</v>
      </c>
      <c r="N17" s="168" t="s">
        <v>1326</v>
      </c>
      <c r="O17" s="10" t="s">
        <v>1207</v>
      </c>
      <c r="P17" s="168" t="s">
        <v>26</v>
      </c>
      <c r="Q17" s="120" t="s">
        <v>1043</v>
      </c>
      <c r="R17" s="15" t="s">
        <v>1044</v>
      </c>
      <c r="S17" s="12">
        <v>39398</v>
      </c>
      <c r="T17" s="10" t="s">
        <v>1045</v>
      </c>
      <c r="U17" s="44" t="s">
        <v>1287</v>
      </c>
    </row>
    <row r="18" spans="1:21" s="197" customFormat="1" ht="25.5">
      <c r="A18" s="111"/>
      <c r="B18" s="196" t="s">
        <v>1392</v>
      </c>
      <c r="C18" s="57">
        <v>39396</v>
      </c>
      <c r="D18" s="57">
        <v>39396</v>
      </c>
      <c r="E18" s="200" t="s">
        <v>1017</v>
      </c>
      <c r="F18" s="58" t="s">
        <v>1373</v>
      </c>
      <c r="G18" s="58" t="s">
        <v>1018</v>
      </c>
      <c r="H18" s="58">
        <v>580</v>
      </c>
      <c r="I18" s="60" t="s">
        <v>830</v>
      </c>
      <c r="J18" s="58" t="s">
        <v>830</v>
      </c>
      <c r="K18" s="121" t="s">
        <v>1328</v>
      </c>
      <c r="L18" s="61" t="s">
        <v>1220</v>
      </c>
      <c r="M18" s="121" t="s">
        <v>1220</v>
      </c>
      <c r="N18" s="59" t="s">
        <v>1325</v>
      </c>
      <c r="O18" s="61" t="s">
        <v>1402</v>
      </c>
      <c r="P18" s="59" t="s">
        <v>26</v>
      </c>
      <c r="Q18" s="121" t="s">
        <v>1220</v>
      </c>
      <c r="R18" s="58" t="s">
        <v>1220</v>
      </c>
      <c r="S18" s="57">
        <v>39396</v>
      </c>
      <c r="T18" s="61"/>
      <c r="U18" s="44" t="s">
        <v>1287</v>
      </c>
    </row>
    <row r="19" spans="1:21" s="23" customFormat="1" ht="38.25">
      <c r="A19" s="111"/>
      <c r="B19" s="49" t="s">
        <v>1392</v>
      </c>
      <c r="C19" s="12">
        <v>39393</v>
      </c>
      <c r="D19" s="12">
        <v>39393</v>
      </c>
      <c r="E19" s="167" t="s">
        <v>1011</v>
      </c>
      <c r="F19" s="15" t="s">
        <v>1012</v>
      </c>
      <c r="G19" s="168" t="s">
        <v>57</v>
      </c>
      <c r="H19" s="15">
        <v>193</v>
      </c>
      <c r="I19" s="15" t="s">
        <v>830</v>
      </c>
      <c r="J19" s="15" t="s">
        <v>830</v>
      </c>
      <c r="K19" s="10" t="s">
        <v>1013</v>
      </c>
      <c r="L19" s="10" t="s">
        <v>694</v>
      </c>
      <c r="M19" s="10" t="s">
        <v>692</v>
      </c>
      <c r="N19" s="168" t="s">
        <v>1326</v>
      </c>
      <c r="O19" s="10" t="s">
        <v>1207</v>
      </c>
      <c r="P19" s="168" t="s">
        <v>26</v>
      </c>
      <c r="Q19" s="120" t="s">
        <v>1014</v>
      </c>
      <c r="R19" s="15" t="s">
        <v>1015</v>
      </c>
      <c r="S19" s="167" t="s">
        <v>1016</v>
      </c>
      <c r="T19" s="10"/>
      <c r="U19" s="44" t="s">
        <v>1287</v>
      </c>
    </row>
    <row r="20" spans="1:21" s="197" customFormat="1" ht="25.5">
      <c r="A20" s="111"/>
      <c r="B20" s="196" t="s">
        <v>1392</v>
      </c>
      <c r="C20" s="57">
        <v>39390</v>
      </c>
      <c r="D20" s="57">
        <v>39379</v>
      </c>
      <c r="E20" s="200" t="s">
        <v>1009</v>
      </c>
      <c r="F20" s="58" t="s">
        <v>1322</v>
      </c>
      <c r="G20" s="58" t="s">
        <v>1010</v>
      </c>
      <c r="H20" s="58">
        <v>405</v>
      </c>
      <c r="I20" s="60" t="s">
        <v>830</v>
      </c>
      <c r="J20" s="58" t="s">
        <v>830</v>
      </c>
      <c r="K20" s="121" t="s">
        <v>1328</v>
      </c>
      <c r="L20" s="61" t="s">
        <v>1220</v>
      </c>
      <c r="M20" s="121" t="s">
        <v>1220</v>
      </c>
      <c r="N20" s="59" t="s">
        <v>1325</v>
      </c>
      <c r="O20" s="61" t="s">
        <v>1402</v>
      </c>
      <c r="P20" s="59" t="s">
        <v>26</v>
      </c>
      <c r="Q20" s="121" t="s">
        <v>1220</v>
      </c>
      <c r="R20" s="58" t="s">
        <v>1220</v>
      </c>
      <c r="S20" s="57">
        <v>39390</v>
      </c>
      <c r="T20" s="61"/>
      <c r="U20" s="44" t="s">
        <v>1287</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1315</v>
      </c>
      <c r="C22" s="12">
        <v>39386</v>
      </c>
      <c r="D22" s="12" t="s">
        <v>1220</v>
      </c>
      <c r="E22" s="167" t="s">
        <v>1220</v>
      </c>
      <c r="F22" s="15" t="s">
        <v>1220</v>
      </c>
      <c r="G22" s="168" t="s">
        <v>1220</v>
      </c>
      <c r="H22" s="15" t="s">
        <v>1220</v>
      </c>
      <c r="I22" s="15" t="s">
        <v>1395</v>
      </c>
      <c r="J22" s="15" t="s">
        <v>1046</v>
      </c>
      <c r="K22" s="10" t="s">
        <v>1047</v>
      </c>
      <c r="L22" s="10" t="s">
        <v>685</v>
      </c>
      <c r="M22" s="10" t="s">
        <v>381</v>
      </c>
      <c r="N22" s="168" t="s">
        <v>1052</v>
      </c>
      <c r="O22" s="10" t="s">
        <v>1233</v>
      </c>
      <c r="P22" s="168" t="s">
        <v>26</v>
      </c>
      <c r="Q22" s="120" t="s">
        <v>1053</v>
      </c>
      <c r="R22" s="15" t="s">
        <v>1054</v>
      </c>
      <c r="S22" s="12">
        <v>39387</v>
      </c>
      <c r="T22" s="10"/>
      <c r="U22" s="44" t="s">
        <v>1287</v>
      </c>
    </row>
    <row r="23" spans="1:21" s="23" customFormat="1" ht="63.75">
      <c r="A23" s="111"/>
      <c r="B23" s="49" t="s">
        <v>1315</v>
      </c>
      <c r="C23" s="12">
        <v>39384</v>
      </c>
      <c r="D23" s="12">
        <v>39386</v>
      </c>
      <c r="E23" s="12" t="s">
        <v>1004</v>
      </c>
      <c r="F23" s="15" t="s">
        <v>1220</v>
      </c>
      <c r="G23" s="16" t="s">
        <v>1220</v>
      </c>
      <c r="H23" s="49" t="s">
        <v>1220</v>
      </c>
      <c r="I23" s="49" t="s">
        <v>1327</v>
      </c>
      <c r="J23" s="15" t="s">
        <v>966</v>
      </c>
      <c r="K23" s="10" t="s">
        <v>122</v>
      </c>
      <c r="L23" s="10" t="s">
        <v>1776</v>
      </c>
      <c r="M23" s="10" t="s">
        <v>383</v>
      </c>
      <c r="N23" s="170" t="s">
        <v>124</v>
      </c>
      <c r="O23" s="10" t="s">
        <v>1207</v>
      </c>
      <c r="P23" s="16" t="s">
        <v>26</v>
      </c>
      <c r="Q23" s="123" t="s">
        <v>1778</v>
      </c>
      <c r="R23" s="9" t="s">
        <v>341</v>
      </c>
      <c r="S23" s="13" t="s">
        <v>1220</v>
      </c>
      <c r="T23" s="21" t="s">
        <v>1437</v>
      </c>
      <c r="U23" s="45" t="s">
        <v>1462</v>
      </c>
    </row>
    <row r="24" spans="1:21" s="23" customFormat="1" ht="25.5">
      <c r="A24" s="111"/>
      <c r="B24" s="49" t="s">
        <v>1315</v>
      </c>
      <c r="C24" s="12">
        <v>39377</v>
      </c>
      <c r="D24" s="12">
        <v>39377</v>
      </c>
      <c r="E24" s="12" t="s">
        <v>998</v>
      </c>
      <c r="F24" s="15" t="s">
        <v>999</v>
      </c>
      <c r="G24" s="16" t="s">
        <v>1000</v>
      </c>
      <c r="H24" s="15">
        <v>20</v>
      </c>
      <c r="I24" s="15" t="s">
        <v>1401</v>
      </c>
      <c r="J24" s="15" t="s">
        <v>1401</v>
      </c>
      <c r="K24" s="10" t="s">
        <v>1001</v>
      </c>
      <c r="L24" s="10" t="s">
        <v>1752</v>
      </c>
      <c r="M24" s="10" t="s">
        <v>692</v>
      </c>
      <c r="N24" s="16" t="s">
        <v>1326</v>
      </c>
      <c r="O24" s="10" t="s">
        <v>1207</v>
      </c>
      <c r="P24" s="16" t="s">
        <v>26</v>
      </c>
      <c r="Q24" s="120" t="s">
        <v>1002</v>
      </c>
      <c r="R24" s="15" t="s">
        <v>1003</v>
      </c>
      <c r="S24" s="12">
        <v>39377</v>
      </c>
      <c r="T24" s="10"/>
      <c r="U24" s="44" t="s">
        <v>1287</v>
      </c>
    </row>
    <row r="25" spans="1:21" s="23" customFormat="1" ht="25.5">
      <c r="A25" s="111"/>
      <c r="B25" s="49" t="s">
        <v>1315</v>
      </c>
      <c r="C25" s="13" t="s">
        <v>180</v>
      </c>
      <c r="D25" s="13">
        <v>39370</v>
      </c>
      <c r="E25" s="13" t="s">
        <v>179</v>
      </c>
      <c r="F25" s="15" t="s">
        <v>177</v>
      </c>
      <c r="G25" s="18" t="s">
        <v>178</v>
      </c>
      <c r="H25" s="180">
        <v>2550</v>
      </c>
      <c r="I25" s="199" t="s">
        <v>1401</v>
      </c>
      <c r="J25" s="199" t="s">
        <v>1401</v>
      </c>
      <c r="K25" s="120" t="s">
        <v>1006</v>
      </c>
      <c r="L25" s="10" t="s">
        <v>1220</v>
      </c>
      <c r="M25" s="120" t="s">
        <v>1220</v>
      </c>
      <c r="N25" s="16" t="s">
        <v>1007</v>
      </c>
      <c r="O25" s="10" t="s">
        <v>151</v>
      </c>
      <c r="P25" s="18" t="s">
        <v>26</v>
      </c>
      <c r="Q25" s="120" t="s">
        <v>1220</v>
      </c>
      <c r="R25" s="15" t="s">
        <v>1220</v>
      </c>
      <c r="S25" s="13">
        <v>39377</v>
      </c>
      <c r="T25" s="10"/>
      <c r="U25" s="44" t="s">
        <v>1287</v>
      </c>
    </row>
    <row r="26" spans="1:21" s="23" customFormat="1" ht="38.25">
      <c r="A26" s="111"/>
      <c r="B26" s="49" t="s">
        <v>1315</v>
      </c>
      <c r="C26" s="12">
        <v>39374</v>
      </c>
      <c r="D26" s="12">
        <v>39374</v>
      </c>
      <c r="E26" s="12" t="s">
        <v>176</v>
      </c>
      <c r="F26" s="15" t="s">
        <v>369</v>
      </c>
      <c r="G26" s="16" t="s">
        <v>166</v>
      </c>
      <c r="H26" s="15">
        <v>30</v>
      </c>
      <c r="I26" s="15" t="s">
        <v>1395</v>
      </c>
      <c r="J26" s="15" t="s">
        <v>1395</v>
      </c>
      <c r="K26" s="10" t="s">
        <v>184</v>
      </c>
      <c r="L26" s="10" t="s">
        <v>685</v>
      </c>
      <c r="M26" s="10" t="s">
        <v>692</v>
      </c>
      <c r="N26" s="16" t="s">
        <v>1326</v>
      </c>
      <c r="O26" s="10" t="s">
        <v>373</v>
      </c>
      <c r="P26" s="16" t="s">
        <v>26</v>
      </c>
      <c r="Q26" s="10" t="s">
        <v>996</v>
      </c>
      <c r="R26" s="15" t="s">
        <v>997</v>
      </c>
      <c r="S26" s="12">
        <v>39373</v>
      </c>
      <c r="T26" s="10"/>
      <c r="U26" s="44" t="s">
        <v>1287</v>
      </c>
    </row>
    <row r="27" spans="1:21" s="23" customFormat="1" ht="63.75">
      <c r="A27" s="111"/>
      <c r="B27" s="49" t="s">
        <v>1315</v>
      </c>
      <c r="C27" s="12">
        <v>39370</v>
      </c>
      <c r="D27" s="12">
        <v>39370</v>
      </c>
      <c r="E27" s="12" t="s">
        <v>171</v>
      </c>
      <c r="F27" s="15" t="s">
        <v>172</v>
      </c>
      <c r="G27" s="16" t="s">
        <v>405</v>
      </c>
      <c r="H27" s="15">
        <v>35</v>
      </c>
      <c r="I27" s="15" t="s">
        <v>830</v>
      </c>
      <c r="J27" s="15" t="s">
        <v>830</v>
      </c>
      <c r="K27" s="120" t="s">
        <v>12</v>
      </c>
      <c r="L27" s="10" t="s">
        <v>1752</v>
      </c>
      <c r="M27" s="10" t="s">
        <v>692</v>
      </c>
      <c r="N27" s="16" t="s">
        <v>1326</v>
      </c>
      <c r="O27" s="10" t="s">
        <v>1207</v>
      </c>
      <c r="P27" s="16" t="s">
        <v>26</v>
      </c>
      <c r="Q27" s="10" t="s">
        <v>183</v>
      </c>
      <c r="R27" s="15" t="s">
        <v>181</v>
      </c>
      <c r="S27" s="12">
        <v>39425</v>
      </c>
      <c r="T27" s="10" t="s">
        <v>182</v>
      </c>
      <c r="U27" s="45" t="s">
        <v>147</v>
      </c>
    </row>
    <row r="28" spans="1:21" s="23" customFormat="1" ht="25.5">
      <c r="A28" s="111"/>
      <c r="B28" s="49" t="s">
        <v>1315</v>
      </c>
      <c r="C28" s="12">
        <v>39369</v>
      </c>
      <c r="D28" s="12">
        <v>39370</v>
      </c>
      <c r="E28" s="12" t="s">
        <v>167</v>
      </c>
      <c r="F28" s="195" t="s">
        <v>164</v>
      </c>
      <c r="G28" s="198" t="s">
        <v>165</v>
      </c>
      <c r="H28" s="15">
        <v>180</v>
      </c>
      <c r="I28" s="15" t="s">
        <v>830</v>
      </c>
      <c r="J28" s="15" t="s">
        <v>830</v>
      </c>
      <c r="K28" s="120" t="s">
        <v>168</v>
      </c>
      <c r="L28" s="10" t="s">
        <v>693</v>
      </c>
      <c r="M28" s="10" t="s">
        <v>692</v>
      </c>
      <c r="N28" s="16" t="s">
        <v>1326</v>
      </c>
      <c r="O28" s="10" t="s">
        <v>1207</v>
      </c>
      <c r="P28" s="16" t="s">
        <v>26</v>
      </c>
      <c r="Q28" s="120" t="s">
        <v>169</v>
      </c>
      <c r="R28" s="15" t="s">
        <v>170</v>
      </c>
      <c r="S28" s="12">
        <v>39369</v>
      </c>
      <c r="T28" s="10"/>
      <c r="U28" s="44" t="s">
        <v>1287</v>
      </c>
    </row>
    <row r="29" spans="1:21" s="23" customFormat="1" ht="25.5">
      <c r="A29" s="111"/>
      <c r="B29" s="49" t="s">
        <v>1315</v>
      </c>
      <c r="C29" s="13">
        <v>39364</v>
      </c>
      <c r="D29" s="13">
        <v>39364</v>
      </c>
      <c r="E29" s="13" t="s">
        <v>159</v>
      </c>
      <c r="F29" s="15" t="s">
        <v>861</v>
      </c>
      <c r="G29" s="15" t="s">
        <v>160</v>
      </c>
      <c r="H29" s="15">
        <v>35</v>
      </c>
      <c r="I29" s="199" t="s">
        <v>1401</v>
      </c>
      <c r="J29" s="15" t="s">
        <v>1401</v>
      </c>
      <c r="K29" s="120" t="s">
        <v>161</v>
      </c>
      <c r="L29" s="10" t="s">
        <v>670</v>
      </c>
      <c r="M29" s="10" t="s">
        <v>379</v>
      </c>
      <c r="N29" s="16" t="s">
        <v>1399</v>
      </c>
      <c r="O29" s="10" t="s">
        <v>373</v>
      </c>
      <c r="P29" s="18"/>
      <c r="Q29" s="120" t="s">
        <v>162</v>
      </c>
      <c r="R29" s="15" t="s">
        <v>163</v>
      </c>
      <c r="S29" s="13">
        <v>39364</v>
      </c>
      <c r="T29" s="10"/>
      <c r="U29" s="44" t="s">
        <v>1287</v>
      </c>
    </row>
    <row r="30" spans="1:21" s="23" customFormat="1" ht="38.25">
      <c r="A30" s="111"/>
      <c r="B30" s="49" t="s">
        <v>1315</v>
      </c>
      <c r="C30" s="12">
        <v>39362</v>
      </c>
      <c r="D30" s="12">
        <v>39362</v>
      </c>
      <c r="E30" s="12" t="s">
        <v>148</v>
      </c>
      <c r="F30" s="15" t="s">
        <v>1323</v>
      </c>
      <c r="G30" s="16" t="s">
        <v>150</v>
      </c>
      <c r="H30" s="15">
        <v>97</v>
      </c>
      <c r="I30" s="15" t="s">
        <v>830</v>
      </c>
      <c r="J30" s="15" t="s">
        <v>830</v>
      </c>
      <c r="K30" s="120" t="s">
        <v>62</v>
      </c>
      <c r="L30" s="10" t="s">
        <v>693</v>
      </c>
      <c r="M30" s="10" t="s">
        <v>692</v>
      </c>
      <c r="N30" s="170" t="s">
        <v>1326</v>
      </c>
      <c r="O30" s="10" t="s">
        <v>151</v>
      </c>
      <c r="P30" s="16" t="s">
        <v>26</v>
      </c>
      <c r="Q30" s="120" t="s">
        <v>157</v>
      </c>
      <c r="R30" s="15" t="s">
        <v>158</v>
      </c>
      <c r="S30" s="12">
        <v>39362</v>
      </c>
      <c r="T30" s="10"/>
      <c r="U30" s="44" t="s">
        <v>1287</v>
      </c>
    </row>
    <row r="31" spans="1:21" s="197" customFormat="1" ht="25.5">
      <c r="A31" s="111"/>
      <c r="B31" s="196" t="s">
        <v>1315</v>
      </c>
      <c r="C31" s="57">
        <v>39362</v>
      </c>
      <c r="D31" s="57">
        <v>39352</v>
      </c>
      <c r="E31" s="57" t="s">
        <v>149</v>
      </c>
      <c r="F31" s="58" t="s">
        <v>1322</v>
      </c>
      <c r="G31" s="58" t="s">
        <v>1323</v>
      </c>
      <c r="H31" s="58">
        <v>720</v>
      </c>
      <c r="I31" s="60" t="s">
        <v>830</v>
      </c>
      <c r="J31" s="58" t="s">
        <v>830</v>
      </c>
      <c r="K31" s="121" t="s">
        <v>1328</v>
      </c>
      <c r="L31" s="61" t="s">
        <v>1220</v>
      </c>
      <c r="M31" s="121" t="s">
        <v>1220</v>
      </c>
      <c r="N31" s="59" t="s">
        <v>1325</v>
      </c>
      <c r="O31" s="61" t="s">
        <v>1402</v>
      </c>
      <c r="P31" s="59" t="s">
        <v>26</v>
      </c>
      <c r="Q31" s="121" t="s">
        <v>1220</v>
      </c>
      <c r="R31" s="58" t="s">
        <v>1220</v>
      </c>
      <c r="S31" s="57">
        <v>39362</v>
      </c>
      <c r="T31" s="61"/>
      <c r="U31" s="44" t="s">
        <v>1287</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1314</v>
      </c>
      <c r="C33" s="57" t="s">
        <v>127</v>
      </c>
      <c r="D33" s="57">
        <v>39303</v>
      </c>
      <c r="E33" s="171" t="s">
        <v>141</v>
      </c>
      <c r="F33" s="58" t="s">
        <v>142</v>
      </c>
      <c r="G33" s="58" t="s">
        <v>143</v>
      </c>
      <c r="H33" s="60">
        <v>1560</v>
      </c>
      <c r="I33" s="60" t="s">
        <v>830</v>
      </c>
      <c r="J33" s="58" t="s">
        <v>830</v>
      </c>
      <c r="K33" s="121" t="s">
        <v>1328</v>
      </c>
      <c r="L33" s="61" t="s">
        <v>1220</v>
      </c>
      <c r="M33" s="61" t="s">
        <v>1220</v>
      </c>
      <c r="N33" s="59" t="s">
        <v>1325</v>
      </c>
      <c r="O33" s="61" t="s">
        <v>1402</v>
      </c>
      <c r="P33" s="59" t="s">
        <v>26</v>
      </c>
      <c r="Q33" s="121" t="s">
        <v>1220</v>
      </c>
      <c r="R33" s="58" t="s">
        <v>1220</v>
      </c>
      <c r="S33" s="57">
        <v>39348</v>
      </c>
      <c r="T33" s="61"/>
      <c r="U33" s="44" t="s">
        <v>1287</v>
      </c>
    </row>
    <row r="34" spans="1:21" s="23" customFormat="1" ht="38.25">
      <c r="A34" s="111"/>
      <c r="B34" s="49" t="s">
        <v>1314</v>
      </c>
      <c r="C34" s="12">
        <v>39343</v>
      </c>
      <c r="D34" s="12">
        <v>39345</v>
      </c>
      <c r="E34" s="12" t="s">
        <v>121</v>
      </c>
      <c r="F34" s="15" t="s">
        <v>1220</v>
      </c>
      <c r="G34" s="16" t="s">
        <v>1220</v>
      </c>
      <c r="H34" s="180" t="s">
        <v>1220</v>
      </c>
      <c r="I34" s="15"/>
      <c r="J34" s="15" t="s">
        <v>1788</v>
      </c>
      <c r="K34" s="10" t="s">
        <v>122</v>
      </c>
      <c r="L34" s="10" t="s">
        <v>693</v>
      </c>
      <c r="M34" s="10" t="s">
        <v>383</v>
      </c>
      <c r="N34" s="170" t="s">
        <v>124</v>
      </c>
      <c r="O34" s="10" t="s">
        <v>1207</v>
      </c>
      <c r="P34" s="16" t="s">
        <v>26</v>
      </c>
      <c r="Q34" s="120" t="s">
        <v>125</v>
      </c>
      <c r="R34" s="15" t="s">
        <v>126</v>
      </c>
      <c r="S34" s="12">
        <v>39345</v>
      </c>
      <c r="T34" s="10"/>
      <c r="U34" s="44" t="s">
        <v>1287</v>
      </c>
    </row>
    <row r="35" spans="1:21" s="23" customFormat="1" ht="51">
      <c r="A35" s="111"/>
      <c r="B35" s="49" t="s">
        <v>1314</v>
      </c>
      <c r="C35" s="12" t="s">
        <v>115</v>
      </c>
      <c r="D35" s="12">
        <v>39345</v>
      </c>
      <c r="E35" s="12" t="s">
        <v>114</v>
      </c>
      <c r="F35" s="15" t="s">
        <v>116</v>
      </c>
      <c r="G35" s="16" t="s">
        <v>117</v>
      </c>
      <c r="H35" s="180">
        <v>559</v>
      </c>
      <c r="I35" s="15" t="s">
        <v>1395</v>
      </c>
      <c r="J35" s="15" t="s">
        <v>1395</v>
      </c>
      <c r="K35" s="10" t="s">
        <v>123</v>
      </c>
      <c r="L35" s="10" t="s">
        <v>685</v>
      </c>
      <c r="M35" s="10" t="s">
        <v>692</v>
      </c>
      <c r="N35" s="16" t="s">
        <v>1326</v>
      </c>
      <c r="O35" s="10" t="s">
        <v>1207</v>
      </c>
      <c r="P35" s="16" t="s">
        <v>26</v>
      </c>
      <c r="Q35" s="120" t="s">
        <v>118</v>
      </c>
      <c r="R35" s="15" t="s">
        <v>119</v>
      </c>
      <c r="S35" s="12">
        <v>39345</v>
      </c>
      <c r="T35" s="10" t="s">
        <v>120</v>
      </c>
      <c r="U35" s="44" t="s">
        <v>1287</v>
      </c>
    </row>
    <row r="36" spans="1:21" s="23" customFormat="1" ht="25.5">
      <c r="A36" s="111"/>
      <c r="B36" s="60" t="s">
        <v>1314</v>
      </c>
      <c r="C36" s="57" t="s">
        <v>108</v>
      </c>
      <c r="D36" s="57">
        <v>39323</v>
      </c>
      <c r="E36" s="171" t="s">
        <v>110</v>
      </c>
      <c r="F36" s="58" t="s">
        <v>111</v>
      </c>
      <c r="G36" s="58" t="s">
        <v>112</v>
      </c>
      <c r="H36" s="60">
        <v>2040</v>
      </c>
      <c r="I36" s="60" t="s">
        <v>830</v>
      </c>
      <c r="J36" s="58" t="s">
        <v>830</v>
      </c>
      <c r="K36" s="121" t="s">
        <v>1328</v>
      </c>
      <c r="L36" s="61" t="s">
        <v>1220</v>
      </c>
      <c r="M36" s="61" t="s">
        <v>1220</v>
      </c>
      <c r="N36" s="59" t="s">
        <v>1325</v>
      </c>
      <c r="O36" s="61" t="s">
        <v>1402</v>
      </c>
      <c r="P36" s="59" t="s">
        <v>26</v>
      </c>
      <c r="Q36" s="121" t="s">
        <v>1220</v>
      </c>
      <c r="R36" s="58" t="s">
        <v>1220</v>
      </c>
      <c r="S36" s="57">
        <v>39341</v>
      </c>
      <c r="T36" s="61" t="s">
        <v>113</v>
      </c>
      <c r="U36" s="44" t="s">
        <v>1287</v>
      </c>
    </row>
    <row r="37" spans="1:21" s="23" customFormat="1" ht="25.5">
      <c r="A37" s="111"/>
      <c r="B37" s="60" t="s">
        <v>1314</v>
      </c>
      <c r="C37" s="57" t="s">
        <v>70</v>
      </c>
      <c r="D37" s="57">
        <v>39323</v>
      </c>
      <c r="E37" s="171" t="s">
        <v>109</v>
      </c>
      <c r="F37" s="58" t="s">
        <v>71</v>
      </c>
      <c r="G37" s="58" t="s">
        <v>72</v>
      </c>
      <c r="H37" s="60">
        <v>2160</v>
      </c>
      <c r="I37" s="60" t="s">
        <v>830</v>
      </c>
      <c r="J37" s="58" t="s">
        <v>830</v>
      </c>
      <c r="K37" s="121" t="s">
        <v>1328</v>
      </c>
      <c r="L37" s="61" t="s">
        <v>1220</v>
      </c>
      <c r="M37" s="61" t="s">
        <v>1220</v>
      </c>
      <c r="N37" s="59" t="s">
        <v>1325</v>
      </c>
      <c r="O37" s="61" t="s">
        <v>1402</v>
      </c>
      <c r="P37" s="59" t="s">
        <v>26</v>
      </c>
      <c r="Q37" s="121" t="s">
        <v>1220</v>
      </c>
      <c r="R37" s="58" t="s">
        <v>1220</v>
      </c>
      <c r="S37" s="57">
        <v>39335</v>
      </c>
      <c r="T37" s="61" t="s">
        <v>73</v>
      </c>
      <c r="U37" s="44" t="s">
        <v>1287</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1313</v>
      </c>
      <c r="C39" s="12">
        <v>39321</v>
      </c>
      <c r="D39" s="12">
        <v>39321</v>
      </c>
      <c r="E39" s="169" t="s">
        <v>56</v>
      </c>
      <c r="F39" s="15" t="s">
        <v>57</v>
      </c>
      <c r="G39" s="170" t="s">
        <v>58</v>
      </c>
      <c r="H39" s="15">
        <v>570</v>
      </c>
      <c r="I39" s="15" t="s">
        <v>1327</v>
      </c>
      <c r="J39" s="15" t="s">
        <v>1764</v>
      </c>
      <c r="K39" s="120" t="s">
        <v>69</v>
      </c>
      <c r="L39" s="10" t="s">
        <v>694</v>
      </c>
      <c r="M39" s="10" t="s">
        <v>382</v>
      </c>
      <c r="N39" s="16" t="s">
        <v>918</v>
      </c>
      <c r="O39" s="10" t="s">
        <v>1207</v>
      </c>
      <c r="P39" s="16" t="s">
        <v>26</v>
      </c>
      <c r="Q39" s="120" t="s">
        <v>60</v>
      </c>
      <c r="R39" s="15" t="s">
        <v>59</v>
      </c>
      <c r="S39" s="12">
        <v>39321</v>
      </c>
      <c r="T39" s="10" t="s">
        <v>67</v>
      </c>
      <c r="U39" s="44" t="s">
        <v>1287</v>
      </c>
    </row>
    <row r="40" spans="1:21" s="23" customFormat="1" ht="51">
      <c r="A40" s="111"/>
      <c r="B40" s="49" t="s">
        <v>1313</v>
      </c>
      <c r="C40" s="12">
        <v>39321</v>
      </c>
      <c r="D40" s="12">
        <v>39321</v>
      </c>
      <c r="E40" s="15" t="s">
        <v>66</v>
      </c>
      <c r="F40" s="15" t="s">
        <v>1424</v>
      </c>
      <c r="G40" s="170" t="s">
        <v>61</v>
      </c>
      <c r="H40" s="15">
        <v>160</v>
      </c>
      <c r="I40" s="15" t="s">
        <v>830</v>
      </c>
      <c r="J40" s="15" t="s">
        <v>830</v>
      </c>
      <c r="K40" s="120" t="s">
        <v>62</v>
      </c>
      <c r="L40" s="10" t="s">
        <v>693</v>
      </c>
      <c r="M40" s="10" t="s">
        <v>692</v>
      </c>
      <c r="N40" s="170" t="s">
        <v>1326</v>
      </c>
      <c r="O40" s="10" t="s">
        <v>151</v>
      </c>
      <c r="P40" s="16" t="s">
        <v>26</v>
      </c>
      <c r="Q40" s="120" t="s">
        <v>63</v>
      </c>
      <c r="R40" s="15" t="s">
        <v>64</v>
      </c>
      <c r="S40" s="12">
        <v>39321</v>
      </c>
      <c r="T40" s="10"/>
      <c r="U40" s="44" t="s">
        <v>1287</v>
      </c>
    </row>
    <row r="41" spans="1:21" s="23" customFormat="1" ht="25.5">
      <c r="A41" s="111"/>
      <c r="B41" s="60" t="s">
        <v>1313</v>
      </c>
      <c r="C41" s="57" t="s">
        <v>40</v>
      </c>
      <c r="D41" s="57">
        <v>39310</v>
      </c>
      <c r="E41" s="171" t="s">
        <v>54</v>
      </c>
      <c r="F41" s="58" t="s">
        <v>41</v>
      </c>
      <c r="G41" s="58" t="s">
        <v>43</v>
      </c>
      <c r="H41" s="60">
        <v>2160</v>
      </c>
      <c r="I41" s="60" t="s">
        <v>830</v>
      </c>
      <c r="J41" s="58" t="s">
        <v>830</v>
      </c>
      <c r="K41" s="121" t="s">
        <v>1328</v>
      </c>
      <c r="L41" s="61" t="s">
        <v>1220</v>
      </c>
      <c r="M41" s="61" t="s">
        <v>1220</v>
      </c>
      <c r="N41" s="59" t="s">
        <v>1325</v>
      </c>
      <c r="O41" s="61" t="s">
        <v>1402</v>
      </c>
      <c r="P41" s="59" t="s">
        <v>26</v>
      </c>
      <c r="Q41" s="121" t="s">
        <v>1220</v>
      </c>
      <c r="R41" s="58" t="s">
        <v>1220</v>
      </c>
      <c r="S41" s="57">
        <v>39321</v>
      </c>
      <c r="T41" s="61"/>
      <c r="U41" s="44" t="s">
        <v>1287</v>
      </c>
    </row>
    <row r="42" spans="1:21" s="23" customFormat="1" ht="63.75">
      <c r="A42" s="111"/>
      <c r="B42" s="49" t="s">
        <v>1313</v>
      </c>
      <c r="C42" s="169" t="s">
        <v>45</v>
      </c>
      <c r="D42" s="12">
        <v>39317</v>
      </c>
      <c r="E42" s="169" t="s">
        <v>65</v>
      </c>
      <c r="F42" s="15" t="s">
        <v>1220</v>
      </c>
      <c r="G42" s="170" t="s">
        <v>1220</v>
      </c>
      <c r="H42" s="15" t="s">
        <v>1220</v>
      </c>
      <c r="I42" s="15"/>
      <c r="J42" s="15" t="s">
        <v>1764</v>
      </c>
      <c r="K42" s="120" t="s">
        <v>46</v>
      </c>
      <c r="L42" s="10" t="s">
        <v>1754</v>
      </c>
      <c r="M42" s="10" t="s">
        <v>383</v>
      </c>
      <c r="N42" s="170" t="s">
        <v>52</v>
      </c>
      <c r="O42" s="10" t="s">
        <v>1207</v>
      </c>
      <c r="P42" s="16" t="s">
        <v>26</v>
      </c>
      <c r="Q42" s="120" t="s">
        <v>1218</v>
      </c>
      <c r="R42" s="15" t="s">
        <v>1218</v>
      </c>
      <c r="S42" s="169" t="s">
        <v>1218</v>
      </c>
      <c r="T42" s="10" t="s">
        <v>53</v>
      </c>
      <c r="U42" s="45" t="s">
        <v>900</v>
      </c>
    </row>
    <row r="43" spans="1:21" s="23" customFormat="1" ht="38.25">
      <c r="A43" s="111"/>
      <c r="B43" s="49" t="s">
        <v>1313</v>
      </c>
      <c r="C43" s="169" t="s">
        <v>44</v>
      </c>
      <c r="D43" s="12">
        <v>39304</v>
      </c>
      <c r="E43" s="169" t="s">
        <v>55</v>
      </c>
      <c r="F43" s="15" t="s">
        <v>1220</v>
      </c>
      <c r="G43" s="170" t="s">
        <v>1220</v>
      </c>
      <c r="H43" s="15" t="s">
        <v>1220</v>
      </c>
      <c r="I43" s="15"/>
      <c r="J43" s="15" t="s">
        <v>1414</v>
      </c>
      <c r="K43" s="10" t="s">
        <v>47</v>
      </c>
      <c r="L43" s="10" t="s">
        <v>389</v>
      </c>
      <c r="M43" s="10" t="s">
        <v>389</v>
      </c>
      <c r="N43" s="170" t="s">
        <v>49</v>
      </c>
      <c r="O43" s="10" t="s">
        <v>1207</v>
      </c>
      <c r="P43" s="16" t="s">
        <v>26</v>
      </c>
      <c r="Q43" s="120" t="s">
        <v>50</v>
      </c>
      <c r="R43" s="15" t="s">
        <v>51</v>
      </c>
      <c r="S43" s="12">
        <v>39308</v>
      </c>
      <c r="T43" s="10"/>
      <c r="U43" s="44" t="s">
        <v>1287</v>
      </c>
    </row>
    <row r="44" spans="1:21" s="23" customFormat="1" ht="51">
      <c r="A44" s="111"/>
      <c r="B44" s="49" t="s">
        <v>1313</v>
      </c>
      <c r="C44" s="167" t="s">
        <v>36</v>
      </c>
      <c r="D44" s="12">
        <v>39301</v>
      </c>
      <c r="E44" s="167" t="s">
        <v>35</v>
      </c>
      <c r="F44" s="15" t="s">
        <v>1220</v>
      </c>
      <c r="G44" s="168" t="s">
        <v>1220</v>
      </c>
      <c r="H44" s="15" t="s">
        <v>1220</v>
      </c>
      <c r="I44" s="15"/>
      <c r="J44" s="15" t="s">
        <v>1395</v>
      </c>
      <c r="K44" s="120" t="s">
        <v>48</v>
      </c>
      <c r="L44" s="10" t="s">
        <v>693</v>
      </c>
      <c r="M44" s="10" t="s">
        <v>381</v>
      </c>
      <c r="N44" s="168" t="s">
        <v>37</v>
      </c>
      <c r="O44" s="10" t="s">
        <v>373</v>
      </c>
      <c r="P44" s="16" t="s">
        <v>26</v>
      </c>
      <c r="Q44" s="120" t="s">
        <v>39</v>
      </c>
      <c r="R44" s="15" t="s">
        <v>38</v>
      </c>
      <c r="S44" s="12">
        <v>39308</v>
      </c>
      <c r="T44" s="10"/>
      <c r="U44" s="44" t="s">
        <v>1287</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1312</v>
      </c>
      <c r="C46" s="12">
        <v>39292</v>
      </c>
      <c r="D46" s="12">
        <v>39293</v>
      </c>
      <c r="E46" s="12" t="s">
        <v>850</v>
      </c>
      <c r="F46" s="15" t="s">
        <v>1323</v>
      </c>
      <c r="G46" s="16" t="s">
        <v>851</v>
      </c>
      <c r="H46" s="15">
        <v>120</v>
      </c>
      <c r="I46" s="15" t="s">
        <v>1327</v>
      </c>
      <c r="J46" s="15" t="s">
        <v>1414</v>
      </c>
      <c r="K46" s="120" t="s">
        <v>852</v>
      </c>
      <c r="L46" s="10" t="s">
        <v>378</v>
      </c>
      <c r="M46" s="10" t="s">
        <v>692</v>
      </c>
      <c r="N46" s="16" t="s">
        <v>1326</v>
      </c>
      <c r="O46" s="10" t="s">
        <v>1207</v>
      </c>
      <c r="P46" s="16" t="s">
        <v>26</v>
      </c>
      <c r="Q46" s="10" t="s">
        <v>853</v>
      </c>
      <c r="R46" s="15" t="s">
        <v>854</v>
      </c>
      <c r="S46" s="12">
        <v>39292</v>
      </c>
      <c r="T46" s="10"/>
      <c r="U46" s="44" t="s">
        <v>1287</v>
      </c>
    </row>
    <row r="47" spans="1:21" s="23" customFormat="1" ht="25.5">
      <c r="A47" s="111"/>
      <c r="B47" s="60" t="s">
        <v>1312</v>
      </c>
      <c r="C47" s="57">
        <v>39292</v>
      </c>
      <c r="D47" s="57">
        <v>39287</v>
      </c>
      <c r="E47" s="57" t="s">
        <v>855</v>
      </c>
      <c r="F47" s="58" t="s">
        <v>1322</v>
      </c>
      <c r="G47" s="59" t="s">
        <v>858</v>
      </c>
      <c r="H47" s="60">
        <v>630</v>
      </c>
      <c r="I47" s="60" t="s">
        <v>830</v>
      </c>
      <c r="J47" s="58" t="s">
        <v>830</v>
      </c>
      <c r="K47" s="121" t="s">
        <v>1328</v>
      </c>
      <c r="L47" s="61" t="s">
        <v>1220</v>
      </c>
      <c r="M47" s="61" t="s">
        <v>1220</v>
      </c>
      <c r="N47" s="59" t="s">
        <v>1325</v>
      </c>
      <c r="O47" s="61" t="s">
        <v>1402</v>
      </c>
      <c r="P47" s="59" t="s">
        <v>26</v>
      </c>
      <c r="Q47" s="121" t="s">
        <v>1220</v>
      </c>
      <c r="R47" s="58" t="s">
        <v>1220</v>
      </c>
      <c r="S47" s="57">
        <v>39292</v>
      </c>
      <c r="T47" s="61"/>
      <c r="U47" s="44" t="s">
        <v>1287</v>
      </c>
    </row>
    <row r="48" spans="1:21" s="23" customFormat="1" ht="51">
      <c r="A48" s="111"/>
      <c r="B48" s="49" t="s">
        <v>1312</v>
      </c>
      <c r="C48" s="12">
        <v>39288</v>
      </c>
      <c r="D48" s="12">
        <v>39288</v>
      </c>
      <c r="E48" s="12" t="s">
        <v>11</v>
      </c>
      <c r="F48" s="15" t="s">
        <v>862</v>
      </c>
      <c r="G48" s="16" t="s">
        <v>863</v>
      </c>
      <c r="H48" s="15">
        <v>43</v>
      </c>
      <c r="I48" s="15" t="s">
        <v>1395</v>
      </c>
      <c r="J48" s="15" t="s">
        <v>1395</v>
      </c>
      <c r="K48" s="120" t="s">
        <v>864</v>
      </c>
      <c r="L48" s="10" t="s">
        <v>693</v>
      </c>
      <c r="M48" s="10" t="s">
        <v>692</v>
      </c>
      <c r="N48" s="16" t="s">
        <v>1326</v>
      </c>
      <c r="O48" s="10" t="s">
        <v>1207</v>
      </c>
      <c r="P48" s="16" t="s">
        <v>26</v>
      </c>
      <c r="Q48" s="10" t="s">
        <v>14</v>
      </c>
      <c r="R48" s="15" t="s">
        <v>15</v>
      </c>
      <c r="S48" s="12">
        <v>39288</v>
      </c>
      <c r="T48" s="10"/>
      <c r="U48" s="44" t="s">
        <v>1287</v>
      </c>
    </row>
    <row r="49" spans="1:21" s="23" customFormat="1" ht="63.75">
      <c r="A49" s="111"/>
      <c r="B49" s="49" t="s">
        <v>1312</v>
      </c>
      <c r="C49" s="12">
        <v>39287</v>
      </c>
      <c r="D49" s="12">
        <v>39287</v>
      </c>
      <c r="E49" s="12" t="s">
        <v>859</v>
      </c>
      <c r="F49" s="15" t="s">
        <v>860</v>
      </c>
      <c r="G49" s="16" t="s">
        <v>861</v>
      </c>
      <c r="H49" s="15">
        <v>255</v>
      </c>
      <c r="I49" s="15" t="s">
        <v>830</v>
      </c>
      <c r="J49" s="15" t="s">
        <v>830</v>
      </c>
      <c r="K49" s="120" t="s">
        <v>12</v>
      </c>
      <c r="L49" s="10" t="s">
        <v>1752</v>
      </c>
      <c r="M49" s="10" t="s">
        <v>692</v>
      </c>
      <c r="N49" s="16" t="s">
        <v>1326</v>
      </c>
      <c r="O49" s="10" t="s">
        <v>1207</v>
      </c>
      <c r="P49" s="16" t="s">
        <v>26</v>
      </c>
      <c r="Q49" s="10" t="s">
        <v>183</v>
      </c>
      <c r="R49" s="15" t="s">
        <v>181</v>
      </c>
      <c r="S49" s="12">
        <v>39305</v>
      </c>
      <c r="T49" s="10" t="s">
        <v>182</v>
      </c>
      <c r="U49" s="45" t="s">
        <v>147</v>
      </c>
    </row>
    <row r="50" spans="1:21" s="23" customFormat="1" ht="51">
      <c r="A50" s="111"/>
      <c r="B50" s="49" t="s">
        <v>1312</v>
      </c>
      <c r="C50" s="12">
        <v>39286</v>
      </c>
      <c r="D50" s="12">
        <v>39286</v>
      </c>
      <c r="E50" s="12" t="s">
        <v>13</v>
      </c>
      <c r="F50" s="15" t="s">
        <v>17</v>
      </c>
      <c r="G50" s="16" t="s">
        <v>18</v>
      </c>
      <c r="H50" s="15">
        <v>80</v>
      </c>
      <c r="I50" s="15" t="s">
        <v>1395</v>
      </c>
      <c r="J50" s="15" t="s">
        <v>1395</v>
      </c>
      <c r="K50" s="120" t="s">
        <v>864</v>
      </c>
      <c r="L50" s="10" t="s">
        <v>693</v>
      </c>
      <c r="M50" s="10" t="s">
        <v>692</v>
      </c>
      <c r="N50" s="16" t="s">
        <v>1326</v>
      </c>
      <c r="O50" s="10" t="s">
        <v>1207</v>
      </c>
      <c r="P50" s="16" t="s">
        <v>26</v>
      </c>
      <c r="Q50" s="10" t="s">
        <v>14</v>
      </c>
      <c r="R50" s="15" t="s">
        <v>15</v>
      </c>
      <c r="S50" s="12">
        <v>39286</v>
      </c>
      <c r="T50" s="10" t="s">
        <v>16</v>
      </c>
      <c r="U50" s="44" t="s">
        <v>1287</v>
      </c>
    </row>
    <row r="51" spans="1:21" s="23" customFormat="1" ht="25.5">
      <c r="A51" s="111"/>
      <c r="B51" s="60" t="s">
        <v>1312</v>
      </c>
      <c r="C51" s="57">
        <v>39285</v>
      </c>
      <c r="D51" s="57">
        <v>39283</v>
      </c>
      <c r="E51" s="57" t="s">
        <v>19</v>
      </c>
      <c r="F51" s="58" t="s">
        <v>1322</v>
      </c>
      <c r="G51" s="59" t="s">
        <v>1410</v>
      </c>
      <c r="H51" s="60">
        <v>660</v>
      </c>
      <c r="I51" s="60" t="s">
        <v>1401</v>
      </c>
      <c r="J51" s="60" t="s">
        <v>1401</v>
      </c>
      <c r="K51" s="121" t="s">
        <v>1328</v>
      </c>
      <c r="L51" s="61" t="s">
        <v>1220</v>
      </c>
      <c r="M51" s="61" t="s">
        <v>1220</v>
      </c>
      <c r="N51" s="59" t="s">
        <v>1325</v>
      </c>
      <c r="O51" s="61" t="s">
        <v>1402</v>
      </c>
      <c r="P51" s="59" t="s">
        <v>26</v>
      </c>
      <c r="Q51" s="121" t="s">
        <v>1220</v>
      </c>
      <c r="R51" s="58" t="s">
        <v>1220</v>
      </c>
      <c r="S51" s="57">
        <v>39285</v>
      </c>
      <c r="T51" s="61"/>
      <c r="U51" s="44" t="s">
        <v>1287</v>
      </c>
    </row>
    <row r="52" spans="1:21" s="23" customFormat="1" ht="25.5">
      <c r="A52" s="111"/>
      <c r="B52" s="60" t="s">
        <v>1312</v>
      </c>
      <c r="C52" s="57">
        <v>39271</v>
      </c>
      <c r="D52" s="57">
        <v>39268</v>
      </c>
      <c r="E52" s="57" t="s">
        <v>20</v>
      </c>
      <c r="F52" s="58" t="s">
        <v>1322</v>
      </c>
      <c r="G52" s="59" t="s">
        <v>21</v>
      </c>
      <c r="H52" s="60">
        <v>495</v>
      </c>
      <c r="I52" s="60" t="s">
        <v>830</v>
      </c>
      <c r="J52" s="60" t="s">
        <v>830</v>
      </c>
      <c r="K52" s="121" t="s">
        <v>1328</v>
      </c>
      <c r="L52" s="61" t="s">
        <v>1220</v>
      </c>
      <c r="M52" s="61" t="s">
        <v>1220</v>
      </c>
      <c r="N52" s="59" t="s">
        <v>1325</v>
      </c>
      <c r="O52" s="61" t="s">
        <v>1402</v>
      </c>
      <c r="P52" s="59" t="s">
        <v>26</v>
      </c>
      <c r="Q52" s="121" t="s">
        <v>1220</v>
      </c>
      <c r="R52" s="58" t="s">
        <v>1220</v>
      </c>
      <c r="S52" s="57">
        <v>39271</v>
      </c>
      <c r="T52" s="61"/>
      <c r="U52" s="44" t="s">
        <v>1287</v>
      </c>
    </row>
    <row r="53" spans="1:21" s="23" customFormat="1" ht="63.75">
      <c r="A53" s="111"/>
      <c r="B53" s="49" t="s">
        <v>1312</v>
      </c>
      <c r="C53" s="12" t="s">
        <v>22</v>
      </c>
      <c r="D53" s="12">
        <v>39268</v>
      </c>
      <c r="E53" s="12" t="s">
        <v>23</v>
      </c>
      <c r="F53" s="15" t="s">
        <v>1220</v>
      </c>
      <c r="G53" s="16" t="s">
        <v>1220</v>
      </c>
      <c r="H53" s="15"/>
      <c r="I53" s="15"/>
      <c r="J53" s="15" t="s">
        <v>966</v>
      </c>
      <c r="K53" s="120" t="s">
        <v>24</v>
      </c>
      <c r="L53" s="10" t="s">
        <v>1776</v>
      </c>
      <c r="M53" s="10" t="s">
        <v>383</v>
      </c>
      <c r="N53" s="16" t="s">
        <v>25</v>
      </c>
      <c r="O53" s="10" t="s">
        <v>1207</v>
      </c>
      <c r="P53" s="16" t="s">
        <v>26</v>
      </c>
      <c r="Q53" s="120" t="s">
        <v>1218</v>
      </c>
      <c r="R53" s="15" t="s">
        <v>1218</v>
      </c>
      <c r="S53" s="12" t="s">
        <v>1218</v>
      </c>
      <c r="T53" s="10" t="s">
        <v>1005</v>
      </c>
      <c r="U53" s="45" t="s">
        <v>900</v>
      </c>
    </row>
    <row r="54" spans="1:21" s="23" customFormat="1" ht="25.5">
      <c r="A54" s="111"/>
      <c r="B54" s="60" t="s">
        <v>1312</v>
      </c>
      <c r="C54" s="57">
        <v>39264</v>
      </c>
      <c r="D54" s="57">
        <v>39254</v>
      </c>
      <c r="E54" s="57" t="s">
        <v>849</v>
      </c>
      <c r="F54" s="58" t="s">
        <v>1322</v>
      </c>
      <c r="G54" s="59" t="s">
        <v>1290</v>
      </c>
      <c r="H54" s="60">
        <v>610</v>
      </c>
      <c r="I54" s="60" t="s">
        <v>830</v>
      </c>
      <c r="J54" s="58" t="s">
        <v>830</v>
      </c>
      <c r="K54" s="121" t="s">
        <v>1328</v>
      </c>
      <c r="L54" s="61" t="s">
        <v>1220</v>
      </c>
      <c r="M54" s="61" t="s">
        <v>1220</v>
      </c>
      <c r="N54" s="59" t="s">
        <v>1325</v>
      </c>
      <c r="O54" s="61" t="s">
        <v>1402</v>
      </c>
      <c r="P54" s="59" t="s">
        <v>26</v>
      </c>
      <c r="Q54" s="121" t="s">
        <v>1220</v>
      </c>
      <c r="R54" s="58" t="s">
        <v>1220</v>
      </c>
      <c r="S54" s="57">
        <v>38892</v>
      </c>
      <c r="T54" s="61"/>
      <c r="U54" s="44" t="s">
        <v>1287</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1311</v>
      </c>
      <c r="C56" s="12">
        <v>39260</v>
      </c>
      <c r="D56" s="12">
        <v>39260</v>
      </c>
      <c r="E56" s="12" t="s">
        <v>27</v>
      </c>
      <c r="F56" s="15" t="s">
        <v>31</v>
      </c>
      <c r="G56" s="16" t="s">
        <v>28</v>
      </c>
      <c r="H56" s="15">
        <v>730</v>
      </c>
      <c r="I56" s="15" t="s">
        <v>830</v>
      </c>
      <c r="J56" s="15" t="s">
        <v>830</v>
      </c>
      <c r="K56" s="120" t="s">
        <v>12</v>
      </c>
      <c r="L56" s="10" t="s">
        <v>694</v>
      </c>
      <c r="M56" s="10" t="s">
        <v>692</v>
      </c>
      <c r="N56" s="16" t="s">
        <v>1326</v>
      </c>
      <c r="O56" s="10" t="s">
        <v>1207</v>
      </c>
      <c r="P56" s="16" t="s">
        <v>26</v>
      </c>
      <c r="Q56" s="10" t="s">
        <v>29</v>
      </c>
      <c r="R56" s="15" t="s">
        <v>1797</v>
      </c>
      <c r="S56" s="12">
        <v>39260</v>
      </c>
      <c r="T56" s="10" t="s">
        <v>30</v>
      </c>
      <c r="U56" s="44" t="s">
        <v>1287</v>
      </c>
    </row>
    <row r="57" spans="2:21" s="23" customFormat="1" ht="38.25">
      <c r="B57" s="60" t="s">
        <v>1311</v>
      </c>
      <c r="C57" s="57" t="s">
        <v>812</v>
      </c>
      <c r="D57" s="57">
        <v>39232</v>
      </c>
      <c r="E57" s="57" t="s">
        <v>827</v>
      </c>
      <c r="F57" s="58" t="s">
        <v>828</v>
      </c>
      <c r="G57" s="59" t="s">
        <v>829</v>
      </c>
      <c r="H57" s="60">
        <v>2700</v>
      </c>
      <c r="I57" s="60" t="s">
        <v>830</v>
      </c>
      <c r="J57" s="58" t="s">
        <v>830</v>
      </c>
      <c r="K57" s="61" t="s">
        <v>813</v>
      </c>
      <c r="L57" s="61" t="s">
        <v>1220</v>
      </c>
      <c r="M57" s="61" t="s">
        <v>1220</v>
      </c>
      <c r="N57" s="59" t="s">
        <v>1325</v>
      </c>
      <c r="O57" s="61" t="s">
        <v>1402</v>
      </c>
      <c r="P57" s="59" t="s">
        <v>26</v>
      </c>
      <c r="Q57" s="121" t="s">
        <v>1220</v>
      </c>
      <c r="R57" s="58" t="s">
        <v>1220</v>
      </c>
      <c r="S57" s="57">
        <v>38892</v>
      </c>
      <c r="T57" s="61"/>
      <c r="U57" s="44" t="s">
        <v>1287</v>
      </c>
    </row>
    <row r="58" spans="1:21" s="23" customFormat="1" ht="51">
      <c r="A58" s="111"/>
      <c r="B58" s="49" t="s">
        <v>1311</v>
      </c>
      <c r="C58" s="12">
        <v>39253</v>
      </c>
      <c r="D58" s="12">
        <v>39254</v>
      </c>
      <c r="E58" s="12" t="s">
        <v>823</v>
      </c>
      <c r="F58" s="15" t="s">
        <v>824</v>
      </c>
      <c r="G58" s="16" t="s">
        <v>825</v>
      </c>
      <c r="H58" s="15">
        <v>100</v>
      </c>
      <c r="I58" s="15" t="s">
        <v>1327</v>
      </c>
      <c r="J58" s="15" t="s">
        <v>1788</v>
      </c>
      <c r="K58" s="10" t="s">
        <v>1792</v>
      </c>
      <c r="L58" s="10" t="s">
        <v>1752</v>
      </c>
      <c r="M58" s="10" t="s">
        <v>692</v>
      </c>
      <c r="N58" s="16" t="s">
        <v>1326</v>
      </c>
      <c r="O58" s="10" t="s">
        <v>1207</v>
      </c>
      <c r="P58" s="16" t="s">
        <v>26</v>
      </c>
      <c r="Q58" s="120" t="s">
        <v>840</v>
      </c>
      <c r="R58" s="15" t="s">
        <v>826</v>
      </c>
      <c r="S58" s="12">
        <v>39253</v>
      </c>
      <c r="T58" s="10"/>
      <c r="U58" s="44" t="s">
        <v>1287</v>
      </c>
    </row>
    <row r="59" spans="1:21" s="23" customFormat="1" ht="63.75">
      <c r="A59" s="111"/>
      <c r="B59" s="49" t="s">
        <v>1311</v>
      </c>
      <c r="C59" s="12" t="s">
        <v>816</v>
      </c>
      <c r="D59" s="12">
        <v>39252</v>
      </c>
      <c r="E59" s="12" t="s">
        <v>818</v>
      </c>
      <c r="F59" s="15" t="s">
        <v>1220</v>
      </c>
      <c r="G59" s="16" t="s">
        <v>1220</v>
      </c>
      <c r="H59" s="15" t="s">
        <v>1220</v>
      </c>
      <c r="I59" s="15"/>
      <c r="J59" s="15" t="s">
        <v>1401</v>
      </c>
      <c r="K59" s="10" t="s">
        <v>650</v>
      </c>
      <c r="L59" s="10" t="s">
        <v>670</v>
      </c>
      <c r="M59" s="10" t="s">
        <v>379</v>
      </c>
      <c r="N59" s="16" t="s">
        <v>1399</v>
      </c>
      <c r="O59" s="10" t="s">
        <v>373</v>
      </c>
      <c r="P59" s="16" t="s">
        <v>26</v>
      </c>
      <c r="Q59" s="120" t="s">
        <v>819</v>
      </c>
      <c r="R59" s="15" t="s">
        <v>820</v>
      </c>
      <c r="S59" s="12">
        <v>39254</v>
      </c>
      <c r="T59" s="10" t="s">
        <v>821</v>
      </c>
      <c r="U59" s="45" t="s">
        <v>822</v>
      </c>
    </row>
    <row r="60" spans="2:21" s="23" customFormat="1" ht="38.25">
      <c r="B60" s="49" t="s">
        <v>1311</v>
      </c>
      <c r="C60" s="12">
        <v>39240</v>
      </c>
      <c r="D60" s="12">
        <v>39241</v>
      </c>
      <c r="E60" s="12" t="s">
        <v>817</v>
      </c>
      <c r="F60" s="15" t="s">
        <v>1220</v>
      </c>
      <c r="G60" s="16" t="s">
        <v>1220</v>
      </c>
      <c r="H60" s="15" t="s">
        <v>1220</v>
      </c>
      <c r="I60" s="15"/>
      <c r="J60" s="15" t="s">
        <v>966</v>
      </c>
      <c r="K60" s="10" t="s">
        <v>814</v>
      </c>
      <c r="L60" s="10" t="s">
        <v>1776</v>
      </c>
      <c r="M60" s="10" t="s">
        <v>1705</v>
      </c>
      <c r="N60" s="16" t="s">
        <v>1223</v>
      </c>
      <c r="O60" s="10" t="s">
        <v>1207</v>
      </c>
      <c r="P60" s="16" t="s">
        <v>26</v>
      </c>
      <c r="Q60" s="120" t="s">
        <v>1779</v>
      </c>
      <c r="R60" s="15" t="s">
        <v>815</v>
      </c>
      <c r="S60" s="12">
        <v>39240</v>
      </c>
      <c r="T60" s="10"/>
      <c r="U60" s="44" t="s">
        <v>1287</v>
      </c>
    </row>
    <row r="61" spans="1:21" s="23" customFormat="1" ht="25.5">
      <c r="A61" s="111"/>
      <c r="B61" s="60" t="s">
        <v>1311</v>
      </c>
      <c r="C61" s="57">
        <v>39236</v>
      </c>
      <c r="D61" s="57">
        <v>39226</v>
      </c>
      <c r="E61" s="57" t="s">
        <v>811</v>
      </c>
      <c r="F61" s="58" t="s">
        <v>1322</v>
      </c>
      <c r="G61" s="59" t="s">
        <v>684</v>
      </c>
      <c r="H61" s="60">
        <v>530</v>
      </c>
      <c r="I61" s="60" t="s">
        <v>830</v>
      </c>
      <c r="J61" s="58" t="s">
        <v>830</v>
      </c>
      <c r="K61" s="61" t="s">
        <v>1328</v>
      </c>
      <c r="L61" s="61" t="s">
        <v>1220</v>
      </c>
      <c r="M61" s="61" t="s">
        <v>1220</v>
      </c>
      <c r="N61" s="59" t="s">
        <v>1325</v>
      </c>
      <c r="O61" s="61" t="s">
        <v>1402</v>
      </c>
      <c r="P61" s="59" t="s">
        <v>26</v>
      </c>
      <c r="Q61" s="121" t="s">
        <v>1220</v>
      </c>
      <c r="R61" s="58" t="s">
        <v>1220</v>
      </c>
      <c r="S61" s="57">
        <v>39236</v>
      </c>
      <c r="T61" s="61"/>
      <c r="U61" s="44" t="s">
        <v>1287</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1310</v>
      </c>
      <c r="C63" s="57" t="s">
        <v>702</v>
      </c>
      <c r="D63" s="57">
        <v>39204</v>
      </c>
      <c r="E63" s="57" t="s">
        <v>707</v>
      </c>
      <c r="F63" s="58" t="s">
        <v>705</v>
      </c>
      <c r="G63" s="59" t="s">
        <v>706</v>
      </c>
      <c r="H63" s="60">
        <v>1375</v>
      </c>
      <c r="I63" s="60" t="s">
        <v>1327</v>
      </c>
      <c r="J63" s="58" t="s">
        <v>1327</v>
      </c>
      <c r="K63" s="61" t="s">
        <v>1371</v>
      </c>
      <c r="L63" s="61" t="s">
        <v>1220</v>
      </c>
      <c r="M63" s="61" t="s">
        <v>1220</v>
      </c>
      <c r="N63" s="59" t="s">
        <v>1325</v>
      </c>
      <c r="O63" s="61" t="s">
        <v>1402</v>
      </c>
      <c r="P63" s="59" t="s">
        <v>26</v>
      </c>
      <c r="Q63" s="121" t="s">
        <v>1220</v>
      </c>
      <c r="R63" s="58" t="s">
        <v>1220</v>
      </c>
      <c r="S63" s="57">
        <v>39215</v>
      </c>
      <c r="T63" s="61"/>
      <c r="U63" s="44" t="s">
        <v>1287</v>
      </c>
    </row>
    <row r="64" spans="1:21" s="23" customFormat="1" ht="25.5">
      <c r="A64" s="111"/>
      <c r="B64" s="60" t="s">
        <v>1310</v>
      </c>
      <c r="C64" s="57">
        <v>39208</v>
      </c>
      <c r="D64" s="57">
        <v>39198</v>
      </c>
      <c r="E64" s="57" t="s">
        <v>700</v>
      </c>
      <c r="F64" s="58" t="s">
        <v>1322</v>
      </c>
      <c r="G64" s="59" t="s">
        <v>701</v>
      </c>
      <c r="H64" s="60">
        <v>320</v>
      </c>
      <c r="I64" s="60" t="s">
        <v>1327</v>
      </c>
      <c r="J64" s="58" t="s">
        <v>1327</v>
      </c>
      <c r="K64" s="61" t="s">
        <v>1328</v>
      </c>
      <c r="L64" s="61" t="s">
        <v>1220</v>
      </c>
      <c r="M64" s="61" t="s">
        <v>1220</v>
      </c>
      <c r="N64" s="59" t="s">
        <v>1325</v>
      </c>
      <c r="O64" s="61" t="s">
        <v>1402</v>
      </c>
      <c r="P64" s="59" t="s">
        <v>26</v>
      </c>
      <c r="Q64" s="121" t="s">
        <v>1220</v>
      </c>
      <c r="R64" s="58" t="s">
        <v>1220</v>
      </c>
      <c r="S64" s="57">
        <v>39208</v>
      </c>
      <c r="T64" s="61"/>
      <c r="U64" s="44" t="s">
        <v>1287</v>
      </c>
    </row>
    <row r="65" spans="1:21" s="23" customFormat="1" ht="63.75">
      <c r="A65" s="111"/>
      <c r="B65" s="49" t="s">
        <v>1310</v>
      </c>
      <c r="C65" s="12">
        <v>39204</v>
      </c>
      <c r="D65" s="12">
        <v>39205</v>
      </c>
      <c r="E65" s="12" t="s">
        <v>699</v>
      </c>
      <c r="F65" s="15" t="s">
        <v>1220</v>
      </c>
      <c r="G65" s="16" t="s">
        <v>1220</v>
      </c>
      <c r="H65" s="15" t="s">
        <v>1220</v>
      </c>
      <c r="I65" s="15"/>
      <c r="J65" s="15" t="s">
        <v>1788</v>
      </c>
      <c r="K65" s="10" t="s">
        <v>696</v>
      </c>
      <c r="L65" s="10" t="s">
        <v>1752</v>
      </c>
      <c r="M65" s="10" t="s">
        <v>915</v>
      </c>
      <c r="N65" s="16" t="s">
        <v>697</v>
      </c>
      <c r="O65" s="10" t="s">
        <v>1207</v>
      </c>
      <c r="P65" s="16" t="s">
        <v>26</v>
      </c>
      <c r="Q65" s="120" t="s">
        <v>1793</v>
      </c>
      <c r="R65" s="15" t="s">
        <v>1218</v>
      </c>
      <c r="S65" s="12">
        <v>39204</v>
      </c>
      <c r="T65" s="10" t="s">
        <v>698</v>
      </c>
      <c r="U65" s="45" t="s">
        <v>900</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1309</v>
      </c>
      <c r="C67" s="12">
        <v>39184</v>
      </c>
      <c r="D67" s="12">
        <v>39185</v>
      </c>
      <c r="E67" s="12" t="s">
        <v>920</v>
      </c>
      <c r="F67" s="15" t="s">
        <v>916</v>
      </c>
      <c r="G67" s="16" t="s">
        <v>917</v>
      </c>
      <c r="H67" s="15" t="s">
        <v>1220</v>
      </c>
      <c r="I67" s="15"/>
      <c r="J67" s="15" t="s">
        <v>966</v>
      </c>
      <c r="K67" s="10" t="s">
        <v>32</v>
      </c>
      <c r="L67" s="10" t="s">
        <v>378</v>
      </c>
      <c r="M67" s="10" t="s">
        <v>915</v>
      </c>
      <c r="N67" s="16" t="s">
        <v>918</v>
      </c>
      <c r="O67" s="10" t="s">
        <v>1233</v>
      </c>
      <c r="P67" s="16" t="s">
        <v>26</v>
      </c>
      <c r="Q67" s="10" t="s">
        <v>919</v>
      </c>
      <c r="R67" s="15" t="s">
        <v>33</v>
      </c>
      <c r="S67" s="12">
        <v>39185</v>
      </c>
      <c r="T67" s="10"/>
      <c r="U67" s="44" t="s">
        <v>1287</v>
      </c>
    </row>
    <row r="68" spans="2:21" s="23" customFormat="1" ht="25.5">
      <c r="B68" s="60" t="s">
        <v>1309</v>
      </c>
      <c r="C68" s="57">
        <v>39173</v>
      </c>
      <c r="D68" s="57" t="s">
        <v>683</v>
      </c>
      <c r="E68" s="57"/>
      <c r="F68" s="58" t="s">
        <v>1322</v>
      </c>
      <c r="G68" s="59" t="s">
        <v>684</v>
      </c>
      <c r="H68" s="60">
        <v>530</v>
      </c>
      <c r="I68" s="60" t="s">
        <v>1327</v>
      </c>
      <c r="J68" s="58" t="s">
        <v>1327</v>
      </c>
      <c r="K68" s="61" t="s">
        <v>1328</v>
      </c>
      <c r="L68" s="61" t="s">
        <v>1220</v>
      </c>
      <c r="M68" s="61" t="s">
        <v>1220</v>
      </c>
      <c r="N68" s="59" t="s">
        <v>1325</v>
      </c>
      <c r="O68" s="61" t="s">
        <v>1402</v>
      </c>
      <c r="P68" s="59" t="s">
        <v>26</v>
      </c>
      <c r="Q68" s="121" t="s">
        <v>1220</v>
      </c>
      <c r="R68" s="58" t="s">
        <v>1220</v>
      </c>
      <c r="S68" s="57">
        <v>39173</v>
      </c>
      <c r="T68" s="61"/>
      <c r="U68" s="44" t="s">
        <v>1287</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1308</v>
      </c>
      <c r="C70" s="12">
        <v>39164</v>
      </c>
      <c r="D70" s="12">
        <v>39164</v>
      </c>
      <c r="E70" s="12" t="s">
        <v>661</v>
      </c>
      <c r="F70" s="15" t="s">
        <v>662</v>
      </c>
      <c r="G70" s="16" t="s">
        <v>663</v>
      </c>
      <c r="H70" s="16">
        <v>78</v>
      </c>
      <c r="I70" s="16" t="s">
        <v>1401</v>
      </c>
      <c r="J70" s="15" t="s">
        <v>1401</v>
      </c>
      <c r="K70" s="10" t="s">
        <v>841</v>
      </c>
      <c r="L70" s="10" t="s">
        <v>1752</v>
      </c>
      <c r="M70" s="10" t="s">
        <v>692</v>
      </c>
      <c r="N70" s="16" t="s">
        <v>1326</v>
      </c>
      <c r="O70" s="10" t="s">
        <v>1207</v>
      </c>
      <c r="P70" s="16" t="s">
        <v>26</v>
      </c>
      <c r="Q70" s="120" t="s">
        <v>695</v>
      </c>
      <c r="R70" s="15" t="s">
        <v>398</v>
      </c>
      <c r="S70" s="12">
        <v>39164</v>
      </c>
      <c r="T70" s="10" t="s">
        <v>664</v>
      </c>
      <c r="U70" s="44" t="s">
        <v>665</v>
      </c>
    </row>
    <row r="71" spans="2:21" s="23" customFormat="1" ht="63.75">
      <c r="B71" s="49" t="s">
        <v>1308</v>
      </c>
      <c r="C71" s="12">
        <v>39162</v>
      </c>
      <c r="D71" s="12">
        <v>39163</v>
      </c>
      <c r="E71" s="12"/>
      <c r="F71" s="15" t="s">
        <v>1220</v>
      </c>
      <c r="G71" s="15" t="s">
        <v>1220</v>
      </c>
      <c r="H71" s="15" t="s">
        <v>1220</v>
      </c>
      <c r="I71" s="15"/>
      <c r="J71" s="15" t="s">
        <v>1764</v>
      </c>
      <c r="K71" s="10" t="s">
        <v>408</v>
      </c>
      <c r="L71" s="10" t="s">
        <v>1754</v>
      </c>
      <c r="M71" s="10" t="s">
        <v>915</v>
      </c>
      <c r="N71" s="15" t="s">
        <v>409</v>
      </c>
      <c r="O71" s="10" t="s">
        <v>1207</v>
      </c>
      <c r="P71" s="16" t="s">
        <v>26</v>
      </c>
      <c r="Q71" s="120" t="s">
        <v>1798</v>
      </c>
      <c r="R71" s="15" t="s">
        <v>1218</v>
      </c>
      <c r="S71" s="12" t="s">
        <v>1218</v>
      </c>
      <c r="T71" s="10" t="s">
        <v>698</v>
      </c>
      <c r="U71" s="45" t="s">
        <v>900</v>
      </c>
    </row>
    <row r="72" spans="2:21" s="23" customFormat="1" ht="25.5">
      <c r="B72" s="49" t="s">
        <v>1308</v>
      </c>
      <c r="C72" s="12">
        <v>39160</v>
      </c>
      <c r="D72" s="12">
        <v>39160</v>
      </c>
      <c r="E72" s="12"/>
      <c r="F72" s="15" t="s">
        <v>399</v>
      </c>
      <c r="G72" s="16" t="s">
        <v>400</v>
      </c>
      <c r="H72" s="16">
        <v>96</v>
      </c>
      <c r="I72" s="16" t="s">
        <v>1395</v>
      </c>
      <c r="J72" s="15" t="s">
        <v>1395</v>
      </c>
      <c r="K72" s="10" t="s">
        <v>401</v>
      </c>
      <c r="L72" s="10" t="s">
        <v>676</v>
      </c>
      <c r="M72" s="10" t="s">
        <v>692</v>
      </c>
      <c r="N72" s="16" t="s">
        <v>1326</v>
      </c>
      <c r="O72" s="10" t="s">
        <v>373</v>
      </c>
      <c r="P72" s="16" t="s">
        <v>26</v>
      </c>
      <c r="Q72" s="120" t="s">
        <v>402</v>
      </c>
      <c r="R72" s="15" t="s">
        <v>403</v>
      </c>
      <c r="S72" s="12">
        <v>39160</v>
      </c>
      <c r="T72" s="10"/>
      <c r="U72" s="44" t="s">
        <v>1287</v>
      </c>
    </row>
    <row r="73" spans="2:21" s="23" customFormat="1" ht="51">
      <c r="B73" s="49" t="s">
        <v>1308</v>
      </c>
      <c r="C73" s="12" t="s">
        <v>901</v>
      </c>
      <c r="D73" s="12">
        <v>39149</v>
      </c>
      <c r="E73" s="12"/>
      <c r="F73" s="15" t="s">
        <v>1220</v>
      </c>
      <c r="G73" s="16" t="s">
        <v>1220</v>
      </c>
      <c r="H73" s="15" t="s">
        <v>1220</v>
      </c>
      <c r="J73" s="15" t="s">
        <v>1788</v>
      </c>
      <c r="K73" s="10" t="s">
        <v>902</v>
      </c>
      <c r="L73" s="10" t="s">
        <v>1752</v>
      </c>
      <c r="M73" s="10" t="s">
        <v>915</v>
      </c>
      <c r="N73" s="16" t="s">
        <v>903</v>
      </c>
      <c r="O73" s="10" t="s">
        <v>1233</v>
      </c>
      <c r="P73" s="16" t="s">
        <v>26</v>
      </c>
      <c r="Q73" s="120" t="s">
        <v>904</v>
      </c>
      <c r="R73" s="15" t="s">
        <v>905</v>
      </c>
      <c r="S73" s="12">
        <v>39147</v>
      </c>
      <c r="T73" s="10"/>
      <c r="U73" s="44" t="s">
        <v>1287</v>
      </c>
    </row>
    <row r="74" spans="2:21" s="23" customFormat="1" ht="76.5">
      <c r="B74" s="49" t="s">
        <v>1308</v>
      </c>
      <c r="C74" s="12">
        <v>39147</v>
      </c>
      <c r="D74" s="12">
        <v>39148</v>
      </c>
      <c r="E74" s="12"/>
      <c r="F74" s="15" t="s">
        <v>1220</v>
      </c>
      <c r="G74" s="16" t="s">
        <v>1220</v>
      </c>
      <c r="H74" s="15" t="s">
        <v>1220</v>
      </c>
      <c r="I74" s="15"/>
      <c r="J74" s="15" t="s">
        <v>966</v>
      </c>
      <c r="K74" s="10" t="s">
        <v>906</v>
      </c>
      <c r="L74" s="10" t="s">
        <v>1776</v>
      </c>
      <c r="M74" s="10" t="s">
        <v>915</v>
      </c>
      <c r="N74" s="16" t="s">
        <v>903</v>
      </c>
      <c r="O74" s="10" t="s">
        <v>1233</v>
      </c>
      <c r="P74" s="16" t="s">
        <v>26</v>
      </c>
      <c r="Q74" s="120" t="s">
        <v>907</v>
      </c>
      <c r="R74" s="15" t="s">
        <v>908</v>
      </c>
      <c r="S74" s="12">
        <v>39147</v>
      </c>
      <c r="T74" s="10"/>
      <c r="U74" s="44" t="s">
        <v>1287</v>
      </c>
    </row>
    <row r="75" spans="2:21" s="23" customFormat="1" ht="25.5">
      <c r="B75" s="60" t="s">
        <v>1308</v>
      </c>
      <c r="C75" s="57">
        <v>39145</v>
      </c>
      <c r="D75" s="57" t="s">
        <v>404</v>
      </c>
      <c r="E75" s="57"/>
      <c r="F75" s="58" t="s">
        <v>1322</v>
      </c>
      <c r="G75" s="59" t="s">
        <v>405</v>
      </c>
      <c r="H75" s="60">
        <v>570</v>
      </c>
      <c r="I75" s="60" t="s">
        <v>1327</v>
      </c>
      <c r="J75" s="58" t="s">
        <v>1327</v>
      </c>
      <c r="K75" s="61" t="s">
        <v>1328</v>
      </c>
      <c r="L75" s="61" t="s">
        <v>1220</v>
      </c>
      <c r="M75" s="61" t="s">
        <v>1220</v>
      </c>
      <c r="N75" s="59" t="s">
        <v>1325</v>
      </c>
      <c r="O75" s="61" t="s">
        <v>1402</v>
      </c>
      <c r="P75" s="59" t="s">
        <v>26</v>
      </c>
      <c r="Q75" s="121" t="s">
        <v>1220</v>
      </c>
      <c r="R75" s="58" t="s">
        <v>1220</v>
      </c>
      <c r="S75" s="57">
        <v>39145</v>
      </c>
      <c r="T75" s="61"/>
      <c r="U75" s="44" t="s">
        <v>1287</v>
      </c>
    </row>
    <row r="76" spans="2:21" s="23" customFormat="1" ht="51">
      <c r="B76" s="49" t="s">
        <v>1308</v>
      </c>
      <c r="C76" s="12">
        <v>39145</v>
      </c>
      <c r="D76" s="12">
        <v>39146</v>
      </c>
      <c r="E76" s="12"/>
      <c r="F76" s="15" t="s">
        <v>909</v>
      </c>
      <c r="G76" s="16" t="s">
        <v>911</v>
      </c>
      <c r="H76" s="15" t="s">
        <v>1220</v>
      </c>
      <c r="I76" s="15"/>
      <c r="J76" s="15" t="s">
        <v>1401</v>
      </c>
      <c r="K76" s="10" t="s">
        <v>912</v>
      </c>
      <c r="L76" s="10" t="s">
        <v>693</v>
      </c>
      <c r="M76" s="10" t="s">
        <v>379</v>
      </c>
      <c r="N76" s="16" t="s">
        <v>1399</v>
      </c>
      <c r="O76" s="10" t="s">
        <v>1233</v>
      </c>
      <c r="P76" s="16" t="s">
        <v>26</v>
      </c>
      <c r="Q76" s="120" t="s">
        <v>913</v>
      </c>
      <c r="R76" s="15" t="s">
        <v>914</v>
      </c>
      <c r="S76" s="12">
        <v>39145</v>
      </c>
      <c r="T76" s="10"/>
      <c r="U76" s="44" t="s">
        <v>1287</v>
      </c>
    </row>
    <row r="77" spans="2:21" s="23" customFormat="1" ht="51">
      <c r="B77" s="49" t="s">
        <v>1308</v>
      </c>
      <c r="C77" s="12">
        <v>39143</v>
      </c>
      <c r="D77" s="12">
        <v>39143</v>
      </c>
      <c r="E77" s="12"/>
      <c r="F77" s="15" t="s">
        <v>406</v>
      </c>
      <c r="G77" s="16" t="s">
        <v>374</v>
      </c>
      <c r="H77" s="16">
        <v>75</v>
      </c>
      <c r="I77" s="16" t="s">
        <v>1401</v>
      </c>
      <c r="J77" s="15" t="s">
        <v>1401</v>
      </c>
      <c r="K77" s="10" t="s">
        <v>841</v>
      </c>
      <c r="L77" s="10" t="s">
        <v>1762</v>
      </c>
      <c r="M77" s="10" t="s">
        <v>692</v>
      </c>
      <c r="N77" s="16" t="s">
        <v>1326</v>
      </c>
      <c r="O77" s="10" t="s">
        <v>1207</v>
      </c>
      <c r="P77" s="16" t="s">
        <v>26</v>
      </c>
      <c r="Q77" s="120" t="s">
        <v>397</v>
      </c>
      <c r="R77" s="15" t="s">
        <v>398</v>
      </c>
      <c r="S77" s="12">
        <v>39143</v>
      </c>
      <c r="T77" s="10" t="s">
        <v>407</v>
      </c>
      <c r="U77" s="44" t="s">
        <v>1287</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1307</v>
      </c>
      <c r="C79" s="12">
        <v>39139</v>
      </c>
      <c r="D79" s="12">
        <v>39139</v>
      </c>
      <c r="E79" s="12"/>
      <c r="F79" s="15" t="s">
        <v>374</v>
      </c>
      <c r="G79" s="16" t="s">
        <v>369</v>
      </c>
      <c r="H79" s="16"/>
      <c r="I79" s="16"/>
      <c r="J79" s="15" t="s">
        <v>1401</v>
      </c>
      <c r="K79" s="10" t="s">
        <v>650</v>
      </c>
      <c r="L79" s="10" t="s">
        <v>675</v>
      </c>
      <c r="M79" s="10" t="s">
        <v>379</v>
      </c>
      <c r="N79" s="16" t="s">
        <v>1399</v>
      </c>
      <c r="O79" s="10" t="s">
        <v>373</v>
      </c>
      <c r="P79" s="16" t="s">
        <v>26</v>
      </c>
      <c r="Q79" s="120" t="s">
        <v>659</v>
      </c>
      <c r="R79" s="15" t="s">
        <v>660</v>
      </c>
      <c r="S79" s="12">
        <v>39139</v>
      </c>
      <c r="T79" s="10"/>
      <c r="U79" s="44" t="s">
        <v>1287</v>
      </c>
    </row>
    <row r="80" spans="2:21" s="23" customFormat="1" ht="25.5">
      <c r="B80" s="60" t="s">
        <v>1307</v>
      </c>
      <c r="C80" s="57">
        <v>39138</v>
      </c>
      <c r="D80" s="57" t="s">
        <v>365</v>
      </c>
      <c r="E80" s="57"/>
      <c r="F80" s="58" t="s">
        <v>1322</v>
      </c>
      <c r="G80" s="59" t="s">
        <v>366</v>
      </c>
      <c r="H80" s="60">
        <v>600</v>
      </c>
      <c r="I80" s="60" t="s">
        <v>1327</v>
      </c>
      <c r="J80" s="58" t="s">
        <v>1327</v>
      </c>
      <c r="K80" s="61" t="s">
        <v>1328</v>
      </c>
      <c r="L80" s="61" t="s">
        <v>1220</v>
      </c>
      <c r="M80" s="61" t="s">
        <v>1220</v>
      </c>
      <c r="N80" s="59" t="s">
        <v>1325</v>
      </c>
      <c r="O80" s="61" t="s">
        <v>1402</v>
      </c>
      <c r="P80" s="59" t="s">
        <v>26</v>
      </c>
      <c r="Q80" s="121" t="s">
        <v>1220</v>
      </c>
      <c r="R80" s="58" t="s">
        <v>1220</v>
      </c>
      <c r="S80" s="57">
        <v>39138</v>
      </c>
      <c r="T80" s="61"/>
      <c r="U80" s="44" t="s">
        <v>1287</v>
      </c>
    </row>
    <row r="81" spans="2:21" s="23" customFormat="1" ht="38.25">
      <c r="B81" s="49" t="s">
        <v>1307</v>
      </c>
      <c r="C81" s="12">
        <v>39136</v>
      </c>
      <c r="D81" s="12">
        <v>39136</v>
      </c>
      <c r="E81" s="12"/>
      <c r="F81" s="15" t="s">
        <v>350</v>
      </c>
      <c r="G81" s="16" t="s">
        <v>369</v>
      </c>
      <c r="H81" s="48">
        <v>70</v>
      </c>
      <c r="I81" s="48" t="s">
        <v>1327</v>
      </c>
      <c r="J81" s="15" t="s">
        <v>1794</v>
      </c>
      <c r="K81" s="10" t="s">
        <v>372</v>
      </c>
      <c r="L81" s="10" t="s">
        <v>690</v>
      </c>
      <c r="M81" s="10" t="s">
        <v>692</v>
      </c>
      <c r="N81" s="16" t="s">
        <v>1326</v>
      </c>
      <c r="O81" s="10" t="s">
        <v>1207</v>
      </c>
      <c r="P81" s="16" t="s">
        <v>26</v>
      </c>
      <c r="Q81" s="120" t="s">
        <v>370</v>
      </c>
      <c r="R81" s="15" t="s">
        <v>371</v>
      </c>
      <c r="S81" s="12">
        <v>39136</v>
      </c>
      <c r="T81" s="10" t="s">
        <v>1429</v>
      </c>
      <c r="U81" s="44" t="s">
        <v>1287</v>
      </c>
    </row>
    <row r="82" spans="2:21" s="23" customFormat="1" ht="38.25">
      <c r="B82" s="60" t="s">
        <v>1307</v>
      </c>
      <c r="C82" s="57">
        <v>39131</v>
      </c>
      <c r="D82" s="57" t="s">
        <v>364</v>
      </c>
      <c r="E82" s="57"/>
      <c r="F82" s="58" t="s">
        <v>1322</v>
      </c>
      <c r="G82" s="59" t="s">
        <v>1323</v>
      </c>
      <c r="H82" s="60">
        <v>720</v>
      </c>
      <c r="I82" s="60" t="s">
        <v>1327</v>
      </c>
      <c r="J82" s="58" t="s">
        <v>1327</v>
      </c>
      <c r="K82" s="61" t="s">
        <v>1328</v>
      </c>
      <c r="L82" s="61" t="s">
        <v>1220</v>
      </c>
      <c r="M82" s="61" t="s">
        <v>1220</v>
      </c>
      <c r="N82" s="59" t="s">
        <v>1325</v>
      </c>
      <c r="O82" s="61" t="s">
        <v>1402</v>
      </c>
      <c r="P82" s="59" t="s">
        <v>26</v>
      </c>
      <c r="Q82" s="121" t="s">
        <v>1220</v>
      </c>
      <c r="R82" s="58" t="s">
        <v>1220</v>
      </c>
      <c r="S82" s="57">
        <v>39131</v>
      </c>
      <c r="T82" s="61"/>
      <c r="U82" s="44" t="s">
        <v>1287</v>
      </c>
    </row>
    <row r="83" spans="2:21" s="23" customFormat="1" ht="51">
      <c r="B83" s="60" t="s">
        <v>1307</v>
      </c>
      <c r="C83" s="57" t="s">
        <v>362</v>
      </c>
      <c r="D83" s="57" t="s">
        <v>363</v>
      </c>
      <c r="E83" s="57"/>
      <c r="F83" s="58" t="s">
        <v>361</v>
      </c>
      <c r="G83" s="59" t="s">
        <v>360</v>
      </c>
      <c r="H83" s="60">
        <v>1740</v>
      </c>
      <c r="I83" s="60" t="s">
        <v>1327</v>
      </c>
      <c r="J83" s="58" t="s">
        <v>1327</v>
      </c>
      <c r="K83" s="61" t="s">
        <v>1371</v>
      </c>
      <c r="L83" s="61" t="s">
        <v>1220</v>
      </c>
      <c r="M83" s="61" t="s">
        <v>1220</v>
      </c>
      <c r="N83" s="59" t="s">
        <v>1325</v>
      </c>
      <c r="O83" s="61" t="s">
        <v>1402</v>
      </c>
      <c r="P83" s="59" t="s">
        <v>26</v>
      </c>
      <c r="Q83" s="121" t="s">
        <v>1220</v>
      </c>
      <c r="R83" s="58" t="s">
        <v>1220</v>
      </c>
      <c r="S83" s="57">
        <v>39124</v>
      </c>
      <c r="T83" s="61"/>
      <c r="U83" s="44" t="s">
        <v>1287</v>
      </c>
    </row>
    <row r="84" spans="2:21" s="23" customFormat="1" ht="63.75">
      <c r="B84" s="49" t="s">
        <v>1307</v>
      </c>
      <c r="C84" s="12">
        <v>39120</v>
      </c>
      <c r="D84" s="12">
        <v>39121</v>
      </c>
      <c r="E84" s="12"/>
      <c r="F84" s="15" t="s">
        <v>356</v>
      </c>
      <c r="G84" s="16" t="s">
        <v>357</v>
      </c>
      <c r="H84" s="16">
        <v>85</v>
      </c>
      <c r="I84" s="16" t="s">
        <v>1327</v>
      </c>
      <c r="J84" s="15" t="s">
        <v>966</v>
      </c>
      <c r="K84" s="10" t="s">
        <v>358</v>
      </c>
      <c r="L84" s="10" t="s">
        <v>675</v>
      </c>
      <c r="M84" s="10" t="s">
        <v>692</v>
      </c>
      <c r="N84" s="16" t="s">
        <v>1326</v>
      </c>
      <c r="O84" s="10" t="s">
        <v>1207</v>
      </c>
      <c r="P84" s="16" t="s">
        <v>26</v>
      </c>
      <c r="Q84" s="123" t="s">
        <v>359</v>
      </c>
      <c r="R84" s="9" t="s">
        <v>341</v>
      </c>
      <c r="S84" s="13" t="s">
        <v>1218</v>
      </c>
      <c r="T84" s="21" t="s">
        <v>1437</v>
      </c>
      <c r="U84" s="45" t="s">
        <v>1462</v>
      </c>
    </row>
    <row r="85" spans="2:21" s="23" customFormat="1" ht="38.25">
      <c r="B85" s="49" t="s">
        <v>1307</v>
      </c>
      <c r="C85" s="12">
        <v>39120</v>
      </c>
      <c r="D85" s="12">
        <v>39120</v>
      </c>
      <c r="E85" s="12"/>
      <c r="F85" s="15" t="s">
        <v>350</v>
      </c>
      <c r="G85" s="16" t="s">
        <v>351</v>
      </c>
      <c r="H85" s="108">
        <v>50</v>
      </c>
      <c r="I85" s="91" t="s">
        <v>1401</v>
      </c>
      <c r="J85" s="15" t="s">
        <v>349</v>
      </c>
      <c r="K85" s="10" t="s">
        <v>352</v>
      </c>
      <c r="L85" s="10" t="s">
        <v>842</v>
      </c>
      <c r="M85" s="10" t="s">
        <v>692</v>
      </c>
      <c r="N85" s="16" t="s">
        <v>1326</v>
      </c>
      <c r="O85" s="10" t="s">
        <v>1233</v>
      </c>
      <c r="P85" s="16" t="s">
        <v>26</v>
      </c>
      <c r="Q85" s="120" t="s">
        <v>353</v>
      </c>
      <c r="R85" s="15" t="s">
        <v>354</v>
      </c>
      <c r="S85" s="12">
        <v>39120</v>
      </c>
      <c r="T85" s="10" t="s">
        <v>355</v>
      </c>
      <c r="U85" s="44" t="s">
        <v>1287</v>
      </c>
    </row>
    <row r="86" spans="2:21" s="23" customFormat="1" ht="63.75">
      <c r="B86" s="49" t="s">
        <v>1307</v>
      </c>
      <c r="C86" s="12">
        <v>39119</v>
      </c>
      <c r="D86" s="12">
        <v>39120</v>
      </c>
      <c r="E86" s="12"/>
      <c r="F86" s="15" t="s">
        <v>1220</v>
      </c>
      <c r="G86" s="16" t="s">
        <v>1220</v>
      </c>
      <c r="H86" s="15" t="s">
        <v>1220</v>
      </c>
      <c r="I86" s="49"/>
      <c r="J86" s="15" t="s">
        <v>966</v>
      </c>
      <c r="K86" s="10" t="s">
        <v>348</v>
      </c>
      <c r="L86" s="10" t="s">
        <v>1776</v>
      </c>
      <c r="M86" s="10" t="s">
        <v>1705</v>
      </c>
      <c r="N86" s="16" t="s">
        <v>1223</v>
      </c>
      <c r="O86" s="10" t="s">
        <v>1207</v>
      </c>
      <c r="P86" s="16" t="s">
        <v>26</v>
      </c>
      <c r="Q86" s="123" t="s">
        <v>1778</v>
      </c>
      <c r="R86" s="9" t="s">
        <v>341</v>
      </c>
      <c r="S86" s="13" t="s">
        <v>1220</v>
      </c>
      <c r="T86" s="21" t="s">
        <v>1437</v>
      </c>
      <c r="U86" s="45" t="s">
        <v>1462</v>
      </c>
    </row>
    <row r="87" spans="2:21" s="23" customFormat="1" ht="76.5">
      <c r="B87" s="49" t="s">
        <v>1307</v>
      </c>
      <c r="C87" s="12" t="s">
        <v>344</v>
      </c>
      <c r="D87" s="12" t="s">
        <v>345</v>
      </c>
      <c r="E87" s="12"/>
      <c r="F87" s="15" t="s">
        <v>1220</v>
      </c>
      <c r="G87" s="16" t="s">
        <v>1220</v>
      </c>
      <c r="H87" s="15" t="s">
        <v>1220</v>
      </c>
      <c r="I87" s="49"/>
      <c r="J87" s="15" t="s">
        <v>1764</v>
      </c>
      <c r="K87" s="47" t="s">
        <v>346</v>
      </c>
      <c r="L87" s="24" t="s">
        <v>1702</v>
      </c>
      <c r="M87" s="10" t="s">
        <v>1706</v>
      </c>
      <c r="N87" s="16" t="s">
        <v>347</v>
      </c>
      <c r="O87" s="10" t="s">
        <v>1207</v>
      </c>
      <c r="P87" s="16" t="s">
        <v>26</v>
      </c>
      <c r="Q87" s="120" t="s">
        <v>1799</v>
      </c>
      <c r="R87" s="15" t="s">
        <v>343</v>
      </c>
      <c r="S87" s="12">
        <v>39124</v>
      </c>
      <c r="T87" s="10" t="s">
        <v>1800</v>
      </c>
      <c r="U87" s="44" t="s">
        <v>1287</v>
      </c>
    </row>
    <row r="88" spans="2:21" s="23" customFormat="1" ht="76.5">
      <c r="B88" s="49" t="s">
        <v>1307</v>
      </c>
      <c r="C88" s="12">
        <v>39115</v>
      </c>
      <c r="D88" s="12" t="s">
        <v>648</v>
      </c>
      <c r="E88" s="12"/>
      <c r="F88" s="15" t="s">
        <v>649</v>
      </c>
      <c r="G88" s="16" t="s">
        <v>1286</v>
      </c>
      <c r="H88" s="16">
        <v>210</v>
      </c>
      <c r="I88" s="16" t="s">
        <v>1327</v>
      </c>
      <c r="J88" s="15" t="s">
        <v>1764</v>
      </c>
      <c r="K88" s="10" t="s">
        <v>1801</v>
      </c>
      <c r="L88" s="10" t="s">
        <v>1702</v>
      </c>
      <c r="M88" s="10" t="s">
        <v>692</v>
      </c>
      <c r="N88" s="16" t="s">
        <v>1326</v>
      </c>
      <c r="O88" s="10" t="s">
        <v>1207</v>
      </c>
      <c r="P88" s="16" t="s">
        <v>26</v>
      </c>
      <c r="Q88" s="120" t="s">
        <v>1802</v>
      </c>
      <c r="R88" s="15" t="s">
        <v>343</v>
      </c>
      <c r="S88" s="12">
        <v>39124</v>
      </c>
      <c r="T88" s="10" t="s">
        <v>1803</v>
      </c>
      <c r="U88" s="44" t="s">
        <v>1287</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1305</v>
      </c>
      <c r="C90" s="12">
        <v>39113</v>
      </c>
      <c r="D90" s="12">
        <v>39114</v>
      </c>
      <c r="E90" s="12"/>
      <c r="F90" s="15" t="s">
        <v>1220</v>
      </c>
      <c r="G90" s="16" t="s">
        <v>1220</v>
      </c>
      <c r="H90" s="15" t="s">
        <v>1220</v>
      </c>
      <c r="I90" s="15"/>
      <c r="J90" s="15" t="s">
        <v>966</v>
      </c>
      <c r="K90" s="10" t="s">
        <v>340</v>
      </c>
      <c r="L90" s="10" t="s">
        <v>1776</v>
      </c>
      <c r="M90" s="10" t="s">
        <v>1705</v>
      </c>
      <c r="N90" s="16" t="s">
        <v>1223</v>
      </c>
      <c r="O90" s="10" t="s">
        <v>1207</v>
      </c>
      <c r="P90" s="16" t="s">
        <v>26</v>
      </c>
      <c r="Q90" s="123" t="s">
        <v>1778</v>
      </c>
      <c r="R90" s="9" t="s">
        <v>341</v>
      </c>
      <c r="S90" s="13" t="s">
        <v>1220</v>
      </c>
      <c r="T90" s="21" t="s">
        <v>1437</v>
      </c>
      <c r="U90" s="45" t="s">
        <v>1462</v>
      </c>
    </row>
    <row r="91" spans="2:21" s="23" customFormat="1" ht="63.75">
      <c r="B91" s="49" t="s">
        <v>1305</v>
      </c>
      <c r="C91" s="12" t="s">
        <v>336</v>
      </c>
      <c r="D91" s="12">
        <v>39112</v>
      </c>
      <c r="E91" s="12"/>
      <c r="F91" s="15" t="s">
        <v>1220</v>
      </c>
      <c r="G91" s="16" t="s">
        <v>1220</v>
      </c>
      <c r="H91" s="15" t="s">
        <v>1220</v>
      </c>
      <c r="I91" s="15"/>
      <c r="J91" s="15" t="s">
        <v>966</v>
      </c>
      <c r="K91" s="10" t="s">
        <v>338</v>
      </c>
      <c r="L91" s="10" t="s">
        <v>1776</v>
      </c>
      <c r="M91" s="10" t="s">
        <v>1705</v>
      </c>
      <c r="N91" s="16" t="s">
        <v>1223</v>
      </c>
      <c r="O91" s="10" t="s">
        <v>1207</v>
      </c>
      <c r="P91" s="16" t="s">
        <v>26</v>
      </c>
      <c r="Q91" s="123" t="s">
        <v>1778</v>
      </c>
      <c r="R91" s="9" t="s">
        <v>341</v>
      </c>
      <c r="S91" s="13" t="s">
        <v>1220</v>
      </c>
      <c r="T91" s="21" t="s">
        <v>1437</v>
      </c>
      <c r="U91" s="45" t="s">
        <v>1462</v>
      </c>
    </row>
    <row r="92" spans="2:21" s="23" customFormat="1" ht="76.5">
      <c r="B92" s="49" t="s">
        <v>1305</v>
      </c>
      <c r="C92" s="12">
        <v>39107</v>
      </c>
      <c r="D92" s="12">
        <v>39107</v>
      </c>
      <c r="E92" s="12"/>
      <c r="F92" s="15" t="s">
        <v>1220</v>
      </c>
      <c r="G92" s="16" t="s">
        <v>1220</v>
      </c>
      <c r="H92" s="15" t="s">
        <v>1220</v>
      </c>
      <c r="I92" s="15"/>
      <c r="J92" s="15" t="s">
        <v>1804</v>
      </c>
      <c r="K92" s="10" t="s">
        <v>1805</v>
      </c>
      <c r="L92" s="24" t="s">
        <v>694</v>
      </c>
      <c r="M92" s="10" t="s">
        <v>383</v>
      </c>
      <c r="N92" s="16" t="s">
        <v>335</v>
      </c>
      <c r="O92" s="10" t="s">
        <v>1207</v>
      </c>
      <c r="P92" s="16" t="s">
        <v>26</v>
      </c>
      <c r="Q92" s="120" t="s">
        <v>1806</v>
      </c>
      <c r="R92" s="15" t="s">
        <v>343</v>
      </c>
      <c r="S92" s="12">
        <v>39124</v>
      </c>
      <c r="T92" s="10" t="s">
        <v>1803</v>
      </c>
      <c r="U92" s="44" t="s">
        <v>1287</v>
      </c>
    </row>
    <row r="93" spans="2:21" s="23" customFormat="1" ht="89.25">
      <c r="B93" s="49" t="s">
        <v>1305</v>
      </c>
      <c r="C93" s="12">
        <v>39106</v>
      </c>
      <c r="D93" s="12">
        <v>39106</v>
      </c>
      <c r="E93" s="12"/>
      <c r="F93" s="15" t="s">
        <v>1373</v>
      </c>
      <c r="G93" s="16" t="s">
        <v>262</v>
      </c>
      <c r="H93" s="15" t="s">
        <v>1220</v>
      </c>
      <c r="I93" s="16" t="s">
        <v>1327</v>
      </c>
      <c r="J93" s="15" t="s">
        <v>1414</v>
      </c>
      <c r="K93" s="10" t="s">
        <v>1780</v>
      </c>
      <c r="L93" s="10" t="s">
        <v>672</v>
      </c>
      <c r="M93" s="10" t="s">
        <v>692</v>
      </c>
      <c r="N93" s="16" t="s">
        <v>1326</v>
      </c>
      <c r="O93" s="10" t="s">
        <v>1207</v>
      </c>
      <c r="P93" s="16" t="s">
        <v>26</v>
      </c>
      <c r="Q93" s="124" t="s">
        <v>1331</v>
      </c>
      <c r="R93" s="9" t="s">
        <v>1210</v>
      </c>
      <c r="S93" s="12">
        <v>39106</v>
      </c>
      <c r="T93" s="20" t="s">
        <v>1332</v>
      </c>
      <c r="U93" s="44" t="s">
        <v>339</v>
      </c>
    </row>
    <row r="94" spans="2:21" s="23" customFormat="1" ht="89.25">
      <c r="B94" s="49" t="s">
        <v>1305</v>
      </c>
      <c r="C94" s="12">
        <v>39104</v>
      </c>
      <c r="D94" s="12">
        <v>39104</v>
      </c>
      <c r="E94" s="12"/>
      <c r="F94" s="15" t="s">
        <v>260</v>
      </c>
      <c r="G94" s="16" t="s">
        <v>261</v>
      </c>
      <c r="H94" s="16">
        <v>112</v>
      </c>
      <c r="I94" s="16" t="s">
        <v>1327</v>
      </c>
      <c r="J94" s="15" t="s">
        <v>1414</v>
      </c>
      <c r="K94" s="10" t="s">
        <v>1294</v>
      </c>
      <c r="L94" s="10" t="s">
        <v>672</v>
      </c>
      <c r="M94" s="10" t="s">
        <v>692</v>
      </c>
      <c r="N94" s="16" t="s">
        <v>1326</v>
      </c>
      <c r="O94" s="10" t="s">
        <v>1207</v>
      </c>
      <c r="P94" s="16" t="s">
        <v>26</v>
      </c>
      <c r="Q94" s="124" t="s">
        <v>1331</v>
      </c>
      <c r="R94" s="9" t="s">
        <v>1210</v>
      </c>
      <c r="S94" s="12">
        <v>39104</v>
      </c>
      <c r="T94" s="20" t="s">
        <v>1332</v>
      </c>
      <c r="U94" s="44" t="s">
        <v>339</v>
      </c>
    </row>
    <row r="95" spans="2:21" s="23" customFormat="1" ht="38.25">
      <c r="B95" s="60" t="s">
        <v>1305</v>
      </c>
      <c r="C95" s="57">
        <v>39103</v>
      </c>
      <c r="D95" s="57" t="s">
        <v>258</v>
      </c>
      <c r="E95" s="57"/>
      <c r="F95" s="58" t="s">
        <v>1322</v>
      </c>
      <c r="G95" s="59" t="s">
        <v>259</v>
      </c>
      <c r="H95" s="59">
        <v>330</v>
      </c>
      <c r="I95" s="60" t="s">
        <v>1327</v>
      </c>
      <c r="J95" s="58" t="s">
        <v>1327</v>
      </c>
      <c r="K95" s="61" t="s">
        <v>1328</v>
      </c>
      <c r="L95" s="61" t="s">
        <v>1220</v>
      </c>
      <c r="M95" s="61" t="s">
        <v>1220</v>
      </c>
      <c r="N95" s="59" t="s">
        <v>1325</v>
      </c>
      <c r="O95" s="61" t="s">
        <v>1402</v>
      </c>
      <c r="P95" s="59" t="s">
        <v>26</v>
      </c>
      <c r="Q95" s="121" t="s">
        <v>1220</v>
      </c>
      <c r="R95" s="58" t="s">
        <v>1220</v>
      </c>
      <c r="S95" s="57">
        <v>39103</v>
      </c>
      <c r="T95" s="61"/>
      <c r="U95" s="44" t="s">
        <v>1287</v>
      </c>
    </row>
    <row r="96" spans="2:21" s="23" customFormat="1" ht="25.5">
      <c r="B96" s="49" t="s">
        <v>1305</v>
      </c>
      <c r="C96" s="12">
        <v>39100</v>
      </c>
      <c r="D96" s="12">
        <v>39100</v>
      </c>
      <c r="E96" s="12"/>
      <c r="F96" s="12" t="s">
        <v>1322</v>
      </c>
      <c r="G96" s="15" t="s">
        <v>1468</v>
      </c>
      <c r="H96" s="16">
        <v>45</v>
      </c>
      <c r="I96" s="16" t="s">
        <v>1401</v>
      </c>
      <c r="J96" s="15" t="s">
        <v>1401</v>
      </c>
      <c r="K96" s="10" t="s">
        <v>1530</v>
      </c>
      <c r="L96" s="10" t="s">
        <v>691</v>
      </c>
      <c r="M96" s="10" t="s">
        <v>692</v>
      </c>
      <c r="N96" s="16" t="s">
        <v>1326</v>
      </c>
      <c r="O96" s="10" t="s">
        <v>1207</v>
      </c>
      <c r="P96" s="16" t="s">
        <v>26</v>
      </c>
      <c r="Q96" s="120" t="s">
        <v>1531</v>
      </c>
      <c r="R96" s="15" t="s">
        <v>1532</v>
      </c>
      <c r="S96" s="12">
        <v>39100</v>
      </c>
      <c r="T96" s="10"/>
      <c r="U96" s="44" t="s">
        <v>1287</v>
      </c>
    </row>
    <row r="97" spans="2:21" s="23" customFormat="1" ht="63.75">
      <c r="B97" s="49" t="s">
        <v>1305</v>
      </c>
      <c r="C97" s="12" t="s">
        <v>257</v>
      </c>
      <c r="D97" s="12" t="s">
        <v>1535</v>
      </c>
      <c r="E97" s="12"/>
      <c r="F97" s="15" t="s">
        <v>1220</v>
      </c>
      <c r="G97" s="16" t="s">
        <v>1220</v>
      </c>
      <c r="H97" s="15" t="s">
        <v>1220</v>
      </c>
      <c r="I97" s="15"/>
      <c r="J97" s="15" t="s">
        <v>966</v>
      </c>
      <c r="K97" s="10" t="s">
        <v>1536</v>
      </c>
      <c r="L97" s="10" t="s">
        <v>1776</v>
      </c>
      <c r="M97" s="10" t="s">
        <v>383</v>
      </c>
      <c r="N97" s="16" t="s">
        <v>1507</v>
      </c>
      <c r="O97" s="10" t="s">
        <v>1207</v>
      </c>
      <c r="P97" s="16" t="s">
        <v>26</v>
      </c>
      <c r="Q97" s="125" t="s">
        <v>1781</v>
      </c>
      <c r="R97" s="16" t="s">
        <v>1537</v>
      </c>
      <c r="S97" s="12">
        <v>39105</v>
      </c>
      <c r="T97" s="21" t="s">
        <v>1437</v>
      </c>
      <c r="U97" s="45" t="s">
        <v>1462</v>
      </c>
    </row>
    <row r="98" spans="2:21" s="23" customFormat="1" ht="25.5">
      <c r="B98" s="60" t="s">
        <v>1305</v>
      </c>
      <c r="C98" s="57">
        <v>39096</v>
      </c>
      <c r="D98" s="57" t="s">
        <v>1528</v>
      </c>
      <c r="E98" s="57"/>
      <c r="F98" s="58" t="s">
        <v>1322</v>
      </c>
      <c r="G98" s="59" t="s">
        <v>1529</v>
      </c>
      <c r="H98" s="59">
        <v>210</v>
      </c>
      <c r="I98" s="60" t="s">
        <v>1327</v>
      </c>
      <c r="J98" s="58" t="s">
        <v>1327</v>
      </c>
      <c r="K98" s="61" t="s">
        <v>1328</v>
      </c>
      <c r="L98" s="61" t="s">
        <v>1220</v>
      </c>
      <c r="M98" s="61" t="s">
        <v>1220</v>
      </c>
      <c r="N98" s="59" t="s">
        <v>1325</v>
      </c>
      <c r="O98" s="61" t="s">
        <v>1402</v>
      </c>
      <c r="P98" s="59" t="s">
        <v>26</v>
      </c>
      <c r="Q98" s="121" t="s">
        <v>1220</v>
      </c>
      <c r="R98" s="58" t="s">
        <v>1220</v>
      </c>
      <c r="S98" s="57">
        <v>39096</v>
      </c>
      <c r="T98" s="61" t="s">
        <v>1782</v>
      </c>
      <c r="U98" s="44" t="s">
        <v>1287</v>
      </c>
    </row>
    <row r="99" spans="2:21" s="23" customFormat="1" ht="76.5">
      <c r="B99" s="49" t="s">
        <v>1305</v>
      </c>
      <c r="C99" s="12">
        <v>39092</v>
      </c>
      <c r="D99" s="12" t="s">
        <v>368</v>
      </c>
      <c r="E99" s="12"/>
      <c r="F99" s="15" t="s">
        <v>1220</v>
      </c>
      <c r="G99" s="16" t="s">
        <v>1220</v>
      </c>
      <c r="H99" s="15" t="s">
        <v>1220</v>
      </c>
      <c r="I99" s="15"/>
      <c r="J99" s="15" t="s">
        <v>1401</v>
      </c>
      <c r="K99" s="10" t="s">
        <v>1526</v>
      </c>
      <c r="L99" s="46" t="s">
        <v>670</v>
      </c>
      <c r="M99" s="10" t="s">
        <v>390</v>
      </c>
      <c r="N99" s="16" t="s">
        <v>1281</v>
      </c>
      <c r="O99" s="10" t="s">
        <v>1233</v>
      </c>
      <c r="P99" s="16" t="s">
        <v>26</v>
      </c>
      <c r="Q99" s="120" t="s">
        <v>1524</v>
      </c>
      <c r="R99" s="15" t="s">
        <v>1525</v>
      </c>
      <c r="S99" s="12">
        <v>39124</v>
      </c>
      <c r="T99" s="10" t="s">
        <v>1527</v>
      </c>
      <c r="U99" s="44" t="s">
        <v>1287</v>
      </c>
    </row>
    <row r="100" spans="2:21" s="23" customFormat="1" ht="25.5">
      <c r="B100" s="49" t="s">
        <v>1305</v>
      </c>
      <c r="C100" s="12">
        <v>39091</v>
      </c>
      <c r="D100" s="12">
        <v>39091</v>
      </c>
      <c r="E100" s="12"/>
      <c r="F100" s="15" t="s">
        <v>1520</v>
      </c>
      <c r="G100" s="16" t="s">
        <v>1521</v>
      </c>
      <c r="H100" s="16">
        <v>17</v>
      </c>
      <c r="I100" s="16" t="s">
        <v>1401</v>
      </c>
      <c r="J100" s="15" t="s">
        <v>1401</v>
      </c>
      <c r="K100" s="10" t="s">
        <v>1522</v>
      </c>
      <c r="L100" s="10" t="s">
        <v>691</v>
      </c>
      <c r="M100" s="10" t="s">
        <v>692</v>
      </c>
      <c r="N100" s="16" t="s">
        <v>1326</v>
      </c>
      <c r="O100" s="10" t="s">
        <v>1207</v>
      </c>
      <c r="P100" s="16" t="s">
        <v>26</v>
      </c>
      <c r="Q100" s="120" t="s">
        <v>1523</v>
      </c>
      <c r="R100" s="15" t="s">
        <v>342</v>
      </c>
      <c r="S100" s="12">
        <v>39091</v>
      </c>
      <c r="T100" s="10"/>
      <c r="U100" s="44" t="s">
        <v>1287</v>
      </c>
    </row>
    <row r="101" spans="2:21" s="23" customFormat="1" ht="63.75">
      <c r="B101" s="49" t="s">
        <v>1305</v>
      </c>
      <c r="C101" s="12">
        <v>39090</v>
      </c>
      <c r="D101" s="12">
        <v>39090</v>
      </c>
      <c r="E101" s="12"/>
      <c r="F101" s="15" t="s">
        <v>1516</v>
      </c>
      <c r="G101" s="16" t="s">
        <v>1517</v>
      </c>
      <c r="H101" s="16">
        <v>195</v>
      </c>
      <c r="I101" s="16" t="s">
        <v>1327</v>
      </c>
      <c r="J101" s="15" t="s">
        <v>966</v>
      </c>
      <c r="K101" s="10" t="s">
        <v>1783</v>
      </c>
      <c r="L101" s="10" t="s">
        <v>691</v>
      </c>
      <c r="M101" s="10" t="s">
        <v>692</v>
      </c>
      <c r="N101" s="16" t="s">
        <v>1326</v>
      </c>
      <c r="O101" s="10" t="s">
        <v>1207</v>
      </c>
      <c r="P101" s="16" t="s">
        <v>26</v>
      </c>
      <c r="Q101" s="120" t="s">
        <v>1518</v>
      </c>
      <c r="R101" s="15" t="s">
        <v>1519</v>
      </c>
      <c r="S101" s="12" t="s">
        <v>1218</v>
      </c>
      <c r="T101" s="21" t="s">
        <v>1437</v>
      </c>
      <c r="U101" s="45" t="s">
        <v>1462</v>
      </c>
    </row>
    <row r="102" spans="2:21" s="23" customFormat="1" ht="63.75">
      <c r="B102" s="49" t="s">
        <v>1305</v>
      </c>
      <c r="C102" s="12">
        <v>39087</v>
      </c>
      <c r="D102" s="12">
        <v>39087</v>
      </c>
      <c r="E102" s="12"/>
      <c r="F102" s="15" t="s">
        <v>1510</v>
      </c>
      <c r="G102" s="16" t="s">
        <v>1511</v>
      </c>
      <c r="H102" s="16">
        <v>270</v>
      </c>
      <c r="I102" s="16" t="s">
        <v>1327</v>
      </c>
      <c r="J102" s="15" t="s">
        <v>966</v>
      </c>
      <c r="K102" s="10" t="s">
        <v>1512</v>
      </c>
      <c r="L102" s="10" t="s">
        <v>691</v>
      </c>
      <c r="M102" s="10" t="s">
        <v>692</v>
      </c>
      <c r="N102" s="16" t="s">
        <v>1326</v>
      </c>
      <c r="O102" s="10" t="s">
        <v>1207</v>
      </c>
      <c r="P102" s="16" t="s">
        <v>26</v>
      </c>
      <c r="Q102" s="123" t="s">
        <v>1778</v>
      </c>
      <c r="R102" s="9" t="s">
        <v>341</v>
      </c>
      <c r="S102" s="13" t="s">
        <v>1218</v>
      </c>
      <c r="T102" s="21" t="s">
        <v>1437</v>
      </c>
      <c r="U102" s="45" t="s">
        <v>1462</v>
      </c>
    </row>
    <row r="103" spans="2:21" s="23" customFormat="1" ht="25.5">
      <c r="B103" s="49" t="s">
        <v>1305</v>
      </c>
      <c r="C103" s="12">
        <v>39087</v>
      </c>
      <c r="D103" s="12">
        <v>39087</v>
      </c>
      <c r="E103" s="12"/>
      <c r="F103" s="15" t="s">
        <v>1220</v>
      </c>
      <c r="G103" s="16" t="s">
        <v>1220</v>
      </c>
      <c r="H103" s="15" t="s">
        <v>1220</v>
      </c>
      <c r="I103" s="15"/>
      <c r="J103" s="15" t="s">
        <v>1401</v>
      </c>
      <c r="K103" s="10" t="s">
        <v>1513</v>
      </c>
      <c r="L103" s="46" t="s">
        <v>670</v>
      </c>
      <c r="M103" s="10" t="s">
        <v>379</v>
      </c>
      <c r="N103" s="16" t="s">
        <v>1399</v>
      </c>
      <c r="O103" s="10" t="s">
        <v>1233</v>
      </c>
      <c r="P103" s="16" t="s">
        <v>26</v>
      </c>
      <c r="Q103" s="120" t="s">
        <v>1514</v>
      </c>
      <c r="R103" s="15" t="s">
        <v>1515</v>
      </c>
      <c r="S103" s="12">
        <v>39087</v>
      </c>
      <c r="T103" s="10"/>
      <c r="U103" s="44" t="s">
        <v>1287</v>
      </c>
    </row>
    <row r="104" spans="2:21" s="23" customFormat="1" ht="63.75">
      <c r="B104" s="49" t="s">
        <v>1305</v>
      </c>
      <c r="C104" s="12">
        <v>39085</v>
      </c>
      <c r="D104" s="12">
        <v>39086</v>
      </c>
      <c r="E104" s="12"/>
      <c r="F104" s="15" t="s">
        <v>1220</v>
      </c>
      <c r="G104" s="16" t="s">
        <v>1220</v>
      </c>
      <c r="H104" s="15" t="s">
        <v>1220</v>
      </c>
      <c r="I104" s="15"/>
      <c r="J104" s="15" t="s">
        <v>1804</v>
      </c>
      <c r="K104" s="10" t="s">
        <v>1506</v>
      </c>
      <c r="L104" s="10" t="s">
        <v>378</v>
      </c>
      <c r="M104" s="10" t="s">
        <v>383</v>
      </c>
      <c r="N104" s="16" t="s">
        <v>1507</v>
      </c>
      <c r="O104" s="10" t="s">
        <v>1207</v>
      </c>
      <c r="P104" s="16" t="s">
        <v>26</v>
      </c>
      <c r="Q104" s="120" t="s">
        <v>1807</v>
      </c>
      <c r="R104" s="10" t="s">
        <v>1508</v>
      </c>
      <c r="S104" s="12">
        <v>39108</v>
      </c>
      <c r="T104" s="10" t="s">
        <v>1509</v>
      </c>
      <c r="U104" s="44" t="s">
        <v>1287</v>
      </c>
    </row>
    <row r="105" spans="2:21" s="23" customFormat="1" ht="76.5">
      <c r="B105" s="49" t="s">
        <v>1305</v>
      </c>
      <c r="C105" s="12">
        <v>39085</v>
      </c>
      <c r="D105" s="12">
        <v>39086</v>
      </c>
      <c r="E105" s="12"/>
      <c r="F105" s="15" t="s">
        <v>1478</v>
      </c>
      <c r="G105" s="16" t="s">
        <v>1479</v>
      </c>
      <c r="H105" s="16">
        <v>130</v>
      </c>
      <c r="I105" s="16" t="s">
        <v>1327</v>
      </c>
      <c r="J105" s="15" t="s">
        <v>966</v>
      </c>
      <c r="K105" s="10" t="s">
        <v>1480</v>
      </c>
      <c r="L105" s="10" t="s">
        <v>691</v>
      </c>
      <c r="M105" s="10" t="s">
        <v>692</v>
      </c>
      <c r="N105" s="16" t="s">
        <v>1326</v>
      </c>
      <c r="O105" s="10" t="s">
        <v>1207</v>
      </c>
      <c r="P105" s="16" t="s">
        <v>26</v>
      </c>
      <c r="Q105" s="120" t="s">
        <v>1503</v>
      </c>
      <c r="R105" s="15" t="s">
        <v>1504</v>
      </c>
      <c r="S105" s="12">
        <v>39085</v>
      </c>
      <c r="T105" s="10" t="s">
        <v>1505</v>
      </c>
      <c r="U105" s="44" t="s">
        <v>1287</v>
      </c>
    </row>
    <row r="106" spans="2:21" s="23" customFormat="1" ht="38.25">
      <c r="B106" s="49" t="s">
        <v>1305</v>
      </c>
      <c r="C106" s="12">
        <v>39084</v>
      </c>
      <c r="D106" s="12" t="s">
        <v>1476</v>
      </c>
      <c r="E106" s="12"/>
      <c r="F106" s="15" t="s">
        <v>1474</v>
      </c>
      <c r="G106" s="16" t="s">
        <v>1475</v>
      </c>
      <c r="H106" s="16">
        <v>750</v>
      </c>
      <c r="I106" s="16" t="s">
        <v>1327</v>
      </c>
      <c r="J106" s="15" t="s">
        <v>1794</v>
      </c>
      <c r="K106" s="10" t="s">
        <v>1795</v>
      </c>
      <c r="L106" s="10" t="s">
        <v>378</v>
      </c>
      <c r="M106" s="10" t="s">
        <v>692</v>
      </c>
      <c r="N106" s="16" t="s">
        <v>1326</v>
      </c>
      <c r="O106" s="10" t="s">
        <v>1207</v>
      </c>
      <c r="P106" s="16" t="s">
        <v>26</v>
      </c>
      <c r="Q106" s="120" t="s">
        <v>1796</v>
      </c>
      <c r="R106" s="15" t="s">
        <v>1477</v>
      </c>
      <c r="S106" s="12">
        <v>39085</v>
      </c>
      <c r="T106" s="10" t="s">
        <v>1808</v>
      </c>
      <c r="U106" s="44" t="s">
        <v>1287</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28.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01" t="s">
        <v>385</v>
      </c>
      <c r="B1" s="501"/>
      <c r="C1" s="501"/>
      <c r="D1" s="501"/>
      <c r="E1" s="501"/>
      <c r="F1" s="501"/>
      <c r="G1" s="501"/>
    </row>
    <row r="2" ht="23.25" customHeight="1" thickBot="1">
      <c r="A2" s="145" t="s">
        <v>832</v>
      </c>
    </row>
    <row r="3" spans="1:7" ht="22.5" thickBot="1">
      <c r="A3" s="42" t="s">
        <v>1317</v>
      </c>
      <c r="B3" s="42" t="s">
        <v>1318</v>
      </c>
      <c r="C3" s="42" t="s">
        <v>1300</v>
      </c>
      <c r="D3" s="42" t="s">
        <v>1301</v>
      </c>
      <c r="E3" s="42" t="s">
        <v>1302</v>
      </c>
      <c r="F3" s="174" t="s">
        <v>1303</v>
      </c>
      <c r="G3" s="177" t="s">
        <v>1304</v>
      </c>
    </row>
    <row r="4" spans="1:7" ht="23.25" customHeight="1" thickBot="1">
      <c r="A4" s="34" t="s">
        <v>1305</v>
      </c>
      <c r="B4" s="34" t="s">
        <v>1306</v>
      </c>
      <c r="C4" s="35">
        <v>44640</v>
      </c>
      <c r="D4" s="35">
        <v>540</v>
      </c>
      <c r="E4" s="35">
        <f>SUM(C4-D4)</f>
        <v>44100</v>
      </c>
      <c r="F4" s="175">
        <v>1637</v>
      </c>
      <c r="G4" s="178">
        <f aca="true" t="shared" si="0" ref="G4:G9">(E4-F4)/E4</f>
        <v>0.9628798185941043</v>
      </c>
    </row>
    <row r="5" spans="1:7" ht="23.25" customHeight="1" thickBot="1">
      <c r="A5" s="34" t="s">
        <v>1307</v>
      </c>
      <c r="B5" s="34" t="s">
        <v>1306</v>
      </c>
      <c r="C5" s="35">
        <v>40320</v>
      </c>
      <c r="D5" s="35">
        <v>3060</v>
      </c>
      <c r="E5" s="35">
        <f>SUM(C5-D5)</f>
        <v>37260</v>
      </c>
      <c r="F5" s="176">
        <v>365</v>
      </c>
      <c r="G5" s="178">
        <f t="shared" si="0"/>
        <v>0.99020397208803</v>
      </c>
    </row>
    <row r="6" spans="1:7" ht="23.25" customHeight="1" thickBot="1">
      <c r="A6" s="34" t="s">
        <v>1308</v>
      </c>
      <c r="B6" s="34" t="s">
        <v>1306</v>
      </c>
      <c r="C6" s="35">
        <v>44640</v>
      </c>
      <c r="D6" s="35">
        <v>570</v>
      </c>
      <c r="E6" s="35">
        <f>SUM(C6-D6)</f>
        <v>44070</v>
      </c>
      <c r="F6" s="176">
        <v>0</v>
      </c>
      <c r="G6" s="179">
        <f t="shared" si="0"/>
        <v>1</v>
      </c>
    </row>
    <row r="7" spans="1:7" ht="23.25" customHeight="1" thickBot="1">
      <c r="A7" s="34" t="s">
        <v>1309</v>
      </c>
      <c r="B7" s="34" t="s">
        <v>1306</v>
      </c>
      <c r="C7" s="35">
        <v>43200</v>
      </c>
      <c r="D7" s="35">
        <v>530</v>
      </c>
      <c r="E7" s="35">
        <f>SUM(C7-D7)</f>
        <v>42670</v>
      </c>
      <c r="F7" s="176">
        <v>0</v>
      </c>
      <c r="G7" s="179">
        <f t="shared" si="0"/>
        <v>1</v>
      </c>
    </row>
    <row r="8" spans="1:7" ht="23.25" customHeight="1" thickBot="1">
      <c r="A8" s="34" t="s">
        <v>1310</v>
      </c>
      <c r="B8" s="34" t="s">
        <v>1306</v>
      </c>
      <c r="C8" s="35">
        <v>44640</v>
      </c>
      <c r="D8" s="35">
        <v>1695</v>
      </c>
      <c r="E8" s="35">
        <f aca="true" t="shared" si="1" ref="E8:E20">SUM(C8-D8)</f>
        <v>42945</v>
      </c>
      <c r="F8" s="176">
        <v>0</v>
      </c>
      <c r="G8" s="179">
        <f t="shared" si="0"/>
        <v>1</v>
      </c>
    </row>
    <row r="9" spans="1:7" ht="23.25" customHeight="1">
      <c r="A9" s="502" t="s">
        <v>831</v>
      </c>
      <c r="B9" s="502" t="s">
        <v>1306</v>
      </c>
      <c r="C9" s="40">
        <f>SUM(C4:C8)</f>
        <v>217440</v>
      </c>
      <c r="D9" s="504">
        <f>SUM(D4:D8)</f>
        <v>6395</v>
      </c>
      <c r="E9" s="504">
        <f>C9-D9</f>
        <v>211045</v>
      </c>
      <c r="F9" s="516">
        <f>SUM(F4:F8)</f>
        <v>2002</v>
      </c>
      <c r="G9" s="537">
        <f t="shared" si="0"/>
        <v>0.990513871449217</v>
      </c>
    </row>
    <row r="10" spans="1:7" ht="23.25" customHeight="1" thickBot="1">
      <c r="A10" s="503"/>
      <c r="B10" s="503"/>
      <c r="C10" s="41" t="s">
        <v>708</v>
      </c>
      <c r="D10" s="505"/>
      <c r="E10" s="505"/>
      <c r="F10" s="517"/>
      <c r="G10" s="538"/>
    </row>
    <row r="11" spans="1:7" ht="23.25" customHeight="1">
      <c r="A11" s="141"/>
      <c r="B11" s="141"/>
      <c r="C11" s="141"/>
      <c r="D11" s="142"/>
      <c r="E11" s="142"/>
      <c r="F11" s="143"/>
      <c r="G11" s="144"/>
    </row>
    <row r="12" spans="1:7" ht="23.25" customHeight="1" thickBot="1">
      <c r="A12" s="145" t="s">
        <v>833</v>
      </c>
      <c r="B12" s="141"/>
      <c r="C12" s="141"/>
      <c r="D12" s="142"/>
      <c r="E12" s="142"/>
      <c r="F12" s="143"/>
      <c r="G12" s="144"/>
    </row>
    <row r="13" spans="1:7" ht="22.5" thickBot="1">
      <c r="A13" s="42" t="s">
        <v>1317</v>
      </c>
      <c r="B13" s="42" t="s">
        <v>1318</v>
      </c>
      <c r="C13" s="42" t="s">
        <v>1300</v>
      </c>
      <c r="D13" s="42" t="s">
        <v>1301</v>
      </c>
      <c r="E13" s="42" t="s">
        <v>1302</v>
      </c>
      <c r="F13" s="42" t="s">
        <v>1303</v>
      </c>
      <c r="G13" s="42" t="s">
        <v>1304</v>
      </c>
    </row>
    <row r="14" spans="1:7" ht="23.25" customHeight="1" thickBot="1">
      <c r="A14" s="34" t="s">
        <v>1311</v>
      </c>
      <c r="B14" s="34" t="s">
        <v>1306</v>
      </c>
      <c r="C14" s="35">
        <v>43200</v>
      </c>
      <c r="D14" s="35">
        <v>3230</v>
      </c>
      <c r="E14" s="35">
        <f t="shared" si="1"/>
        <v>39970</v>
      </c>
      <c r="F14" s="34">
        <v>830</v>
      </c>
      <c r="G14" s="36">
        <f aca="true" t="shared" si="2" ref="G14:G20">(E14-F14)/E14</f>
        <v>0.9792344258193645</v>
      </c>
    </row>
    <row r="15" spans="1:7" ht="23.25" customHeight="1" thickBot="1">
      <c r="A15" s="34" t="s">
        <v>1312</v>
      </c>
      <c r="B15" s="34" t="s">
        <v>1306</v>
      </c>
      <c r="C15" s="35">
        <v>44640</v>
      </c>
      <c r="D15" s="35">
        <v>1735</v>
      </c>
      <c r="E15" s="35">
        <f t="shared" si="1"/>
        <v>42905</v>
      </c>
      <c r="F15" s="34">
        <v>375</v>
      </c>
      <c r="G15" s="36">
        <f t="shared" si="2"/>
        <v>0.9912597599347396</v>
      </c>
    </row>
    <row r="16" spans="1:7" ht="23.25" customHeight="1" thickBot="1">
      <c r="A16" s="34" t="s">
        <v>1313</v>
      </c>
      <c r="B16" s="34" t="s">
        <v>1306</v>
      </c>
      <c r="C16" s="35">
        <v>44640</v>
      </c>
      <c r="D16" s="35">
        <v>2160</v>
      </c>
      <c r="E16" s="35">
        <f t="shared" si="1"/>
        <v>42480</v>
      </c>
      <c r="F16" s="34">
        <v>160</v>
      </c>
      <c r="G16" s="36">
        <f t="shared" si="2"/>
        <v>0.9962335216572504</v>
      </c>
    </row>
    <row r="17" spans="1:7" ht="23.25" customHeight="1" thickBot="1">
      <c r="A17" s="34" t="s">
        <v>1314</v>
      </c>
      <c r="B17" s="34" t="s">
        <v>1306</v>
      </c>
      <c r="C17" s="35">
        <v>43200</v>
      </c>
      <c r="D17" s="35">
        <v>5760</v>
      </c>
      <c r="E17" s="35">
        <f t="shared" si="1"/>
        <v>37440</v>
      </c>
      <c r="F17" s="35">
        <v>0</v>
      </c>
      <c r="G17" s="43">
        <f t="shared" si="2"/>
        <v>1</v>
      </c>
    </row>
    <row r="18" spans="1:7" ht="23.25" customHeight="1" thickBot="1">
      <c r="A18" s="37" t="s">
        <v>1315</v>
      </c>
      <c r="B18" s="37" t="s">
        <v>1306</v>
      </c>
      <c r="C18" s="35">
        <v>44640</v>
      </c>
      <c r="D18" s="35">
        <v>720</v>
      </c>
      <c r="E18" s="38">
        <f t="shared" si="1"/>
        <v>43920</v>
      </c>
      <c r="F18" s="38">
        <v>312</v>
      </c>
      <c r="G18" s="36">
        <f t="shared" si="2"/>
        <v>0.992896174863388</v>
      </c>
    </row>
    <row r="19" spans="1:7" ht="23.25" customHeight="1" thickBot="1">
      <c r="A19" s="37" t="s">
        <v>1392</v>
      </c>
      <c r="B19" s="37" t="s">
        <v>1306</v>
      </c>
      <c r="C19" s="35">
        <v>43200</v>
      </c>
      <c r="D19" s="35">
        <v>1705</v>
      </c>
      <c r="E19" s="38">
        <f t="shared" si="1"/>
        <v>41495</v>
      </c>
      <c r="F19" s="38">
        <v>280</v>
      </c>
      <c r="G19" s="36">
        <f t="shared" si="2"/>
        <v>0.9932521990601277</v>
      </c>
    </row>
    <row r="20" spans="1:7" ht="23.25" customHeight="1" thickBot="1">
      <c r="A20" s="37" t="s">
        <v>1393</v>
      </c>
      <c r="B20" s="37" t="s">
        <v>1306</v>
      </c>
      <c r="C20" s="38">
        <v>44640</v>
      </c>
      <c r="D20" s="35">
        <v>435</v>
      </c>
      <c r="E20" s="38">
        <f t="shared" si="1"/>
        <v>44205</v>
      </c>
      <c r="F20" s="38">
        <f>321+60+146</f>
        <v>527</v>
      </c>
      <c r="G20" s="36">
        <f t="shared" si="2"/>
        <v>0.988078271688723</v>
      </c>
    </row>
    <row r="21" spans="1:7" ht="23.25" customHeight="1">
      <c r="A21" s="502" t="s">
        <v>34</v>
      </c>
      <c r="B21" s="502" t="s">
        <v>1306</v>
      </c>
      <c r="C21" s="40">
        <f>C9+SUM(C14:C20)</f>
        <v>525600</v>
      </c>
      <c r="D21" s="504">
        <f>D9+SUM(D14:D20)</f>
        <v>22140</v>
      </c>
      <c r="E21" s="504">
        <f>C21-D21</f>
        <v>503460</v>
      </c>
      <c r="F21" s="516">
        <f>F9+SUM(F14:F20)</f>
        <v>4486</v>
      </c>
      <c r="G21" s="539">
        <f>(E21-F21)/E21</f>
        <v>0.9910896595558734</v>
      </c>
    </row>
    <row r="22" spans="1:7" ht="23.25" customHeight="1" thickBot="1">
      <c r="A22" s="503"/>
      <c r="B22" s="503"/>
      <c r="C22" s="41" t="s">
        <v>1190</v>
      </c>
      <c r="D22" s="505"/>
      <c r="E22" s="505"/>
      <c r="F22" s="517"/>
      <c r="G22" s="538"/>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29.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01" t="s">
        <v>921</v>
      </c>
      <c r="B1" s="501"/>
      <c r="C1" s="501"/>
      <c r="D1" s="501"/>
      <c r="E1" s="501"/>
      <c r="F1" s="501"/>
      <c r="G1" s="501"/>
    </row>
    <row r="2" spans="1:7" ht="23.25" customHeight="1" thickBot="1">
      <c r="A2" s="145" t="s">
        <v>835</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thickBot="1">
      <c r="A4" s="34" t="s">
        <v>1305</v>
      </c>
      <c r="B4" s="34" t="s">
        <v>1306</v>
      </c>
      <c r="C4" s="35">
        <v>11880</v>
      </c>
      <c r="D4" s="34"/>
      <c r="E4" s="35">
        <f aca="true" t="shared" si="0" ref="E4:E15">SUM(C4-D4)</f>
        <v>11880</v>
      </c>
      <c r="F4" s="35"/>
      <c r="G4" s="36">
        <f aca="true" t="shared" si="1" ref="G4:G15">(E4-F4)/E4</f>
        <v>1</v>
      </c>
      <c r="H4">
        <v>22</v>
      </c>
    </row>
    <row r="5" spans="1:8" ht="23.25" customHeight="1" hidden="1" thickBot="1">
      <c r="A5" s="34" t="s">
        <v>1307</v>
      </c>
      <c r="B5" s="34" t="s">
        <v>1306</v>
      </c>
      <c r="C5" s="35">
        <v>10800</v>
      </c>
      <c r="D5" s="35"/>
      <c r="E5" s="35">
        <f t="shared" si="0"/>
        <v>10800</v>
      </c>
      <c r="F5" s="35"/>
      <c r="G5" s="36">
        <f t="shared" si="1"/>
        <v>1</v>
      </c>
      <c r="H5">
        <v>20</v>
      </c>
    </row>
    <row r="6" spans="1:8" ht="23.25" customHeight="1" hidden="1" thickBot="1">
      <c r="A6" s="34" t="s">
        <v>1308</v>
      </c>
      <c r="B6" s="34" t="s">
        <v>1306</v>
      </c>
      <c r="C6" s="35">
        <v>11880</v>
      </c>
      <c r="D6" s="34"/>
      <c r="E6" s="35">
        <f t="shared" si="0"/>
        <v>11880</v>
      </c>
      <c r="F6" s="34"/>
      <c r="G6" s="36">
        <f t="shared" si="1"/>
        <v>1</v>
      </c>
      <c r="H6">
        <v>22</v>
      </c>
    </row>
    <row r="7" spans="1:8" ht="23.25" customHeight="1" hidden="1" thickBot="1">
      <c r="A7" s="34" t="s">
        <v>1309</v>
      </c>
      <c r="B7" s="34" t="s">
        <v>1306</v>
      </c>
      <c r="C7" s="35">
        <v>11340</v>
      </c>
      <c r="D7" s="34"/>
      <c r="E7" s="35">
        <f t="shared" si="0"/>
        <v>11340</v>
      </c>
      <c r="F7" s="34"/>
      <c r="G7" s="36">
        <f t="shared" si="1"/>
        <v>1</v>
      </c>
      <c r="H7">
        <v>21</v>
      </c>
    </row>
    <row r="8" spans="1:8" ht="23.25" customHeight="1" hidden="1" thickBot="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435</v>
      </c>
      <c r="E15" s="38">
        <f t="shared" si="0"/>
        <v>12525</v>
      </c>
      <c r="F15" s="38">
        <f>146+370</f>
        <v>516</v>
      </c>
      <c r="G15" s="36">
        <f t="shared" si="1"/>
        <v>0.9588023952095809</v>
      </c>
      <c r="H15">
        <v>18</v>
      </c>
      <c r="I15" s="140">
        <v>1080</v>
      </c>
    </row>
    <row r="16" spans="1:7" ht="23.25" customHeight="1">
      <c r="A16" s="502" t="s">
        <v>834</v>
      </c>
      <c r="B16" s="502" t="s">
        <v>847</v>
      </c>
      <c r="C16" s="40">
        <f>SUM(C9:C15)</f>
        <v>105840</v>
      </c>
      <c r="D16" s="504">
        <f>SUM(D4:D15)</f>
        <v>750</v>
      </c>
      <c r="E16" s="504">
        <f>C16-D16</f>
        <v>105090</v>
      </c>
      <c r="F16" s="540">
        <f>SUM(F4:F15)</f>
        <v>2028</v>
      </c>
      <c r="G16" s="542">
        <f>(E16-F16)/E16</f>
        <v>0.9807022552098201</v>
      </c>
    </row>
    <row r="17" spans="1:7" ht="23.25" customHeight="1" thickBot="1">
      <c r="A17" s="503"/>
      <c r="B17" s="503"/>
      <c r="C17" s="41" t="s">
        <v>1188</v>
      </c>
      <c r="D17" s="505"/>
      <c r="E17" s="505"/>
      <c r="F17" s="541"/>
      <c r="G17" s="543"/>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92"/>
  <sheetViews>
    <sheetView zoomScale="75" zoomScaleNormal="75" zoomScalePageLayoutView="0" workbookViewId="0" topLeftCell="A1">
      <selection activeCell="Z16" sqref="Z16"/>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923</v>
      </c>
    </row>
    <row r="2" ht="23.25">
      <c r="B2" s="6" t="s">
        <v>393</v>
      </c>
    </row>
    <row r="3" ht="19.5" thickBot="1">
      <c r="B3" s="166" t="s">
        <v>925</v>
      </c>
    </row>
    <row r="4" spans="2:35" ht="24" thickBot="1">
      <c r="B4" s="6"/>
      <c r="C4" s="494" t="s">
        <v>686</v>
      </c>
      <c r="D4" s="495"/>
      <c r="E4" s="495"/>
      <c r="F4" s="495"/>
      <c r="G4" s="495"/>
      <c r="H4" s="495"/>
      <c r="I4" s="495"/>
      <c r="J4" s="495"/>
      <c r="K4" s="495"/>
      <c r="L4" s="495"/>
      <c r="M4" s="495"/>
      <c r="N4" s="496"/>
      <c r="O4" s="117"/>
      <c r="P4" s="497" t="s">
        <v>687</v>
      </c>
      <c r="Q4" s="498"/>
      <c r="R4" s="498"/>
      <c r="S4" s="498"/>
      <c r="T4" s="498"/>
      <c r="U4" s="498"/>
      <c r="V4" s="498"/>
      <c r="W4" s="498"/>
      <c r="X4" s="498"/>
      <c r="Y4" s="498"/>
      <c r="Z4" s="499"/>
      <c r="AA4" s="117"/>
      <c r="AB4" s="497" t="s">
        <v>688</v>
      </c>
      <c r="AC4" s="498"/>
      <c r="AD4" s="498"/>
      <c r="AE4" s="498"/>
      <c r="AF4" s="498"/>
      <c r="AG4" s="498"/>
      <c r="AH4" s="498"/>
      <c r="AI4" s="499"/>
    </row>
    <row r="5" spans="2:35" ht="197.25" thickBot="1">
      <c r="B5" s="113">
        <v>2012</v>
      </c>
      <c r="C5" s="114" t="s">
        <v>1703</v>
      </c>
      <c r="D5" s="114" t="s">
        <v>1702</v>
      </c>
      <c r="E5" s="114" t="s">
        <v>672</v>
      </c>
      <c r="F5" s="114" t="s">
        <v>1704</v>
      </c>
      <c r="G5" s="114" t="s">
        <v>378</v>
      </c>
      <c r="H5" s="484" t="s">
        <v>673</v>
      </c>
      <c r="I5" s="114" t="s">
        <v>647</v>
      </c>
      <c r="J5" s="114" t="s">
        <v>674</v>
      </c>
      <c r="K5" s="114" t="s">
        <v>675</v>
      </c>
      <c r="L5" s="114" t="s">
        <v>685</v>
      </c>
      <c r="M5" s="114" t="s">
        <v>389</v>
      </c>
      <c r="N5" s="114" t="s">
        <v>303</v>
      </c>
      <c r="O5" s="115"/>
      <c r="P5" s="114" t="s">
        <v>1703</v>
      </c>
      <c r="Q5" s="114" t="s">
        <v>1702</v>
      </c>
      <c r="R5" s="114" t="s">
        <v>672</v>
      </c>
      <c r="S5" s="114" t="s">
        <v>1704</v>
      </c>
      <c r="T5" s="114" t="s">
        <v>378</v>
      </c>
      <c r="U5" s="114" t="s">
        <v>673</v>
      </c>
      <c r="V5" s="114" t="s">
        <v>647</v>
      </c>
      <c r="W5" s="114" t="s">
        <v>674</v>
      </c>
      <c r="X5" s="114" t="s">
        <v>675</v>
      </c>
      <c r="Y5" s="114" t="s">
        <v>685</v>
      </c>
      <c r="Z5" s="114" t="s">
        <v>389</v>
      </c>
      <c r="AA5" s="115"/>
      <c r="AB5" s="114" t="s">
        <v>1705</v>
      </c>
      <c r="AC5" s="114" t="s">
        <v>1706</v>
      </c>
      <c r="AD5" s="484" t="s">
        <v>379</v>
      </c>
      <c r="AE5" s="484" t="s">
        <v>390</v>
      </c>
      <c r="AF5" s="114" t="s">
        <v>381</v>
      </c>
      <c r="AG5" s="114" t="s">
        <v>382</v>
      </c>
      <c r="AH5" s="114" t="s">
        <v>383</v>
      </c>
      <c r="AI5" s="116" t="s">
        <v>389</v>
      </c>
    </row>
    <row r="6" spans="2:35" ht="14.25">
      <c r="B6" s="130" t="s">
        <v>1305</v>
      </c>
      <c r="C6" s="131"/>
      <c r="D6" s="131"/>
      <c r="E6" s="131"/>
      <c r="F6" s="131"/>
      <c r="G6" s="131"/>
      <c r="H6" s="488"/>
      <c r="I6" s="131"/>
      <c r="J6" s="131"/>
      <c r="K6" s="131"/>
      <c r="L6" s="131"/>
      <c r="M6" s="131"/>
      <c r="N6" s="131"/>
      <c r="O6" s="132"/>
      <c r="P6" s="131"/>
      <c r="Q6" s="131"/>
      <c r="R6" s="131"/>
      <c r="S6" s="131"/>
      <c r="T6" s="131"/>
      <c r="U6" s="131"/>
      <c r="V6" s="131"/>
      <c r="W6" s="131"/>
      <c r="X6" s="131"/>
      <c r="Y6" s="131"/>
      <c r="Z6" s="131"/>
      <c r="AA6" s="182"/>
      <c r="AB6" s="188"/>
      <c r="AC6" s="189"/>
      <c r="AD6" s="485"/>
      <c r="AE6" s="485"/>
      <c r="AF6" s="189"/>
      <c r="AG6" s="189"/>
      <c r="AH6" s="189"/>
      <c r="AI6" s="190"/>
    </row>
    <row r="7" spans="2:35" ht="14.25">
      <c r="B7" s="133"/>
      <c r="C7" s="134"/>
      <c r="D7" s="134"/>
      <c r="E7" s="134"/>
      <c r="F7" s="134"/>
      <c r="G7" s="134"/>
      <c r="H7" s="486"/>
      <c r="I7" s="134"/>
      <c r="J7" s="134"/>
      <c r="K7" s="134"/>
      <c r="L7" s="134"/>
      <c r="M7" s="134"/>
      <c r="N7" s="134"/>
      <c r="O7" s="135"/>
      <c r="P7" s="134"/>
      <c r="Q7" s="134"/>
      <c r="R7" s="134"/>
      <c r="S7" s="134"/>
      <c r="T7" s="134"/>
      <c r="U7" s="134"/>
      <c r="V7" s="134"/>
      <c r="W7" s="134"/>
      <c r="X7" s="134"/>
      <c r="Y7" s="134"/>
      <c r="Z7" s="134"/>
      <c r="AA7" s="183"/>
      <c r="AB7" s="191"/>
      <c r="AC7" s="134"/>
      <c r="AD7" s="486"/>
      <c r="AE7" s="486"/>
      <c r="AF7" s="134"/>
      <c r="AG7" s="134"/>
      <c r="AH7" s="134"/>
      <c r="AI7" s="192"/>
    </row>
    <row r="8" spans="2:35" ht="14.25">
      <c r="B8" s="133" t="s">
        <v>1307</v>
      </c>
      <c r="C8" s="134"/>
      <c r="D8" s="134"/>
      <c r="E8" s="134"/>
      <c r="F8" s="134"/>
      <c r="G8" s="134"/>
      <c r="H8" s="486"/>
      <c r="I8" s="134"/>
      <c r="J8" s="134"/>
      <c r="K8" s="134"/>
      <c r="L8" s="134"/>
      <c r="M8" s="134"/>
      <c r="N8" s="134"/>
      <c r="O8" s="135"/>
      <c r="P8" s="134"/>
      <c r="Q8" s="134"/>
      <c r="R8" s="134"/>
      <c r="S8" s="134"/>
      <c r="T8" s="134"/>
      <c r="U8" s="134"/>
      <c r="V8" s="134"/>
      <c r="W8" s="134"/>
      <c r="X8" s="134"/>
      <c r="Y8" s="134"/>
      <c r="Z8" s="134"/>
      <c r="AA8" s="183"/>
      <c r="AB8" s="191"/>
      <c r="AC8" s="134"/>
      <c r="AD8" s="486"/>
      <c r="AE8" s="486"/>
      <c r="AF8" s="134"/>
      <c r="AG8" s="134"/>
      <c r="AH8" s="134"/>
      <c r="AI8" s="192"/>
    </row>
    <row r="9" spans="2:35" ht="14.25">
      <c r="B9" s="133"/>
      <c r="C9" s="134"/>
      <c r="D9" s="134"/>
      <c r="E9" s="134"/>
      <c r="F9" s="134"/>
      <c r="G9" s="134"/>
      <c r="H9" s="486"/>
      <c r="I9" s="134"/>
      <c r="J9" s="134"/>
      <c r="K9" s="134"/>
      <c r="L9" s="134"/>
      <c r="M9" s="134"/>
      <c r="N9" s="134"/>
      <c r="O9" s="135"/>
      <c r="P9" s="134"/>
      <c r="Q9" s="134"/>
      <c r="R9" s="134"/>
      <c r="S9" s="134"/>
      <c r="T9" s="134"/>
      <c r="U9" s="134"/>
      <c r="V9" s="134"/>
      <c r="W9" s="134"/>
      <c r="X9" s="134"/>
      <c r="Y9" s="134"/>
      <c r="Z9" s="134"/>
      <c r="AA9" s="183"/>
      <c r="AB9" s="191"/>
      <c r="AC9" s="134"/>
      <c r="AD9" s="486"/>
      <c r="AE9" s="486"/>
      <c r="AF9" s="134"/>
      <c r="AG9" s="134"/>
      <c r="AH9" s="134"/>
      <c r="AI9" s="192"/>
    </row>
    <row r="10" spans="2:35" ht="14.25">
      <c r="B10" s="133" t="s">
        <v>1308</v>
      </c>
      <c r="C10" s="134"/>
      <c r="D10" s="134"/>
      <c r="E10" s="134"/>
      <c r="F10" s="134"/>
      <c r="G10" s="134"/>
      <c r="H10" s="486"/>
      <c r="I10" s="134"/>
      <c r="J10" s="134"/>
      <c r="K10" s="134"/>
      <c r="L10" s="134"/>
      <c r="M10" s="134"/>
      <c r="N10" s="134"/>
      <c r="O10" s="135"/>
      <c r="P10" s="134"/>
      <c r="Q10" s="134"/>
      <c r="R10" s="134"/>
      <c r="S10" s="134"/>
      <c r="T10" s="134"/>
      <c r="U10" s="134"/>
      <c r="V10" s="134"/>
      <c r="W10" s="134"/>
      <c r="X10" s="134"/>
      <c r="Y10" s="134"/>
      <c r="Z10" s="134"/>
      <c r="AA10" s="183"/>
      <c r="AB10" s="191"/>
      <c r="AC10" s="134"/>
      <c r="AD10" s="486"/>
      <c r="AE10" s="486"/>
      <c r="AF10" s="134"/>
      <c r="AG10" s="134"/>
      <c r="AH10" s="134"/>
      <c r="AI10" s="192"/>
    </row>
    <row r="11" spans="2:35" ht="14.25">
      <c r="B11" s="133"/>
      <c r="C11" s="134"/>
      <c r="D11" s="134"/>
      <c r="E11" s="134"/>
      <c r="F11" s="134"/>
      <c r="G11" s="134"/>
      <c r="H11" s="486"/>
      <c r="I11" s="134"/>
      <c r="J11" s="134"/>
      <c r="K11" s="134"/>
      <c r="L11" s="134"/>
      <c r="M11" s="134"/>
      <c r="N11" s="134"/>
      <c r="O11" s="135"/>
      <c r="P11" s="134"/>
      <c r="Q11" s="134"/>
      <c r="R11" s="134"/>
      <c r="S11" s="134"/>
      <c r="T11" s="134"/>
      <c r="U11" s="134"/>
      <c r="V11" s="134"/>
      <c r="W11" s="134"/>
      <c r="X11" s="134"/>
      <c r="Y11" s="134"/>
      <c r="Z11" s="134"/>
      <c r="AA11" s="183"/>
      <c r="AB11" s="191"/>
      <c r="AC11" s="134"/>
      <c r="AD11" s="486"/>
      <c r="AE11" s="486"/>
      <c r="AF11" s="134"/>
      <c r="AG11" s="134"/>
      <c r="AH11" s="134"/>
      <c r="AI11" s="192"/>
    </row>
    <row r="12" spans="2:35" ht="14.25">
      <c r="B12" s="133" t="s">
        <v>1309</v>
      </c>
      <c r="C12" s="134"/>
      <c r="D12" s="134"/>
      <c r="E12" s="134"/>
      <c r="F12" s="134"/>
      <c r="G12" s="134"/>
      <c r="H12" s="486"/>
      <c r="I12" s="134"/>
      <c r="J12" s="134"/>
      <c r="K12" s="134"/>
      <c r="L12" s="134"/>
      <c r="M12" s="134"/>
      <c r="N12" s="134"/>
      <c r="O12" s="135"/>
      <c r="P12" s="134"/>
      <c r="Q12" s="134"/>
      <c r="R12" s="134"/>
      <c r="S12" s="134"/>
      <c r="T12" s="134"/>
      <c r="U12" s="134"/>
      <c r="V12" s="134"/>
      <c r="W12" s="134">
        <v>1</v>
      </c>
      <c r="X12" s="134"/>
      <c r="Y12" s="134"/>
      <c r="Z12" s="134">
        <v>1</v>
      </c>
      <c r="AA12" s="183"/>
      <c r="AB12" s="191"/>
      <c r="AC12" s="134"/>
      <c r="AD12" s="486"/>
      <c r="AE12" s="486"/>
      <c r="AF12" s="134">
        <v>1</v>
      </c>
      <c r="AG12" s="134"/>
      <c r="AH12" s="134">
        <v>1</v>
      </c>
      <c r="AI12" s="192"/>
    </row>
    <row r="13" spans="2:35" ht="14.25">
      <c r="B13" s="133"/>
      <c r="C13" s="134"/>
      <c r="D13" s="134"/>
      <c r="E13" s="134"/>
      <c r="F13" s="134"/>
      <c r="G13" s="134"/>
      <c r="H13" s="486"/>
      <c r="I13" s="134"/>
      <c r="J13" s="134"/>
      <c r="K13" s="134"/>
      <c r="L13" s="134"/>
      <c r="M13" s="134"/>
      <c r="N13" s="134"/>
      <c r="O13" s="135"/>
      <c r="P13" s="134"/>
      <c r="Q13" s="134"/>
      <c r="R13" s="134"/>
      <c r="S13" s="134"/>
      <c r="T13" s="134"/>
      <c r="U13" s="134"/>
      <c r="V13" s="134"/>
      <c r="W13" s="134"/>
      <c r="X13" s="134"/>
      <c r="Y13" s="134"/>
      <c r="Z13" s="134"/>
      <c r="AA13" s="183"/>
      <c r="AB13" s="191"/>
      <c r="AC13" s="134"/>
      <c r="AD13" s="486"/>
      <c r="AE13" s="486"/>
      <c r="AF13" s="134"/>
      <c r="AG13" s="134"/>
      <c r="AH13" s="134"/>
      <c r="AI13" s="192"/>
    </row>
    <row r="14" spans="2:35" ht="14.25">
      <c r="B14" s="133" t="s">
        <v>1310</v>
      </c>
      <c r="C14" s="134"/>
      <c r="D14" s="134"/>
      <c r="E14" s="134"/>
      <c r="F14" s="134"/>
      <c r="G14" s="134"/>
      <c r="H14" s="486"/>
      <c r="I14" s="134"/>
      <c r="J14" s="134"/>
      <c r="K14" s="134"/>
      <c r="L14" s="134"/>
      <c r="M14" s="134">
        <v>1</v>
      </c>
      <c r="N14" s="134"/>
      <c r="O14" s="135"/>
      <c r="P14" s="134"/>
      <c r="Q14" s="134"/>
      <c r="R14" s="134"/>
      <c r="S14" s="134"/>
      <c r="T14" s="134"/>
      <c r="U14" s="134"/>
      <c r="V14" s="134"/>
      <c r="W14" s="134"/>
      <c r="X14" s="314"/>
      <c r="Y14" s="134"/>
      <c r="Z14" s="134"/>
      <c r="AA14" s="183"/>
      <c r="AB14" s="191"/>
      <c r="AC14" s="134"/>
      <c r="AD14" s="486"/>
      <c r="AE14" s="486"/>
      <c r="AF14" s="134"/>
      <c r="AG14" s="134"/>
      <c r="AH14" s="134"/>
      <c r="AI14" s="192"/>
    </row>
    <row r="15" spans="2:35" ht="14.25">
      <c r="B15" s="133"/>
      <c r="C15" s="134"/>
      <c r="D15" s="134"/>
      <c r="E15" s="134"/>
      <c r="F15" s="134"/>
      <c r="G15" s="134"/>
      <c r="H15" s="486"/>
      <c r="I15" s="134"/>
      <c r="J15" s="134"/>
      <c r="K15" s="134"/>
      <c r="L15" s="134"/>
      <c r="M15" s="134"/>
      <c r="N15" s="134"/>
      <c r="O15" s="135"/>
      <c r="P15" s="134"/>
      <c r="Q15" s="134"/>
      <c r="R15" s="134"/>
      <c r="S15" s="134"/>
      <c r="T15" s="134"/>
      <c r="U15" s="134"/>
      <c r="V15" s="134"/>
      <c r="W15" s="134"/>
      <c r="X15" s="134"/>
      <c r="Y15" s="134"/>
      <c r="Z15" s="134"/>
      <c r="AA15" s="183"/>
      <c r="AB15" s="191"/>
      <c r="AC15" s="134"/>
      <c r="AD15" s="486"/>
      <c r="AE15" s="486"/>
      <c r="AF15" s="134"/>
      <c r="AG15" s="134"/>
      <c r="AH15" s="134"/>
      <c r="AI15" s="192"/>
    </row>
    <row r="16" spans="2:35" ht="14.25">
      <c r="B16" s="133" t="s">
        <v>1311</v>
      </c>
      <c r="C16" s="134"/>
      <c r="D16" s="134"/>
      <c r="E16" s="134"/>
      <c r="F16" s="134"/>
      <c r="G16" s="134"/>
      <c r="H16" s="486"/>
      <c r="I16" s="134"/>
      <c r="J16" s="134"/>
      <c r="K16" s="134"/>
      <c r="L16" s="134"/>
      <c r="M16" s="134"/>
      <c r="N16" s="134"/>
      <c r="O16" s="135"/>
      <c r="P16" s="134"/>
      <c r="Q16" s="134"/>
      <c r="R16" s="134"/>
      <c r="S16" s="134"/>
      <c r="T16" s="134"/>
      <c r="U16" s="134"/>
      <c r="V16" s="134"/>
      <c r="W16" s="134"/>
      <c r="X16" s="134"/>
      <c r="Y16" s="134"/>
      <c r="Z16" s="134"/>
      <c r="AA16" s="183"/>
      <c r="AB16" s="191"/>
      <c r="AC16" s="134"/>
      <c r="AD16" s="486"/>
      <c r="AE16" s="486"/>
      <c r="AF16" s="134"/>
      <c r="AG16" s="134"/>
      <c r="AH16" s="134"/>
      <c r="AI16" s="192"/>
    </row>
    <row r="17" spans="2:35" ht="14.25">
      <c r="B17" s="133"/>
      <c r="C17" s="134"/>
      <c r="D17" s="134"/>
      <c r="E17" s="134"/>
      <c r="F17" s="134"/>
      <c r="G17" s="134"/>
      <c r="H17" s="486"/>
      <c r="I17" s="134"/>
      <c r="J17" s="134"/>
      <c r="K17" s="134"/>
      <c r="L17" s="134"/>
      <c r="M17" s="134"/>
      <c r="N17" s="134"/>
      <c r="O17" s="135"/>
      <c r="P17" s="134"/>
      <c r="Q17" s="134"/>
      <c r="R17" s="134"/>
      <c r="S17" s="134"/>
      <c r="T17" s="134"/>
      <c r="U17" s="134"/>
      <c r="V17" s="134"/>
      <c r="W17" s="134"/>
      <c r="X17" s="134"/>
      <c r="Y17" s="134"/>
      <c r="Z17" s="134"/>
      <c r="AA17" s="183"/>
      <c r="AB17" s="191"/>
      <c r="AC17" s="134"/>
      <c r="AD17" s="486"/>
      <c r="AE17" s="486"/>
      <c r="AF17" s="134"/>
      <c r="AG17" s="134"/>
      <c r="AH17" s="134"/>
      <c r="AI17" s="192"/>
    </row>
    <row r="18" spans="2:35" ht="14.25">
      <c r="B18" s="133" t="s">
        <v>1312</v>
      </c>
      <c r="C18" s="134"/>
      <c r="D18" s="134"/>
      <c r="E18" s="134"/>
      <c r="F18" s="134"/>
      <c r="G18" s="134"/>
      <c r="H18" s="486"/>
      <c r="I18" s="134"/>
      <c r="J18" s="134"/>
      <c r="K18" s="134"/>
      <c r="L18" s="134"/>
      <c r="M18" s="134"/>
      <c r="N18" s="134"/>
      <c r="O18" s="135"/>
      <c r="P18" s="134"/>
      <c r="Q18" s="134"/>
      <c r="R18" s="134"/>
      <c r="S18" s="134"/>
      <c r="T18" s="134"/>
      <c r="U18" s="134"/>
      <c r="V18" s="134"/>
      <c r="W18" s="134"/>
      <c r="X18" s="134"/>
      <c r="Y18" s="134"/>
      <c r="Z18" s="134"/>
      <c r="AA18" s="183"/>
      <c r="AB18" s="191"/>
      <c r="AC18" s="134"/>
      <c r="AD18" s="486"/>
      <c r="AE18" s="486"/>
      <c r="AF18" s="134"/>
      <c r="AG18" s="134"/>
      <c r="AH18" s="134"/>
      <c r="AI18" s="192"/>
    </row>
    <row r="19" spans="2:35" ht="14.25">
      <c r="B19" s="133"/>
      <c r="C19" s="134"/>
      <c r="D19" s="134"/>
      <c r="E19" s="134"/>
      <c r="F19" s="134"/>
      <c r="G19" s="134"/>
      <c r="H19" s="486"/>
      <c r="I19" s="134"/>
      <c r="J19" s="134"/>
      <c r="K19" s="134"/>
      <c r="L19" s="134"/>
      <c r="M19" s="134"/>
      <c r="N19" s="134"/>
      <c r="O19" s="135"/>
      <c r="P19" s="134"/>
      <c r="Q19" s="134"/>
      <c r="R19" s="134"/>
      <c r="S19" s="134"/>
      <c r="T19" s="134"/>
      <c r="U19" s="134"/>
      <c r="V19" s="134"/>
      <c r="W19" s="134"/>
      <c r="X19" s="134"/>
      <c r="Y19" s="134"/>
      <c r="Z19" s="134"/>
      <c r="AA19" s="183"/>
      <c r="AB19" s="191"/>
      <c r="AC19" s="134"/>
      <c r="AD19" s="486"/>
      <c r="AE19" s="486"/>
      <c r="AF19" s="134"/>
      <c r="AG19" s="134"/>
      <c r="AH19" s="134"/>
      <c r="AI19" s="192"/>
    </row>
    <row r="20" spans="2:35" ht="14.25">
      <c r="B20" s="133" t="s">
        <v>1313</v>
      </c>
      <c r="C20" s="134"/>
      <c r="D20" s="134"/>
      <c r="E20" s="134"/>
      <c r="F20" s="134"/>
      <c r="G20" s="134"/>
      <c r="H20" s="486"/>
      <c r="I20" s="134"/>
      <c r="J20" s="134"/>
      <c r="K20" s="134"/>
      <c r="L20" s="134"/>
      <c r="M20" s="134"/>
      <c r="N20" s="134"/>
      <c r="O20" s="135"/>
      <c r="P20" s="134"/>
      <c r="Q20" s="134"/>
      <c r="R20" s="134"/>
      <c r="S20" s="134"/>
      <c r="T20" s="134"/>
      <c r="U20" s="134"/>
      <c r="V20" s="134"/>
      <c r="W20" s="134"/>
      <c r="X20" s="134"/>
      <c r="Y20" s="134"/>
      <c r="Z20" s="134"/>
      <c r="AA20" s="183"/>
      <c r="AB20" s="191"/>
      <c r="AC20" s="134"/>
      <c r="AD20" s="486"/>
      <c r="AE20" s="486"/>
      <c r="AF20" s="134"/>
      <c r="AG20" s="134"/>
      <c r="AH20" s="134"/>
      <c r="AI20" s="136"/>
    </row>
    <row r="21" spans="2:35" ht="14.25">
      <c r="B21" s="133"/>
      <c r="C21" s="134"/>
      <c r="D21" s="134"/>
      <c r="E21" s="134"/>
      <c r="F21" s="134"/>
      <c r="G21" s="134"/>
      <c r="H21" s="486"/>
      <c r="I21" s="134"/>
      <c r="J21" s="134"/>
      <c r="K21" s="134"/>
      <c r="L21" s="134"/>
      <c r="M21" s="134"/>
      <c r="N21" s="134"/>
      <c r="O21" s="135"/>
      <c r="P21" s="134"/>
      <c r="Q21" s="134"/>
      <c r="R21" s="134"/>
      <c r="S21" s="134"/>
      <c r="T21" s="134"/>
      <c r="U21" s="134"/>
      <c r="V21" s="134"/>
      <c r="W21" s="134"/>
      <c r="X21" s="134"/>
      <c r="Y21" s="134"/>
      <c r="Z21" s="134"/>
      <c r="AA21" s="183"/>
      <c r="AB21" s="191"/>
      <c r="AC21" s="134"/>
      <c r="AD21" s="486"/>
      <c r="AE21" s="486"/>
      <c r="AF21" s="134"/>
      <c r="AG21" s="134"/>
      <c r="AH21" s="134"/>
      <c r="AI21" s="192"/>
    </row>
    <row r="22" spans="2:35" ht="14.25">
      <c r="B22" s="133" t="s">
        <v>1314</v>
      </c>
      <c r="C22" s="134"/>
      <c r="D22" s="134"/>
      <c r="E22" s="134"/>
      <c r="F22" s="134"/>
      <c r="G22" s="134"/>
      <c r="H22" s="486"/>
      <c r="I22" s="134"/>
      <c r="J22" s="134"/>
      <c r="K22" s="134"/>
      <c r="L22" s="134"/>
      <c r="M22" s="134"/>
      <c r="N22" s="134"/>
      <c r="O22" s="135"/>
      <c r="P22" s="134"/>
      <c r="Q22" s="134"/>
      <c r="R22" s="134"/>
      <c r="S22" s="134"/>
      <c r="T22" s="134"/>
      <c r="U22" s="134"/>
      <c r="V22" s="134"/>
      <c r="W22" s="134"/>
      <c r="X22" s="134"/>
      <c r="Y22" s="134"/>
      <c r="Z22" s="134"/>
      <c r="AA22" s="183"/>
      <c r="AB22" s="191"/>
      <c r="AC22" s="134"/>
      <c r="AD22" s="486"/>
      <c r="AE22" s="486"/>
      <c r="AF22" s="134"/>
      <c r="AG22" s="134"/>
      <c r="AH22" s="134"/>
      <c r="AI22" s="192"/>
    </row>
    <row r="23" spans="2:35" ht="14.25">
      <c r="B23" s="133"/>
      <c r="C23" s="134"/>
      <c r="D23" s="134"/>
      <c r="E23" s="134"/>
      <c r="F23" s="134"/>
      <c r="G23" s="134"/>
      <c r="H23" s="486"/>
      <c r="I23" s="134"/>
      <c r="J23" s="134"/>
      <c r="K23" s="134"/>
      <c r="L23" s="134"/>
      <c r="M23" s="134"/>
      <c r="N23" s="134"/>
      <c r="O23" s="135"/>
      <c r="P23" s="134"/>
      <c r="Q23" s="134"/>
      <c r="R23" s="134"/>
      <c r="S23" s="134"/>
      <c r="T23" s="134"/>
      <c r="U23" s="134"/>
      <c r="V23" s="134"/>
      <c r="W23" s="134"/>
      <c r="X23" s="134"/>
      <c r="Y23" s="134"/>
      <c r="Z23" s="134"/>
      <c r="AA23" s="183"/>
      <c r="AB23" s="191"/>
      <c r="AC23" s="134"/>
      <c r="AD23" s="486"/>
      <c r="AE23" s="486"/>
      <c r="AF23" s="134"/>
      <c r="AG23" s="134"/>
      <c r="AH23" s="134"/>
      <c r="AI23" s="192"/>
    </row>
    <row r="24" spans="2:35" ht="14.25">
      <c r="B24" s="133" t="s">
        <v>1315</v>
      </c>
      <c r="C24" s="134"/>
      <c r="D24" s="134"/>
      <c r="E24" s="134"/>
      <c r="F24" s="134"/>
      <c r="G24" s="134"/>
      <c r="H24" s="486"/>
      <c r="I24" s="134"/>
      <c r="J24" s="134"/>
      <c r="K24" s="134"/>
      <c r="L24" s="134"/>
      <c r="M24" s="134"/>
      <c r="N24" s="134"/>
      <c r="O24" s="135"/>
      <c r="P24" s="134"/>
      <c r="Q24" s="134"/>
      <c r="R24" s="134"/>
      <c r="S24" s="134"/>
      <c r="T24" s="134"/>
      <c r="U24" s="134"/>
      <c r="V24" s="134"/>
      <c r="W24" s="134"/>
      <c r="X24" s="134"/>
      <c r="Y24" s="134"/>
      <c r="Z24" s="134"/>
      <c r="AA24" s="183"/>
      <c r="AB24" s="191"/>
      <c r="AC24" s="134"/>
      <c r="AD24" s="486"/>
      <c r="AE24" s="486"/>
      <c r="AF24" s="134"/>
      <c r="AG24" s="134"/>
      <c r="AH24" s="134"/>
      <c r="AI24" s="192"/>
    </row>
    <row r="25" spans="2:35" ht="14.25">
      <c r="B25" s="133"/>
      <c r="C25" s="134"/>
      <c r="D25" s="134"/>
      <c r="E25" s="134"/>
      <c r="F25" s="134"/>
      <c r="G25" s="134"/>
      <c r="H25" s="486"/>
      <c r="I25" s="134"/>
      <c r="J25" s="134"/>
      <c r="K25" s="134"/>
      <c r="L25" s="134"/>
      <c r="M25" s="134"/>
      <c r="N25" s="134"/>
      <c r="O25" s="135"/>
      <c r="P25" s="134"/>
      <c r="Q25" s="134"/>
      <c r="R25" s="134"/>
      <c r="S25" s="134"/>
      <c r="T25" s="134"/>
      <c r="U25" s="134"/>
      <c r="V25" s="134"/>
      <c r="W25" s="134"/>
      <c r="X25" s="134"/>
      <c r="Y25" s="134"/>
      <c r="Z25" s="134"/>
      <c r="AA25" s="183"/>
      <c r="AB25" s="191"/>
      <c r="AC25" s="134"/>
      <c r="AD25" s="486"/>
      <c r="AE25" s="486"/>
      <c r="AF25" s="134"/>
      <c r="AG25" s="134"/>
      <c r="AH25" s="134"/>
      <c r="AI25" s="192"/>
    </row>
    <row r="26" spans="2:35" ht="14.25">
      <c r="B26" s="133" t="s">
        <v>1392</v>
      </c>
      <c r="C26" s="134"/>
      <c r="D26" s="134"/>
      <c r="E26" s="134"/>
      <c r="F26" s="134"/>
      <c r="G26" s="134"/>
      <c r="H26" s="486"/>
      <c r="I26" s="134"/>
      <c r="J26" s="134"/>
      <c r="K26" s="134"/>
      <c r="L26" s="134"/>
      <c r="M26" s="134"/>
      <c r="N26" s="134"/>
      <c r="O26" s="135"/>
      <c r="P26" s="134"/>
      <c r="Q26" s="134"/>
      <c r="R26" s="134"/>
      <c r="S26" s="134"/>
      <c r="T26" s="134"/>
      <c r="U26" s="134"/>
      <c r="V26" s="134"/>
      <c r="W26" s="134"/>
      <c r="X26" s="134"/>
      <c r="Y26" s="134"/>
      <c r="Z26" s="134"/>
      <c r="AA26" s="183"/>
      <c r="AB26" s="191"/>
      <c r="AC26" s="134"/>
      <c r="AD26" s="486"/>
      <c r="AE26" s="486"/>
      <c r="AF26" s="134"/>
      <c r="AG26" s="134"/>
      <c r="AH26" s="134"/>
      <c r="AI26" s="192"/>
    </row>
    <row r="27" spans="2:35" ht="14.25">
      <c r="B27" s="133"/>
      <c r="C27" s="134"/>
      <c r="D27" s="134"/>
      <c r="E27" s="134"/>
      <c r="F27" s="134"/>
      <c r="G27" s="134"/>
      <c r="H27" s="486"/>
      <c r="I27" s="134"/>
      <c r="J27" s="134"/>
      <c r="K27" s="134"/>
      <c r="L27" s="134"/>
      <c r="M27" s="134"/>
      <c r="N27" s="134"/>
      <c r="O27" s="135"/>
      <c r="P27" s="134"/>
      <c r="Q27" s="134"/>
      <c r="R27" s="134"/>
      <c r="S27" s="134"/>
      <c r="T27" s="134"/>
      <c r="U27" s="134"/>
      <c r="V27" s="134"/>
      <c r="W27" s="134"/>
      <c r="X27" s="134"/>
      <c r="Y27" s="134"/>
      <c r="Z27" s="134"/>
      <c r="AA27" s="183"/>
      <c r="AB27" s="191"/>
      <c r="AC27" s="134"/>
      <c r="AD27" s="486"/>
      <c r="AE27" s="486"/>
      <c r="AF27" s="134"/>
      <c r="AG27" s="134"/>
      <c r="AH27" s="134"/>
      <c r="AI27" s="192"/>
    </row>
    <row r="28" spans="2:35" ht="15" thickBot="1">
      <c r="B28" s="137" t="s">
        <v>1393</v>
      </c>
      <c r="C28" s="138"/>
      <c r="D28" s="138"/>
      <c r="E28" s="138"/>
      <c r="F28" s="138"/>
      <c r="G28" s="138"/>
      <c r="H28" s="487"/>
      <c r="I28" s="138"/>
      <c r="J28" s="138"/>
      <c r="K28" s="138"/>
      <c r="L28" s="138"/>
      <c r="M28" s="138"/>
      <c r="N28" s="138"/>
      <c r="O28" s="139"/>
      <c r="P28" s="138"/>
      <c r="Q28" s="138"/>
      <c r="R28" s="138"/>
      <c r="S28" s="138"/>
      <c r="T28" s="138"/>
      <c r="U28" s="138"/>
      <c r="V28" s="138"/>
      <c r="W28" s="138"/>
      <c r="X28" s="138"/>
      <c r="Y28" s="138"/>
      <c r="Z28" s="138"/>
      <c r="AA28" s="275"/>
      <c r="AB28" s="193"/>
      <c r="AC28" s="138"/>
      <c r="AD28" s="487"/>
      <c r="AE28" s="487"/>
      <c r="AF28" s="138"/>
      <c r="AG28" s="138"/>
      <c r="AH28" s="138"/>
      <c r="AI28" s="194"/>
    </row>
    <row r="29" ht="19.5" thickBot="1">
      <c r="B29" s="166"/>
    </row>
    <row r="30" spans="2:35" ht="24" thickBot="1">
      <c r="B30" s="6"/>
      <c r="C30" s="494" t="s">
        <v>686</v>
      </c>
      <c r="D30" s="495"/>
      <c r="E30" s="495"/>
      <c r="F30" s="495"/>
      <c r="G30" s="495"/>
      <c r="H30" s="495"/>
      <c r="I30" s="495"/>
      <c r="J30" s="495"/>
      <c r="K30" s="495"/>
      <c r="L30" s="495"/>
      <c r="M30" s="495"/>
      <c r="N30" s="496"/>
      <c r="O30" s="117"/>
      <c r="P30" s="497" t="s">
        <v>687</v>
      </c>
      <c r="Q30" s="498"/>
      <c r="R30" s="498"/>
      <c r="S30" s="498"/>
      <c r="T30" s="498"/>
      <c r="U30" s="498"/>
      <c r="V30" s="498"/>
      <c r="W30" s="498"/>
      <c r="X30" s="498"/>
      <c r="Y30" s="498"/>
      <c r="Z30" s="499"/>
      <c r="AA30" s="117"/>
      <c r="AB30" s="497" t="s">
        <v>688</v>
      </c>
      <c r="AC30" s="498"/>
      <c r="AD30" s="498"/>
      <c r="AE30" s="498"/>
      <c r="AF30" s="498"/>
      <c r="AG30" s="498"/>
      <c r="AH30" s="498"/>
      <c r="AI30" s="499"/>
    </row>
    <row r="31" spans="2:35" ht="197.25" thickBot="1">
      <c r="B31" s="113">
        <v>2011</v>
      </c>
      <c r="C31" s="114" t="s">
        <v>1703</v>
      </c>
      <c r="D31" s="114" t="s">
        <v>1702</v>
      </c>
      <c r="E31" s="114" t="s">
        <v>672</v>
      </c>
      <c r="F31" s="114" t="s">
        <v>1704</v>
      </c>
      <c r="G31" s="114" t="s">
        <v>378</v>
      </c>
      <c r="H31" s="114" t="s">
        <v>673</v>
      </c>
      <c r="I31" s="114" t="s">
        <v>647</v>
      </c>
      <c r="J31" s="114" t="s">
        <v>674</v>
      </c>
      <c r="K31" s="114" t="s">
        <v>675</v>
      </c>
      <c r="L31" s="114" t="s">
        <v>685</v>
      </c>
      <c r="M31" s="114" t="s">
        <v>389</v>
      </c>
      <c r="N31" s="114" t="s">
        <v>303</v>
      </c>
      <c r="O31" s="115"/>
      <c r="P31" s="114" t="s">
        <v>1703</v>
      </c>
      <c r="Q31" s="114" t="s">
        <v>1702</v>
      </c>
      <c r="R31" s="114" t="s">
        <v>672</v>
      </c>
      <c r="S31" s="114" t="s">
        <v>1704</v>
      </c>
      <c r="T31" s="114" t="s">
        <v>378</v>
      </c>
      <c r="U31" s="114" t="s">
        <v>673</v>
      </c>
      <c r="V31" s="114" t="s">
        <v>647</v>
      </c>
      <c r="W31" s="114" t="s">
        <v>674</v>
      </c>
      <c r="X31" s="114" t="s">
        <v>675</v>
      </c>
      <c r="Y31" s="114" t="s">
        <v>685</v>
      </c>
      <c r="Z31" s="114" t="s">
        <v>389</v>
      </c>
      <c r="AA31" s="115"/>
      <c r="AB31" s="114" t="s">
        <v>1705</v>
      </c>
      <c r="AC31" s="114" t="s">
        <v>1706</v>
      </c>
      <c r="AD31" s="114" t="s">
        <v>379</v>
      </c>
      <c r="AE31" s="114" t="s">
        <v>390</v>
      </c>
      <c r="AF31" s="114" t="s">
        <v>381</v>
      </c>
      <c r="AG31" s="114" t="s">
        <v>382</v>
      </c>
      <c r="AH31" s="114" t="s">
        <v>383</v>
      </c>
      <c r="AI31" s="116" t="s">
        <v>389</v>
      </c>
    </row>
    <row r="32" spans="2:35" ht="14.25">
      <c r="B32" s="130" t="s">
        <v>1305</v>
      </c>
      <c r="C32" s="131"/>
      <c r="D32" s="131"/>
      <c r="E32" s="131"/>
      <c r="F32" s="131"/>
      <c r="G32" s="131"/>
      <c r="H32" s="131"/>
      <c r="I32" s="131"/>
      <c r="J32" s="131"/>
      <c r="K32" s="131"/>
      <c r="L32" s="131"/>
      <c r="M32" s="131"/>
      <c r="N32" s="131"/>
      <c r="O32" s="132"/>
      <c r="P32" s="131"/>
      <c r="Q32" s="131"/>
      <c r="R32" s="131"/>
      <c r="S32" s="131"/>
      <c r="T32" s="131"/>
      <c r="U32" s="131"/>
      <c r="V32" s="131"/>
      <c r="W32" s="131"/>
      <c r="X32" s="131"/>
      <c r="Y32" s="131"/>
      <c r="Z32" s="131"/>
      <c r="AA32" s="182"/>
      <c r="AB32" s="188"/>
      <c r="AC32" s="189"/>
      <c r="AD32" s="189"/>
      <c r="AE32" s="189"/>
      <c r="AF32" s="189"/>
      <c r="AG32" s="189"/>
      <c r="AH32" s="189"/>
      <c r="AI32" s="190"/>
    </row>
    <row r="33" spans="2:35" ht="14.25">
      <c r="B33" s="133"/>
      <c r="C33" s="134"/>
      <c r="D33" s="134"/>
      <c r="E33" s="134"/>
      <c r="F33" s="134"/>
      <c r="G33" s="134"/>
      <c r="H33" s="134"/>
      <c r="I33" s="134"/>
      <c r="J33" s="134"/>
      <c r="K33" s="134"/>
      <c r="L33" s="134"/>
      <c r="M33" s="134"/>
      <c r="N33" s="134"/>
      <c r="O33" s="135"/>
      <c r="P33" s="134"/>
      <c r="Q33" s="134"/>
      <c r="R33" s="134"/>
      <c r="S33" s="134"/>
      <c r="T33" s="134"/>
      <c r="U33" s="134"/>
      <c r="V33" s="134"/>
      <c r="W33" s="134"/>
      <c r="X33" s="134"/>
      <c r="Y33" s="134"/>
      <c r="Z33" s="134"/>
      <c r="AA33" s="183"/>
      <c r="AB33" s="191"/>
      <c r="AC33" s="134"/>
      <c r="AD33" s="134"/>
      <c r="AE33" s="134"/>
      <c r="AF33" s="134"/>
      <c r="AG33" s="134"/>
      <c r="AH33" s="134"/>
      <c r="AI33" s="192"/>
    </row>
    <row r="34" spans="2:35" ht="14.25">
      <c r="B34" s="133" t="s">
        <v>1307</v>
      </c>
      <c r="C34" s="134"/>
      <c r="D34" s="134"/>
      <c r="E34" s="134"/>
      <c r="F34" s="134"/>
      <c r="G34" s="134"/>
      <c r="H34" s="134"/>
      <c r="I34" s="134"/>
      <c r="J34" s="134"/>
      <c r="K34" s="134"/>
      <c r="L34" s="134"/>
      <c r="M34" s="134"/>
      <c r="N34" s="134"/>
      <c r="O34" s="135"/>
      <c r="P34" s="134"/>
      <c r="Q34" s="134"/>
      <c r="R34" s="134"/>
      <c r="S34" s="134">
        <v>1</v>
      </c>
      <c r="T34" s="134"/>
      <c r="U34" s="134"/>
      <c r="V34" s="134"/>
      <c r="W34" s="134"/>
      <c r="X34" s="134"/>
      <c r="Y34" s="134"/>
      <c r="Z34" s="134"/>
      <c r="AA34" s="183"/>
      <c r="AB34" s="191"/>
      <c r="AC34" s="134"/>
      <c r="AD34" s="134"/>
      <c r="AE34" s="134"/>
      <c r="AF34" s="134"/>
      <c r="AG34" s="134">
        <v>1</v>
      </c>
      <c r="AH34" s="134"/>
      <c r="AI34" s="192"/>
    </row>
    <row r="35" spans="2:35"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row>
    <row r="36" spans="2:35" ht="14.25">
      <c r="B36" s="133" t="s">
        <v>1308</v>
      </c>
      <c r="C36" s="134"/>
      <c r="D36" s="134"/>
      <c r="E36" s="134"/>
      <c r="F36" s="134"/>
      <c r="G36" s="134"/>
      <c r="H36" s="134"/>
      <c r="I36" s="134"/>
      <c r="J36" s="134"/>
      <c r="K36" s="134"/>
      <c r="L36" s="134"/>
      <c r="M36" s="134"/>
      <c r="N36" s="134"/>
      <c r="O36" s="135"/>
      <c r="P36" s="134"/>
      <c r="Q36" s="134"/>
      <c r="R36" s="134"/>
      <c r="S36" s="134"/>
      <c r="T36" s="134"/>
      <c r="U36" s="134"/>
      <c r="V36" s="134"/>
      <c r="W36" s="134"/>
      <c r="X36" s="134"/>
      <c r="Y36" s="134"/>
      <c r="Z36" s="134"/>
      <c r="AA36" s="183"/>
      <c r="AB36" s="191"/>
      <c r="AC36" s="134"/>
      <c r="AD36" s="134"/>
      <c r="AE36" s="134"/>
      <c r="AF36" s="134"/>
      <c r="AG36" s="134"/>
      <c r="AH36" s="134"/>
      <c r="AI36" s="192"/>
    </row>
    <row r="37" spans="2:35"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row>
    <row r="38" spans="2:35" ht="14.25">
      <c r="B38" s="133" t="s">
        <v>1309</v>
      </c>
      <c r="C38" s="134"/>
      <c r="D38" s="134"/>
      <c r="E38" s="134"/>
      <c r="F38" s="134"/>
      <c r="G38" s="134"/>
      <c r="H38" s="134"/>
      <c r="I38" s="134"/>
      <c r="J38" s="134"/>
      <c r="K38" s="134">
        <v>1</v>
      </c>
      <c r="L38" s="134"/>
      <c r="M38" s="134">
        <v>1</v>
      </c>
      <c r="N38" s="134"/>
      <c r="O38" s="135"/>
      <c r="P38" s="134"/>
      <c r="Q38" s="134"/>
      <c r="R38" s="134"/>
      <c r="S38" s="134"/>
      <c r="T38" s="134">
        <v>1</v>
      </c>
      <c r="U38" s="134"/>
      <c r="V38" s="134"/>
      <c r="W38" s="134"/>
      <c r="X38" s="134"/>
      <c r="Y38" s="134"/>
      <c r="Z38" s="134"/>
      <c r="AA38" s="183"/>
      <c r="AB38" s="191"/>
      <c r="AC38" s="134"/>
      <c r="AD38" s="134"/>
      <c r="AE38" s="134"/>
      <c r="AF38" s="134"/>
      <c r="AG38" s="134"/>
      <c r="AH38" s="134">
        <v>1</v>
      </c>
      <c r="AI38" s="192"/>
    </row>
    <row r="39" spans="2:35"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row>
    <row r="40" spans="2:35" ht="14.25">
      <c r="B40" s="133" t="s">
        <v>1310</v>
      </c>
      <c r="C40" s="134"/>
      <c r="D40" s="134"/>
      <c r="E40" s="134"/>
      <c r="F40" s="134"/>
      <c r="G40" s="134"/>
      <c r="H40" s="134"/>
      <c r="I40" s="134"/>
      <c r="J40" s="134"/>
      <c r="K40" s="134"/>
      <c r="L40" s="134"/>
      <c r="M40" s="134"/>
      <c r="N40" s="134">
        <v>1</v>
      </c>
      <c r="O40" s="135"/>
      <c r="P40" s="134"/>
      <c r="Q40" s="134"/>
      <c r="R40" s="134"/>
      <c r="S40" s="134"/>
      <c r="T40" s="134"/>
      <c r="U40" s="134"/>
      <c r="V40" s="134"/>
      <c r="W40" s="134"/>
      <c r="X40" s="314"/>
      <c r="Y40" s="134"/>
      <c r="Z40" s="134"/>
      <c r="AA40" s="183"/>
      <c r="AB40" s="191"/>
      <c r="AC40" s="134"/>
      <c r="AD40" s="134"/>
      <c r="AE40" s="134"/>
      <c r="AF40" s="134"/>
      <c r="AG40" s="134"/>
      <c r="AH40" s="134"/>
      <c r="AI40" s="192"/>
    </row>
    <row r="41" spans="2:35"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row>
    <row r="42" spans="2:35" ht="14.25">
      <c r="B42" s="133" t="s">
        <v>1311</v>
      </c>
      <c r="C42" s="134"/>
      <c r="D42" s="134"/>
      <c r="E42" s="134"/>
      <c r="F42" s="134"/>
      <c r="G42" s="134"/>
      <c r="H42" s="134"/>
      <c r="I42" s="134"/>
      <c r="J42" s="134"/>
      <c r="K42" s="134"/>
      <c r="L42" s="134"/>
      <c r="M42" s="134"/>
      <c r="N42" s="134"/>
      <c r="O42" s="135"/>
      <c r="P42" s="134"/>
      <c r="Q42" s="134"/>
      <c r="R42" s="134"/>
      <c r="S42" s="134"/>
      <c r="T42" s="134"/>
      <c r="U42" s="134"/>
      <c r="V42" s="134"/>
      <c r="W42" s="134"/>
      <c r="X42" s="134"/>
      <c r="Y42" s="134"/>
      <c r="Z42" s="134"/>
      <c r="AA42" s="183"/>
      <c r="AB42" s="191"/>
      <c r="AC42" s="134"/>
      <c r="AD42" s="134"/>
      <c r="AE42" s="134"/>
      <c r="AF42" s="134"/>
      <c r="AG42" s="134"/>
      <c r="AH42" s="134"/>
      <c r="AI42" s="192"/>
    </row>
    <row r="43" spans="2:35"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row>
    <row r="44" spans="2:35" ht="14.25">
      <c r="B44" s="133" t="s">
        <v>1312</v>
      </c>
      <c r="C44" s="134"/>
      <c r="D44" s="134"/>
      <c r="E44" s="134"/>
      <c r="F44" s="134"/>
      <c r="G44" s="134"/>
      <c r="H44" s="134"/>
      <c r="I44" s="134"/>
      <c r="J44" s="134"/>
      <c r="K44" s="134"/>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row>
    <row r="45" spans="2:35"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row>
    <row r="46" spans="2:35" ht="14.25">
      <c r="B46" s="133" t="s">
        <v>1313</v>
      </c>
      <c r="C46" s="134"/>
      <c r="D46" s="134"/>
      <c r="E46" s="134"/>
      <c r="F46" s="134"/>
      <c r="G46" s="134"/>
      <c r="H46" s="134"/>
      <c r="I46" s="134"/>
      <c r="J46" s="134"/>
      <c r="K46" s="134"/>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36"/>
    </row>
    <row r="47" spans="2:35"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row>
    <row r="48" spans="2:35" ht="14.25">
      <c r="B48" s="133" t="s">
        <v>1314</v>
      </c>
      <c r="C48" s="134">
        <v>1</v>
      </c>
      <c r="D48" s="134"/>
      <c r="E48" s="134"/>
      <c r="F48" s="134"/>
      <c r="G48" s="134">
        <v>1</v>
      </c>
      <c r="H48" s="134"/>
      <c r="I48" s="134"/>
      <c r="J48" s="134"/>
      <c r="K48" s="134"/>
      <c r="L48" s="134"/>
      <c r="M48" s="134"/>
      <c r="N48" s="134"/>
      <c r="O48" s="135"/>
      <c r="P48" s="134"/>
      <c r="Q48" s="134"/>
      <c r="R48" s="134"/>
      <c r="S48" s="134"/>
      <c r="T48" s="134"/>
      <c r="U48" s="134"/>
      <c r="V48" s="134"/>
      <c r="W48" s="134"/>
      <c r="X48" s="134"/>
      <c r="Y48" s="134"/>
      <c r="Z48" s="134"/>
      <c r="AA48" s="183"/>
      <c r="AB48" s="191"/>
      <c r="AC48" s="134"/>
      <c r="AD48" s="134"/>
      <c r="AE48" s="134"/>
      <c r="AF48" s="134"/>
      <c r="AG48" s="134"/>
      <c r="AH48" s="134"/>
      <c r="AI48" s="192"/>
    </row>
    <row r="49" spans="2:35"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row>
    <row r="50" spans="2:35" ht="14.25">
      <c r="B50" s="133" t="s">
        <v>1315</v>
      </c>
      <c r="C50" s="134"/>
      <c r="D50" s="134"/>
      <c r="E50" s="134"/>
      <c r="F50" s="134"/>
      <c r="G50" s="134"/>
      <c r="H50" s="134"/>
      <c r="I50" s="134"/>
      <c r="J50" s="134">
        <v>1</v>
      </c>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row>
    <row r="51" spans="2:35"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row>
    <row r="52" spans="2:35" ht="14.25">
      <c r="B52" s="133" t="s">
        <v>1392</v>
      </c>
      <c r="C52" s="134"/>
      <c r="D52" s="134"/>
      <c r="E52" s="134"/>
      <c r="F52" s="134"/>
      <c r="G52" s="134"/>
      <c r="H52" s="134"/>
      <c r="I52" s="134"/>
      <c r="J52" s="134"/>
      <c r="K52" s="134"/>
      <c r="L52" s="134"/>
      <c r="M52" s="134"/>
      <c r="N52" s="134"/>
      <c r="O52" s="135"/>
      <c r="P52" s="134"/>
      <c r="Q52" s="134"/>
      <c r="R52" s="134"/>
      <c r="S52" s="134"/>
      <c r="T52" s="134"/>
      <c r="U52" s="134"/>
      <c r="V52" s="134"/>
      <c r="W52" s="134"/>
      <c r="X52" s="134"/>
      <c r="Y52" s="134"/>
      <c r="Z52" s="134">
        <v>1</v>
      </c>
      <c r="AA52" s="183"/>
      <c r="AB52" s="191"/>
      <c r="AC52" s="134"/>
      <c r="AD52" s="134"/>
      <c r="AE52" s="134"/>
      <c r="AF52" s="134"/>
      <c r="AG52" s="134">
        <v>1</v>
      </c>
      <c r="AH52" s="134"/>
      <c r="AI52" s="192"/>
    </row>
    <row r="53" spans="2:35"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row>
    <row r="54" spans="2:35" ht="15" thickBot="1">
      <c r="B54" s="137" t="s">
        <v>1393</v>
      </c>
      <c r="C54" s="138"/>
      <c r="D54" s="138"/>
      <c r="E54" s="138"/>
      <c r="F54" s="138"/>
      <c r="G54" s="138"/>
      <c r="H54" s="138"/>
      <c r="I54" s="138"/>
      <c r="J54" s="138"/>
      <c r="K54" s="138"/>
      <c r="L54" s="138">
        <v>1</v>
      </c>
      <c r="M54" s="138"/>
      <c r="N54" s="138"/>
      <c r="O54" s="139"/>
      <c r="P54" s="138"/>
      <c r="Q54" s="138"/>
      <c r="R54" s="138"/>
      <c r="S54" s="138"/>
      <c r="T54" s="138"/>
      <c r="U54" s="138"/>
      <c r="V54" s="138"/>
      <c r="W54" s="138"/>
      <c r="X54" s="138"/>
      <c r="Y54" s="138"/>
      <c r="Z54" s="138"/>
      <c r="AA54" s="275"/>
      <c r="AB54" s="193"/>
      <c r="AC54" s="138"/>
      <c r="AD54" s="138"/>
      <c r="AE54" s="138"/>
      <c r="AF54" s="138"/>
      <c r="AG54" s="138"/>
      <c r="AH54" s="138"/>
      <c r="AI54" s="194"/>
    </row>
    <row r="55" ht="23.25">
      <c r="B55" s="6"/>
    </row>
    <row r="56" ht="19.5" thickBot="1">
      <c r="B56" s="166" t="s">
        <v>925</v>
      </c>
    </row>
    <row r="57" spans="2:35" ht="24" thickBot="1">
      <c r="B57" s="6"/>
      <c r="C57" s="494" t="s">
        <v>686</v>
      </c>
      <c r="D57" s="495"/>
      <c r="E57" s="495"/>
      <c r="F57" s="495"/>
      <c r="G57" s="495"/>
      <c r="H57" s="495"/>
      <c r="I57" s="495"/>
      <c r="J57" s="495"/>
      <c r="K57" s="495"/>
      <c r="L57" s="495"/>
      <c r="M57" s="495"/>
      <c r="N57" s="496"/>
      <c r="O57" s="117"/>
      <c r="P57" s="497" t="s">
        <v>687</v>
      </c>
      <c r="Q57" s="498"/>
      <c r="R57" s="498"/>
      <c r="S57" s="498"/>
      <c r="T57" s="498"/>
      <c r="U57" s="498"/>
      <c r="V57" s="498"/>
      <c r="W57" s="498"/>
      <c r="X57" s="498"/>
      <c r="Y57" s="498"/>
      <c r="Z57" s="499"/>
      <c r="AA57" s="117"/>
      <c r="AB57" s="497" t="s">
        <v>688</v>
      </c>
      <c r="AC57" s="498"/>
      <c r="AD57" s="498"/>
      <c r="AE57" s="498"/>
      <c r="AF57" s="498"/>
      <c r="AG57" s="498"/>
      <c r="AH57" s="498"/>
      <c r="AI57" s="499"/>
    </row>
    <row r="58" spans="2:35" ht="197.25" thickBot="1">
      <c r="B58" s="113">
        <v>2010</v>
      </c>
      <c r="C58" s="114" t="s">
        <v>1703</v>
      </c>
      <c r="D58" s="114" t="s">
        <v>1702</v>
      </c>
      <c r="E58" s="114" t="s">
        <v>672</v>
      </c>
      <c r="F58" s="114" t="s">
        <v>1704</v>
      </c>
      <c r="G58" s="114" t="s">
        <v>378</v>
      </c>
      <c r="H58" s="114" t="s">
        <v>673</v>
      </c>
      <c r="I58" s="114" t="s">
        <v>647</v>
      </c>
      <c r="J58" s="114" t="s">
        <v>674</v>
      </c>
      <c r="K58" s="114" t="s">
        <v>675</v>
      </c>
      <c r="L58" s="114" t="s">
        <v>685</v>
      </c>
      <c r="M58" s="114" t="s">
        <v>389</v>
      </c>
      <c r="N58" s="114" t="s">
        <v>303</v>
      </c>
      <c r="O58" s="115"/>
      <c r="P58" s="114" t="s">
        <v>1703</v>
      </c>
      <c r="Q58" s="114" t="s">
        <v>1702</v>
      </c>
      <c r="R58" s="114" t="s">
        <v>672</v>
      </c>
      <c r="S58" s="114" t="s">
        <v>1704</v>
      </c>
      <c r="T58" s="114" t="s">
        <v>378</v>
      </c>
      <c r="U58" s="114" t="s">
        <v>673</v>
      </c>
      <c r="V58" s="114" t="s">
        <v>647</v>
      </c>
      <c r="W58" s="114" t="s">
        <v>674</v>
      </c>
      <c r="X58" s="114" t="s">
        <v>675</v>
      </c>
      <c r="Y58" s="114" t="s">
        <v>685</v>
      </c>
      <c r="Z58" s="114" t="s">
        <v>389</v>
      </c>
      <c r="AA58" s="115"/>
      <c r="AB58" s="114" t="s">
        <v>1705</v>
      </c>
      <c r="AC58" s="114" t="s">
        <v>1706</v>
      </c>
      <c r="AD58" s="114" t="s">
        <v>379</v>
      </c>
      <c r="AE58" s="114" t="s">
        <v>390</v>
      </c>
      <c r="AF58" s="114" t="s">
        <v>381</v>
      </c>
      <c r="AG58" s="114" t="s">
        <v>382</v>
      </c>
      <c r="AH58" s="114" t="s">
        <v>383</v>
      </c>
      <c r="AI58" s="116" t="s">
        <v>389</v>
      </c>
    </row>
    <row r="59" spans="2:35" ht="14.25">
      <c r="B59" s="130" t="s">
        <v>1305</v>
      </c>
      <c r="C59" s="131"/>
      <c r="D59" s="131"/>
      <c r="E59" s="131">
        <v>1</v>
      </c>
      <c r="F59" s="131"/>
      <c r="G59" s="131"/>
      <c r="H59" s="131"/>
      <c r="I59" s="131"/>
      <c r="J59" s="131">
        <v>1</v>
      </c>
      <c r="K59" s="131"/>
      <c r="L59" s="131"/>
      <c r="M59" s="131"/>
      <c r="N59" s="131"/>
      <c r="O59" s="132"/>
      <c r="P59" s="131"/>
      <c r="Q59" s="131"/>
      <c r="R59" s="131">
        <v>1</v>
      </c>
      <c r="S59" s="131"/>
      <c r="T59" s="131"/>
      <c r="U59" s="131"/>
      <c r="V59" s="131"/>
      <c r="W59" s="131"/>
      <c r="X59" s="131">
        <v>1</v>
      </c>
      <c r="Y59" s="131"/>
      <c r="Z59" s="131"/>
      <c r="AA59" s="182"/>
      <c r="AB59" s="188"/>
      <c r="AC59" s="189"/>
      <c r="AD59" s="189"/>
      <c r="AE59" s="189">
        <v>1</v>
      </c>
      <c r="AF59" s="189"/>
      <c r="AG59" s="189"/>
      <c r="AH59" s="189">
        <v>1</v>
      </c>
      <c r="AI59" s="190"/>
    </row>
    <row r="60" spans="2:35" ht="14.25">
      <c r="B60" s="133"/>
      <c r="C60" s="134"/>
      <c r="D60" s="134"/>
      <c r="E60" s="134"/>
      <c r="F60" s="134"/>
      <c r="G60" s="134"/>
      <c r="H60" s="134"/>
      <c r="I60" s="134"/>
      <c r="J60" s="134"/>
      <c r="K60" s="134"/>
      <c r="L60" s="134"/>
      <c r="M60" s="134"/>
      <c r="N60" s="134"/>
      <c r="O60" s="135"/>
      <c r="P60" s="134"/>
      <c r="Q60" s="134"/>
      <c r="R60" s="134"/>
      <c r="S60" s="134"/>
      <c r="T60" s="134"/>
      <c r="U60" s="134"/>
      <c r="V60" s="134"/>
      <c r="W60" s="134"/>
      <c r="X60" s="134"/>
      <c r="Y60" s="134"/>
      <c r="Z60" s="134"/>
      <c r="AA60" s="183"/>
      <c r="AB60" s="191"/>
      <c r="AC60" s="134"/>
      <c r="AD60" s="134"/>
      <c r="AE60" s="134"/>
      <c r="AF60" s="134"/>
      <c r="AG60" s="134"/>
      <c r="AH60" s="134"/>
      <c r="AI60" s="192"/>
    </row>
    <row r="61" spans="2:35" ht="14.25">
      <c r="B61" s="133" t="s">
        <v>1307</v>
      </c>
      <c r="C61" s="134"/>
      <c r="D61" s="134"/>
      <c r="E61" s="134"/>
      <c r="F61" s="134"/>
      <c r="G61" s="134"/>
      <c r="H61" s="134"/>
      <c r="I61" s="134"/>
      <c r="J61" s="134"/>
      <c r="K61" s="134">
        <v>1</v>
      </c>
      <c r="L61" s="134"/>
      <c r="M61" s="134"/>
      <c r="N61" s="134"/>
      <c r="O61" s="135"/>
      <c r="P61" s="134"/>
      <c r="Q61" s="134"/>
      <c r="R61" s="134"/>
      <c r="S61" s="134"/>
      <c r="T61" s="134">
        <v>1</v>
      </c>
      <c r="U61" s="134"/>
      <c r="V61" s="134"/>
      <c r="W61" s="134"/>
      <c r="X61" s="134"/>
      <c r="Y61" s="134"/>
      <c r="Z61" s="134"/>
      <c r="AA61" s="183"/>
      <c r="AB61" s="191"/>
      <c r="AC61" s="134"/>
      <c r="AD61" s="134"/>
      <c r="AE61" s="134"/>
      <c r="AF61" s="134"/>
      <c r="AG61" s="134"/>
      <c r="AH61" s="134">
        <v>1</v>
      </c>
      <c r="AI61" s="192"/>
    </row>
    <row r="62" spans="2:35"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row>
    <row r="63" spans="2:35" ht="14.25">
      <c r="B63" s="133" t="s">
        <v>1308</v>
      </c>
      <c r="C63" s="134"/>
      <c r="D63" s="134"/>
      <c r="E63" s="134"/>
      <c r="F63" s="134"/>
      <c r="G63" s="134"/>
      <c r="H63" s="134"/>
      <c r="I63" s="134"/>
      <c r="J63" s="134"/>
      <c r="K63" s="134">
        <v>2</v>
      </c>
      <c r="L63" s="134"/>
      <c r="M63" s="134"/>
      <c r="N63" s="134"/>
      <c r="O63" s="135"/>
      <c r="P63" s="134"/>
      <c r="Q63" s="134"/>
      <c r="R63" s="134"/>
      <c r="S63" s="134">
        <v>1</v>
      </c>
      <c r="T63" s="134"/>
      <c r="U63" s="134"/>
      <c r="V63" s="134"/>
      <c r="W63" s="134"/>
      <c r="X63" s="134"/>
      <c r="Y63" s="134"/>
      <c r="Z63" s="134"/>
      <c r="AA63" s="183"/>
      <c r="AB63" s="191"/>
      <c r="AC63" s="134"/>
      <c r="AD63" s="134"/>
      <c r="AE63" s="134"/>
      <c r="AF63" s="134"/>
      <c r="AG63" s="134"/>
      <c r="AH63" s="134">
        <v>1</v>
      </c>
      <c r="AI63" s="192"/>
    </row>
    <row r="64" spans="2:35"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row>
    <row r="65" spans="2:35" ht="14.25">
      <c r="B65" s="133" t="s">
        <v>1309</v>
      </c>
      <c r="C65" s="134"/>
      <c r="D65" s="134"/>
      <c r="E65" s="134"/>
      <c r="F65" s="134"/>
      <c r="G65" s="134"/>
      <c r="H65" s="134">
        <v>1</v>
      </c>
      <c r="I65" s="134"/>
      <c r="J65" s="134"/>
      <c r="K65" s="134">
        <v>2</v>
      </c>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row>
    <row r="66" spans="2:35"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row>
    <row r="67" spans="2:35" ht="14.25">
      <c r="B67" s="133" t="s">
        <v>1310</v>
      </c>
      <c r="C67" s="134"/>
      <c r="D67" s="134"/>
      <c r="E67" s="134"/>
      <c r="F67" s="134"/>
      <c r="G67" s="134">
        <v>1</v>
      </c>
      <c r="H67" s="134"/>
      <c r="I67" s="134"/>
      <c r="J67" s="134"/>
      <c r="K67" s="134">
        <v>7</v>
      </c>
      <c r="L67" s="134"/>
      <c r="M67" s="134"/>
      <c r="N67" s="134"/>
      <c r="O67" s="135"/>
      <c r="P67" s="134"/>
      <c r="Q67" s="134"/>
      <c r="R67" s="134"/>
      <c r="S67" s="134"/>
      <c r="T67" s="134"/>
      <c r="U67" s="134"/>
      <c r="V67" s="134"/>
      <c r="W67" s="134"/>
      <c r="X67" s="314">
        <v>2</v>
      </c>
      <c r="Y67" s="134"/>
      <c r="Z67" s="134"/>
      <c r="AA67" s="183"/>
      <c r="AB67" s="191"/>
      <c r="AC67" s="134"/>
      <c r="AD67" s="134">
        <v>1</v>
      </c>
      <c r="AE67" s="134"/>
      <c r="AF67" s="134"/>
      <c r="AG67" s="134"/>
      <c r="AH67" s="134">
        <v>1</v>
      </c>
      <c r="AI67" s="192"/>
    </row>
    <row r="68" spans="2:35"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row>
    <row r="69" spans="2:35" ht="14.25">
      <c r="B69" s="133" t="s">
        <v>1311</v>
      </c>
      <c r="C69" s="134"/>
      <c r="D69" s="134"/>
      <c r="E69" s="134"/>
      <c r="F69" s="134"/>
      <c r="G69" s="134"/>
      <c r="H69" s="134"/>
      <c r="I69" s="134"/>
      <c r="J69" s="134"/>
      <c r="K69" s="134"/>
      <c r="L69" s="134"/>
      <c r="M69" s="134"/>
      <c r="N69" s="134"/>
      <c r="O69" s="135"/>
      <c r="P69" s="134"/>
      <c r="Q69" s="134"/>
      <c r="R69" s="134"/>
      <c r="S69" s="134"/>
      <c r="T69" s="134"/>
      <c r="U69" s="134"/>
      <c r="V69" s="134"/>
      <c r="W69" s="134">
        <v>1</v>
      </c>
      <c r="X69" s="134"/>
      <c r="Y69" s="134"/>
      <c r="Z69" s="134"/>
      <c r="AA69" s="183"/>
      <c r="AB69" s="191"/>
      <c r="AC69" s="134"/>
      <c r="AD69" s="134"/>
      <c r="AE69" s="134"/>
      <c r="AF69" s="134"/>
      <c r="AG69" s="134"/>
      <c r="AH69" s="134">
        <v>1</v>
      </c>
      <c r="AI69" s="192"/>
    </row>
    <row r="70" spans="2:35"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row>
    <row r="71" spans="2:35" ht="14.25">
      <c r="B71" s="133" t="s">
        <v>1312</v>
      </c>
      <c r="C71" s="134"/>
      <c r="D71" s="134"/>
      <c r="E71" s="134"/>
      <c r="F71" s="134"/>
      <c r="G71" s="134"/>
      <c r="H71" s="134"/>
      <c r="I71" s="134"/>
      <c r="J71" s="134">
        <v>2</v>
      </c>
      <c r="K71" s="134"/>
      <c r="L71" s="134"/>
      <c r="M71" s="134"/>
      <c r="N71" s="134"/>
      <c r="O71" s="135"/>
      <c r="P71" s="134"/>
      <c r="Q71" s="134"/>
      <c r="R71" s="134"/>
      <c r="S71" s="134"/>
      <c r="T71" s="134"/>
      <c r="U71" s="134">
        <v>1</v>
      </c>
      <c r="V71" s="134"/>
      <c r="W71" s="134"/>
      <c r="X71" s="134"/>
      <c r="Y71" s="134"/>
      <c r="Z71" s="134"/>
      <c r="AA71" s="183"/>
      <c r="AB71" s="191"/>
      <c r="AC71" s="134"/>
      <c r="AD71" s="134"/>
      <c r="AE71" s="134"/>
      <c r="AF71" s="134"/>
      <c r="AG71" s="134"/>
      <c r="AH71" s="134">
        <v>1</v>
      </c>
      <c r="AI71" s="192"/>
    </row>
    <row r="72" spans="2:35"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row>
    <row r="73" spans="2:35" ht="14.25">
      <c r="B73" s="133" t="s">
        <v>1313</v>
      </c>
      <c r="C73" s="134"/>
      <c r="D73" s="134"/>
      <c r="E73" s="134"/>
      <c r="F73" s="134">
        <v>1</v>
      </c>
      <c r="G73" s="134">
        <v>1</v>
      </c>
      <c r="H73" s="134">
        <v>1</v>
      </c>
      <c r="I73" s="134"/>
      <c r="J73" s="134"/>
      <c r="K73" s="134"/>
      <c r="L73" s="134"/>
      <c r="M73" s="134"/>
      <c r="N73" s="134"/>
      <c r="O73" s="135"/>
      <c r="P73" s="134"/>
      <c r="Q73" s="134"/>
      <c r="R73" s="134"/>
      <c r="S73" s="134"/>
      <c r="T73" s="134">
        <v>1</v>
      </c>
      <c r="U73" s="134"/>
      <c r="V73" s="134"/>
      <c r="W73" s="134"/>
      <c r="X73" s="134"/>
      <c r="Y73" s="134"/>
      <c r="Z73" s="134"/>
      <c r="AA73" s="183"/>
      <c r="AB73" s="191"/>
      <c r="AC73" s="134"/>
      <c r="AD73" s="134"/>
      <c r="AE73" s="134"/>
      <c r="AF73" s="134"/>
      <c r="AG73" s="134"/>
      <c r="AH73" s="134">
        <v>1</v>
      </c>
      <c r="AI73" s="136"/>
    </row>
    <row r="74" spans="2:35"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row>
    <row r="75" spans="2:35" ht="14.25">
      <c r="B75" s="133" t="s">
        <v>1314</v>
      </c>
      <c r="C75" s="134">
        <v>1</v>
      </c>
      <c r="D75" s="134"/>
      <c r="E75" s="134"/>
      <c r="F75" s="134"/>
      <c r="G75" s="134"/>
      <c r="H75" s="134"/>
      <c r="I75" s="134"/>
      <c r="J75" s="134"/>
      <c r="K75" s="134">
        <v>1</v>
      </c>
      <c r="L75" s="134"/>
      <c r="M75" s="134"/>
      <c r="N75" s="134"/>
      <c r="O75" s="135"/>
      <c r="P75" s="134"/>
      <c r="Q75" s="134"/>
      <c r="R75" s="134">
        <v>1</v>
      </c>
      <c r="S75" s="134"/>
      <c r="T75" s="134"/>
      <c r="U75" s="134"/>
      <c r="V75" s="134"/>
      <c r="W75" s="134"/>
      <c r="X75" s="134"/>
      <c r="Y75" s="134"/>
      <c r="Z75" s="134"/>
      <c r="AA75" s="183"/>
      <c r="AB75" s="191"/>
      <c r="AC75" s="134"/>
      <c r="AD75" s="134"/>
      <c r="AE75" s="134"/>
      <c r="AF75" s="134"/>
      <c r="AG75" s="134">
        <v>1</v>
      </c>
      <c r="AH75" s="134"/>
      <c r="AI75" s="192"/>
    </row>
    <row r="76" spans="2:35"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row>
    <row r="77" spans="2:35" ht="14.25">
      <c r="B77" s="133" t="s">
        <v>1315</v>
      </c>
      <c r="C77" s="134">
        <v>2</v>
      </c>
      <c r="D77" s="134"/>
      <c r="E77" s="134"/>
      <c r="F77" s="134"/>
      <c r="G77" s="134">
        <v>1</v>
      </c>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row>
    <row r="78" spans="2:35"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row>
    <row r="79" spans="2:35" ht="14.25">
      <c r="B79" s="133" t="s">
        <v>1392</v>
      </c>
      <c r="C79" s="134">
        <v>1</v>
      </c>
      <c r="D79" s="134"/>
      <c r="E79" s="134"/>
      <c r="F79" s="134"/>
      <c r="G79" s="134"/>
      <c r="H79" s="134"/>
      <c r="I79" s="134"/>
      <c r="J79" s="134"/>
      <c r="K79" s="134"/>
      <c r="L79" s="134"/>
      <c r="M79" s="134"/>
      <c r="N79" s="134"/>
      <c r="O79" s="135"/>
      <c r="P79" s="134"/>
      <c r="Q79" s="134"/>
      <c r="R79" s="134"/>
      <c r="S79" s="134">
        <v>1</v>
      </c>
      <c r="T79" s="134"/>
      <c r="U79" s="134"/>
      <c r="V79" s="134"/>
      <c r="W79" s="134"/>
      <c r="X79" s="134"/>
      <c r="Y79" s="134"/>
      <c r="Z79" s="134"/>
      <c r="AA79" s="183"/>
      <c r="AB79" s="191"/>
      <c r="AC79" s="134"/>
      <c r="AD79" s="134"/>
      <c r="AE79" s="134"/>
      <c r="AF79" s="134"/>
      <c r="AG79" s="134"/>
      <c r="AH79" s="134"/>
      <c r="AI79" s="192"/>
    </row>
    <row r="80" spans="2:35"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row>
    <row r="81" spans="2:35" ht="15" thickBot="1">
      <c r="B81" s="137" t="s">
        <v>1393</v>
      </c>
      <c r="C81" s="138"/>
      <c r="D81" s="138"/>
      <c r="E81" s="138"/>
      <c r="F81" s="138"/>
      <c r="G81" s="138"/>
      <c r="H81" s="138"/>
      <c r="I81" s="138"/>
      <c r="J81" s="138"/>
      <c r="K81" s="138">
        <v>1</v>
      </c>
      <c r="L81" s="138"/>
      <c r="M81" s="138"/>
      <c r="N81" s="138"/>
      <c r="O81" s="139"/>
      <c r="P81" s="138"/>
      <c r="Q81" s="138"/>
      <c r="R81" s="138"/>
      <c r="S81" s="138"/>
      <c r="T81" s="138">
        <v>1</v>
      </c>
      <c r="U81" s="138"/>
      <c r="V81" s="138"/>
      <c r="W81" s="138"/>
      <c r="X81" s="138"/>
      <c r="Y81" s="138"/>
      <c r="Z81" s="138"/>
      <c r="AA81" s="275"/>
      <c r="AB81" s="193"/>
      <c r="AC81" s="138"/>
      <c r="AD81" s="138"/>
      <c r="AE81" s="138"/>
      <c r="AF81" s="138"/>
      <c r="AG81" s="138">
        <v>1</v>
      </c>
      <c r="AH81" s="138"/>
      <c r="AI81" s="194"/>
    </row>
    <row r="82" ht="23.25">
      <c r="B82" s="6"/>
    </row>
    <row r="83" ht="19.5" thickBot="1">
      <c r="B83" s="166" t="s">
        <v>925</v>
      </c>
    </row>
    <row r="84" spans="2:36" ht="24" thickBot="1">
      <c r="B84" s="6"/>
      <c r="C84" s="497" t="s">
        <v>686</v>
      </c>
      <c r="D84" s="498"/>
      <c r="E84" s="498"/>
      <c r="F84" s="498"/>
      <c r="G84" s="498"/>
      <c r="H84" s="498"/>
      <c r="I84" s="498"/>
      <c r="J84" s="498"/>
      <c r="K84" s="498"/>
      <c r="L84" s="498"/>
      <c r="M84" s="498"/>
      <c r="N84" s="499"/>
      <c r="O84" s="117"/>
      <c r="P84" s="497" t="s">
        <v>687</v>
      </c>
      <c r="Q84" s="498"/>
      <c r="R84" s="498"/>
      <c r="S84" s="498"/>
      <c r="T84" s="498"/>
      <c r="U84" s="498"/>
      <c r="V84" s="498"/>
      <c r="W84" s="498"/>
      <c r="X84" s="498"/>
      <c r="Y84" s="498"/>
      <c r="Z84" s="499"/>
      <c r="AA84" s="117"/>
      <c r="AB84" s="497" t="s">
        <v>688</v>
      </c>
      <c r="AC84" s="498"/>
      <c r="AD84" s="498"/>
      <c r="AE84" s="498"/>
      <c r="AF84" s="498"/>
      <c r="AG84" s="498"/>
      <c r="AH84" s="498"/>
      <c r="AI84" s="499"/>
      <c r="AJ84" s="181"/>
    </row>
    <row r="85" spans="2:39" s="62" customFormat="1" ht="196.5" customHeight="1" thickBot="1">
      <c r="B85" s="113">
        <v>2009</v>
      </c>
      <c r="C85" s="114" t="s">
        <v>1703</v>
      </c>
      <c r="D85" s="114" t="s">
        <v>1702</v>
      </c>
      <c r="E85" s="114" t="s">
        <v>672</v>
      </c>
      <c r="F85" s="114" t="s">
        <v>1704</v>
      </c>
      <c r="G85" s="114" t="s">
        <v>378</v>
      </c>
      <c r="H85" s="114" t="s">
        <v>673</v>
      </c>
      <c r="I85" s="114" t="s">
        <v>647</v>
      </c>
      <c r="J85" s="114" t="s">
        <v>674</v>
      </c>
      <c r="K85" s="114" t="s">
        <v>675</v>
      </c>
      <c r="L85" s="114" t="s">
        <v>685</v>
      </c>
      <c r="M85" s="114" t="s">
        <v>389</v>
      </c>
      <c r="N85" s="114" t="s">
        <v>303</v>
      </c>
      <c r="O85" s="115"/>
      <c r="P85" s="114" t="s">
        <v>1703</v>
      </c>
      <c r="Q85" s="114" t="s">
        <v>1702</v>
      </c>
      <c r="R85" s="114" t="s">
        <v>672</v>
      </c>
      <c r="S85" s="114" t="s">
        <v>1704</v>
      </c>
      <c r="T85" s="114" t="s">
        <v>378</v>
      </c>
      <c r="U85" s="114" t="s">
        <v>673</v>
      </c>
      <c r="V85" s="114" t="s">
        <v>647</v>
      </c>
      <c r="W85" s="114" t="s">
        <v>674</v>
      </c>
      <c r="X85" s="114" t="s">
        <v>675</v>
      </c>
      <c r="Y85" s="114" t="s">
        <v>685</v>
      </c>
      <c r="Z85" s="173" t="s">
        <v>389</v>
      </c>
      <c r="AA85" s="115"/>
      <c r="AB85" s="114" t="s">
        <v>1705</v>
      </c>
      <c r="AC85" s="114" t="s">
        <v>376</v>
      </c>
      <c r="AD85" s="114" t="s">
        <v>379</v>
      </c>
      <c r="AE85" s="114" t="s">
        <v>390</v>
      </c>
      <c r="AF85" s="114" t="s">
        <v>381</v>
      </c>
      <c r="AG85" s="114" t="s">
        <v>382</v>
      </c>
      <c r="AH85" s="114" t="s">
        <v>383</v>
      </c>
      <c r="AI85" s="116" t="s">
        <v>389</v>
      </c>
      <c r="AJ85" s="116"/>
      <c r="AK85" s="112"/>
      <c r="AL85" s="112"/>
      <c r="AM85" s="112"/>
    </row>
    <row r="86" spans="2:36" ht="14.25">
      <c r="B86" s="130" t="s">
        <v>1305</v>
      </c>
      <c r="C86" s="131"/>
      <c r="D86" s="131"/>
      <c r="E86" s="131"/>
      <c r="F86" s="131"/>
      <c r="G86" s="131"/>
      <c r="H86" s="131"/>
      <c r="I86" s="131"/>
      <c r="J86" s="131"/>
      <c r="K86" s="131">
        <v>3</v>
      </c>
      <c r="L86" s="131"/>
      <c r="M86" s="131"/>
      <c r="N86" s="131"/>
      <c r="O86" s="132"/>
      <c r="P86" s="131"/>
      <c r="Q86" s="131"/>
      <c r="R86" s="131"/>
      <c r="S86" s="131"/>
      <c r="T86" s="131"/>
      <c r="U86" s="131"/>
      <c r="V86" s="131"/>
      <c r="W86" s="131"/>
      <c r="X86" s="131"/>
      <c r="Y86" s="131"/>
      <c r="Z86" s="131"/>
      <c r="AA86" s="182"/>
      <c r="AB86" s="188"/>
      <c r="AC86" s="189"/>
      <c r="AD86" s="189"/>
      <c r="AE86" s="189"/>
      <c r="AF86" s="189"/>
      <c r="AG86" s="189"/>
      <c r="AH86" s="189"/>
      <c r="AI86" s="190"/>
      <c r="AJ86" s="185"/>
    </row>
    <row r="87" spans="2:36" ht="14.25">
      <c r="B87" s="133"/>
      <c r="C87" s="134"/>
      <c r="D87" s="134"/>
      <c r="E87" s="134"/>
      <c r="F87" s="134"/>
      <c r="G87" s="134"/>
      <c r="H87" s="134"/>
      <c r="I87" s="134"/>
      <c r="J87" s="134"/>
      <c r="K87" s="134"/>
      <c r="L87" s="134"/>
      <c r="M87" s="134"/>
      <c r="N87" s="134"/>
      <c r="O87" s="135"/>
      <c r="P87" s="134"/>
      <c r="Q87" s="134"/>
      <c r="R87" s="134"/>
      <c r="S87" s="134"/>
      <c r="T87" s="134"/>
      <c r="U87" s="134"/>
      <c r="V87" s="134"/>
      <c r="W87" s="134"/>
      <c r="X87" s="134"/>
      <c r="Y87" s="134"/>
      <c r="Z87" s="134"/>
      <c r="AA87" s="183"/>
      <c r="AB87" s="191"/>
      <c r="AC87" s="134"/>
      <c r="AD87" s="134"/>
      <c r="AE87" s="134"/>
      <c r="AF87" s="134"/>
      <c r="AG87" s="134"/>
      <c r="AH87" s="134"/>
      <c r="AI87" s="192"/>
      <c r="AJ87" s="186"/>
    </row>
    <row r="88" spans="2:36" ht="14.25">
      <c r="B88" s="133" t="s">
        <v>1307</v>
      </c>
      <c r="C88" s="134"/>
      <c r="D88" s="134"/>
      <c r="E88" s="134"/>
      <c r="F88" s="134">
        <v>1</v>
      </c>
      <c r="G88" s="134"/>
      <c r="H88" s="134"/>
      <c r="I88" s="134"/>
      <c r="J88" s="134"/>
      <c r="K88" s="134">
        <v>2</v>
      </c>
      <c r="L88" s="134"/>
      <c r="M88" s="134">
        <v>1</v>
      </c>
      <c r="N88" s="134"/>
      <c r="O88" s="135"/>
      <c r="P88" s="134">
        <v>1</v>
      </c>
      <c r="Q88" s="134"/>
      <c r="R88" s="134"/>
      <c r="S88" s="134"/>
      <c r="T88" s="134"/>
      <c r="U88" s="134"/>
      <c r="V88" s="134"/>
      <c r="W88" s="134"/>
      <c r="X88" s="134"/>
      <c r="Y88" s="134"/>
      <c r="Z88" s="134">
        <v>1</v>
      </c>
      <c r="AA88" s="183"/>
      <c r="AB88" s="191"/>
      <c r="AC88" s="134"/>
      <c r="AD88" s="134"/>
      <c r="AE88" s="134"/>
      <c r="AF88" s="134"/>
      <c r="AG88" s="134"/>
      <c r="AH88" s="134"/>
      <c r="AI88" s="192"/>
      <c r="AJ88" s="186"/>
    </row>
    <row r="89" spans="2:36" ht="14.25">
      <c r="B89" s="133"/>
      <c r="C89" s="134"/>
      <c r="D89" s="134"/>
      <c r="E89" s="134"/>
      <c r="F89" s="134"/>
      <c r="G89" s="134"/>
      <c r="H89" s="134"/>
      <c r="I89" s="134"/>
      <c r="J89" s="134"/>
      <c r="K89" s="134"/>
      <c r="L89" s="134"/>
      <c r="M89" s="134"/>
      <c r="N89" s="134"/>
      <c r="O89" s="135"/>
      <c r="P89" s="134"/>
      <c r="Q89" s="134"/>
      <c r="R89" s="134"/>
      <c r="S89" s="134"/>
      <c r="T89" s="134"/>
      <c r="U89" s="134"/>
      <c r="V89" s="134"/>
      <c r="W89" s="134"/>
      <c r="X89" s="134"/>
      <c r="Y89" s="134"/>
      <c r="Z89" s="134"/>
      <c r="AA89" s="183"/>
      <c r="AB89" s="191"/>
      <c r="AC89" s="134"/>
      <c r="AD89" s="134"/>
      <c r="AE89" s="134"/>
      <c r="AF89" s="134"/>
      <c r="AG89" s="134"/>
      <c r="AH89" s="134"/>
      <c r="AI89" s="192"/>
      <c r="AJ89" s="186"/>
    </row>
    <row r="90" spans="2:36" ht="14.25">
      <c r="B90" s="133" t="s">
        <v>1308</v>
      </c>
      <c r="C90" s="134"/>
      <c r="D90" s="134"/>
      <c r="E90" s="134"/>
      <c r="F90" s="134">
        <v>1</v>
      </c>
      <c r="G90" s="134"/>
      <c r="H90" s="134"/>
      <c r="I90" s="134"/>
      <c r="J90" s="134"/>
      <c r="K90" s="134"/>
      <c r="L90" s="134"/>
      <c r="M90" s="134"/>
      <c r="N90" s="134"/>
      <c r="O90" s="135"/>
      <c r="P90" s="134">
        <v>2</v>
      </c>
      <c r="Q90" s="134"/>
      <c r="R90" s="134"/>
      <c r="S90" s="134"/>
      <c r="T90" s="134">
        <v>1</v>
      </c>
      <c r="U90" s="134"/>
      <c r="V90" s="134"/>
      <c r="W90" s="134"/>
      <c r="X90" s="134"/>
      <c r="Y90" s="134"/>
      <c r="Z90" s="134"/>
      <c r="AA90" s="183"/>
      <c r="AB90" s="191"/>
      <c r="AC90" s="134"/>
      <c r="AD90" s="134"/>
      <c r="AE90" s="134"/>
      <c r="AF90" s="134"/>
      <c r="AG90" s="134"/>
      <c r="AH90" s="134"/>
      <c r="AI90" s="192"/>
      <c r="AJ90" s="186"/>
    </row>
    <row r="91" spans="2:36" ht="14.25">
      <c r="B91" s="133"/>
      <c r="C91" s="134"/>
      <c r="D91" s="134"/>
      <c r="E91" s="134"/>
      <c r="F91" s="134"/>
      <c r="G91" s="134"/>
      <c r="H91" s="134"/>
      <c r="I91" s="134"/>
      <c r="J91" s="134"/>
      <c r="K91" s="134"/>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c r="AJ91" s="186"/>
    </row>
    <row r="92" spans="2:36" ht="14.25">
      <c r="B92" s="133" t="s">
        <v>1309</v>
      </c>
      <c r="C92" s="134"/>
      <c r="D92" s="134"/>
      <c r="E92" s="134"/>
      <c r="F92" s="134">
        <v>1</v>
      </c>
      <c r="G92" s="134"/>
      <c r="H92" s="134"/>
      <c r="I92" s="134"/>
      <c r="J92" s="134"/>
      <c r="K92" s="134"/>
      <c r="L92" s="134"/>
      <c r="M92" s="134">
        <v>1</v>
      </c>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c r="C93" s="134"/>
      <c r="D93" s="134"/>
      <c r="E93" s="134"/>
      <c r="F93" s="134"/>
      <c r="G93" s="134"/>
      <c r="H93" s="134"/>
      <c r="I93" s="134"/>
      <c r="J93" s="134"/>
      <c r="K93" s="134"/>
      <c r="L93" s="134"/>
      <c r="M93" s="134"/>
      <c r="N93" s="134"/>
      <c r="O93" s="135"/>
      <c r="P93" s="134"/>
      <c r="Q93" s="134"/>
      <c r="R93" s="134"/>
      <c r="S93" s="134"/>
      <c r="T93" s="134"/>
      <c r="U93" s="134"/>
      <c r="V93" s="134"/>
      <c r="W93" s="134"/>
      <c r="X93" s="134"/>
      <c r="Y93" s="134"/>
      <c r="Z93" s="134"/>
      <c r="AA93" s="183"/>
      <c r="AB93" s="191"/>
      <c r="AC93" s="134"/>
      <c r="AD93" s="134"/>
      <c r="AE93" s="134"/>
      <c r="AF93" s="134"/>
      <c r="AG93" s="134"/>
      <c r="AH93" s="134"/>
      <c r="AI93" s="192"/>
      <c r="AJ93" s="186"/>
    </row>
    <row r="94" spans="2:36" ht="14.25">
      <c r="B94" s="133" t="s">
        <v>1310</v>
      </c>
      <c r="C94" s="134"/>
      <c r="D94" s="134"/>
      <c r="E94" s="134"/>
      <c r="F94" s="134"/>
      <c r="G94" s="134"/>
      <c r="H94" s="134"/>
      <c r="I94" s="134"/>
      <c r="J94" s="134"/>
      <c r="K94" s="134"/>
      <c r="L94" s="134"/>
      <c r="M94" s="134"/>
      <c r="N94" s="134">
        <v>1</v>
      </c>
      <c r="O94" s="135"/>
      <c r="P94" s="134"/>
      <c r="Q94" s="134"/>
      <c r="R94" s="134"/>
      <c r="S94" s="134"/>
      <c r="T94" s="134"/>
      <c r="U94" s="134"/>
      <c r="V94" s="134"/>
      <c r="W94" s="134"/>
      <c r="X94" s="314">
        <v>1</v>
      </c>
      <c r="Y94" s="134"/>
      <c r="Z94" s="134">
        <v>1</v>
      </c>
      <c r="AA94" s="183"/>
      <c r="AB94" s="191"/>
      <c r="AC94" s="134"/>
      <c r="AD94" s="134"/>
      <c r="AE94" s="134"/>
      <c r="AF94" s="134"/>
      <c r="AG94" s="134"/>
      <c r="AH94" s="134">
        <v>1</v>
      </c>
      <c r="AI94" s="192"/>
      <c r="AJ94" s="186"/>
    </row>
    <row r="95" spans="2:36" ht="14.25">
      <c r="B95" s="133"/>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c r="AJ95" s="186"/>
    </row>
    <row r="96" spans="2:36" ht="14.25">
      <c r="B96" s="133" t="s">
        <v>1311</v>
      </c>
      <c r="C96" s="134"/>
      <c r="D96" s="134"/>
      <c r="E96" s="134"/>
      <c r="F96" s="134"/>
      <c r="G96" s="134"/>
      <c r="H96" s="134"/>
      <c r="I96" s="134"/>
      <c r="J96" s="134"/>
      <c r="K96" s="134">
        <v>1</v>
      </c>
      <c r="L96" s="134"/>
      <c r="M96" s="134">
        <v>1</v>
      </c>
      <c r="N96" s="134">
        <v>2</v>
      </c>
      <c r="O96" s="135"/>
      <c r="P96" s="134"/>
      <c r="Q96" s="134"/>
      <c r="R96" s="134"/>
      <c r="S96" s="134"/>
      <c r="T96" s="134"/>
      <c r="U96" s="134"/>
      <c r="V96" s="134"/>
      <c r="W96" s="134">
        <v>3</v>
      </c>
      <c r="X96" s="134"/>
      <c r="Y96" s="134"/>
      <c r="Z96" s="134"/>
      <c r="AA96" s="183"/>
      <c r="AB96" s="191"/>
      <c r="AC96" s="134"/>
      <c r="AD96" s="134"/>
      <c r="AE96" s="134"/>
      <c r="AF96" s="134"/>
      <c r="AG96" s="134"/>
      <c r="AH96" s="134"/>
      <c r="AI96" s="192"/>
      <c r="AJ96" s="186"/>
    </row>
    <row r="97" spans="2:36" ht="14.25">
      <c r="B97" s="133"/>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t="s">
        <v>1312</v>
      </c>
      <c r="C98" s="134"/>
      <c r="D98" s="134"/>
      <c r="E98" s="134"/>
      <c r="F98" s="134"/>
      <c r="G98" s="134"/>
      <c r="H98" s="134"/>
      <c r="I98" s="134"/>
      <c r="J98" s="134"/>
      <c r="K98" s="134">
        <v>1</v>
      </c>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92"/>
      <c r="AJ99" s="186"/>
    </row>
    <row r="100" spans="2:36" ht="14.25">
      <c r="B100" s="133" t="s">
        <v>1313</v>
      </c>
      <c r="C100" s="134"/>
      <c r="D100" s="134"/>
      <c r="E100" s="134"/>
      <c r="F100" s="134"/>
      <c r="G100" s="134"/>
      <c r="H100" s="134"/>
      <c r="I100" s="134"/>
      <c r="J100" s="134">
        <v>1</v>
      </c>
      <c r="K100" s="134">
        <v>2</v>
      </c>
      <c r="L100" s="134"/>
      <c r="M100" s="134">
        <v>1</v>
      </c>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36"/>
      <c r="AJ100" s="186"/>
    </row>
    <row r="101" spans="2:36" ht="14.25">
      <c r="B101" s="133"/>
      <c r="C101" s="134"/>
      <c r="D101" s="134"/>
      <c r="E101" s="134"/>
      <c r="F101" s="134"/>
      <c r="G101" s="134"/>
      <c r="H101" s="134"/>
      <c r="I101" s="134"/>
      <c r="J101" s="134"/>
      <c r="K101" s="134"/>
      <c r="L101" s="134"/>
      <c r="M101" s="134"/>
      <c r="N101" s="134"/>
      <c r="O101" s="135"/>
      <c r="P101" s="134"/>
      <c r="Q101" s="134"/>
      <c r="R101" s="134"/>
      <c r="S101" s="134"/>
      <c r="T101" s="134"/>
      <c r="U101" s="134"/>
      <c r="V101" s="134"/>
      <c r="W101" s="134"/>
      <c r="X101" s="134"/>
      <c r="Y101" s="134"/>
      <c r="Z101" s="134"/>
      <c r="AA101" s="183"/>
      <c r="AB101" s="191"/>
      <c r="AC101" s="134"/>
      <c r="AD101" s="134"/>
      <c r="AE101" s="134"/>
      <c r="AF101" s="134"/>
      <c r="AG101" s="134"/>
      <c r="AH101" s="134"/>
      <c r="AI101" s="192"/>
      <c r="AJ101" s="186"/>
    </row>
    <row r="102" spans="2:36" ht="14.25">
      <c r="B102" s="133" t="s">
        <v>1314</v>
      </c>
      <c r="C102" s="134"/>
      <c r="D102" s="134"/>
      <c r="E102" s="134">
        <v>1</v>
      </c>
      <c r="F102" s="134"/>
      <c r="G102" s="134"/>
      <c r="H102" s="134"/>
      <c r="I102" s="134"/>
      <c r="J102" s="134">
        <v>1</v>
      </c>
      <c r="K102" s="134">
        <v>3</v>
      </c>
      <c r="L102" s="134"/>
      <c r="M102" s="134"/>
      <c r="N102" s="134"/>
      <c r="O102" s="135"/>
      <c r="P102" s="134"/>
      <c r="Q102" s="134">
        <v>1</v>
      </c>
      <c r="R102" s="134"/>
      <c r="S102" s="134"/>
      <c r="T102" s="134"/>
      <c r="U102" s="134"/>
      <c r="V102" s="134"/>
      <c r="W102" s="134">
        <v>1</v>
      </c>
      <c r="X102" s="134"/>
      <c r="Y102" s="134"/>
      <c r="Z102" s="134"/>
      <c r="AA102" s="183"/>
      <c r="AB102" s="191"/>
      <c r="AC102" s="134"/>
      <c r="AD102" s="134"/>
      <c r="AE102" s="134"/>
      <c r="AF102" s="134"/>
      <c r="AG102" s="134"/>
      <c r="AH102" s="134"/>
      <c r="AI102" s="192"/>
      <c r="AJ102" s="186"/>
    </row>
    <row r="103" spans="2:36" ht="14.25">
      <c r="B103" s="133"/>
      <c r="C103" s="134"/>
      <c r="D103" s="134"/>
      <c r="E103" s="134"/>
      <c r="F103" s="134"/>
      <c r="G103" s="134"/>
      <c r="H103" s="134"/>
      <c r="I103" s="134"/>
      <c r="J103" s="134"/>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c r="AJ103" s="186"/>
    </row>
    <row r="104" spans="2:36" ht="14.25">
      <c r="B104" s="133" t="s">
        <v>1315</v>
      </c>
      <c r="C104" s="134"/>
      <c r="D104" s="134"/>
      <c r="E104" s="134"/>
      <c r="F104" s="134"/>
      <c r="G104" s="134"/>
      <c r="H104" s="134"/>
      <c r="I104" s="134"/>
      <c r="J104" s="134"/>
      <c r="K104" s="134"/>
      <c r="L104" s="134"/>
      <c r="M104" s="134"/>
      <c r="N104" s="134"/>
      <c r="O104" s="135"/>
      <c r="P104" s="134"/>
      <c r="Q104" s="134"/>
      <c r="R104" s="134"/>
      <c r="S104" s="134"/>
      <c r="T104" s="134"/>
      <c r="U104" s="134"/>
      <c r="V104" s="134"/>
      <c r="W104" s="134">
        <v>1</v>
      </c>
      <c r="X104" s="134"/>
      <c r="Y104" s="134"/>
      <c r="Z104" s="134"/>
      <c r="AA104" s="183"/>
      <c r="AB104" s="191"/>
      <c r="AC104" s="134"/>
      <c r="AD104" s="134"/>
      <c r="AE104" s="134"/>
      <c r="AF104" s="134"/>
      <c r="AG104" s="134"/>
      <c r="AH104" s="134"/>
      <c r="AI104" s="192"/>
      <c r="AJ104" s="186"/>
    </row>
    <row r="105" spans="2:36" ht="14.25">
      <c r="B105" s="133"/>
      <c r="C105" s="134"/>
      <c r="D105" s="134"/>
      <c r="E105" s="134"/>
      <c r="F105" s="134"/>
      <c r="G105" s="134"/>
      <c r="H105" s="134"/>
      <c r="I105" s="134"/>
      <c r="J105" s="134"/>
      <c r="K105" s="134"/>
      <c r="L105" s="134"/>
      <c r="M105" s="134"/>
      <c r="N105" s="134"/>
      <c r="O105" s="135"/>
      <c r="P105" s="134"/>
      <c r="Q105" s="134"/>
      <c r="R105" s="134"/>
      <c r="S105" s="134"/>
      <c r="T105" s="134"/>
      <c r="U105" s="134"/>
      <c r="V105" s="134"/>
      <c r="W105" s="134"/>
      <c r="X105" s="134"/>
      <c r="Y105" s="134"/>
      <c r="Z105" s="134"/>
      <c r="AA105" s="183"/>
      <c r="AB105" s="191"/>
      <c r="AC105" s="134"/>
      <c r="AD105" s="134"/>
      <c r="AE105" s="134"/>
      <c r="AF105" s="134"/>
      <c r="AG105" s="134"/>
      <c r="AH105" s="134"/>
      <c r="AI105" s="192"/>
      <c r="AJ105" s="186"/>
    </row>
    <row r="106" spans="2:36" ht="14.25">
      <c r="B106" s="133" t="s">
        <v>1392</v>
      </c>
      <c r="C106" s="134"/>
      <c r="D106" s="134"/>
      <c r="E106" s="134"/>
      <c r="F106" s="134"/>
      <c r="G106" s="134"/>
      <c r="H106" s="134"/>
      <c r="I106" s="134"/>
      <c r="J106" s="134"/>
      <c r="K106" s="134"/>
      <c r="L106" s="134">
        <v>1</v>
      </c>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c r="C107" s="134"/>
      <c r="D107" s="134"/>
      <c r="E107" s="134"/>
      <c r="F107" s="134"/>
      <c r="G107" s="134"/>
      <c r="H107" s="134"/>
      <c r="I107" s="134"/>
      <c r="J107" s="134"/>
      <c r="K107" s="134"/>
      <c r="L107" s="134"/>
      <c r="M107" s="134"/>
      <c r="N107" s="134"/>
      <c r="O107" s="135"/>
      <c r="P107" s="134"/>
      <c r="Q107" s="134"/>
      <c r="R107" s="134"/>
      <c r="S107" s="134"/>
      <c r="T107" s="134"/>
      <c r="U107" s="134"/>
      <c r="V107" s="134"/>
      <c r="W107" s="134"/>
      <c r="X107" s="134"/>
      <c r="Y107" s="134"/>
      <c r="Z107" s="134"/>
      <c r="AA107" s="183"/>
      <c r="AB107" s="191"/>
      <c r="AC107" s="134"/>
      <c r="AD107" s="134"/>
      <c r="AE107" s="134"/>
      <c r="AF107" s="134"/>
      <c r="AG107" s="134"/>
      <c r="AH107" s="134"/>
      <c r="AI107" s="192"/>
      <c r="AJ107" s="186"/>
    </row>
    <row r="108" spans="2:36" ht="15" thickBot="1">
      <c r="B108" s="137" t="s">
        <v>1393</v>
      </c>
      <c r="C108" s="138"/>
      <c r="D108" s="138"/>
      <c r="E108" s="138"/>
      <c r="F108" s="138"/>
      <c r="G108" s="138"/>
      <c r="H108" s="138">
        <v>1</v>
      </c>
      <c r="I108" s="138"/>
      <c r="J108" s="138"/>
      <c r="K108" s="138">
        <v>1</v>
      </c>
      <c r="L108" s="138"/>
      <c r="M108" s="138">
        <v>1</v>
      </c>
      <c r="N108" s="138"/>
      <c r="O108" s="139"/>
      <c r="P108" s="138"/>
      <c r="Q108" s="138"/>
      <c r="R108" s="138"/>
      <c r="S108" s="138"/>
      <c r="T108" s="138"/>
      <c r="U108" s="138"/>
      <c r="V108" s="138"/>
      <c r="W108" s="138"/>
      <c r="X108" s="138">
        <v>2</v>
      </c>
      <c r="Y108" s="138"/>
      <c r="Z108" s="138"/>
      <c r="AA108" s="275"/>
      <c r="AB108" s="193"/>
      <c r="AC108" s="138"/>
      <c r="AD108" s="138"/>
      <c r="AE108" s="138"/>
      <c r="AF108" s="138"/>
      <c r="AG108" s="138"/>
      <c r="AH108" s="138"/>
      <c r="AI108" s="194"/>
      <c r="AJ108" s="187"/>
    </row>
    <row r="109" spans="2:36" ht="14.25">
      <c r="B109" s="298"/>
      <c r="C109" s="299"/>
      <c r="D109" s="299"/>
      <c r="E109" s="299"/>
      <c r="F109" s="299"/>
      <c r="G109" s="299"/>
      <c r="H109" s="299"/>
      <c r="I109" s="299"/>
      <c r="J109" s="299"/>
      <c r="K109" s="299"/>
      <c r="L109" s="299"/>
      <c r="M109" s="299"/>
      <c r="N109" s="299"/>
      <c r="O109" s="300"/>
      <c r="P109" s="299"/>
      <c r="Q109" s="299"/>
      <c r="R109" s="299"/>
      <c r="S109" s="299"/>
      <c r="T109" s="299"/>
      <c r="U109" s="299"/>
      <c r="V109" s="299"/>
      <c r="W109" s="299"/>
      <c r="X109" s="299"/>
      <c r="Y109" s="299"/>
      <c r="Z109" s="299"/>
      <c r="AA109" s="300"/>
      <c r="AB109" s="299"/>
      <c r="AC109" s="299"/>
      <c r="AD109" s="299"/>
      <c r="AE109" s="299"/>
      <c r="AF109" s="299"/>
      <c r="AG109" s="299"/>
      <c r="AH109" s="299"/>
      <c r="AI109" s="299"/>
      <c r="AJ109" s="298"/>
    </row>
    <row r="110" ht="19.5" thickBot="1">
      <c r="B110" s="166" t="s">
        <v>925</v>
      </c>
    </row>
    <row r="111" spans="2:36" ht="24" thickBot="1">
      <c r="B111" s="6"/>
      <c r="C111" s="494" t="s">
        <v>686</v>
      </c>
      <c r="D111" s="495"/>
      <c r="E111" s="495"/>
      <c r="F111" s="495"/>
      <c r="G111" s="495"/>
      <c r="H111" s="495"/>
      <c r="I111" s="495"/>
      <c r="J111" s="495"/>
      <c r="K111" s="495"/>
      <c r="L111" s="495"/>
      <c r="M111" s="495"/>
      <c r="N111" s="496"/>
      <c r="O111" s="117"/>
      <c r="P111" s="497" t="s">
        <v>687</v>
      </c>
      <c r="Q111" s="498"/>
      <c r="R111" s="498"/>
      <c r="S111" s="498"/>
      <c r="T111" s="498"/>
      <c r="U111" s="498"/>
      <c r="V111" s="498"/>
      <c r="W111" s="498"/>
      <c r="X111" s="498"/>
      <c r="Y111" s="498"/>
      <c r="Z111" s="499"/>
      <c r="AA111" s="117"/>
      <c r="AB111" s="497" t="s">
        <v>688</v>
      </c>
      <c r="AC111" s="498"/>
      <c r="AD111" s="498"/>
      <c r="AE111" s="498"/>
      <c r="AF111" s="498"/>
      <c r="AG111" s="498"/>
      <c r="AH111" s="498"/>
      <c r="AI111" s="499"/>
      <c r="AJ111" s="181"/>
    </row>
    <row r="112" spans="2:39" s="62" customFormat="1" ht="196.5" customHeight="1" thickBot="1">
      <c r="B112" s="113">
        <v>2008</v>
      </c>
      <c r="C112" s="114" t="s">
        <v>1703</v>
      </c>
      <c r="D112" s="114" t="s">
        <v>1702</v>
      </c>
      <c r="E112" s="114" t="s">
        <v>672</v>
      </c>
      <c r="F112" s="114" t="s">
        <v>1704</v>
      </c>
      <c r="G112" s="114" t="s">
        <v>378</v>
      </c>
      <c r="H112" s="114" t="s">
        <v>673</v>
      </c>
      <c r="I112" s="114" t="s">
        <v>647</v>
      </c>
      <c r="J112" s="114" t="s">
        <v>674</v>
      </c>
      <c r="K112" s="114" t="s">
        <v>675</v>
      </c>
      <c r="L112" s="114" t="s">
        <v>685</v>
      </c>
      <c r="M112" s="114" t="s">
        <v>389</v>
      </c>
      <c r="N112" s="114" t="s">
        <v>303</v>
      </c>
      <c r="O112" s="115"/>
      <c r="P112" s="114" t="s">
        <v>1703</v>
      </c>
      <c r="Q112" s="114" t="s">
        <v>1702</v>
      </c>
      <c r="R112" s="114" t="s">
        <v>672</v>
      </c>
      <c r="S112" s="114" t="s">
        <v>1704</v>
      </c>
      <c r="T112" s="114" t="s">
        <v>378</v>
      </c>
      <c r="U112" s="114" t="s">
        <v>673</v>
      </c>
      <c r="V112" s="114" t="s">
        <v>647</v>
      </c>
      <c r="W112" s="114" t="s">
        <v>674</v>
      </c>
      <c r="X112" s="114" t="s">
        <v>675</v>
      </c>
      <c r="Y112" s="114" t="s">
        <v>685</v>
      </c>
      <c r="Z112" s="173" t="s">
        <v>389</v>
      </c>
      <c r="AA112" s="115"/>
      <c r="AB112" s="114" t="s">
        <v>1705</v>
      </c>
      <c r="AC112" s="114" t="s">
        <v>376</v>
      </c>
      <c r="AD112" s="114" t="s">
        <v>379</v>
      </c>
      <c r="AE112" s="114" t="s">
        <v>390</v>
      </c>
      <c r="AF112" s="114" t="s">
        <v>381</v>
      </c>
      <c r="AG112" s="114" t="s">
        <v>382</v>
      </c>
      <c r="AH112" s="114" t="s">
        <v>383</v>
      </c>
      <c r="AI112" s="116" t="s">
        <v>389</v>
      </c>
      <c r="AJ112" s="116"/>
      <c r="AK112" s="112"/>
      <c r="AL112" s="112"/>
      <c r="AM112" s="112"/>
    </row>
    <row r="113" spans="2:36" ht="14.25">
      <c r="B113" s="130" t="s">
        <v>1305</v>
      </c>
      <c r="C113" s="131"/>
      <c r="D113" s="131"/>
      <c r="E113" s="131"/>
      <c r="F113" s="131"/>
      <c r="G113" s="131"/>
      <c r="H113" s="131"/>
      <c r="I113" s="131"/>
      <c r="J113" s="131"/>
      <c r="K113" s="131">
        <v>1</v>
      </c>
      <c r="L113" s="131">
        <v>1</v>
      </c>
      <c r="M113" s="131"/>
      <c r="N113" s="131"/>
      <c r="O113" s="132"/>
      <c r="P113" s="131"/>
      <c r="Q113" s="131"/>
      <c r="R113" s="131"/>
      <c r="S113" s="131"/>
      <c r="T113" s="131"/>
      <c r="U113" s="131"/>
      <c r="V113" s="131"/>
      <c r="W113" s="131"/>
      <c r="X113" s="131"/>
      <c r="Y113" s="131"/>
      <c r="Z113" s="131"/>
      <c r="AA113" s="182"/>
      <c r="AB113" s="188"/>
      <c r="AC113" s="189"/>
      <c r="AD113" s="189"/>
      <c r="AE113" s="189"/>
      <c r="AF113" s="189"/>
      <c r="AG113" s="189"/>
      <c r="AH113" s="189"/>
      <c r="AI113" s="190"/>
      <c r="AJ113" s="185"/>
    </row>
    <row r="114" spans="2:36" ht="14.25">
      <c r="B114" s="133"/>
      <c r="C114" s="134"/>
      <c r="D114" s="134"/>
      <c r="E114" s="134"/>
      <c r="F114" s="134"/>
      <c r="G114" s="134"/>
      <c r="H114" s="134"/>
      <c r="I114" s="134"/>
      <c r="J114" s="134"/>
      <c r="K114" s="134"/>
      <c r="L114" s="134"/>
      <c r="M114" s="134"/>
      <c r="N114" s="134"/>
      <c r="O114" s="135"/>
      <c r="P114" s="134"/>
      <c r="Q114" s="134"/>
      <c r="R114" s="134"/>
      <c r="S114" s="134"/>
      <c r="T114" s="134"/>
      <c r="U114" s="134"/>
      <c r="V114" s="134"/>
      <c r="W114" s="134"/>
      <c r="X114" s="134"/>
      <c r="Y114" s="134"/>
      <c r="Z114" s="134"/>
      <c r="AA114" s="183"/>
      <c r="AB114" s="191"/>
      <c r="AC114" s="134"/>
      <c r="AD114" s="134"/>
      <c r="AE114" s="134"/>
      <c r="AF114" s="134"/>
      <c r="AG114" s="134"/>
      <c r="AH114" s="134"/>
      <c r="AI114" s="192"/>
      <c r="AJ114" s="186"/>
    </row>
    <row r="115" spans="2:36" ht="14.25">
      <c r="B115" s="133" t="s">
        <v>1307</v>
      </c>
      <c r="C115" s="134"/>
      <c r="D115" s="134"/>
      <c r="E115" s="134"/>
      <c r="F115" s="134"/>
      <c r="G115" s="134"/>
      <c r="H115" s="134"/>
      <c r="I115" s="134"/>
      <c r="J115" s="134"/>
      <c r="K115" s="134">
        <v>1</v>
      </c>
      <c r="L115" s="134">
        <v>2</v>
      </c>
      <c r="M115" s="134"/>
      <c r="N115" s="134"/>
      <c r="O115" s="135"/>
      <c r="P115" s="134"/>
      <c r="Q115" s="134"/>
      <c r="R115" s="134"/>
      <c r="S115" s="134">
        <v>1</v>
      </c>
      <c r="T115" s="134"/>
      <c r="U115" s="134"/>
      <c r="V115" s="134"/>
      <c r="W115" s="134"/>
      <c r="X115" s="134"/>
      <c r="Y115" s="134">
        <v>2</v>
      </c>
      <c r="Z115" s="134"/>
      <c r="AA115" s="183"/>
      <c r="AB115" s="191"/>
      <c r="AC115" s="134"/>
      <c r="AD115" s="134"/>
      <c r="AE115" s="134"/>
      <c r="AF115" s="134"/>
      <c r="AG115" s="134">
        <v>3</v>
      </c>
      <c r="AH115" s="134"/>
      <c r="AI115" s="192"/>
      <c r="AJ115" s="186"/>
    </row>
    <row r="116" spans="2:36" ht="14.25">
      <c r="B116" s="133"/>
      <c r="C116" s="134"/>
      <c r="D116" s="134"/>
      <c r="E116" s="134"/>
      <c r="F116" s="134"/>
      <c r="G116" s="134"/>
      <c r="H116" s="134"/>
      <c r="I116" s="134"/>
      <c r="J116" s="134"/>
      <c r="K116" s="134"/>
      <c r="L116" s="134"/>
      <c r="M116" s="134"/>
      <c r="N116" s="134"/>
      <c r="O116" s="135"/>
      <c r="P116" s="134"/>
      <c r="Q116" s="134"/>
      <c r="R116" s="134"/>
      <c r="S116" s="134"/>
      <c r="T116" s="134"/>
      <c r="U116" s="134"/>
      <c r="V116" s="134"/>
      <c r="W116" s="134"/>
      <c r="X116" s="134"/>
      <c r="Y116" s="134"/>
      <c r="Z116" s="134"/>
      <c r="AA116" s="183"/>
      <c r="AB116" s="191"/>
      <c r="AC116" s="134"/>
      <c r="AD116" s="134"/>
      <c r="AE116" s="134"/>
      <c r="AF116" s="134"/>
      <c r="AG116" s="134"/>
      <c r="AH116" s="134"/>
      <c r="AI116" s="192"/>
      <c r="AJ116" s="186"/>
    </row>
    <row r="117" spans="2:36" ht="14.25">
      <c r="B117" s="133" t="s">
        <v>1308</v>
      </c>
      <c r="C117" s="134">
        <v>2</v>
      </c>
      <c r="D117" s="134"/>
      <c r="E117" s="134"/>
      <c r="F117" s="134"/>
      <c r="G117" s="134"/>
      <c r="H117" s="134"/>
      <c r="I117" s="134"/>
      <c r="J117" s="134"/>
      <c r="K117" s="134">
        <v>8</v>
      </c>
      <c r="L117" s="134">
        <v>3</v>
      </c>
      <c r="M117" s="134"/>
      <c r="N117" s="134"/>
      <c r="O117" s="135"/>
      <c r="P117" s="134"/>
      <c r="Q117" s="134"/>
      <c r="R117" s="134"/>
      <c r="S117" s="134"/>
      <c r="T117" s="134"/>
      <c r="U117" s="134"/>
      <c r="V117" s="134"/>
      <c r="W117" s="134"/>
      <c r="X117" s="134"/>
      <c r="Y117" s="134"/>
      <c r="Z117" s="134">
        <v>1</v>
      </c>
      <c r="AA117" s="183"/>
      <c r="AB117" s="191"/>
      <c r="AC117" s="134"/>
      <c r="AD117" s="134"/>
      <c r="AE117" s="134"/>
      <c r="AF117" s="134"/>
      <c r="AG117" s="134"/>
      <c r="AH117" s="134"/>
      <c r="AI117" s="192">
        <v>1</v>
      </c>
      <c r="AJ117" s="186"/>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1309</v>
      </c>
      <c r="C119" s="134"/>
      <c r="D119" s="134"/>
      <c r="E119" s="134"/>
      <c r="F119" s="134">
        <v>1</v>
      </c>
      <c r="G119" s="134"/>
      <c r="H119" s="134">
        <v>2</v>
      </c>
      <c r="I119" s="134"/>
      <c r="J119" s="134"/>
      <c r="K119" s="134">
        <v>3</v>
      </c>
      <c r="L119" s="134">
        <v>1</v>
      </c>
      <c r="M119" s="134"/>
      <c r="N119" s="134"/>
      <c r="O119" s="135"/>
      <c r="P119" s="134"/>
      <c r="Q119" s="134"/>
      <c r="R119" s="134"/>
      <c r="S119" s="134"/>
      <c r="T119" s="134"/>
      <c r="U119" s="134">
        <v>1</v>
      </c>
      <c r="V119" s="134"/>
      <c r="W119" s="134"/>
      <c r="X119" s="134">
        <v>1</v>
      </c>
      <c r="Y119" s="134"/>
      <c r="Z119" s="134"/>
      <c r="AA119" s="183"/>
      <c r="AB119" s="191"/>
      <c r="AC119" s="134"/>
      <c r="AD119" s="134">
        <v>2</v>
      </c>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1310</v>
      </c>
      <c r="C121" s="134"/>
      <c r="D121" s="134"/>
      <c r="E121" s="134"/>
      <c r="F121" s="134"/>
      <c r="G121" s="134"/>
      <c r="H121" s="134"/>
      <c r="I121" s="134"/>
      <c r="J121" s="134"/>
      <c r="K121" s="134">
        <v>1</v>
      </c>
      <c r="L121" s="134">
        <v>1</v>
      </c>
      <c r="M121" s="134"/>
      <c r="N121" s="134"/>
      <c r="O121" s="135"/>
      <c r="P121" s="134"/>
      <c r="Q121" s="134"/>
      <c r="R121" s="134"/>
      <c r="S121" s="134"/>
      <c r="T121" s="134"/>
      <c r="U121" s="134"/>
      <c r="V121" s="134"/>
      <c r="W121" s="134"/>
      <c r="X121" s="134">
        <v>1</v>
      </c>
      <c r="Y121" s="134"/>
      <c r="Z121" s="134"/>
      <c r="AA121" s="183"/>
      <c r="AB121" s="191"/>
      <c r="AC121" s="134"/>
      <c r="AD121" s="134"/>
      <c r="AE121" s="134"/>
      <c r="AF121" s="134"/>
      <c r="AG121" s="134">
        <v>1</v>
      </c>
      <c r="AH121" s="134"/>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1311</v>
      </c>
      <c r="C123" s="134"/>
      <c r="D123" s="134">
        <v>2</v>
      </c>
      <c r="E123" s="134"/>
      <c r="F123" s="134">
        <v>1</v>
      </c>
      <c r="G123" s="134">
        <v>1</v>
      </c>
      <c r="H123" s="134"/>
      <c r="I123" s="134"/>
      <c r="J123" s="134"/>
      <c r="K123" s="134">
        <v>1</v>
      </c>
      <c r="L123" s="134"/>
      <c r="M123" s="134"/>
      <c r="N123" s="134"/>
      <c r="O123" s="135"/>
      <c r="P123" s="134"/>
      <c r="Q123" s="134"/>
      <c r="R123" s="134"/>
      <c r="S123" s="134"/>
      <c r="T123" s="134"/>
      <c r="U123" s="134"/>
      <c r="V123" s="134"/>
      <c r="W123" s="134"/>
      <c r="X123" s="134"/>
      <c r="Y123" s="134"/>
      <c r="Z123" s="134"/>
      <c r="AA123" s="183"/>
      <c r="AB123" s="191"/>
      <c r="AC123" s="134"/>
      <c r="AD123" s="134"/>
      <c r="AE123" s="134"/>
      <c r="AF123" s="134"/>
      <c r="AG123" s="134"/>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1312</v>
      </c>
      <c r="C125" s="134"/>
      <c r="D125" s="134"/>
      <c r="E125" s="134">
        <v>1</v>
      </c>
      <c r="F125" s="134"/>
      <c r="G125" s="134"/>
      <c r="H125" s="134"/>
      <c r="I125" s="134"/>
      <c r="J125" s="134"/>
      <c r="K125" s="134"/>
      <c r="L125" s="134"/>
      <c r="M125" s="134"/>
      <c r="N125" s="134"/>
      <c r="O125" s="135"/>
      <c r="P125" s="134"/>
      <c r="Q125" s="134"/>
      <c r="R125" s="134">
        <v>1</v>
      </c>
      <c r="S125" s="134">
        <v>1</v>
      </c>
      <c r="T125" s="134"/>
      <c r="U125" s="134"/>
      <c r="V125" s="134"/>
      <c r="W125" s="134"/>
      <c r="X125" s="134"/>
      <c r="Y125" s="134"/>
      <c r="Z125" s="134"/>
      <c r="AA125" s="183"/>
      <c r="AB125" s="191"/>
      <c r="AC125" s="134"/>
      <c r="AD125" s="134"/>
      <c r="AE125" s="134"/>
      <c r="AF125" s="134"/>
      <c r="AG125" s="134"/>
      <c r="AH125" s="134">
        <v>2</v>
      </c>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4.25">
      <c r="B127" s="133" t="s">
        <v>1313</v>
      </c>
      <c r="C127" s="134">
        <v>2</v>
      </c>
      <c r="D127" s="134"/>
      <c r="E127" s="134"/>
      <c r="F127" s="134"/>
      <c r="G127" s="134"/>
      <c r="H127" s="134"/>
      <c r="I127" s="134"/>
      <c r="J127" s="134"/>
      <c r="K127" s="134"/>
      <c r="L127" s="134">
        <v>2</v>
      </c>
      <c r="M127" s="134"/>
      <c r="N127" s="134"/>
      <c r="O127" s="135"/>
      <c r="P127" s="134">
        <v>1</v>
      </c>
      <c r="Q127" s="134"/>
      <c r="R127" s="134"/>
      <c r="S127" s="134"/>
      <c r="T127" s="134">
        <v>1</v>
      </c>
      <c r="U127" s="134"/>
      <c r="V127" s="134"/>
      <c r="W127" s="134"/>
      <c r="X127" s="134"/>
      <c r="Y127" s="134">
        <v>1</v>
      </c>
      <c r="Z127" s="134"/>
      <c r="AA127" s="183"/>
      <c r="AB127" s="191">
        <v>1</v>
      </c>
      <c r="AC127" s="134"/>
      <c r="AD127" s="134"/>
      <c r="AE127" s="134"/>
      <c r="AF127" s="134"/>
      <c r="AG127" s="134">
        <v>1</v>
      </c>
      <c r="AH127" s="134">
        <v>1</v>
      </c>
      <c r="AI127" s="136"/>
      <c r="AJ127" s="186"/>
    </row>
    <row r="128" spans="2:36" ht="14.25">
      <c r="B128" s="133"/>
      <c r="C128" s="134"/>
      <c r="D128" s="134"/>
      <c r="E128" s="134"/>
      <c r="F128" s="134"/>
      <c r="G128" s="134"/>
      <c r="H128" s="134"/>
      <c r="I128" s="134"/>
      <c r="J128" s="134"/>
      <c r="K128" s="134"/>
      <c r="L128" s="134"/>
      <c r="M128" s="134"/>
      <c r="N128" s="134"/>
      <c r="O128" s="135"/>
      <c r="P128" s="134"/>
      <c r="Q128" s="134"/>
      <c r="R128" s="134"/>
      <c r="S128" s="134"/>
      <c r="T128" s="134"/>
      <c r="U128" s="134"/>
      <c r="V128" s="134"/>
      <c r="W128" s="134"/>
      <c r="X128" s="134"/>
      <c r="Y128" s="134"/>
      <c r="Z128" s="134"/>
      <c r="AA128" s="183"/>
      <c r="AB128" s="191"/>
      <c r="AC128" s="134"/>
      <c r="AD128" s="134"/>
      <c r="AE128" s="134"/>
      <c r="AF128" s="134"/>
      <c r="AG128" s="134"/>
      <c r="AH128" s="134"/>
      <c r="AI128" s="192"/>
      <c r="AJ128" s="186"/>
    </row>
    <row r="129" spans="2:36" ht="14.25">
      <c r="B129" s="133" t="s">
        <v>1314</v>
      </c>
      <c r="C129" s="134"/>
      <c r="D129" s="134"/>
      <c r="E129" s="134"/>
      <c r="F129" s="134"/>
      <c r="G129" s="134"/>
      <c r="H129" s="134"/>
      <c r="I129" s="134"/>
      <c r="J129" s="134">
        <v>1</v>
      </c>
      <c r="K129" s="134"/>
      <c r="L129" s="134"/>
      <c r="M129" s="134"/>
      <c r="N129" s="134"/>
      <c r="O129" s="135"/>
      <c r="P129" s="134"/>
      <c r="Q129" s="134"/>
      <c r="R129" s="134"/>
      <c r="S129" s="134"/>
      <c r="T129" s="134"/>
      <c r="U129" s="134"/>
      <c r="V129" s="134"/>
      <c r="W129" s="134"/>
      <c r="X129" s="134"/>
      <c r="Y129" s="134"/>
      <c r="Z129" s="134"/>
      <c r="AA129" s="183"/>
      <c r="AB129" s="191"/>
      <c r="AC129" s="134"/>
      <c r="AD129" s="134"/>
      <c r="AE129" s="134"/>
      <c r="AF129" s="134"/>
      <c r="AG129" s="134"/>
      <c r="AH129" s="134"/>
      <c r="AI129" s="192"/>
      <c r="AJ129" s="186"/>
    </row>
    <row r="130" spans="2:36" ht="14.25">
      <c r="B130" s="133"/>
      <c r="C130" s="134"/>
      <c r="D130" s="134"/>
      <c r="E130" s="134"/>
      <c r="F130" s="134"/>
      <c r="G130" s="134"/>
      <c r="H130" s="134"/>
      <c r="I130" s="134"/>
      <c r="J130" s="134"/>
      <c r="K130" s="134"/>
      <c r="L130" s="134"/>
      <c r="M130" s="134"/>
      <c r="N130" s="134"/>
      <c r="O130" s="135"/>
      <c r="P130" s="134"/>
      <c r="Q130" s="134"/>
      <c r="R130" s="134"/>
      <c r="S130" s="134"/>
      <c r="T130" s="134"/>
      <c r="U130" s="134"/>
      <c r="V130" s="134"/>
      <c r="W130" s="134"/>
      <c r="X130" s="134"/>
      <c r="Y130" s="134"/>
      <c r="Z130" s="134"/>
      <c r="AA130" s="183"/>
      <c r="AB130" s="191"/>
      <c r="AC130" s="134"/>
      <c r="AD130" s="134"/>
      <c r="AE130" s="134"/>
      <c r="AF130" s="134"/>
      <c r="AG130" s="134"/>
      <c r="AH130" s="134"/>
      <c r="AI130" s="192"/>
      <c r="AJ130" s="186"/>
    </row>
    <row r="131" spans="2:36" ht="14.25">
      <c r="B131" s="133" t="s">
        <v>1315</v>
      </c>
      <c r="C131" s="134"/>
      <c r="D131" s="134"/>
      <c r="E131" s="134"/>
      <c r="F131" s="134"/>
      <c r="G131" s="134"/>
      <c r="H131" s="134"/>
      <c r="I131" s="134"/>
      <c r="J131" s="134"/>
      <c r="K131" s="134"/>
      <c r="L131" s="134">
        <v>1</v>
      </c>
      <c r="M131" s="134"/>
      <c r="N131" s="134"/>
      <c r="O131" s="135"/>
      <c r="P131" s="134">
        <v>2</v>
      </c>
      <c r="Q131" s="134"/>
      <c r="R131" s="134"/>
      <c r="S131" s="134"/>
      <c r="T131" s="134"/>
      <c r="U131" s="134"/>
      <c r="V131" s="134"/>
      <c r="W131" s="134">
        <v>1</v>
      </c>
      <c r="X131" s="134"/>
      <c r="Y131" s="134"/>
      <c r="Z131" s="134">
        <v>2</v>
      </c>
      <c r="AA131" s="183"/>
      <c r="AB131" s="191"/>
      <c r="AC131" s="134"/>
      <c r="AD131" s="134"/>
      <c r="AE131" s="134"/>
      <c r="AF131" s="134"/>
      <c r="AG131" s="134"/>
      <c r="AH131" s="134">
        <v>3</v>
      </c>
      <c r="AI131" s="192">
        <v>2</v>
      </c>
      <c r="AJ131" s="186"/>
    </row>
    <row r="132" spans="2:36" ht="14.25">
      <c r="B132" s="133"/>
      <c r="C132" s="134"/>
      <c r="D132" s="134"/>
      <c r="E132" s="134"/>
      <c r="F132" s="134"/>
      <c r="G132" s="134"/>
      <c r="H132" s="134"/>
      <c r="I132" s="134"/>
      <c r="J132" s="134"/>
      <c r="K132" s="134"/>
      <c r="L132" s="134"/>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t="s">
        <v>1392</v>
      </c>
      <c r="C133" s="134"/>
      <c r="D133" s="134"/>
      <c r="E133" s="134"/>
      <c r="F133" s="134"/>
      <c r="G133" s="134">
        <v>1</v>
      </c>
      <c r="H133" s="134"/>
      <c r="I133" s="134"/>
      <c r="J133" s="134"/>
      <c r="K133" s="134">
        <v>1</v>
      </c>
      <c r="L133" s="134"/>
      <c r="M133" s="134"/>
      <c r="N133" s="134">
        <v>1</v>
      </c>
      <c r="O133" s="135"/>
      <c r="P133" s="134"/>
      <c r="Q133" s="134"/>
      <c r="R133" s="134"/>
      <c r="S133" s="134"/>
      <c r="T133" s="134"/>
      <c r="U133" s="134"/>
      <c r="V133" s="134"/>
      <c r="W133" s="134"/>
      <c r="X133" s="134"/>
      <c r="Y133" s="134"/>
      <c r="Z133" s="134"/>
      <c r="AA133" s="183"/>
      <c r="AB133" s="191"/>
      <c r="AC133" s="134"/>
      <c r="AD133" s="134"/>
      <c r="AE133" s="134"/>
      <c r="AF133" s="134"/>
      <c r="AG133" s="134"/>
      <c r="AH133" s="134"/>
      <c r="AI133" s="192"/>
      <c r="AJ133" s="186"/>
    </row>
    <row r="134" spans="2:36" ht="14.25">
      <c r="B134" s="133"/>
      <c r="C134" s="134"/>
      <c r="D134" s="134"/>
      <c r="E134" s="134"/>
      <c r="F134" s="134"/>
      <c r="G134" s="134"/>
      <c r="H134" s="134"/>
      <c r="I134" s="134"/>
      <c r="J134" s="134"/>
      <c r="K134" s="134"/>
      <c r="L134" s="134"/>
      <c r="M134" s="134"/>
      <c r="N134" s="134"/>
      <c r="O134" s="135"/>
      <c r="P134" s="134"/>
      <c r="Q134" s="134"/>
      <c r="R134" s="134"/>
      <c r="S134" s="134"/>
      <c r="T134" s="134"/>
      <c r="U134" s="134"/>
      <c r="V134" s="134"/>
      <c r="W134" s="134"/>
      <c r="X134" s="134"/>
      <c r="Y134" s="134"/>
      <c r="Z134" s="134"/>
      <c r="AA134" s="183"/>
      <c r="AB134" s="191"/>
      <c r="AC134" s="134"/>
      <c r="AD134" s="134"/>
      <c r="AE134" s="134"/>
      <c r="AF134" s="134"/>
      <c r="AG134" s="134"/>
      <c r="AH134" s="134"/>
      <c r="AI134" s="192"/>
      <c r="AJ134" s="186"/>
    </row>
    <row r="135" spans="2:36" ht="15" thickBot="1">
      <c r="B135" s="137" t="s">
        <v>1393</v>
      </c>
      <c r="C135" s="138"/>
      <c r="D135" s="138"/>
      <c r="E135" s="138"/>
      <c r="F135" s="138"/>
      <c r="G135" s="138">
        <v>1</v>
      </c>
      <c r="H135" s="138"/>
      <c r="I135" s="138"/>
      <c r="J135" s="138"/>
      <c r="K135" s="138"/>
      <c r="L135" s="138">
        <v>1</v>
      </c>
      <c r="M135" s="138"/>
      <c r="N135" s="138"/>
      <c r="O135" s="139"/>
      <c r="P135" s="138"/>
      <c r="Q135" s="138"/>
      <c r="R135" s="138"/>
      <c r="S135" s="138"/>
      <c r="T135" s="138">
        <v>1</v>
      </c>
      <c r="U135" s="138"/>
      <c r="V135" s="138"/>
      <c r="W135" s="138"/>
      <c r="X135" s="138"/>
      <c r="Y135" s="138"/>
      <c r="Z135" s="138"/>
      <c r="AA135" s="275"/>
      <c r="AB135" s="193"/>
      <c r="AC135" s="138"/>
      <c r="AD135" s="138"/>
      <c r="AE135" s="138"/>
      <c r="AF135" s="138"/>
      <c r="AG135" s="138"/>
      <c r="AH135" s="138">
        <v>1</v>
      </c>
      <c r="AI135" s="194"/>
      <c r="AJ135" s="187"/>
    </row>
    <row r="136" spans="15:35" ht="12.75">
      <c r="O136" s="274"/>
      <c r="P136" s="52"/>
      <c r="Q136" s="52"/>
      <c r="R136" s="52"/>
      <c r="S136" s="52"/>
      <c r="T136" s="52"/>
      <c r="U136" s="52"/>
      <c r="V136" s="52"/>
      <c r="W136" s="52"/>
      <c r="X136" s="52"/>
      <c r="Y136" s="52"/>
      <c r="Z136" s="52"/>
      <c r="AA136" s="276"/>
      <c r="AB136" s="52"/>
      <c r="AC136" s="52"/>
      <c r="AD136" s="52"/>
      <c r="AE136" s="52"/>
      <c r="AF136" s="52"/>
      <c r="AG136" s="52"/>
      <c r="AH136" s="52"/>
      <c r="AI136" s="52"/>
    </row>
    <row r="137" spans="2:27" ht="18.75">
      <c r="B137" s="166" t="s">
        <v>925</v>
      </c>
      <c r="O137" s="274"/>
      <c r="AA137" s="274"/>
    </row>
    <row r="138" spans="2:28" ht="9.75" customHeight="1" thickBot="1">
      <c r="B138" s="6"/>
      <c r="N138" s="63"/>
      <c r="O138" s="277"/>
      <c r="P138" s="76"/>
      <c r="Z138" s="76"/>
      <c r="AA138" s="277"/>
      <c r="AB138" s="76"/>
    </row>
    <row r="139" spans="2:36" ht="24" thickBot="1">
      <c r="B139" s="6"/>
      <c r="C139" s="497" t="s">
        <v>686</v>
      </c>
      <c r="D139" s="498"/>
      <c r="E139" s="498"/>
      <c r="F139" s="498"/>
      <c r="G139" s="498"/>
      <c r="H139" s="498"/>
      <c r="I139" s="498"/>
      <c r="J139" s="498"/>
      <c r="K139" s="498"/>
      <c r="L139" s="498"/>
      <c r="M139" s="498"/>
      <c r="N139" s="499"/>
      <c r="O139" s="117"/>
      <c r="P139" s="500" t="s">
        <v>687</v>
      </c>
      <c r="Q139" s="498"/>
      <c r="R139" s="498"/>
      <c r="S139" s="498"/>
      <c r="T139" s="498"/>
      <c r="U139" s="498"/>
      <c r="V139" s="498"/>
      <c r="W139" s="498"/>
      <c r="X139" s="498"/>
      <c r="Y139" s="498"/>
      <c r="Z139" s="499"/>
      <c r="AA139" s="117"/>
      <c r="AB139" s="497" t="s">
        <v>688</v>
      </c>
      <c r="AC139" s="498"/>
      <c r="AD139" s="498"/>
      <c r="AE139" s="498"/>
      <c r="AF139" s="498"/>
      <c r="AG139" s="498"/>
      <c r="AH139" s="498"/>
      <c r="AI139" s="499"/>
      <c r="AJ139" s="181"/>
    </row>
    <row r="140" spans="2:39" s="62" customFormat="1" ht="196.5" customHeight="1" thickBot="1">
      <c r="B140" s="113">
        <v>2007</v>
      </c>
      <c r="C140" s="114" t="s">
        <v>1703</v>
      </c>
      <c r="D140" s="114" t="s">
        <v>1702</v>
      </c>
      <c r="E140" s="114" t="s">
        <v>672</v>
      </c>
      <c r="F140" s="114" t="s">
        <v>1704</v>
      </c>
      <c r="G140" s="114" t="s">
        <v>378</v>
      </c>
      <c r="H140" s="114" t="s">
        <v>673</v>
      </c>
      <c r="I140" s="114" t="s">
        <v>647</v>
      </c>
      <c r="J140" s="114" t="s">
        <v>674</v>
      </c>
      <c r="K140" s="114" t="s">
        <v>675</v>
      </c>
      <c r="L140" s="114" t="s">
        <v>685</v>
      </c>
      <c r="M140" s="114" t="s">
        <v>389</v>
      </c>
      <c r="N140" s="114" t="s">
        <v>303</v>
      </c>
      <c r="O140" s="115"/>
      <c r="P140" s="114" t="s">
        <v>1703</v>
      </c>
      <c r="Q140" s="114" t="s">
        <v>1702</v>
      </c>
      <c r="R140" s="114" t="s">
        <v>672</v>
      </c>
      <c r="S140" s="114" t="s">
        <v>1704</v>
      </c>
      <c r="T140" s="114" t="s">
        <v>378</v>
      </c>
      <c r="U140" s="114" t="s">
        <v>673</v>
      </c>
      <c r="V140" s="114" t="s">
        <v>647</v>
      </c>
      <c r="W140" s="114" t="s">
        <v>674</v>
      </c>
      <c r="X140" s="114" t="s">
        <v>675</v>
      </c>
      <c r="Y140" s="114" t="s">
        <v>685</v>
      </c>
      <c r="Z140" s="173" t="s">
        <v>389</v>
      </c>
      <c r="AA140" s="115"/>
      <c r="AB140" s="114" t="s">
        <v>375</v>
      </c>
      <c r="AC140" s="114" t="s">
        <v>1705</v>
      </c>
      <c r="AD140" s="114" t="s">
        <v>379</v>
      </c>
      <c r="AE140" s="114" t="s">
        <v>390</v>
      </c>
      <c r="AF140" s="114" t="s">
        <v>381</v>
      </c>
      <c r="AG140" s="114" t="s">
        <v>382</v>
      </c>
      <c r="AH140" s="114" t="s">
        <v>383</v>
      </c>
      <c r="AI140" s="116" t="s">
        <v>389</v>
      </c>
      <c r="AJ140" s="116"/>
      <c r="AK140" s="112"/>
      <c r="AL140" s="112"/>
      <c r="AM140" s="112"/>
    </row>
    <row r="141" spans="2:36" ht="14.25">
      <c r="B141" s="130" t="s">
        <v>1305</v>
      </c>
      <c r="C141" s="131"/>
      <c r="D141" s="131"/>
      <c r="E141" s="131">
        <v>2</v>
      </c>
      <c r="F141" s="131"/>
      <c r="G141" s="131">
        <v>1</v>
      </c>
      <c r="H141" s="131"/>
      <c r="I141" s="131"/>
      <c r="J141" s="131"/>
      <c r="K141" s="131">
        <v>5</v>
      </c>
      <c r="L141" s="131"/>
      <c r="M141" s="131"/>
      <c r="N141" s="131"/>
      <c r="O141" s="132"/>
      <c r="P141" s="131">
        <v>3</v>
      </c>
      <c r="Q141" s="131"/>
      <c r="R141" s="131"/>
      <c r="S141" s="131"/>
      <c r="T141" s="131">
        <v>1</v>
      </c>
      <c r="U141" s="131">
        <v>2</v>
      </c>
      <c r="V141" s="131"/>
      <c r="W141" s="131">
        <v>1</v>
      </c>
      <c r="X141" s="131"/>
      <c r="Y141" s="131"/>
      <c r="Z141" s="131"/>
      <c r="AA141" s="182"/>
      <c r="AB141" s="188">
        <v>2</v>
      </c>
      <c r="AC141" s="189"/>
      <c r="AD141" s="189">
        <v>1</v>
      </c>
      <c r="AE141" s="189">
        <v>1</v>
      </c>
      <c r="AF141" s="189"/>
      <c r="AG141" s="189"/>
      <c r="AH141" s="189">
        <v>3</v>
      </c>
      <c r="AI141" s="190"/>
      <c r="AJ141" s="185"/>
    </row>
    <row r="142" spans="2:36" ht="14.25">
      <c r="B142" s="133"/>
      <c r="C142" s="134"/>
      <c r="D142" s="134"/>
      <c r="E142" s="134"/>
      <c r="F142" s="134"/>
      <c r="G142" s="134"/>
      <c r="H142" s="134"/>
      <c r="I142" s="134"/>
      <c r="J142" s="134"/>
      <c r="K142" s="134"/>
      <c r="L142" s="134"/>
      <c r="M142" s="134"/>
      <c r="N142" s="134"/>
      <c r="O142" s="135"/>
      <c r="P142" s="134"/>
      <c r="Q142" s="134"/>
      <c r="R142" s="134"/>
      <c r="S142" s="134"/>
      <c r="T142" s="134"/>
      <c r="U142" s="134"/>
      <c r="V142" s="134"/>
      <c r="W142" s="134"/>
      <c r="X142" s="134"/>
      <c r="Y142" s="134"/>
      <c r="Z142" s="134"/>
      <c r="AA142" s="183"/>
      <c r="AB142" s="191"/>
      <c r="AC142" s="134"/>
      <c r="AD142" s="134"/>
      <c r="AE142" s="134"/>
      <c r="AF142" s="134"/>
      <c r="AG142" s="134"/>
      <c r="AH142" s="134"/>
      <c r="AI142" s="192"/>
      <c r="AJ142" s="186"/>
    </row>
    <row r="143" spans="2:36" ht="14.25">
      <c r="B143" s="133" t="s">
        <v>1307</v>
      </c>
      <c r="C143" s="134"/>
      <c r="D143" s="134">
        <v>1</v>
      </c>
      <c r="E143" s="134"/>
      <c r="F143" s="134"/>
      <c r="G143" s="134"/>
      <c r="H143" s="134"/>
      <c r="I143" s="134">
        <v>1</v>
      </c>
      <c r="J143" s="134">
        <v>1</v>
      </c>
      <c r="K143" s="134">
        <v>1</v>
      </c>
      <c r="L143" s="134"/>
      <c r="M143" s="134"/>
      <c r="N143" s="134"/>
      <c r="O143" s="135"/>
      <c r="P143" s="134">
        <v>1</v>
      </c>
      <c r="Q143" s="134">
        <v>1</v>
      </c>
      <c r="R143" s="134"/>
      <c r="S143" s="134"/>
      <c r="T143" s="134"/>
      <c r="U143" s="134"/>
      <c r="V143" s="134"/>
      <c r="W143" s="134"/>
      <c r="X143" s="134">
        <v>1</v>
      </c>
      <c r="Y143" s="134"/>
      <c r="Z143" s="134"/>
      <c r="AA143" s="183"/>
      <c r="AB143" s="191">
        <v>1</v>
      </c>
      <c r="AC143" s="134">
        <v>1</v>
      </c>
      <c r="AD143" s="134">
        <v>1</v>
      </c>
      <c r="AE143" s="134"/>
      <c r="AF143" s="134"/>
      <c r="AG143" s="134"/>
      <c r="AH143" s="134"/>
      <c r="AI143" s="192"/>
      <c r="AJ143" s="186"/>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1308</v>
      </c>
      <c r="C145" s="134"/>
      <c r="D145" s="134"/>
      <c r="E145" s="134"/>
      <c r="F145" s="134">
        <v>2</v>
      </c>
      <c r="G145" s="134"/>
      <c r="H145" s="134"/>
      <c r="I145" s="134"/>
      <c r="J145" s="134"/>
      <c r="K145" s="134"/>
      <c r="L145" s="134">
        <v>1</v>
      </c>
      <c r="M145" s="134"/>
      <c r="N145" s="134"/>
      <c r="O145" s="135"/>
      <c r="P145" s="134">
        <v>1</v>
      </c>
      <c r="Q145" s="134">
        <v>1</v>
      </c>
      <c r="R145" s="134"/>
      <c r="S145" s="134">
        <v>1</v>
      </c>
      <c r="T145" s="134"/>
      <c r="U145" s="134"/>
      <c r="V145" s="134"/>
      <c r="W145" s="134"/>
      <c r="X145" s="134">
        <v>1</v>
      </c>
      <c r="Y145" s="134"/>
      <c r="Z145" s="134"/>
      <c r="AA145" s="183"/>
      <c r="AB145" s="191"/>
      <c r="AC145" s="134"/>
      <c r="AD145" s="134">
        <v>1</v>
      </c>
      <c r="AE145" s="134"/>
      <c r="AF145" s="134"/>
      <c r="AG145" s="134"/>
      <c r="AH145" s="134">
        <v>3</v>
      </c>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1309</v>
      </c>
      <c r="C147" s="134"/>
      <c r="D147" s="134"/>
      <c r="E147" s="134"/>
      <c r="F147" s="134"/>
      <c r="G147" s="134">
        <v>1</v>
      </c>
      <c r="H147" s="134"/>
      <c r="I147" s="134"/>
      <c r="J147" s="134"/>
      <c r="K147" s="134"/>
      <c r="L147" s="134"/>
      <c r="M147" s="134"/>
      <c r="N147" s="134"/>
      <c r="O147" s="135"/>
      <c r="P147" s="134"/>
      <c r="Q147" s="134"/>
      <c r="R147" s="134"/>
      <c r="S147" s="134"/>
      <c r="T147" s="134">
        <v>1</v>
      </c>
      <c r="U147" s="134"/>
      <c r="V147" s="134"/>
      <c r="W147" s="134"/>
      <c r="X147" s="134"/>
      <c r="Y147" s="134"/>
      <c r="Z147" s="134"/>
      <c r="AA147" s="183"/>
      <c r="AB147" s="191"/>
      <c r="AC147" s="134"/>
      <c r="AD147" s="134"/>
      <c r="AE147" s="134"/>
      <c r="AF147" s="134"/>
      <c r="AG147" s="134"/>
      <c r="AH147" s="134">
        <v>1</v>
      </c>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1310</v>
      </c>
      <c r="C149" s="134"/>
      <c r="D149" s="134"/>
      <c r="E149" s="134"/>
      <c r="F149" s="134"/>
      <c r="G149" s="134"/>
      <c r="H149" s="134"/>
      <c r="I149" s="134"/>
      <c r="J149" s="134"/>
      <c r="K149" s="134"/>
      <c r="L149" s="134"/>
      <c r="M149" s="134"/>
      <c r="N149" s="134"/>
      <c r="O149" s="135"/>
      <c r="P149" s="134"/>
      <c r="Q149" s="134"/>
      <c r="R149" s="134"/>
      <c r="S149" s="134">
        <v>1</v>
      </c>
      <c r="T149" s="134"/>
      <c r="U149" s="134"/>
      <c r="V149" s="134"/>
      <c r="W149" s="134"/>
      <c r="X149" s="134"/>
      <c r="Y149" s="134"/>
      <c r="Z149" s="134"/>
      <c r="AA149" s="183"/>
      <c r="AB149" s="191"/>
      <c r="AC149" s="134"/>
      <c r="AD149" s="134"/>
      <c r="AE149" s="134"/>
      <c r="AF149" s="134"/>
      <c r="AG149" s="134"/>
      <c r="AH149" s="134">
        <v>1</v>
      </c>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1311</v>
      </c>
      <c r="C151" s="134"/>
      <c r="D151" s="134"/>
      <c r="E151" s="134"/>
      <c r="F151" s="134">
        <v>1</v>
      </c>
      <c r="G151" s="134"/>
      <c r="H151" s="134"/>
      <c r="I151" s="134"/>
      <c r="J151" s="134">
        <v>1</v>
      </c>
      <c r="K151" s="134"/>
      <c r="L151" s="134"/>
      <c r="M151" s="134"/>
      <c r="N151" s="134"/>
      <c r="O151" s="135"/>
      <c r="P151" s="134">
        <v>1</v>
      </c>
      <c r="Q151" s="134"/>
      <c r="R151" s="134"/>
      <c r="S151" s="134"/>
      <c r="T151" s="134"/>
      <c r="U151" s="134">
        <v>1</v>
      </c>
      <c r="V151" s="134"/>
      <c r="W151" s="134"/>
      <c r="X151" s="134"/>
      <c r="Y151" s="134"/>
      <c r="Z151" s="134"/>
      <c r="AA151" s="183"/>
      <c r="AB151" s="191">
        <v>1</v>
      </c>
      <c r="AC151" s="134"/>
      <c r="AD151" s="134">
        <v>1</v>
      </c>
      <c r="AE151" s="134"/>
      <c r="AF151" s="134"/>
      <c r="AG151" s="134"/>
      <c r="AH151" s="134"/>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4.25">
      <c r="B153" s="133" t="s">
        <v>1312</v>
      </c>
      <c r="C153" s="134"/>
      <c r="D153" s="134"/>
      <c r="E153" s="134"/>
      <c r="F153" s="134">
        <v>1</v>
      </c>
      <c r="G153" s="134">
        <v>1</v>
      </c>
      <c r="H153" s="134"/>
      <c r="I153" s="134"/>
      <c r="J153" s="134"/>
      <c r="K153" s="134">
        <v>2</v>
      </c>
      <c r="L153" s="134"/>
      <c r="M153" s="134"/>
      <c r="N153" s="134"/>
      <c r="O153" s="135"/>
      <c r="P153" s="134">
        <v>1</v>
      </c>
      <c r="Q153" s="134"/>
      <c r="R153" s="134"/>
      <c r="S153" s="134"/>
      <c r="T153" s="134"/>
      <c r="U153" s="134"/>
      <c r="V153" s="134"/>
      <c r="W153" s="134"/>
      <c r="X153" s="134"/>
      <c r="Y153" s="134"/>
      <c r="Z153" s="134"/>
      <c r="AA153" s="183"/>
      <c r="AB153" s="191"/>
      <c r="AC153" s="134"/>
      <c r="AD153" s="134"/>
      <c r="AE153" s="134"/>
      <c r="AF153" s="134"/>
      <c r="AG153" s="134"/>
      <c r="AH153" s="134">
        <v>1</v>
      </c>
      <c r="AI153" s="192"/>
      <c r="AJ153" s="186"/>
    </row>
    <row r="154" spans="2:36" ht="14.25">
      <c r="B154" s="133"/>
      <c r="C154" s="134"/>
      <c r="D154" s="134"/>
      <c r="E154" s="134"/>
      <c r="F154" s="134"/>
      <c r="G154" s="134"/>
      <c r="H154" s="134"/>
      <c r="I154" s="134"/>
      <c r="J154" s="134"/>
      <c r="K154" s="134"/>
      <c r="L154" s="134"/>
      <c r="M154" s="134"/>
      <c r="N154" s="134"/>
      <c r="O154" s="135"/>
      <c r="P154" s="134"/>
      <c r="Q154" s="134"/>
      <c r="R154" s="134"/>
      <c r="S154" s="134"/>
      <c r="T154" s="134"/>
      <c r="U154" s="134"/>
      <c r="V154" s="134"/>
      <c r="W154" s="134"/>
      <c r="X154" s="134"/>
      <c r="Y154" s="134"/>
      <c r="Z154" s="134"/>
      <c r="AA154" s="183"/>
      <c r="AB154" s="191"/>
      <c r="AC154" s="134"/>
      <c r="AD154" s="134"/>
      <c r="AE154" s="134"/>
      <c r="AF154" s="134"/>
      <c r="AG154" s="134"/>
      <c r="AH154" s="134"/>
      <c r="AI154" s="192"/>
      <c r="AJ154" s="186"/>
    </row>
    <row r="155" spans="2:36" ht="14.25">
      <c r="B155" s="133" t="s">
        <v>1313</v>
      </c>
      <c r="C155" s="134"/>
      <c r="D155" s="134"/>
      <c r="E155" s="134"/>
      <c r="F155" s="134"/>
      <c r="G155" s="134"/>
      <c r="H155" s="134"/>
      <c r="I155" s="134"/>
      <c r="J155" s="134"/>
      <c r="K155" s="134">
        <v>1</v>
      </c>
      <c r="L155" s="134"/>
      <c r="M155" s="134"/>
      <c r="N155" s="134"/>
      <c r="O155" s="135"/>
      <c r="P155" s="134"/>
      <c r="Q155" s="134">
        <v>1</v>
      </c>
      <c r="R155" s="134"/>
      <c r="S155" s="134"/>
      <c r="T155" s="134"/>
      <c r="U155" s="134"/>
      <c r="V155" s="134"/>
      <c r="W155" s="134">
        <v>1</v>
      </c>
      <c r="X155" s="134">
        <v>1</v>
      </c>
      <c r="Y155" s="134"/>
      <c r="Z155" s="134">
        <v>1</v>
      </c>
      <c r="AA155" s="183"/>
      <c r="AB155" s="191"/>
      <c r="AC155" s="134"/>
      <c r="AD155" s="134"/>
      <c r="AE155" s="134"/>
      <c r="AF155" s="134">
        <v>1</v>
      </c>
      <c r="AG155" s="134">
        <v>1</v>
      </c>
      <c r="AH155" s="134">
        <v>1</v>
      </c>
      <c r="AI155" s="136">
        <v>1</v>
      </c>
      <c r="AJ155" s="186"/>
    </row>
    <row r="156" spans="2:36" ht="14.25">
      <c r="B156" s="133"/>
      <c r="C156" s="134"/>
      <c r="D156" s="134"/>
      <c r="E156" s="134"/>
      <c r="F156" s="134"/>
      <c r="G156" s="134"/>
      <c r="H156" s="134"/>
      <c r="I156" s="134"/>
      <c r="J156" s="134"/>
      <c r="K156" s="134"/>
      <c r="L156" s="134"/>
      <c r="M156" s="134"/>
      <c r="N156" s="134"/>
      <c r="O156" s="135"/>
      <c r="P156" s="134"/>
      <c r="Q156" s="134"/>
      <c r="R156" s="134"/>
      <c r="S156" s="134"/>
      <c r="T156" s="134"/>
      <c r="U156" s="134"/>
      <c r="V156" s="134"/>
      <c r="W156" s="134"/>
      <c r="X156" s="134"/>
      <c r="Y156" s="134"/>
      <c r="Z156" s="134"/>
      <c r="AA156" s="183"/>
      <c r="AB156" s="191"/>
      <c r="AC156" s="134"/>
      <c r="AD156" s="134"/>
      <c r="AE156" s="134"/>
      <c r="AF156" s="134"/>
      <c r="AG156" s="134"/>
      <c r="AH156" s="134"/>
      <c r="AI156" s="192"/>
      <c r="AJ156" s="186"/>
    </row>
    <row r="157" spans="2:36" ht="14.25">
      <c r="B157" s="133" t="s">
        <v>1314</v>
      </c>
      <c r="C157" s="134"/>
      <c r="D157" s="134"/>
      <c r="E157" s="134"/>
      <c r="F157" s="134"/>
      <c r="G157" s="134"/>
      <c r="H157" s="134"/>
      <c r="I157" s="134"/>
      <c r="J157" s="134"/>
      <c r="K157" s="134"/>
      <c r="L157" s="134">
        <v>1</v>
      </c>
      <c r="M157" s="134"/>
      <c r="N157" s="134"/>
      <c r="O157" s="135"/>
      <c r="P157" s="134"/>
      <c r="Q157" s="134"/>
      <c r="R157" s="134"/>
      <c r="S157" s="134"/>
      <c r="T157" s="134"/>
      <c r="U157" s="134"/>
      <c r="V157" s="134"/>
      <c r="W157" s="134"/>
      <c r="X157" s="134">
        <v>1</v>
      </c>
      <c r="Y157" s="134"/>
      <c r="Z157" s="134"/>
      <c r="AA157" s="183"/>
      <c r="AB157" s="191"/>
      <c r="AC157" s="134"/>
      <c r="AD157" s="134"/>
      <c r="AE157" s="134"/>
      <c r="AF157" s="134"/>
      <c r="AG157" s="134"/>
      <c r="AH157" s="134">
        <v>1</v>
      </c>
      <c r="AI157" s="192"/>
      <c r="AJ157" s="186"/>
    </row>
    <row r="158" spans="2:36" ht="14.25">
      <c r="B158" s="133"/>
      <c r="C158" s="134"/>
      <c r="D158" s="134"/>
      <c r="E158" s="134"/>
      <c r="F158" s="134"/>
      <c r="G158" s="134"/>
      <c r="H158" s="134"/>
      <c r="I158" s="134"/>
      <c r="J158" s="134"/>
      <c r="K158" s="134"/>
      <c r="L158" s="134"/>
      <c r="M158" s="134"/>
      <c r="N158" s="134"/>
      <c r="O158" s="135"/>
      <c r="P158" s="134"/>
      <c r="Q158" s="134"/>
      <c r="R158" s="134"/>
      <c r="S158" s="134"/>
      <c r="T158" s="134"/>
      <c r="U158" s="134"/>
      <c r="V158" s="134"/>
      <c r="W158" s="134"/>
      <c r="X158" s="134"/>
      <c r="Y158" s="134"/>
      <c r="Z158" s="134"/>
      <c r="AA158" s="183"/>
      <c r="AB158" s="191"/>
      <c r="AC158" s="134"/>
      <c r="AD158" s="134"/>
      <c r="AE158" s="134"/>
      <c r="AF158" s="134"/>
      <c r="AG158" s="134"/>
      <c r="AH158" s="134"/>
      <c r="AI158" s="192"/>
      <c r="AJ158" s="186"/>
    </row>
    <row r="159" spans="2:36" ht="14.25">
      <c r="B159" s="133" t="s">
        <v>1315</v>
      </c>
      <c r="C159" s="134"/>
      <c r="D159" s="134"/>
      <c r="E159" s="134"/>
      <c r="F159" s="134">
        <v>2</v>
      </c>
      <c r="G159" s="134"/>
      <c r="H159" s="134"/>
      <c r="I159" s="134"/>
      <c r="J159" s="134"/>
      <c r="K159" s="134">
        <v>2</v>
      </c>
      <c r="L159" s="134">
        <v>1</v>
      </c>
      <c r="M159" s="134"/>
      <c r="N159" s="134"/>
      <c r="O159" s="135"/>
      <c r="P159" s="134">
        <v>1</v>
      </c>
      <c r="Q159" s="134"/>
      <c r="R159" s="134"/>
      <c r="S159" s="134"/>
      <c r="T159" s="134"/>
      <c r="U159" s="134">
        <v>1</v>
      </c>
      <c r="V159" s="134"/>
      <c r="W159" s="134"/>
      <c r="X159" s="134"/>
      <c r="Y159" s="134">
        <v>1</v>
      </c>
      <c r="Z159" s="134"/>
      <c r="AA159" s="183"/>
      <c r="AB159" s="191"/>
      <c r="AC159" s="134"/>
      <c r="AD159" s="134">
        <v>1</v>
      </c>
      <c r="AE159" s="134"/>
      <c r="AF159" s="134">
        <v>1</v>
      </c>
      <c r="AG159" s="134"/>
      <c r="AH159" s="134">
        <v>1</v>
      </c>
      <c r="AI159" s="192"/>
      <c r="AJ159" s="186"/>
    </row>
    <row r="160" spans="2:36" ht="14.25">
      <c r="B160" s="133"/>
      <c r="C160" s="134"/>
      <c r="D160" s="134"/>
      <c r="E160" s="134"/>
      <c r="F160" s="134"/>
      <c r="G160" s="134"/>
      <c r="H160" s="134"/>
      <c r="I160" s="134"/>
      <c r="J160" s="134"/>
      <c r="K160" s="134"/>
      <c r="L160" s="134"/>
      <c r="M160" s="134"/>
      <c r="N160" s="134"/>
      <c r="O160" s="135"/>
      <c r="P160" s="134"/>
      <c r="Q160" s="134"/>
      <c r="R160" s="134"/>
      <c r="S160" s="134"/>
      <c r="T160" s="134"/>
      <c r="U160" s="134"/>
      <c r="V160" s="134"/>
      <c r="W160" s="134"/>
      <c r="X160" s="134"/>
      <c r="Y160" s="134"/>
      <c r="Z160" s="134"/>
      <c r="AA160" s="183"/>
      <c r="AB160" s="191"/>
      <c r="AC160" s="134"/>
      <c r="AD160" s="134"/>
      <c r="AE160" s="134"/>
      <c r="AF160" s="134"/>
      <c r="AG160" s="134"/>
      <c r="AH160" s="134"/>
      <c r="AI160" s="192"/>
      <c r="AJ160" s="186"/>
    </row>
    <row r="161" spans="2:36" ht="14.25">
      <c r="B161" s="133" t="s">
        <v>1392</v>
      </c>
      <c r="C161" s="134"/>
      <c r="D161" s="134"/>
      <c r="E161" s="134"/>
      <c r="F161" s="134"/>
      <c r="G161" s="134">
        <v>1</v>
      </c>
      <c r="H161" s="134"/>
      <c r="I161" s="134">
        <v>1</v>
      </c>
      <c r="J161" s="134">
        <v>2</v>
      </c>
      <c r="K161" s="134">
        <v>1</v>
      </c>
      <c r="L161" s="134"/>
      <c r="M161" s="134"/>
      <c r="N161" s="134"/>
      <c r="O161" s="135"/>
      <c r="P161" s="134"/>
      <c r="Q161" s="134"/>
      <c r="R161" s="134"/>
      <c r="S161" s="134"/>
      <c r="T161" s="134"/>
      <c r="U161" s="134"/>
      <c r="V161" s="134"/>
      <c r="W161" s="134"/>
      <c r="X161" s="134"/>
      <c r="Y161" s="134"/>
      <c r="Z161" s="134"/>
      <c r="AA161" s="183"/>
      <c r="AB161" s="191"/>
      <c r="AC161" s="134"/>
      <c r="AD161" s="134"/>
      <c r="AE161" s="134"/>
      <c r="AF161" s="134"/>
      <c r="AG161" s="134"/>
      <c r="AH161" s="134"/>
      <c r="AI161" s="192"/>
      <c r="AJ161" s="186"/>
    </row>
    <row r="162" spans="2:36" ht="14.25">
      <c r="B162" s="133"/>
      <c r="C162" s="134"/>
      <c r="D162" s="134"/>
      <c r="E162" s="134"/>
      <c r="F162" s="134"/>
      <c r="G162" s="134"/>
      <c r="H162" s="134"/>
      <c r="I162" s="134"/>
      <c r="J162" s="134"/>
      <c r="K162" s="134"/>
      <c r="L162" s="134"/>
      <c r="M162" s="134"/>
      <c r="N162" s="134"/>
      <c r="O162" s="135"/>
      <c r="P162" s="134"/>
      <c r="Q162" s="134"/>
      <c r="R162" s="134"/>
      <c r="S162" s="134"/>
      <c r="T162" s="134"/>
      <c r="U162" s="134"/>
      <c r="V162" s="134"/>
      <c r="W162" s="134"/>
      <c r="X162" s="134"/>
      <c r="Y162" s="134"/>
      <c r="Z162" s="134"/>
      <c r="AA162" s="183"/>
      <c r="AB162" s="191"/>
      <c r="AC162" s="134"/>
      <c r="AD162" s="134"/>
      <c r="AE162" s="134"/>
      <c r="AF162" s="134"/>
      <c r="AG162" s="134"/>
      <c r="AH162" s="134"/>
      <c r="AI162" s="192"/>
      <c r="AJ162" s="186"/>
    </row>
    <row r="163" spans="2:36" ht="15" thickBot="1">
      <c r="B163" s="137" t="s">
        <v>1393</v>
      </c>
      <c r="C163" s="138"/>
      <c r="D163" s="138"/>
      <c r="E163" s="138"/>
      <c r="F163" s="138"/>
      <c r="G163" s="138"/>
      <c r="H163" s="138"/>
      <c r="I163" s="138"/>
      <c r="J163" s="138"/>
      <c r="K163" s="138"/>
      <c r="L163" s="138"/>
      <c r="M163" s="138"/>
      <c r="N163" s="138"/>
      <c r="O163" s="139"/>
      <c r="P163" s="138"/>
      <c r="Q163" s="138"/>
      <c r="R163" s="138"/>
      <c r="S163" s="138"/>
      <c r="T163" s="138"/>
      <c r="U163" s="138"/>
      <c r="V163" s="138"/>
      <c r="W163" s="138"/>
      <c r="X163" s="138"/>
      <c r="Y163" s="138"/>
      <c r="Z163" s="138"/>
      <c r="AA163" s="184"/>
      <c r="AB163" s="193"/>
      <c r="AC163" s="138"/>
      <c r="AD163" s="138"/>
      <c r="AE163" s="138"/>
      <c r="AF163" s="138"/>
      <c r="AG163" s="138"/>
      <c r="AH163" s="138"/>
      <c r="AI163" s="194"/>
      <c r="AJ163" s="187"/>
    </row>
    <row r="164" spans="15:35" ht="12.75">
      <c r="O164" s="274"/>
      <c r="P164" s="52"/>
      <c r="Q164" s="52"/>
      <c r="R164" s="52"/>
      <c r="S164" s="52"/>
      <c r="T164" s="52"/>
      <c r="U164" s="52"/>
      <c r="V164" s="52"/>
      <c r="W164" s="52"/>
      <c r="X164" s="52"/>
      <c r="Y164" s="52"/>
      <c r="Z164" s="52"/>
      <c r="AA164" s="274"/>
      <c r="AB164" s="52"/>
      <c r="AC164" s="52"/>
      <c r="AD164" s="52"/>
      <c r="AE164" s="52"/>
      <c r="AF164" s="52"/>
      <c r="AG164" s="52"/>
      <c r="AH164" s="52"/>
      <c r="AI164" s="52"/>
    </row>
    <row r="165" spans="2:27" ht="24" customHeight="1">
      <c r="B165" s="166" t="s">
        <v>925</v>
      </c>
      <c r="C165" s="63"/>
      <c r="D165" s="63"/>
      <c r="E165" s="63"/>
      <c r="F165" s="63"/>
      <c r="G165" s="63"/>
      <c r="H165" s="63"/>
      <c r="I165" s="63"/>
      <c r="J165" s="63"/>
      <c r="K165" s="63"/>
      <c r="L165" s="63"/>
      <c r="M165" s="63"/>
      <c r="N165" s="63"/>
      <c r="O165" s="276"/>
      <c r="AA165" s="276"/>
    </row>
    <row r="166" spans="2:28" ht="9.75" customHeight="1" thickBot="1">
      <c r="B166" s="6"/>
      <c r="C166" s="63"/>
      <c r="D166" s="63"/>
      <c r="E166" s="63"/>
      <c r="F166" s="63"/>
      <c r="G166" s="63"/>
      <c r="H166" s="63"/>
      <c r="I166" s="63"/>
      <c r="J166" s="63"/>
      <c r="K166" s="63"/>
      <c r="L166" s="63"/>
      <c r="M166" s="63"/>
      <c r="N166" s="63"/>
      <c r="O166" s="277"/>
      <c r="P166" s="76"/>
      <c r="Z166" s="76"/>
      <c r="AA166" s="277"/>
      <c r="AB166" s="76"/>
    </row>
    <row r="167" spans="3:36" ht="23.25" customHeight="1" thickBot="1">
      <c r="C167" s="497" t="s">
        <v>686</v>
      </c>
      <c r="D167" s="498"/>
      <c r="E167" s="498"/>
      <c r="F167" s="498"/>
      <c r="G167" s="498"/>
      <c r="H167" s="498"/>
      <c r="I167" s="498"/>
      <c r="J167" s="498"/>
      <c r="K167" s="498"/>
      <c r="L167" s="498"/>
      <c r="M167" s="498"/>
      <c r="N167" s="499"/>
      <c r="O167" s="117"/>
      <c r="P167" s="500" t="s">
        <v>687</v>
      </c>
      <c r="Q167" s="498"/>
      <c r="R167" s="498"/>
      <c r="S167" s="498"/>
      <c r="T167" s="498"/>
      <c r="U167" s="498"/>
      <c r="V167" s="498"/>
      <c r="W167" s="498"/>
      <c r="X167" s="498"/>
      <c r="Y167" s="498"/>
      <c r="Z167" s="499"/>
      <c r="AA167" s="117"/>
      <c r="AB167" s="497" t="s">
        <v>688</v>
      </c>
      <c r="AC167" s="498"/>
      <c r="AD167" s="498"/>
      <c r="AE167" s="498"/>
      <c r="AF167" s="498"/>
      <c r="AG167" s="498"/>
      <c r="AH167" s="498"/>
      <c r="AI167" s="499"/>
      <c r="AJ167" s="181"/>
    </row>
    <row r="168" spans="2:38" s="62" customFormat="1" ht="191.25" thickBot="1">
      <c r="B168" s="113">
        <v>2006</v>
      </c>
      <c r="C168" s="114" t="s">
        <v>1703</v>
      </c>
      <c r="D168" s="114" t="s">
        <v>1702</v>
      </c>
      <c r="E168" s="114" t="s">
        <v>672</v>
      </c>
      <c r="F168" s="114" t="s">
        <v>1704</v>
      </c>
      <c r="G168" s="114" t="s">
        <v>378</v>
      </c>
      <c r="H168" s="114" t="s">
        <v>673</v>
      </c>
      <c r="I168" s="114" t="s">
        <v>647</v>
      </c>
      <c r="J168" s="114" t="s">
        <v>674</v>
      </c>
      <c r="K168" s="114" t="s">
        <v>675</v>
      </c>
      <c r="L168" s="114" t="s">
        <v>685</v>
      </c>
      <c r="M168" s="114" t="s">
        <v>389</v>
      </c>
      <c r="N168" s="114" t="s">
        <v>303</v>
      </c>
      <c r="O168" s="115"/>
      <c r="P168" s="114" t="s">
        <v>1703</v>
      </c>
      <c r="Q168" s="114" t="s">
        <v>1702</v>
      </c>
      <c r="R168" s="114" t="s">
        <v>672</v>
      </c>
      <c r="S168" s="114" t="s">
        <v>1704</v>
      </c>
      <c r="T168" s="114" t="s">
        <v>378</v>
      </c>
      <c r="U168" s="114" t="s">
        <v>673</v>
      </c>
      <c r="V168" s="114" t="s">
        <v>647</v>
      </c>
      <c r="W168" s="114" t="s">
        <v>674</v>
      </c>
      <c r="X168" s="114" t="s">
        <v>675</v>
      </c>
      <c r="Y168" s="114" t="s">
        <v>685</v>
      </c>
      <c r="Z168" s="114" t="s">
        <v>389</v>
      </c>
      <c r="AA168" s="115"/>
      <c r="AB168" s="114" t="s">
        <v>375</v>
      </c>
      <c r="AC168" s="114" t="s">
        <v>1705</v>
      </c>
      <c r="AD168" s="114" t="s">
        <v>379</v>
      </c>
      <c r="AE168" s="114" t="s">
        <v>390</v>
      </c>
      <c r="AF168" s="114" t="s">
        <v>381</v>
      </c>
      <c r="AG168" s="114" t="s">
        <v>382</v>
      </c>
      <c r="AH168" s="114" t="s">
        <v>383</v>
      </c>
      <c r="AI168" s="116" t="s">
        <v>389</v>
      </c>
      <c r="AJ168" s="116"/>
      <c r="AK168" s="112"/>
      <c r="AL168" s="112"/>
    </row>
    <row r="169" spans="2:36" ht="14.25">
      <c r="B169" s="130" t="s">
        <v>1312</v>
      </c>
      <c r="C169" s="131"/>
      <c r="D169" s="131"/>
      <c r="E169" s="131"/>
      <c r="F169" s="131"/>
      <c r="G169" s="131"/>
      <c r="H169" s="131"/>
      <c r="I169" s="131"/>
      <c r="J169" s="131"/>
      <c r="K169" s="131"/>
      <c r="L169" s="131"/>
      <c r="M169" s="131"/>
      <c r="N169" s="131"/>
      <c r="O169" s="132"/>
      <c r="P169" s="131">
        <v>1</v>
      </c>
      <c r="Q169" s="131"/>
      <c r="R169" s="131"/>
      <c r="S169" s="131"/>
      <c r="T169" s="131"/>
      <c r="U169" s="131"/>
      <c r="V169" s="131"/>
      <c r="W169" s="131"/>
      <c r="X169" s="131"/>
      <c r="Y169" s="131"/>
      <c r="Z169" s="131"/>
      <c r="AA169" s="182"/>
      <c r="AB169" s="188">
        <v>1</v>
      </c>
      <c r="AC169" s="189"/>
      <c r="AD169" s="189"/>
      <c r="AE169" s="189"/>
      <c r="AF169" s="189"/>
      <c r="AG169" s="189"/>
      <c r="AH169" s="189"/>
      <c r="AI169" s="190"/>
      <c r="AJ169" s="185"/>
    </row>
    <row r="170" spans="2:36" ht="14.25">
      <c r="B170" s="133"/>
      <c r="C170" s="134"/>
      <c r="D170" s="134"/>
      <c r="E170" s="134"/>
      <c r="F170" s="134"/>
      <c r="G170" s="134"/>
      <c r="H170" s="134"/>
      <c r="I170" s="134"/>
      <c r="J170" s="134"/>
      <c r="K170" s="134"/>
      <c r="L170" s="134"/>
      <c r="M170" s="134"/>
      <c r="N170" s="134"/>
      <c r="O170" s="135"/>
      <c r="P170" s="134"/>
      <c r="Q170" s="134"/>
      <c r="R170" s="134"/>
      <c r="S170" s="134"/>
      <c r="T170" s="134"/>
      <c r="U170" s="134"/>
      <c r="V170" s="134"/>
      <c r="W170" s="134"/>
      <c r="X170" s="134"/>
      <c r="Y170" s="134"/>
      <c r="Z170" s="134"/>
      <c r="AA170" s="183"/>
      <c r="AB170" s="191"/>
      <c r="AC170" s="134"/>
      <c r="AD170" s="134"/>
      <c r="AE170" s="134"/>
      <c r="AF170" s="134"/>
      <c r="AG170" s="134"/>
      <c r="AH170" s="134"/>
      <c r="AI170" s="192"/>
      <c r="AJ170" s="186"/>
    </row>
    <row r="171" spans="2:36" ht="14.25">
      <c r="B171" s="133" t="s">
        <v>1313</v>
      </c>
      <c r="C171" s="134"/>
      <c r="D171" s="134"/>
      <c r="E171" s="134"/>
      <c r="F171" s="134"/>
      <c r="G171" s="134"/>
      <c r="H171" s="134"/>
      <c r="I171" s="134"/>
      <c r="J171" s="134"/>
      <c r="K171" s="134"/>
      <c r="L171" s="134"/>
      <c r="M171" s="134"/>
      <c r="N171" s="134"/>
      <c r="O171" s="135"/>
      <c r="P171" s="134"/>
      <c r="Q171" s="134">
        <v>2</v>
      </c>
      <c r="R171" s="134"/>
      <c r="S171" s="134"/>
      <c r="T171" s="134"/>
      <c r="U171" s="134"/>
      <c r="V171" s="134"/>
      <c r="W171" s="134"/>
      <c r="X171" s="134"/>
      <c r="Y171" s="134"/>
      <c r="Z171" s="134"/>
      <c r="AA171" s="183"/>
      <c r="AB171" s="191"/>
      <c r="AC171" s="134">
        <v>2</v>
      </c>
      <c r="AD171" s="134"/>
      <c r="AE171" s="134"/>
      <c r="AF171" s="134"/>
      <c r="AG171" s="134"/>
      <c r="AH171" s="134"/>
      <c r="AI171" s="192"/>
      <c r="AJ171" s="186"/>
    </row>
    <row r="172" spans="2:36" ht="14.25">
      <c r="B172" s="133"/>
      <c r="C172" s="134"/>
      <c r="D172" s="134"/>
      <c r="E172" s="134"/>
      <c r="F172" s="134"/>
      <c r="G172" s="134"/>
      <c r="H172" s="134"/>
      <c r="I172" s="134"/>
      <c r="J172" s="134"/>
      <c r="K172" s="134"/>
      <c r="L172" s="134"/>
      <c r="M172" s="134"/>
      <c r="N172" s="134"/>
      <c r="O172" s="135"/>
      <c r="P172" s="134"/>
      <c r="Q172" s="134"/>
      <c r="R172" s="134"/>
      <c r="S172" s="134"/>
      <c r="T172" s="134"/>
      <c r="U172" s="134"/>
      <c r="V172" s="134"/>
      <c r="W172" s="134"/>
      <c r="X172" s="134"/>
      <c r="Y172" s="134"/>
      <c r="Z172" s="134"/>
      <c r="AA172" s="183"/>
      <c r="AB172" s="191"/>
      <c r="AC172" s="134"/>
      <c r="AD172" s="134"/>
      <c r="AE172" s="134"/>
      <c r="AF172" s="134"/>
      <c r="AG172" s="134"/>
      <c r="AH172" s="134"/>
      <c r="AI172" s="192"/>
      <c r="AJ172" s="186"/>
    </row>
    <row r="173" spans="2:36" ht="14.25">
      <c r="B173" s="133" t="s">
        <v>1314</v>
      </c>
      <c r="C173" s="134"/>
      <c r="D173" s="134"/>
      <c r="E173" s="134"/>
      <c r="F173" s="134"/>
      <c r="G173" s="134"/>
      <c r="H173" s="134"/>
      <c r="I173" s="134"/>
      <c r="J173" s="134"/>
      <c r="K173" s="134">
        <v>1</v>
      </c>
      <c r="L173" s="134"/>
      <c r="M173" s="134"/>
      <c r="N173" s="134"/>
      <c r="O173" s="135"/>
      <c r="P173" s="134">
        <v>4</v>
      </c>
      <c r="Q173" s="134">
        <v>4</v>
      </c>
      <c r="R173" s="134"/>
      <c r="S173" s="134"/>
      <c r="T173" s="134"/>
      <c r="U173" s="134">
        <v>1</v>
      </c>
      <c r="V173" s="134"/>
      <c r="W173" s="134"/>
      <c r="X173" s="134"/>
      <c r="Y173" s="134"/>
      <c r="Z173" s="134"/>
      <c r="AA173" s="183"/>
      <c r="AB173" s="191">
        <v>1</v>
      </c>
      <c r="AC173" s="134">
        <v>2</v>
      </c>
      <c r="AD173" s="134"/>
      <c r="AE173" s="134">
        <v>1</v>
      </c>
      <c r="AF173" s="134"/>
      <c r="AG173" s="134">
        <v>1</v>
      </c>
      <c r="AH173" s="134">
        <v>4</v>
      </c>
      <c r="AI173" s="192"/>
      <c r="AJ173" s="186"/>
    </row>
    <row r="174" spans="2:36" ht="14.25">
      <c r="B174" s="133"/>
      <c r="C174" s="134"/>
      <c r="D174" s="134"/>
      <c r="E174" s="134"/>
      <c r="F174" s="134"/>
      <c r="G174" s="134"/>
      <c r="H174" s="134"/>
      <c r="I174" s="134"/>
      <c r="J174" s="134"/>
      <c r="K174" s="134"/>
      <c r="L174" s="134"/>
      <c r="M174" s="134"/>
      <c r="N174" s="134"/>
      <c r="O174" s="135"/>
      <c r="P174" s="134"/>
      <c r="Q174" s="134"/>
      <c r="R174" s="134"/>
      <c r="S174" s="134"/>
      <c r="T174" s="134"/>
      <c r="U174" s="134"/>
      <c r="V174" s="134"/>
      <c r="W174" s="134"/>
      <c r="X174" s="134"/>
      <c r="Y174" s="134"/>
      <c r="Z174" s="134"/>
      <c r="AA174" s="183"/>
      <c r="AB174" s="191"/>
      <c r="AC174" s="134"/>
      <c r="AD174" s="134"/>
      <c r="AE174" s="134"/>
      <c r="AF174" s="134"/>
      <c r="AG174" s="134"/>
      <c r="AH174" s="134"/>
      <c r="AI174" s="192"/>
      <c r="AJ174" s="186"/>
    </row>
    <row r="175" spans="2:36" ht="14.25">
      <c r="B175" s="133" t="s">
        <v>1315</v>
      </c>
      <c r="C175" s="134"/>
      <c r="D175" s="134"/>
      <c r="E175" s="134">
        <v>1</v>
      </c>
      <c r="F175" s="134"/>
      <c r="G175" s="134"/>
      <c r="H175" s="134"/>
      <c r="I175" s="134"/>
      <c r="J175" s="134"/>
      <c r="K175" s="134">
        <v>2</v>
      </c>
      <c r="L175" s="134"/>
      <c r="M175" s="134"/>
      <c r="N175" s="134"/>
      <c r="O175" s="135"/>
      <c r="P175" s="134">
        <v>1</v>
      </c>
      <c r="Q175" s="134">
        <v>1</v>
      </c>
      <c r="R175" s="134"/>
      <c r="S175" s="134"/>
      <c r="T175" s="134"/>
      <c r="U175" s="134"/>
      <c r="V175" s="134"/>
      <c r="W175" s="134"/>
      <c r="X175" s="134"/>
      <c r="Y175" s="134"/>
      <c r="Z175" s="134"/>
      <c r="AA175" s="183"/>
      <c r="AB175" s="191"/>
      <c r="AC175" s="134">
        <v>1</v>
      </c>
      <c r="AD175" s="134"/>
      <c r="AE175" s="134"/>
      <c r="AF175" s="134"/>
      <c r="AG175" s="134">
        <v>1</v>
      </c>
      <c r="AH175" s="134"/>
      <c r="AI175" s="192"/>
      <c r="AJ175" s="186"/>
    </row>
    <row r="176" spans="2:36" ht="14.25">
      <c r="B176" s="133"/>
      <c r="C176" s="134"/>
      <c r="D176" s="134"/>
      <c r="E176" s="134"/>
      <c r="F176" s="134"/>
      <c r="G176" s="134"/>
      <c r="H176" s="134"/>
      <c r="I176" s="134"/>
      <c r="J176" s="134"/>
      <c r="K176" s="134"/>
      <c r="L176" s="134"/>
      <c r="M176" s="134"/>
      <c r="N176" s="134"/>
      <c r="O176" s="135"/>
      <c r="P176" s="134"/>
      <c r="Q176" s="134"/>
      <c r="R176" s="134"/>
      <c r="S176" s="134"/>
      <c r="T176" s="134"/>
      <c r="U176" s="134"/>
      <c r="V176" s="134"/>
      <c r="W176" s="134"/>
      <c r="X176" s="134"/>
      <c r="Y176" s="134"/>
      <c r="Z176" s="134"/>
      <c r="AA176" s="183"/>
      <c r="AB176" s="191"/>
      <c r="AC176" s="134"/>
      <c r="AD176" s="134"/>
      <c r="AE176" s="134"/>
      <c r="AF176" s="134"/>
      <c r="AG176" s="134"/>
      <c r="AH176" s="134"/>
      <c r="AI176" s="192"/>
      <c r="AJ176" s="186"/>
    </row>
    <row r="177" spans="2:36" ht="14.25">
      <c r="B177" s="133" t="s">
        <v>1392</v>
      </c>
      <c r="C177" s="134"/>
      <c r="D177" s="134"/>
      <c r="E177" s="134"/>
      <c r="F177" s="134"/>
      <c r="G177" s="134"/>
      <c r="H177" s="134"/>
      <c r="I177" s="134"/>
      <c r="J177" s="134"/>
      <c r="K177" s="134"/>
      <c r="L177" s="134"/>
      <c r="M177" s="134"/>
      <c r="N177" s="134"/>
      <c r="O177" s="135"/>
      <c r="P177" s="134"/>
      <c r="Q177" s="134">
        <v>1</v>
      </c>
      <c r="R177" s="134"/>
      <c r="S177" s="134"/>
      <c r="T177" s="134"/>
      <c r="U177" s="134"/>
      <c r="V177" s="134"/>
      <c r="W177" s="134"/>
      <c r="X177" s="134"/>
      <c r="Y177" s="134">
        <v>1</v>
      </c>
      <c r="Z177" s="134"/>
      <c r="AA177" s="183"/>
      <c r="AB177" s="191"/>
      <c r="AC177" s="134">
        <v>1</v>
      </c>
      <c r="AD177" s="134"/>
      <c r="AE177" s="134"/>
      <c r="AF177" s="134">
        <v>1</v>
      </c>
      <c r="AG177" s="134"/>
      <c r="AH177" s="134"/>
      <c r="AI177" s="192"/>
      <c r="AJ177" s="186"/>
    </row>
    <row r="178" spans="2:36" ht="14.25">
      <c r="B178" s="133"/>
      <c r="C178" s="134"/>
      <c r="D178" s="134"/>
      <c r="E178" s="134"/>
      <c r="F178" s="134"/>
      <c r="G178" s="134"/>
      <c r="H178" s="134"/>
      <c r="I178" s="134"/>
      <c r="J178" s="134"/>
      <c r="K178" s="134"/>
      <c r="L178" s="134"/>
      <c r="M178" s="134"/>
      <c r="N178" s="134"/>
      <c r="O178" s="135"/>
      <c r="P178" s="134"/>
      <c r="Q178" s="134"/>
      <c r="R178" s="134"/>
      <c r="S178" s="134"/>
      <c r="T178" s="134"/>
      <c r="U178" s="134"/>
      <c r="V178" s="134"/>
      <c r="W178" s="134"/>
      <c r="X178" s="134"/>
      <c r="Y178" s="134"/>
      <c r="Z178" s="134"/>
      <c r="AA178" s="183"/>
      <c r="AB178" s="191"/>
      <c r="AC178" s="134"/>
      <c r="AD178" s="134"/>
      <c r="AE178" s="134"/>
      <c r="AF178" s="134"/>
      <c r="AG178" s="134"/>
      <c r="AH178" s="134"/>
      <c r="AI178" s="192"/>
      <c r="AJ178" s="186"/>
    </row>
    <row r="179" spans="2:36" ht="15" thickBot="1">
      <c r="B179" s="137" t="s">
        <v>1393</v>
      </c>
      <c r="C179" s="138"/>
      <c r="D179" s="138"/>
      <c r="E179" s="138">
        <v>1</v>
      </c>
      <c r="F179" s="138"/>
      <c r="G179" s="138">
        <v>1</v>
      </c>
      <c r="H179" s="138"/>
      <c r="I179" s="138"/>
      <c r="J179" s="138">
        <v>1</v>
      </c>
      <c r="K179" s="138"/>
      <c r="L179" s="138"/>
      <c r="M179" s="138"/>
      <c r="N179" s="138"/>
      <c r="O179" s="139"/>
      <c r="P179" s="138">
        <v>1</v>
      </c>
      <c r="Q179" s="138"/>
      <c r="R179" s="138"/>
      <c r="S179" s="138">
        <v>1</v>
      </c>
      <c r="T179" s="138"/>
      <c r="U179" s="138">
        <v>2</v>
      </c>
      <c r="V179" s="138"/>
      <c r="W179" s="138"/>
      <c r="X179" s="138"/>
      <c r="Y179" s="138"/>
      <c r="Z179" s="138"/>
      <c r="AA179" s="184"/>
      <c r="AB179" s="193"/>
      <c r="AC179" s="138"/>
      <c r="AD179" s="138">
        <v>1</v>
      </c>
      <c r="AE179" s="138">
        <v>1</v>
      </c>
      <c r="AF179" s="138">
        <v>1</v>
      </c>
      <c r="AG179" s="138"/>
      <c r="AH179" s="138">
        <v>1</v>
      </c>
      <c r="AI179" s="194"/>
      <c r="AJ179" s="187"/>
    </row>
    <row r="180" spans="2:35" ht="12.75" hidden="1">
      <c r="B180" s="63"/>
      <c r="C180" s="63"/>
      <c r="D180" s="63"/>
      <c r="E180" s="63"/>
      <c r="F180" s="63"/>
      <c r="G180" s="63"/>
      <c r="H180" s="63"/>
      <c r="I180" s="63"/>
      <c r="J180" s="63"/>
      <c r="K180" s="63"/>
      <c r="L180" s="63"/>
      <c r="M180" s="63"/>
      <c r="N180" s="63"/>
      <c r="O180" s="63"/>
      <c r="P180" s="52"/>
      <c r="Q180" s="52"/>
      <c r="R180" s="52"/>
      <c r="S180" s="52"/>
      <c r="T180" s="52"/>
      <c r="U180" s="52"/>
      <c r="V180" s="52"/>
      <c r="W180" s="52"/>
      <c r="X180" s="52"/>
      <c r="Y180" s="52"/>
      <c r="Z180" s="52"/>
      <c r="AA180" s="63"/>
      <c r="AB180" s="52"/>
      <c r="AC180" s="52"/>
      <c r="AD180" s="52"/>
      <c r="AE180" s="52"/>
      <c r="AF180" s="52"/>
      <c r="AG180" s="52"/>
      <c r="AH180" s="52"/>
      <c r="AI180" s="52"/>
    </row>
    <row r="181" spans="2:27" ht="12.75" hidden="1">
      <c r="B181" s="63"/>
      <c r="C181" s="63"/>
      <c r="D181" s="63"/>
      <c r="E181" s="63"/>
      <c r="F181" s="63"/>
      <c r="G181" s="63"/>
      <c r="H181" s="63"/>
      <c r="I181" s="63"/>
      <c r="J181" s="63"/>
      <c r="K181" s="63"/>
      <c r="L181" s="63"/>
      <c r="M181" s="63"/>
      <c r="N181" s="63"/>
      <c r="O181" s="63"/>
      <c r="AA181" s="63"/>
    </row>
    <row r="182" spans="2:27" ht="12.75" hidden="1">
      <c r="B182" s="63"/>
      <c r="C182" s="63"/>
      <c r="D182" s="63"/>
      <c r="E182" s="63"/>
      <c r="F182" s="63"/>
      <c r="G182" s="63"/>
      <c r="H182" s="63"/>
      <c r="I182" s="63"/>
      <c r="J182" s="63"/>
      <c r="K182" s="63"/>
      <c r="L182" s="63"/>
      <c r="M182" s="63"/>
      <c r="N182" s="63"/>
      <c r="O182" s="63"/>
      <c r="AA182" s="63"/>
    </row>
    <row r="183" spans="2:27" ht="12.75" hidden="1">
      <c r="B183" s="63"/>
      <c r="C183" s="63"/>
      <c r="D183" s="63"/>
      <c r="E183" s="63"/>
      <c r="F183" s="63"/>
      <c r="G183" s="63"/>
      <c r="H183" s="63"/>
      <c r="I183" s="63"/>
      <c r="J183" s="63"/>
      <c r="K183" s="63"/>
      <c r="L183" s="63"/>
      <c r="M183" s="63"/>
      <c r="N183" s="63"/>
      <c r="O183" s="63"/>
      <c r="AA183" s="63"/>
    </row>
    <row r="184" spans="3:4" ht="12.75" hidden="1">
      <c r="C184" s="63"/>
      <c r="D184" s="63"/>
    </row>
    <row r="185" spans="3:4" ht="12.75" hidden="1">
      <c r="C185" s="63"/>
      <c r="D185" s="63"/>
    </row>
    <row r="186" spans="3:4" ht="12.75" hidden="1">
      <c r="C186" s="63"/>
      <c r="D186" s="63"/>
    </row>
    <row r="187" spans="3:4" ht="12.75" hidden="1">
      <c r="C187" s="63"/>
      <c r="D187" s="63"/>
    </row>
    <row r="188" spans="3:4" ht="12.75" hidden="1">
      <c r="C188" s="63"/>
      <c r="D188" s="63"/>
    </row>
    <row r="189" spans="3:4" ht="12.75" hidden="1">
      <c r="C189" s="63"/>
      <c r="D189" s="63"/>
    </row>
    <row r="190" spans="3:4" ht="12.75" hidden="1">
      <c r="C190" s="63"/>
      <c r="D190" s="63"/>
    </row>
    <row r="191" spans="3:4" ht="12.75" hidden="1">
      <c r="C191" s="63"/>
      <c r="D191" s="63"/>
    </row>
    <row r="192" spans="3:4" ht="12.75" hidden="1">
      <c r="C192" s="63"/>
      <c r="D192" s="63"/>
    </row>
    <row r="193" ht="12.75"/>
    <row r="194" ht="12.75"/>
    <row r="195" ht="12.75"/>
    <row r="196" ht="12.75"/>
    <row r="197" ht="12.75"/>
    <row r="198" ht="12.75"/>
    <row r="199" ht="12.75"/>
    <row r="200" ht="12.75"/>
    <row r="201" ht="12.75"/>
    <row r="202" ht="12.75"/>
    <row r="203" ht="12.75"/>
    <row r="204" ht="12.75"/>
    <row r="205" ht="12.75"/>
    <row r="206" ht="12.75"/>
  </sheetData>
  <sheetProtection/>
  <mergeCells count="21">
    <mergeCell ref="C111:N111"/>
    <mergeCell ref="P111:Z111"/>
    <mergeCell ref="AB111:AI111"/>
    <mergeCell ref="C139:N139"/>
    <mergeCell ref="C167:N167"/>
    <mergeCell ref="AB139:AI139"/>
    <mergeCell ref="AB167:AI167"/>
    <mergeCell ref="P139:Z139"/>
    <mergeCell ref="P167:Z167"/>
    <mergeCell ref="C57:N57"/>
    <mergeCell ref="P57:Z57"/>
    <mergeCell ref="AB57:AI57"/>
    <mergeCell ref="C84:N84"/>
    <mergeCell ref="P84:Z84"/>
    <mergeCell ref="AB84:AI84"/>
    <mergeCell ref="C4:N4"/>
    <mergeCell ref="P4:Z4"/>
    <mergeCell ref="AB4:AI4"/>
    <mergeCell ref="C30:N30"/>
    <mergeCell ref="P30:Z30"/>
    <mergeCell ref="AB30:AI30"/>
  </mergeCells>
  <printOptions/>
  <pageMargins left="0.75" right="0.75" top="1" bottom="1" header="0.5" footer="0.5"/>
  <pageSetup fitToHeight="1" fitToWidth="1" horizontalDpi="600" verticalDpi="600" orientation="portrait" scale="23" r:id="rId1"/>
</worksheet>
</file>

<file path=xl/worksheets/sheet30.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01" t="s">
        <v>922</v>
      </c>
      <c r="B1" s="501"/>
      <c r="C1" s="501"/>
      <c r="D1" s="501"/>
      <c r="E1" s="501"/>
      <c r="F1" s="501"/>
      <c r="G1" s="501"/>
    </row>
    <row r="2" spans="1:7" ht="23.25" customHeight="1" thickBot="1">
      <c r="A2" s="145" t="s">
        <v>836</v>
      </c>
      <c r="B2" s="141"/>
      <c r="C2" s="141"/>
      <c r="D2" s="142"/>
      <c r="E2" s="142"/>
      <c r="F2" s="143"/>
      <c r="G2" s="144"/>
    </row>
    <row r="3" spans="1:7" ht="23.25" customHeight="1" thickBot="1">
      <c r="A3" s="42" t="s">
        <v>1317</v>
      </c>
      <c r="B3" s="42" t="s">
        <v>1318</v>
      </c>
      <c r="C3" s="42" t="s">
        <v>1300</v>
      </c>
      <c r="D3" s="42" t="s">
        <v>1301</v>
      </c>
      <c r="E3" s="42" t="s">
        <v>1302</v>
      </c>
      <c r="F3" s="42" t="s">
        <v>1303</v>
      </c>
      <c r="G3" s="42" t="s">
        <v>1304</v>
      </c>
    </row>
    <row r="4" spans="1:7" ht="23.25" customHeight="1" hidden="1" thickBot="1">
      <c r="A4" s="34" t="s">
        <v>1305</v>
      </c>
      <c r="B4" s="34" t="s">
        <v>1306</v>
      </c>
      <c r="C4" s="35">
        <v>44640</v>
      </c>
      <c r="D4" s="34"/>
      <c r="E4" s="35">
        <f aca="true" t="shared" si="0" ref="E4:E15">SUM(C4-D4)</f>
        <v>44640</v>
      </c>
      <c r="F4" s="35"/>
      <c r="G4" s="36">
        <f aca="true" t="shared" si="1" ref="G4:G15">(E4-F4)/E4</f>
        <v>1</v>
      </c>
    </row>
    <row r="5" spans="1:7" ht="23.25" customHeight="1" hidden="1" thickBot="1">
      <c r="A5" s="34" t="s">
        <v>1307</v>
      </c>
      <c r="B5" s="34" t="s">
        <v>1306</v>
      </c>
      <c r="C5" s="35">
        <v>40320</v>
      </c>
      <c r="D5" s="35"/>
      <c r="E5" s="35">
        <f t="shared" si="0"/>
        <v>40320</v>
      </c>
      <c r="F5" s="35"/>
      <c r="G5" s="36">
        <f t="shared" si="1"/>
        <v>1</v>
      </c>
    </row>
    <row r="6" spans="1:7" ht="23.25" customHeight="1" hidden="1" thickBot="1">
      <c r="A6" s="34" t="s">
        <v>1308</v>
      </c>
      <c r="B6" s="34" t="s">
        <v>1306</v>
      </c>
      <c r="C6" s="35">
        <v>44640</v>
      </c>
      <c r="D6" s="34"/>
      <c r="E6" s="35">
        <f t="shared" si="0"/>
        <v>44640</v>
      </c>
      <c r="F6" s="34"/>
      <c r="G6" s="36">
        <f t="shared" si="1"/>
        <v>1</v>
      </c>
    </row>
    <row r="7" spans="1:7" ht="23.25" customHeight="1" hidden="1" thickBot="1">
      <c r="A7" s="34" t="s">
        <v>1309</v>
      </c>
      <c r="B7" s="34" t="s">
        <v>1306</v>
      </c>
      <c r="C7" s="35">
        <v>43200</v>
      </c>
      <c r="D7" s="34"/>
      <c r="E7" s="35">
        <f t="shared" si="0"/>
        <v>43200</v>
      </c>
      <c r="F7" s="34"/>
      <c r="G7" s="36">
        <f t="shared" si="1"/>
        <v>1</v>
      </c>
    </row>
    <row r="8" spans="1:7" ht="23.25" customHeight="1" hidden="1" thickBot="1">
      <c r="A8" s="34" t="s">
        <v>1310</v>
      </c>
      <c r="B8" s="34" t="s">
        <v>1306</v>
      </c>
      <c r="C8" s="35">
        <v>44640</v>
      </c>
      <c r="D8" s="35"/>
      <c r="E8" s="35">
        <f t="shared" si="0"/>
        <v>44640</v>
      </c>
      <c r="F8" s="34"/>
      <c r="G8" s="36">
        <f t="shared" si="1"/>
        <v>1</v>
      </c>
    </row>
    <row r="9" spans="1:7" ht="23.25" customHeight="1" thickBot="1">
      <c r="A9" s="34" t="s">
        <v>1311</v>
      </c>
      <c r="B9" s="34" t="s">
        <v>848</v>
      </c>
      <c r="C9" s="35">
        <v>43200</v>
      </c>
      <c r="D9" s="35">
        <v>3230</v>
      </c>
      <c r="E9" s="35">
        <f t="shared" si="0"/>
        <v>39970</v>
      </c>
      <c r="F9" s="34">
        <v>730</v>
      </c>
      <c r="G9" s="36">
        <f t="shared" si="1"/>
        <v>0.98173630222667</v>
      </c>
    </row>
    <row r="10" spans="1:7" ht="23.25" customHeight="1" thickBot="1">
      <c r="A10" s="34" t="s">
        <v>1312</v>
      </c>
      <c r="B10" s="34" t="s">
        <v>848</v>
      </c>
      <c r="C10" s="35">
        <v>44640</v>
      </c>
      <c r="D10" s="35">
        <v>2395</v>
      </c>
      <c r="E10" s="35">
        <f t="shared" si="0"/>
        <v>42245</v>
      </c>
      <c r="F10" s="34">
        <v>255</v>
      </c>
      <c r="G10" s="36">
        <f t="shared" si="1"/>
        <v>0.993963782696177</v>
      </c>
    </row>
    <row r="11" spans="1:7" ht="23.25" customHeight="1" thickBot="1">
      <c r="A11" s="34" t="s">
        <v>1313</v>
      </c>
      <c r="B11" s="34" t="s">
        <v>848</v>
      </c>
      <c r="C11" s="35">
        <v>44640</v>
      </c>
      <c r="D11" s="35">
        <v>2160</v>
      </c>
      <c r="E11" s="35">
        <f t="shared" si="0"/>
        <v>42480</v>
      </c>
      <c r="F11" s="34">
        <v>160</v>
      </c>
      <c r="G11" s="36">
        <f t="shared" si="1"/>
        <v>0.9962335216572504</v>
      </c>
    </row>
    <row r="12" spans="1:7" ht="23.25" customHeight="1" thickBot="1">
      <c r="A12" s="34" t="s">
        <v>1314</v>
      </c>
      <c r="B12" s="34" t="s">
        <v>848</v>
      </c>
      <c r="C12" s="35">
        <v>43200</v>
      </c>
      <c r="D12" s="35">
        <v>5760</v>
      </c>
      <c r="E12" s="35">
        <f t="shared" si="0"/>
        <v>37440</v>
      </c>
      <c r="F12" s="35">
        <v>0</v>
      </c>
      <c r="G12" s="43">
        <f t="shared" si="1"/>
        <v>1</v>
      </c>
    </row>
    <row r="13" spans="1:7" ht="23.25" customHeight="1" thickBot="1">
      <c r="A13" s="37" t="s">
        <v>1315</v>
      </c>
      <c r="B13" s="34" t="s">
        <v>848</v>
      </c>
      <c r="C13" s="35">
        <v>44640</v>
      </c>
      <c r="D13" s="35">
        <v>720</v>
      </c>
      <c r="E13" s="38">
        <f t="shared" si="0"/>
        <v>43920</v>
      </c>
      <c r="F13" s="38">
        <v>2917</v>
      </c>
      <c r="G13" s="36">
        <f t="shared" si="1"/>
        <v>0.9335837887067395</v>
      </c>
    </row>
    <row r="14" spans="1:7" ht="23.25" customHeight="1" thickBot="1">
      <c r="A14" s="37" t="s">
        <v>1392</v>
      </c>
      <c r="B14" s="34" t="s">
        <v>848</v>
      </c>
      <c r="C14" s="35">
        <v>43200</v>
      </c>
      <c r="D14" s="35">
        <v>1705</v>
      </c>
      <c r="E14" s="38">
        <f t="shared" si="0"/>
        <v>41495</v>
      </c>
      <c r="F14" s="38">
        <v>280</v>
      </c>
      <c r="G14" s="36">
        <f t="shared" si="1"/>
        <v>0.9932521990601277</v>
      </c>
    </row>
    <row r="15" spans="1:7" ht="23.25" customHeight="1" thickBot="1">
      <c r="A15" s="37" t="s">
        <v>1393</v>
      </c>
      <c r="B15" s="34" t="s">
        <v>848</v>
      </c>
      <c r="C15" s="38">
        <v>44640</v>
      </c>
      <c r="D15" s="35">
        <v>435</v>
      </c>
      <c r="E15" s="38">
        <f t="shared" si="0"/>
        <v>44205</v>
      </c>
      <c r="F15" s="38">
        <f>65+(370-26)+146+60+32</f>
        <v>647</v>
      </c>
      <c r="G15" s="36">
        <f t="shared" si="1"/>
        <v>0.9853636466463069</v>
      </c>
    </row>
    <row r="16" spans="1:7" ht="23.25" customHeight="1">
      <c r="A16" s="502" t="s">
        <v>834</v>
      </c>
      <c r="B16" s="502" t="s">
        <v>848</v>
      </c>
      <c r="C16" s="40">
        <f>SUM(C9:C15)</f>
        <v>308160</v>
      </c>
      <c r="D16" s="504">
        <f>SUM(D4:D15)</f>
        <v>16405</v>
      </c>
      <c r="E16" s="504">
        <f>C16-D16</f>
        <v>291755</v>
      </c>
      <c r="F16" s="540">
        <f>SUM(F4:F15)</f>
        <v>4989</v>
      </c>
      <c r="G16" s="542">
        <f>(E16-F16)/E16</f>
        <v>0.9829000359891005</v>
      </c>
    </row>
    <row r="17" spans="1:7" ht="23.25" customHeight="1" thickBot="1">
      <c r="A17" s="503"/>
      <c r="B17" s="503"/>
      <c r="C17" s="41" t="s">
        <v>1188</v>
      </c>
      <c r="D17" s="505"/>
      <c r="E17" s="505"/>
      <c r="F17" s="541"/>
      <c r="G17" s="543"/>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1.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501" t="s">
        <v>921</v>
      </c>
      <c r="B1" s="501"/>
      <c r="C1" s="501"/>
      <c r="D1" s="501"/>
      <c r="E1" s="501"/>
      <c r="F1" s="501"/>
      <c r="G1" s="501"/>
    </row>
    <row r="2" spans="1:7" ht="23.25" customHeight="1" thickBot="1">
      <c r="A2" s="544" t="s">
        <v>835</v>
      </c>
      <c r="B2" s="544"/>
      <c r="C2" s="141"/>
      <c r="D2" s="142"/>
      <c r="E2" s="142"/>
      <c r="F2" s="143"/>
      <c r="G2" s="144"/>
    </row>
    <row r="3" spans="1:7" ht="23.25" customHeight="1" thickBot="1">
      <c r="A3" s="42" t="s">
        <v>1317</v>
      </c>
      <c r="B3" s="42" t="s">
        <v>1318</v>
      </c>
      <c r="C3" s="42" t="s">
        <v>1300</v>
      </c>
      <c r="D3" s="42" t="s">
        <v>1301</v>
      </c>
      <c r="E3" s="42" t="s">
        <v>1302</v>
      </c>
      <c r="F3" s="42" t="s">
        <v>1303</v>
      </c>
      <c r="G3" s="42" t="s">
        <v>1304</v>
      </c>
    </row>
    <row r="4" spans="1:8" ht="23.25" customHeight="1" hidden="1">
      <c r="A4" s="34" t="s">
        <v>1305</v>
      </c>
      <c r="B4" s="34" t="s">
        <v>1306</v>
      </c>
      <c r="C4" s="35">
        <v>11880</v>
      </c>
      <c r="D4" s="34"/>
      <c r="E4" s="35">
        <f aca="true" t="shared" si="0" ref="E4:E15">SUM(C4-D4)</f>
        <v>11880</v>
      </c>
      <c r="F4" s="35"/>
      <c r="G4" s="36">
        <f aca="true" t="shared" si="1" ref="G4:G15">(E4-F4)/E4</f>
        <v>1</v>
      </c>
      <c r="H4">
        <v>22</v>
      </c>
    </row>
    <row r="5" spans="1:8" ht="23.25" customHeight="1" hidden="1">
      <c r="A5" s="34" t="s">
        <v>1307</v>
      </c>
      <c r="B5" s="34" t="s">
        <v>1306</v>
      </c>
      <c r="C5" s="35">
        <v>10800</v>
      </c>
      <c r="D5" s="35"/>
      <c r="E5" s="35">
        <f t="shared" si="0"/>
        <v>10800</v>
      </c>
      <c r="F5" s="35"/>
      <c r="G5" s="36">
        <f t="shared" si="1"/>
        <v>1</v>
      </c>
      <c r="H5">
        <v>20</v>
      </c>
    </row>
    <row r="6" spans="1:8" ht="23.25" customHeight="1" hidden="1">
      <c r="A6" s="34" t="s">
        <v>1308</v>
      </c>
      <c r="B6" s="34" t="s">
        <v>1306</v>
      </c>
      <c r="C6" s="35">
        <v>11880</v>
      </c>
      <c r="D6" s="34"/>
      <c r="E6" s="35">
        <f t="shared" si="0"/>
        <v>11880</v>
      </c>
      <c r="F6" s="34"/>
      <c r="G6" s="36">
        <f t="shared" si="1"/>
        <v>1</v>
      </c>
      <c r="H6">
        <v>22</v>
      </c>
    </row>
    <row r="7" spans="1:8" ht="23.25" customHeight="1" hidden="1">
      <c r="A7" s="34" t="s">
        <v>1309</v>
      </c>
      <c r="B7" s="34" t="s">
        <v>1306</v>
      </c>
      <c r="C7" s="35">
        <v>11340</v>
      </c>
      <c r="D7" s="34"/>
      <c r="E7" s="35">
        <f t="shared" si="0"/>
        <v>11340</v>
      </c>
      <c r="F7" s="34"/>
      <c r="G7" s="36">
        <f t="shared" si="1"/>
        <v>1</v>
      </c>
      <c r="H7">
        <v>21</v>
      </c>
    </row>
    <row r="8" spans="1:8" ht="23.25" customHeight="1" hidden="1">
      <c r="A8" s="34" t="s">
        <v>1310</v>
      </c>
      <c r="B8" s="34" t="s">
        <v>1306</v>
      </c>
      <c r="C8" s="35">
        <v>12420</v>
      </c>
      <c r="D8" s="35"/>
      <c r="E8" s="35">
        <f t="shared" si="0"/>
        <v>12420</v>
      </c>
      <c r="F8" s="34"/>
      <c r="G8" s="36">
        <f t="shared" si="1"/>
        <v>1</v>
      </c>
      <c r="H8">
        <v>23</v>
      </c>
    </row>
    <row r="9" spans="1:9" ht="23.25" customHeight="1" thickBot="1">
      <c r="A9" s="34" t="s">
        <v>1311</v>
      </c>
      <c r="B9" s="34" t="s">
        <v>847</v>
      </c>
      <c r="C9" s="35">
        <f aca="true" t="shared" si="2" ref="C9:C15">I9*12</f>
        <v>15120</v>
      </c>
      <c r="D9" s="34">
        <v>315</v>
      </c>
      <c r="E9" s="35">
        <f t="shared" si="0"/>
        <v>14805</v>
      </c>
      <c r="F9" s="34">
        <v>460</v>
      </c>
      <c r="G9" s="36">
        <f t="shared" si="1"/>
        <v>0.9689294157379263</v>
      </c>
      <c r="H9">
        <v>21</v>
      </c>
      <c r="I9" s="140">
        <v>1260</v>
      </c>
    </row>
    <row r="10" spans="1:9" ht="23.25" customHeight="1" thickBot="1">
      <c r="A10" s="34" t="s">
        <v>1312</v>
      </c>
      <c r="B10" s="34" t="s">
        <v>847</v>
      </c>
      <c r="C10" s="35">
        <f t="shared" si="2"/>
        <v>15840</v>
      </c>
      <c r="D10" s="34">
        <v>0</v>
      </c>
      <c r="E10" s="35">
        <f t="shared" si="0"/>
        <v>15840</v>
      </c>
      <c r="F10" s="34">
        <v>378</v>
      </c>
      <c r="G10" s="36">
        <f t="shared" si="1"/>
        <v>0.9761363636363637</v>
      </c>
      <c r="H10">
        <v>22</v>
      </c>
      <c r="I10" s="140">
        <v>1320</v>
      </c>
    </row>
    <row r="11" spans="1:9" ht="23.25" customHeight="1" thickBot="1">
      <c r="A11" s="34" t="s">
        <v>1313</v>
      </c>
      <c r="B11" s="34" t="s">
        <v>847</v>
      </c>
      <c r="C11" s="35">
        <f t="shared" si="2"/>
        <v>16560</v>
      </c>
      <c r="D11" s="34">
        <v>0</v>
      </c>
      <c r="E11" s="35">
        <f t="shared" si="0"/>
        <v>16560</v>
      </c>
      <c r="F11" s="34">
        <v>0</v>
      </c>
      <c r="G11" s="43">
        <f t="shared" si="1"/>
        <v>1</v>
      </c>
      <c r="H11">
        <v>23</v>
      </c>
      <c r="I11" s="140">
        <v>1380</v>
      </c>
    </row>
    <row r="12" spans="1:9" ht="23.25" customHeight="1" thickBot="1">
      <c r="A12" s="34" t="s">
        <v>1314</v>
      </c>
      <c r="B12" s="34" t="s">
        <v>847</v>
      </c>
      <c r="C12" s="35">
        <f t="shared" si="2"/>
        <v>14400</v>
      </c>
      <c r="D12" s="34">
        <v>0</v>
      </c>
      <c r="E12" s="35">
        <f t="shared" si="0"/>
        <v>14400</v>
      </c>
      <c r="F12" s="35">
        <v>559</v>
      </c>
      <c r="G12" s="36">
        <f t="shared" si="1"/>
        <v>0.9611805555555556</v>
      </c>
      <c r="H12">
        <v>20</v>
      </c>
      <c r="I12" s="140">
        <v>1200</v>
      </c>
    </row>
    <row r="13" spans="1:9" ht="23.25" customHeight="1" thickBot="1">
      <c r="A13" s="37" t="s">
        <v>1315</v>
      </c>
      <c r="B13" s="34" t="s">
        <v>847</v>
      </c>
      <c r="C13" s="35">
        <f t="shared" si="2"/>
        <v>16560</v>
      </c>
      <c r="D13" s="37">
        <v>0</v>
      </c>
      <c r="E13" s="38">
        <f t="shared" si="0"/>
        <v>16560</v>
      </c>
      <c r="F13" s="38">
        <v>30</v>
      </c>
      <c r="G13" s="36">
        <f t="shared" si="1"/>
        <v>0.9981884057971014</v>
      </c>
      <c r="H13">
        <v>23</v>
      </c>
      <c r="I13" s="140">
        <v>1380</v>
      </c>
    </row>
    <row r="14" spans="1:9" ht="23.25" customHeight="1" thickBot="1">
      <c r="A14" s="37" t="s">
        <v>1392</v>
      </c>
      <c r="B14" s="34" t="s">
        <v>847</v>
      </c>
      <c r="C14" s="35">
        <f t="shared" si="2"/>
        <v>14400</v>
      </c>
      <c r="D14" s="37">
        <v>0</v>
      </c>
      <c r="E14" s="38">
        <f t="shared" si="0"/>
        <v>14400</v>
      </c>
      <c r="F14" s="38">
        <v>85</v>
      </c>
      <c r="G14" s="36">
        <f t="shared" si="1"/>
        <v>0.9940972222222222</v>
      </c>
      <c r="H14">
        <v>20</v>
      </c>
      <c r="I14" s="140">
        <v>1200</v>
      </c>
    </row>
    <row r="15" spans="1:9" ht="23.25" customHeight="1" thickBot="1">
      <c r="A15" s="37" t="s">
        <v>1393</v>
      </c>
      <c r="B15" s="34" t="s">
        <v>847</v>
      </c>
      <c r="C15" s="35">
        <f t="shared" si="2"/>
        <v>12960</v>
      </c>
      <c r="D15" s="38">
        <v>0</v>
      </c>
      <c r="E15" s="38">
        <f t="shared" si="0"/>
        <v>12960</v>
      </c>
      <c r="F15" s="38">
        <v>211</v>
      </c>
      <c r="G15" s="36">
        <f t="shared" si="1"/>
        <v>0.9837191358024692</v>
      </c>
      <c r="H15">
        <v>18</v>
      </c>
      <c r="I15" s="140">
        <v>1080</v>
      </c>
    </row>
    <row r="16" spans="1:7" ht="23.25" customHeight="1">
      <c r="A16" s="502" t="s">
        <v>834</v>
      </c>
      <c r="B16" s="502" t="s">
        <v>847</v>
      </c>
      <c r="C16" s="40">
        <f>SUM(C9:C15)</f>
        <v>105840</v>
      </c>
      <c r="D16" s="504">
        <f>SUM(D4:D15)</f>
        <v>315</v>
      </c>
      <c r="E16" s="504">
        <f>C16-D16</f>
        <v>105525</v>
      </c>
      <c r="F16" s="540">
        <f>SUM(F4:F15)</f>
        <v>1723</v>
      </c>
      <c r="G16" s="542">
        <f>(E16-F16)/E16</f>
        <v>0.9836721156124141</v>
      </c>
    </row>
    <row r="17" spans="1:7" ht="23.25" customHeight="1" thickBot="1">
      <c r="A17" s="503"/>
      <c r="B17" s="503"/>
      <c r="C17" s="41" t="s">
        <v>1188</v>
      </c>
      <c r="D17" s="505"/>
      <c r="E17" s="505"/>
      <c r="F17" s="541"/>
      <c r="G17" s="543"/>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923</v>
      </c>
      <c r="C1" s="6"/>
      <c r="K1" s="7"/>
      <c r="L1" s="7"/>
      <c r="M1" s="7"/>
      <c r="N1" s="4"/>
      <c r="P1" s="4"/>
      <c r="Q1" s="11"/>
      <c r="R1" s="7"/>
      <c r="T1" s="11"/>
    </row>
    <row r="2" spans="2:20" s="3" customFormat="1" ht="18">
      <c r="B2" s="5" t="s">
        <v>959</v>
      </c>
      <c r="C2" s="5"/>
      <c r="K2" s="7"/>
      <c r="L2" s="7"/>
      <c r="M2" s="7"/>
      <c r="N2" s="4"/>
      <c r="P2" s="4"/>
      <c r="Q2" s="11"/>
      <c r="R2" s="8"/>
      <c r="S2" s="4"/>
      <c r="T2" s="11"/>
    </row>
    <row r="3" spans="1:21" s="4" customFormat="1" ht="25.5">
      <c r="A3" s="22"/>
      <c r="B3" s="1" t="s">
        <v>1317</v>
      </c>
      <c r="C3" s="1" t="s">
        <v>1197</v>
      </c>
      <c r="D3" s="1" t="s">
        <v>1198</v>
      </c>
      <c r="E3" s="1" t="s">
        <v>395</v>
      </c>
      <c r="F3" s="1" t="s">
        <v>1201</v>
      </c>
      <c r="G3" s="1" t="s">
        <v>1202</v>
      </c>
      <c r="H3" s="1" t="s">
        <v>1209</v>
      </c>
      <c r="I3" s="1" t="s">
        <v>667</v>
      </c>
      <c r="J3" s="2" t="s">
        <v>666</v>
      </c>
      <c r="K3" s="1" t="s">
        <v>1199</v>
      </c>
      <c r="L3" s="1" t="s">
        <v>1200</v>
      </c>
      <c r="M3" s="1" t="s">
        <v>386</v>
      </c>
      <c r="N3" s="1" t="s">
        <v>677</v>
      </c>
      <c r="O3" s="1" t="s">
        <v>1204</v>
      </c>
      <c r="P3" s="1" t="s">
        <v>387</v>
      </c>
      <c r="Q3" s="1" t="s">
        <v>671</v>
      </c>
      <c r="R3" s="1" t="s">
        <v>1203</v>
      </c>
      <c r="S3" s="1" t="s">
        <v>1298</v>
      </c>
      <c r="T3" s="1" t="s">
        <v>1196</v>
      </c>
      <c r="U3" s="1" t="s">
        <v>396</v>
      </c>
    </row>
    <row r="4" spans="2:21" s="23" customFormat="1" ht="76.5">
      <c r="B4" s="12" t="s">
        <v>1393</v>
      </c>
      <c r="C4" s="12">
        <v>39072</v>
      </c>
      <c r="D4" s="12">
        <v>39073</v>
      </c>
      <c r="E4" s="12"/>
      <c r="F4" s="15" t="s">
        <v>1469</v>
      </c>
      <c r="G4" s="16" t="s">
        <v>1470</v>
      </c>
      <c r="H4" s="16">
        <v>540</v>
      </c>
      <c r="I4" s="16" t="s">
        <v>1327</v>
      </c>
      <c r="J4" s="15" t="s">
        <v>1788</v>
      </c>
      <c r="K4" s="10" t="s">
        <v>1471</v>
      </c>
      <c r="L4" s="10" t="s">
        <v>378</v>
      </c>
      <c r="M4" s="10" t="s">
        <v>692</v>
      </c>
      <c r="N4" s="16" t="s">
        <v>1326</v>
      </c>
      <c r="O4" s="10" t="s">
        <v>1207</v>
      </c>
      <c r="P4" s="16" t="s">
        <v>388</v>
      </c>
      <c r="Q4" s="10" t="s">
        <v>1472</v>
      </c>
      <c r="R4" s="15" t="s">
        <v>1473</v>
      </c>
      <c r="S4" s="12">
        <v>39073</v>
      </c>
      <c r="T4" s="10"/>
      <c r="U4" s="44" t="s">
        <v>1287</v>
      </c>
    </row>
    <row r="5" spans="2:21" s="23" customFormat="1" ht="89.25">
      <c r="B5" s="12" t="s">
        <v>1393</v>
      </c>
      <c r="C5" s="12">
        <v>39071</v>
      </c>
      <c r="D5" s="12" t="s">
        <v>367</v>
      </c>
      <c r="E5" s="12"/>
      <c r="F5" s="15" t="s">
        <v>1220</v>
      </c>
      <c r="G5" s="16" t="s">
        <v>1220</v>
      </c>
      <c r="H5" s="15"/>
      <c r="I5" s="15"/>
      <c r="J5" s="15" t="s">
        <v>1401</v>
      </c>
      <c r="K5" s="10" t="s">
        <v>1463</v>
      </c>
      <c r="L5" s="10" t="s">
        <v>670</v>
      </c>
      <c r="M5" s="10" t="s">
        <v>390</v>
      </c>
      <c r="N5" s="16" t="s">
        <v>1464</v>
      </c>
      <c r="O5" s="10" t="s">
        <v>1207</v>
      </c>
      <c r="P5" s="16" t="s">
        <v>388</v>
      </c>
      <c r="Q5" s="10" t="s">
        <v>1465</v>
      </c>
      <c r="R5" s="15" t="s">
        <v>1466</v>
      </c>
      <c r="S5" s="12">
        <v>39124</v>
      </c>
      <c r="T5" s="10"/>
      <c r="U5" s="44" t="s">
        <v>1287</v>
      </c>
    </row>
    <row r="6" spans="2:21" s="23" customFormat="1" ht="76.5">
      <c r="B6" s="12" t="s">
        <v>1393</v>
      </c>
      <c r="C6" s="12" t="s">
        <v>1436</v>
      </c>
      <c r="D6" s="12" t="s">
        <v>1467</v>
      </c>
      <c r="E6" s="12"/>
      <c r="F6" s="15" t="s">
        <v>1220</v>
      </c>
      <c r="G6" s="16" t="s">
        <v>1220</v>
      </c>
      <c r="H6" s="15"/>
      <c r="I6" s="15"/>
      <c r="J6" s="15" t="s">
        <v>966</v>
      </c>
      <c r="K6" s="10" t="s">
        <v>1533</v>
      </c>
      <c r="L6" s="10" t="s">
        <v>1776</v>
      </c>
      <c r="M6" s="10" t="s">
        <v>383</v>
      </c>
      <c r="N6" s="16" t="s">
        <v>1809</v>
      </c>
      <c r="O6" s="10" t="s">
        <v>1207</v>
      </c>
      <c r="P6" s="16" t="s">
        <v>388</v>
      </c>
      <c r="Q6" s="17" t="s">
        <v>1778</v>
      </c>
      <c r="R6" s="9" t="s">
        <v>341</v>
      </c>
      <c r="S6" s="13" t="s">
        <v>1218</v>
      </c>
      <c r="T6" s="21" t="s">
        <v>1437</v>
      </c>
      <c r="U6" s="45" t="s">
        <v>1462</v>
      </c>
    </row>
    <row r="7" spans="2:21" s="23" customFormat="1" ht="51">
      <c r="B7" s="12" t="s">
        <v>1393</v>
      </c>
      <c r="C7" s="12">
        <v>39065</v>
      </c>
      <c r="D7" s="12">
        <v>39065</v>
      </c>
      <c r="E7" s="12"/>
      <c r="F7" s="15" t="s">
        <v>1424</v>
      </c>
      <c r="G7" s="16" t="s">
        <v>1425</v>
      </c>
      <c r="H7" s="16">
        <v>502</v>
      </c>
      <c r="I7" s="16" t="s">
        <v>1327</v>
      </c>
      <c r="J7" s="15" t="s">
        <v>1794</v>
      </c>
      <c r="K7" s="10" t="s">
        <v>1815</v>
      </c>
      <c r="L7" s="10" t="s">
        <v>694</v>
      </c>
      <c r="M7" s="10" t="s">
        <v>692</v>
      </c>
      <c r="N7" s="16" t="s">
        <v>1326</v>
      </c>
      <c r="O7" s="10" t="s">
        <v>1207</v>
      </c>
      <c r="P7" s="16" t="s">
        <v>388</v>
      </c>
      <c r="Q7" s="10" t="s">
        <v>1816</v>
      </c>
      <c r="R7" s="15" t="s">
        <v>1428</v>
      </c>
      <c r="S7" s="12">
        <v>39065</v>
      </c>
      <c r="T7" s="10" t="s">
        <v>1429</v>
      </c>
      <c r="U7" s="44" t="s">
        <v>1287</v>
      </c>
    </row>
    <row r="8" spans="2:21" s="23" customFormat="1" ht="51">
      <c r="B8" s="12" t="s">
        <v>1393</v>
      </c>
      <c r="C8" s="12" t="s">
        <v>1430</v>
      </c>
      <c r="D8" s="12" t="s">
        <v>1431</v>
      </c>
      <c r="E8" s="12"/>
      <c r="F8" s="15" t="s">
        <v>1220</v>
      </c>
      <c r="G8" s="16" t="s">
        <v>1220</v>
      </c>
      <c r="H8" s="15"/>
      <c r="I8" s="15"/>
      <c r="J8" s="15" t="s">
        <v>1395</v>
      </c>
      <c r="K8" s="10" t="s">
        <v>1432</v>
      </c>
      <c r="L8" s="10" t="s">
        <v>1752</v>
      </c>
      <c r="M8" s="10" t="s">
        <v>381</v>
      </c>
      <c r="N8" s="16" t="s">
        <v>1433</v>
      </c>
      <c r="O8" s="10" t="s">
        <v>1233</v>
      </c>
      <c r="P8" s="16" t="s">
        <v>388</v>
      </c>
      <c r="Q8" s="10" t="s">
        <v>1434</v>
      </c>
      <c r="R8" s="15" t="s">
        <v>1435</v>
      </c>
      <c r="S8" s="12">
        <v>39069</v>
      </c>
      <c r="T8" s="10"/>
      <c r="U8" s="44" t="s">
        <v>1287</v>
      </c>
    </row>
    <row r="9" spans="2:21" s="23" customFormat="1" ht="51">
      <c r="B9" s="12" t="s">
        <v>1393</v>
      </c>
      <c r="C9" s="12">
        <v>39062</v>
      </c>
      <c r="D9" s="12" t="s">
        <v>1419</v>
      </c>
      <c r="E9" s="12"/>
      <c r="F9" s="15" t="s">
        <v>1220</v>
      </c>
      <c r="G9" s="16" t="s">
        <v>1220</v>
      </c>
      <c r="H9" s="15"/>
      <c r="I9" s="15"/>
      <c r="J9" s="15" t="s">
        <v>1420</v>
      </c>
      <c r="K9" s="10" t="s">
        <v>1421</v>
      </c>
      <c r="L9" s="10" t="s">
        <v>670</v>
      </c>
      <c r="M9" s="10" t="s">
        <v>379</v>
      </c>
      <c r="N9" s="16" t="s">
        <v>1399</v>
      </c>
      <c r="O9" s="10" t="s">
        <v>1233</v>
      </c>
      <c r="P9" s="16" t="s">
        <v>388</v>
      </c>
      <c r="Q9" s="10" t="s">
        <v>1422</v>
      </c>
      <c r="R9" s="15" t="s">
        <v>1423</v>
      </c>
      <c r="S9" s="12">
        <v>39064</v>
      </c>
      <c r="T9" s="10"/>
      <c r="U9" s="44" t="s">
        <v>1287</v>
      </c>
    </row>
    <row r="10" spans="2:21" s="23" customFormat="1" ht="63.75">
      <c r="B10" s="57" t="s">
        <v>1393</v>
      </c>
      <c r="C10" s="57">
        <v>39059</v>
      </c>
      <c r="D10" s="57" t="s">
        <v>1418</v>
      </c>
      <c r="E10" s="57"/>
      <c r="F10" s="58" t="s">
        <v>1416</v>
      </c>
      <c r="G10" s="59" t="s">
        <v>1415</v>
      </c>
      <c r="H10" s="59">
        <v>2350</v>
      </c>
      <c r="I10" s="59" t="s">
        <v>1327</v>
      </c>
      <c r="J10" s="58" t="s">
        <v>1327</v>
      </c>
      <c r="K10" s="61" t="s">
        <v>1371</v>
      </c>
      <c r="L10" s="61" t="s">
        <v>1220</v>
      </c>
      <c r="M10" s="61" t="s">
        <v>1220</v>
      </c>
      <c r="N10" s="59" t="s">
        <v>1325</v>
      </c>
      <c r="O10" s="61" t="s">
        <v>1402</v>
      </c>
      <c r="P10" s="59" t="s">
        <v>388</v>
      </c>
      <c r="Q10" s="61" t="s">
        <v>1220</v>
      </c>
      <c r="R10" s="58" t="s">
        <v>1220</v>
      </c>
      <c r="S10" s="57">
        <v>39059</v>
      </c>
      <c r="T10" s="61" t="s">
        <v>1417</v>
      </c>
      <c r="U10" s="44" t="s">
        <v>1409</v>
      </c>
    </row>
    <row r="11" spans="2:21" s="23" customFormat="1" ht="89.25">
      <c r="B11" s="12" t="s">
        <v>1393</v>
      </c>
      <c r="C11" s="12">
        <v>39056</v>
      </c>
      <c r="D11" s="12">
        <v>39056</v>
      </c>
      <c r="E11" s="12"/>
      <c r="F11" s="15" t="s">
        <v>1412</v>
      </c>
      <c r="G11" s="16" t="s">
        <v>1413</v>
      </c>
      <c r="H11" s="16">
        <v>37</v>
      </c>
      <c r="I11" s="16" t="s">
        <v>1327</v>
      </c>
      <c r="J11" s="15" t="s">
        <v>1414</v>
      </c>
      <c r="K11" s="10" t="s">
        <v>1294</v>
      </c>
      <c r="L11" s="10" t="s">
        <v>669</v>
      </c>
      <c r="M11" s="10" t="s">
        <v>692</v>
      </c>
      <c r="N11" s="16" t="s">
        <v>1326</v>
      </c>
      <c r="O11" s="10" t="s">
        <v>1207</v>
      </c>
      <c r="P11" s="16" t="s">
        <v>388</v>
      </c>
      <c r="Q11" s="46" t="s">
        <v>1331</v>
      </c>
      <c r="R11" s="9" t="s">
        <v>1210</v>
      </c>
      <c r="S11" s="12">
        <v>39056</v>
      </c>
      <c r="T11" s="20" t="s">
        <v>1332</v>
      </c>
      <c r="U11" s="44" t="s">
        <v>339</v>
      </c>
    </row>
    <row r="12" spans="2:21" s="23" customFormat="1" ht="51">
      <c r="B12" s="57" t="s">
        <v>1393</v>
      </c>
      <c r="C12" s="57">
        <v>39055</v>
      </c>
      <c r="D12" s="57">
        <v>39055</v>
      </c>
      <c r="E12" s="57"/>
      <c r="F12" s="58" t="s">
        <v>1410</v>
      </c>
      <c r="G12" s="59" t="s">
        <v>1411</v>
      </c>
      <c r="H12" s="59">
        <v>120</v>
      </c>
      <c r="I12" s="59" t="s">
        <v>1401</v>
      </c>
      <c r="J12" s="58" t="s">
        <v>349</v>
      </c>
      <c r="K12" s="61" t="s">
        <v>1426</v>
      </c>
      <c r="L12" s="61" t="s">
        <v>1220</v>
      </c>
      <c r="M12" s="61" t="s">
        <v>1220</v>
      </c>
      <c r="N12" s="59" t="s">
        <v>1325</v>
      </c>
      <c r="O12" s="61" t="s">
        <v>1402</v>
      </c>
      <c r="P12" s="59" t="s">
        <v>388</v>
      </c>
      <c r="Q12" s="61" t="s">
        <v>1220</v>
      </c>
      <c r="R12" s="58" t="s">
        <v>1220</v>
      </c>
      <c r="S12" s="57">
        <v>39055</v>
      </c>
      <c r="T12" s="61" t="s">
        <v>1534</v>
      </c>
      <c r="U12" s="44" t="s">
        <v>1287</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1392</v>
      </c>
      <c r="C14" s="12">
        <v>39034</v>
      </c>
      <c r="D14" s="12" t="s">
        <v>1396</v>
      </c>
      <c r="E14" s="12"/>
      <c r="F14" s="15" t="s">
        <v>1220</v>
      </c>
      <c r="G14" s="15" t="s">
        <v>1220</v>
      </c>
      <c r="H14" s="15"/>
      <c r="I14" s="15"/>
      <c r="J14" s="15" t="s">
        <v>1395</v>
      </c>
      <c r="K14" s="10" t="s">
        <v>1427</v>
      </c>
      <c r="L14" s="10" t="s">
        <v>685</v>
      </c>
      <c r="M14" s="10" t="s">
        <v>381</v>
      </c>
      <c r="N14" s="16" t="s">
        <v>1399</v>
      </c>
      <c r="O14" s="10" t="s">
        <v>1233</v>
      </c>
      <c r="P14" s="16" t="s">
        <v>388</v>
      </c>
      <c r="Q14" s="10" t="s">
        <v>1397</v>
      </c>
      <c r="R14" s="15" t="s">
        <v>1398</v>
      </c>
      <c r="S14" s="12">
        <v>39035</v>
      </c>
      <c r="T14" s="10" t="s">
        <v>1400</v>
      </c>
      <c r="U14" s="44" t="s">
        <v>1287</v>
      </c>
    </row>
    <row r="15" spans="2:21" s="23" customFormat="1" ht="51">
      <c r="B15" s="57" t="s">
        <v>1392</v>
      </c>
      <c r="C15" s="57">
        <v>39032</v>
      </c>
      <c r="D15" s="57" t="s">
        <v>1372</v>
      </c>
      <c r="E15" s="57"/>
      <c r="F15" s="58" t="s">
        <v>1373</v>
      </c>
      <c r="G15" s="59" t="s">
        <v>1374</v>
      </c>
      <c r="H15" s="59">
        <v>649</v>
      </c>
      <c r="I15" s="59" t="s">
        <v>1327</v>
      </c>
      <c r="J15" s="58" t="s">
        <v>1327</v>
      </c>
      <c r="K15" s="61" t="s">
        <v>1371</v>
      </c>
      <c r="L15" s="61" t="s">
        <v>1220</v>
      </c>
      <c r="M15" s="61" t="s">
        <v>1220</v>
      </c>
      <c r="N15" s="59" t="s">
        <v>1325</v>
      </c>
      <c r="O15" s="61" t="s">
        <v>1402</v>
      </c>
      <c r="P15" s="59" t="s">
        <v>388</v>
      </c>
      <c r="Q15" s="61" t="s">
        <v>1220</v>
      </c>
      <c r="R15" s="58" t="s">
        <v>1220</v>
      </c>
      <c r="S15" s="58" t="s">
        <v>1220</v>
      </c>
      <c r="T15" s="61" t="s">
        <v>1811</v>
      </c>
      <c r="U15" s="44" t="s">
        <v>1287</v>
      </c>
    </row>
    <row r="16" spans="2:21" s="23" customFormat="1" ht="51">
      <c r="B16" s="12" t="s">
        <v>1392</v>
      </c>
      <c r="C16" s="12">
        <v>39030</v>
      </c>
      <c r="D16" s="12" t="s">
        <v>392</v>
      </c>
      <c r="E16" s="12"/>
      <c r="F16" s="15" t="s">
        <v>1375</v>
      </c>
      <c r="G16" s="16" t="s">
        <v>1376</v>
      </c>
      <c r="H16" s="15"/>
      <c r="I16" s="15"/>
      <c r="J16" s="15" t="s">
        <v>1764</v>
      </c>
      <c r="K16" s="10" t="s">
        <v>1228</v>
      </c>
      <c r="L16" s="10" t="s">
        <v>1754</v>
      </c>
      <c r="M16" s="10" t="s">
        <v>1706</v>
      </c>
      <c r="N16" s="16" t="s">
        <v>391</v>
      </c>
      <c r="O16" s="10" t="s">
        <v>1207</v>
      </c>
      <c r="P16" s="16" t="s">
        <v>388</v>
      </c>
      <c r="Q16" s="24" t="s">
        <v>1218</v>
      </c>
      <c r="R16" s="9" t="s">
        <v>1210</v>
      </c>
      <c r="S16" s="12">
        <v>39060</v>
      </c>
      <c r="T16" s="20" t="s">
        <v>1299</v>
      </c>
      <c r="U16" s="44" t="s">
        <v>1287</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1315</v>
      </c>
      <c r="C18" s="12">
        <v>39007</v>
      </c>
      <c r="D18" s="12">
        <v>39007</v>
      </c>
      <c r="E18" s="12"/>
      <c r="F18" s="15" t="s">
        <v>1292</v>
      </c>
      <c r="G18" s="16" t="s">
        <v>1293</v>
      </c>
      <c r="H18" s="16">
        <v>18</v>
      </c>
      <c r="I18" s="16" t="s">
        <v>1327</v>
      </c>
      <c r="J18" s="15" t="s">
        <v>1414</v>
      </c>
      <c r="K18" s="10" t="s">
        <v>1294</v>
      </c>
      <c r="L18" s="10" t="s">
        <v>669</v>
      </c>
      <c r="M18" s="10" t="s">
        <v>692</v>
      </c>
      <c r="N18" s="16" t="s">
        <v>1326</v>
      </c>
      <c r="O18" s="10" t="s">
        <v>1207</v>
      </c>
      <c r="P18" s="16" t="s">
        <v>388</v>
      </c>
      <c r="Q18" s="49" t="s">
        <v>1331</v>
      </c>
      <c r="R18" s="9" t="s">
        <v>1210</v>
      </c>
      <c r="S18" s="12">
        <v>39007</v>
      </c>
      <c r="T18" s="20" t="s">
        <v>1332</v>
      </c>
      <c r="U18" s="44" t="s">
        <v>339</v>
      </c>
    </row>
    <row r="19" spans="2:21" s="23" customFormat="1" ht="51">
      <c r="B19" s="57" t="s">
        <v>1315</v>
      </c>
      <c r="C19" s="57">
        <v>39005</v>
      </c>
      <c r="D19" s="57" t="s">
        <v>1321</v>
      </c>
      <c r="E19" s="57"/>
      <c r="F19" s="58" t="s">
        <v>1322</v>
      </c>
      <c r="G19" s="59" t="s">
        <v>1323</v>
      </c>
      <c r="H19" s="59">
        <v>720</v>
      </c>
      <c r="I19" s="59" t="s">
        <v>1327</v>
      </c>
      <c r="J19" s="58" t="s">
        <v>1327</v>
      </c>
      <c r="K19" s="61" t="s">
        <v>1328</v>
      </c>
      <c r="L19" s="61" t="s">
        <v>1220</v>
      </c>
      <c r="M19" s="61" t="s">
        <v>1220</v>
      </c>
      <c r="N19" s="59" t="s">
        <v>1325</v>
      </c>
      <c r="O19" s="61" t="s">
        <v>1402</v>
      </c>
      <c r="P19" s="59" t="s">
        <v>388</v>
      </c>
      <c r="Q19" s="61" t="s">
        <v>1220</v>
      </c>
      <c r="R19" s="58" t="s">
        <v>1220</v>
      </c>
      <c r="S19" s="58" t="s">
        <v>1220</v>
      </c>
      <c r="T19" s="61"/>
      <c r="U19" s="44" t="s">
        <v>1287</v>
      </c>
    </row>
    <row r="20" spans="2:21" s="23" customFormat="1" ht="51">
      <c r="B20" s="12" t="s">
        <v>1315</v>
      </c>
      <c r="C20" s="12">
        <v>42657</v>
      </c>
      <c r="D20" s="12">
        <v>39006</v>
      </c>
      <c r="E20" s="12"/>
      <c r="F20" s="15" t="s">
        <v>1334</v>
      </c>
      <c r="G20" s="16" t="s">
        <v>1295</v>
      </c>
      <c r="H20" s="49"/>
      <c r="I20" s="49"/>
      <c r="J20" s="15" t="s">
        <v>966</v>
      </c>
      <c r="K20" s="10" t="s">
        <v>1324</v>
      </c>
      <c r="L20" s="10" t="s">
        <v>1776</v>
      </c>
      <c r="M20" s="10" t="s">
        <v>382</v>
      </c>
      <c r="N20" s="16" t="s">
        <v>1329</v>
      </c>
      <c r="O20" s="10" t="s">
        <v>1330</v>
      </c>
      <c r="P20" s="16" t="s">
        <v>388</v>
      </c>
      <c r="Q20" s="17" t="s">
        <v>1333</v>
      </c>
      <c r="R20" s="9" t="s">
        <v>1210</v>
      </c>
      <c r="S20" s="12">
        <v>39005</v>
      </c>
      <c r="T20" s="20" t="s">
        <v>1335</v>
      </c>
      <c r="U20" s="44" t="s">
        <v>1391</v>
      </c>
    </row>
    <row r="21" spans="2:21" s="23" customFormat="1" ht="51">
      <c r="B21" s="12" t="s">
        <v>1315</v>
      </c>
      <c r="C21" s="12">
        <v>39001</v>
      </c>
      <c r="D21" s="12">
        <v>39001</v>
      </c>
      <c r="E21" s="12"/>
      <c r="F21" s="15" t="s">
        <v>1319</v>
      </c>
      <c r="G21" s="16" t="s">
        <v>1290</v>
      </c>
      <c r="H21" s="16">
        <v>62</v>
      </c>
      <c r="I21" s="16" t="s">
        <v>1327</v>
      </c>
      <c r="J21" s="15" t="s">
        <v>1327</v>
      </c>
      <c r="K21" s="10" t="s">
        <v>1291</v>
      </c>
      <c r="L21" s="10" t="s">
        <v>693</v>
      </c>
      <c r="M21" s="10" t="s">
        <v>692</v>
      </c>
      <c r="N21" s="16" t="s">
        <v>1326</v>
      </c>
      <c r="O21" s="10" t="s">
        <v>1207</v>
      </c>
      <c r="P21" s="16" t="s">
        <v>388</v>
      </c>
      <c r="Q21" s="17" t="s">
        <v>1208</v>
      </c>
      <c r="R21" s="9" t="s">
        <v>1210</v>
      </c>
      <c r="S21" s="12">
        <v>39001</v>
      </c>
      <c r="T21" s="20" t="s">
        <v>1320</v>
      </c>
      <c r="U21" s="44" t="s">
        <v>1287</v>
      </c>
    </row>
    <row r="22" spans="2:21" s="23" customFormat="1" ht="51">
      <c r="B22" s="12" t="s">
        <v>1315</v>
      </c>
      <c r="C22" s="12">
        <v>38995</v>
      </c>
      <c r="D22" s="12">
        <v>38995.61736111111</v>
      </c>
      <c r="E22" s="12"/>
      <c r="F22" s="15" t="s">
        <v>1289</v>
      </c>
      <c r="G22" s="16" t="s">
        <v>1296</v>
      </c>
      <c r="H22" s="15"/>
      <c r="I22" s="15"/>
      <c r="J22" s="15" t="s">
        <v>1764</v>
      </c>
      <c r="K22" s="10" t="s">
        <v>1228</v>
      </c>
      <c r="L22" s="10" t="s">
        <v>1754</v>
      </c>
      <c r="M22" s="10" t="s">
        <v>1706</v>
      </c>
      <c r="N22" s="16" t="s">
        <v>1297</v>
      </c>
      <c r="O22" s="10" t="s">
        <v>1207</v>
      </c>
      <c r="P22" s="16" t="s">
        <v>388</v>
      </c>
      <c r="Q22" s="24" t="s">
        <v>1218</v>
      </c>
      <c r="R22" s="9" t="s">
        <v>1210</v>
      </c>
      <c r="S22" s="14">
        <v>39060</v>
      </c>
      <c r="T22" s="20" t="s">
        <v>1299</v>
      </c>
      <c r="U22" s="44" t="s">
        <v>1287</v>
      </c>
    </row>
    <row r="23" spans="2:21" s="3" customFormat="1" ht="63.75">
      <c r="B23" s="12" t="s">
        <v>1315</v>
      </c>
      <c r="C23" s="12">
        <v>38992</v>
      </c>
      <c r="D23" s="12">
        <v>38993</v>
      </c>
      <c r="E23" s="12"/>
      <c r="F23" s="15" t="s">
        <v>1205</v>
      </c>
      <c r="G23" s="16" t="s">
        <v>1206</v>
      </c>
      <c r="H23" s="16">
        <v>18</v>
      </c>
      <c r="I23" s="16" t="s">
        <v>1327</v>
      </c>
      <c r="J23" s="15" t="s">
        <v>966</v>
      </c>
      <c r="K23" s="10" t="s">
        <v>1812</v>
      </c>
      <c r="L23" s="10" t="s">
        <v>693</v>
      </c>
      <c r="M23" s="10" t="s">
        <v>692</v>
      </c>
      <c r="N23" s="16" t="s">
        <v>1326</v>
      </c>
      <c r="O23" s="10" t="s">
        <v>1207</v>
      </c>
      <c r="P23" s="16" t="s">
        <v>388</v>
      </c>
      <c r="Q23" s="17" t="s">
        <v>1208</v>
      </c>
      <c r="R23" s="9" t="s">
        <v>341</v>
      </c>
      <c r="S23" s="12">
        <v>38993</v>
      </c>
      <c r="T23" s="21" t="s">
        <v>1437</v>
      </c>
      <c r="U23" s="45" t="s">
        <v>1462</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1314</v>
      </c>
      <c r="C25" s="13">
        <v>38986</v>
      </c>
      <c r="D25" s="14">
        <v>38989</v>
      </c>
      <c r="E25" s="14"/>
      <c r="F25" s="15" t="s">
        <v>1213</v>
      </c>
      <c r="G25" s="18" t="s">
        <v>1214</v>
      </c>
      <c r="H25" s="15"/>
      <c r="I25" s="15"/>
      <c r="J25" s="15" t="s">
        <v>966</v>
      </c>
      <c r="K25" s="10" t="s">
        <v>1215</v>
      </c>
      <c r="L25" s="10" t="s">
        <v>1776</v>
      </c>
      <c r="M25" s="10" t="s">
        <v>383</v>
      </c>
      <c r="N25" s="10" t="s">
        <v>383</v>
      </c>
      <c r="O25" s="10" t="s">
        <v>1217</v>
      </c>
      <c r="P25" s="16" t="s">
        <v>388</v>
      </c>
      <c r="Q25" s="17" t="s">
        <v>1218</v>
      </c>
      <c r="R25" s="9" t="s">
        <v>1219</v>
      </c>
      <c r="S25" s="13" t="s">
        <v>1220</v>
      </c>
      <c r="T25" s="21" t="s">
        <v>1813</v>
      </c>
      <c r="U25" s="44" t="s">
        <v>1391</v>
      </c>
    </row>
    <row r="26" spans="2:21" s="3" customFormat="1" ht="63.75">
      <c r="B26" s="13" t="s">
        <v>1314</v>
      </c>
      <c r="C26" s="13">
        <v>38985</v>
      </c>
      <c r="D26" s="13">
        <v>38985</v>
      </c>
      <c r="E26" s="13"/>
      <c r="F26" s="15" t="s">
        <v>1211</v>
      </c>
      <c r="G26" s="18" t="s">
        <v>1212</v>
      </c>
      <c r="H26" s="18">
        <v>829</v>
      </c>
      <c r="I26" s="18" t="s">
        <v>1327</v>
      </c>
      <c r="J26" s="15" t="s">
        <v>966</v>
      </c>
      <c r="K26" s="10" t="s">
        <v>1814</v>
      </c>
      <c r="L26" s="10" t="s">
        <v>693</v>
      </c>
      <c r="M26" s="10" t="s">
        <v>692</v>
      </c>
      <c r="N26" s="16" t="s">
        <v>1326</v>
      </c>
      <c r="O26" s="10" t="s">
        <v>1216</v>
      </c>
      <c r="P26" s="16" t="s">
        <v>388</v>
      </c>
      <c r="Q26" s="19" t="s">
        <v>1225</v>
      </c>
      <c r="R26" s="9" t="s">
        <v>341</v>
      </c>
      <c r="S26" s="13">
        <v>38985</v>
      </c>
      <c r="T26" s="21" t="s">
        <v>1437</v>
      </c>
      <c r="U26" s="45" t="s">
        <v>1462</v>
      </c>
    </row>
    <row r="27" spans="2:21" s="3" customFormat="1" ht="51">
      <c r="B27" s="13" t="s">
        <v>1314</v>
      </c>
      <c r="C27" s="13">
        <v>38985</v>
      </c>
      <c r="D27" s="14">
        <v>38989</v>
      </c>
      <c r="E27" s="14"/>
      <c r="F27" s="15" t="s">
        <v>1211</v>
      </c>
      <c r="G27" s="18" t="s">
        <v>1212</v>
      </c>
      <c r="H27" s="15"/>
      <c r="I27" s="15"/>
      <c r="J27" s="15" t="s">
        <v>966</v>
      </c>
      <c r="K27" s="10" t="s">
        <v>1215</v>
      </c>
      <c r="L27" s="10" t="s">
        <v>1776</v>
      </c>
      <c r="M27" s="10" t="s">
        <v>383</v>
      </c>
      <c r="N27" s="10" t="s">
        <v>383</v>
      </c>
      <c r="O27" s="10" t="s">
        <v>1217</v>
      </c>
      <c r="P27" s="16" t="s">
        <v>388</v>
      </c>
      <c r="Q27" s="17" t="s">
        <v>1218</v>
      </c>
      <c r="R27" s="9" t="s">
        <v>1219</v>
      </c>
      <c r="S27" s="13" t="s">
        <v>1220</v>
      </c>
      <c r="T27" s="21" t="s">
        <v>1813</v>
      </c>
      <c r="U27" s="44" t="s">
        <v>1391</v>
      </c>
    </row>
    <row r="28" spans="2:21" s="3" customFormat="1" ht="63.75">
      <c r="B28" s="13" t="s">
        <v>1314</v>
      </c>
      <c r="C28" s="13" t="s">
        <v>1221</v>
      </c>
      <c r="D28" s="13" t="s">
        <v>1224</v>
      </c>
      <c r="E28" s="13"/>
      <c r="F28" s="15" t="s">
        <v>1220</v>
      </c>
      <c r="G28" s="18" t="s">
        <v>1220</v>
      </c>
      <c r="H28" s="15"/>
      <c r="I28" s="15"/>
      <c r="J28" s="15" t="s">
        <v>966</v>
      </c>
      <c r="K28" s="10" t="s">
        <v>1222</v>
      </c>
      <c r="L28" s="10" t="s">
        <v>1776</v>
      </c>
      <c r="M28" s="10" t="s">
        <v>1705</v>
      </c>
      <c r="N28" s="16" t="s">
        <v>1223</v>
      </c>
      <c r="O28" s="10" t="s">
        <v>1207</v>
      </c>
      <c r="P28" s="16" t="s">
        <v>388</v>
      </c>
      <c r="Q28" s="17" t="s">
        <v>1778</v>
      </c>
      <c r="R28" s="9" t="s">
        <v>341</v>
      </c>
      <c r="S28" s="13" t="s">
        <v>1220</v>
      </c>
      <c r="T28" s="21" t="s">
        <v>1437</v>
      </c>
      <c r="U28" s="45" t="s">
        <v>1462</v>
      </c>
    </row>
    <row r="29" spans="2:21" s="3" customFormat="1" ht="51">
      <c r="B29" s="13" t="s">
        <v>1314</v>
      </c>
      <c r="C29" s="13">
        <v>38980</v>
      </c>
      <c r="D29" s="13">
        <v>38980</v>
      </c>
      <c r="E29" s="13"/>
      <c r="F29" s="15" t="s">
        <v>1220</v>
      </c>
      <c r="G29" s="18" t="s">
        <v>1220</v>
      </c>
      <c r="H29" s="15"/>
      <c r="I29" s="15"/>
      <c r="J29" s="15" t="s">
        <v>1253</v>
      </c>
      <c r="K29" s="10" t="s">
        <v>1254</v>
      </c>
      <c r="L29" s="10" t="s">
        <v>670</v>
      </c>
      <c r="M29" s="10" t="s">
        <v>390</v>
      </c>
      <c r="N29" s="16" t="s">
        <v>1281</v>
      </c>
      <c r="O29" s="10" t="s">
        <v>1233</v>
      </c>
      <c r="P29" s="16" t="s">
        <v>388</v>
      </c>
      <c r="Q29" s="17" t="s">
        <v>1282</v>
      </c>
      <c r="R29" s="9" t="s">
        <v>1210</v>
      </c>
      <c r="S29" s="13">
        <v>38988</v>
      </c>
      <c r="T29" s="21"/>
      <c r="U29" s="44" t="s">
        <v>1287</v>
      </c>
    </row>
    <row r="30" spans="2:21" s="3" customFormat="1" ht="51">
      <c r="B30" s="13" t="s">
        <v>1314</v>
      </c>
      <c r="C30" s="13">
        <v>38981</v>
      </c>
      <c r="D30" s="13">
        <v>38981</v>
      </c>
      <c r="E30" s="13"/>
      <c r="F30" s="15" t="s">
        <v>1230</v>
      </c>
      <c r="G30" s="18" t="s">
        <v>1231</v>
      </c>
      <c r="H30" s="15"/>
      <c r="I30" s="15"/>
      <c r="J30" s="15" t="s">
        <v>1764</v>
      </c>
      <c r="K30" s="10" t="s">
        <v>1810</v>
      </c>
      <c r="L30" s="10" t="s">
        <v>1754</v>
      </c>
      <c r="M30" s="10" t="s">
        <v>383</v>
      </c>
      <c r="N30" s="16" t="s">
        <v>1232</v>
      </c>
      <c r="O30" s="10" t="s">
        <v>1233</v>
      </c>
      <c r="P30" s="16" t="s">
        <v>388</v>
      </c>
      <c r="Q30" s="19" t="s">
        <v>1234</v>
      </c>
      <c r="R30" s="9" t="s">
        <v>1235</v>
      </c>
      <c r="S30" s="14">
        <v>38981</v>
      </c>
      <c r="T30" s="21" t="s">
        <v>1236</v>
      </c>
      <c r="U30" s="44" t="s">
        <v>1287</v>
      </c>
    </row>
    <row r="31" spans="2:21" s="3" customFormat="1" ht="51">
      <c r="B31" s="13" t="s">
        <v>1314</v>
      </c>
      <c r="C31" s="14">
        <v>38981</v>
      </c>
      <c r="D31" s="14">
        <v>38981</v>
      </c>
      <c r="E31" s="14"/>
      <c r="F31" s="15" t="s">
        <v>1226</v>
      </c>
      <c r="G31" s="18" t="s">
        <v>1227</v>
      </c>
      <c r="H31" s="15"/>
      <c r="I31" s="15"/>
      <c r="J31" s="15" t="s">
        <v>1764</v>
      </c>
      <c r="K31" s="10" t="s">
        <v>1228</v>
      </c>
      <c r="L31" s="10" t="s">
        <v>1754</v>
      </c>
      <c r="M31" s="10" t="s">
        <v>1706</v>
      </c>
      <c r="N31" s="16" t="s">
        <v>1297</v>
      </c>
      <c r="O31" s="10" t="s">
        <v>1207</v>
      </c>
      <c r="P31" s="16" t="s">
        <v>388</v>
      </c>
      <c r="Q31" s="19" t="s">
        <v>1218</v>
      </c>
      <c r="R31" s="9" t="s">
        <v>1210</v>
      </c>
      <c r="S31" s="14">
        <v>39060</v>
      </c>
      <c r="T31" s="21" t="s">
        <v>1229</v>
      </c>
      <c r="U31" s="44" t="s">
        <v>1287</v>
      </c>
    </row>
    <row r="32" spans="2:21" s="3" customFormat="1" ht="63.75">
      <c r="B32" s="13" t="s">
        <v>1314</v>
      </c>
      <c r="C32" s="14">
        <v>38979</v>
      </c>
      <c r="D32" s="14">
        <v>38979</v>
      </c>
      <c r="E32" s="14"/>
      <c r="F32" s="15" t="s">
        <v>1220</v>
      </c>
      <c r="G32" s="18" t="s">
        <v>1220</v>
      </c>
      <c r="H32" s="15"/>
      <c r="I32" s="15"/>
      <c r="J32" s="15" t="s">
        <v>966</v>
      </c>
      <c r="K32" s="10" t="s">
        <v>1237</v>
      </c>
      <c r="L32" s="10" t="s">
        <v>1776</v>
      </c>
      <c r="M32" s="10" t="s">
        <v>382</v>
      </c>
      <c r="N32" s="16" t="s">
        <v>1239</v>
      </c>
      <c r="O32" s="10" t="s">
        <v>1238</v>
      </c>
      <c r="P32" s="16" t="s">
        <v>388</v>
      </c>
      <c r="Q32" s="19" t="s">
        <v>1240</v>
      </c>
      <c r="R32" s="9" t="s">
        <v>1241</v>
      </c>
      <c r="S32" s="13" t="s">
        <v>1220</v>
      </c>
      <c r="T32" s="21" t="s">
        <v>1242</v>
      </c>
      <c r="U32" s="44" t="s">
        <v>1288</v>
      </c>
    </row>
    <row r="33" spans="2:21" s="3" customFormat="1" ht="51">
      <c r="B33" s="13" t="s">
        <v>1314</v>
      </c>
      <c r="C33" s="14">
        <v>38971</v>
      </c>
      <c r="D33" s="14">
        <v>38971</v>
      </c>
      <c r="E33" s="14"/>
      <c r="F33" s="15" t="s">
        <v>1243</v>
      </c>
      <c r="G33" s="18" t="s">
        <v>1244</v>
      </c>
      <c r="H33" s="15"/>
      <c r="I33" s="15"/>
      <c r="J33" s="15" t="s">
        <v>1764</v>
      </c>
      <c r="K33" s="10" t="s">
        <v>1228</v>
      </c>
      <c r="L33" s="10" t="s">
        <v>1754</v>
      </c>
      <c r="M33" s="10" t="s">
        <v>1706</v>
      </c>
      <c r="N33" s="16" t="s">
        <v>1297</v>
      </c>
      <c r="O33" s="10" t="s">
        <v>1207</v>
      </c>
      <c r="P33" s="16" t="s">
        <v>388</v>
      </c>
      <c r="Q33" s="19" t="s">
        <v>1218</v>
      </c>
      <c r="R33" s="9" t="s">
        <v>1210</v>
      </c>
      <c r="S33" s="14">
        <v>39060</v>
      </c>
      <c r="T33" s="21" t="s">
        <v>1229</v>
      </c>
      <c r="U33" s="44" t="s">
        <v>1287</v>
      </c>
    </row>
    <row r="34" spans="2:21" s="3" customFormat="1" ht="51">
      <c r="B34" s="13" t="s">
        <v>1314</v>
      </c>
      <c r="C34" s="13" t="s">
        <v>1250</v>
      </c>
      <c r="D34" s="14">
        <v>38968</v>
      </c>
      <c r="E34" s="14"/>
      <c r="F34" s="15" t="s">
        <v>1220</v>
      </c>
      <c r="G34" s="18" t="s">
        <v>1220</v>
      </c>
      <c r="H34" s="15"/>
      <c r="I34" s="15"/>
      <c r="J34" s="15" t="s">
        <v>1764</v>
      </c>
      <c r="K34" s="10" t="s">
        <v>1247</v>
      </c>
      <c r="L34" s="10" t="s">
        <v>1754</v>
      </c>
      <c r="M34" s="10" t="s">
        <v>383</v>
      </c>
      <c r="N34" s="16" t="s">
        <v>1249</v>
      </c>
      <c r="O34" s="10" t="s">
        <v>1248</v>
      </c>
      <c r="P34" s="16" t="s">
        <v>388</v>
      </c>
      <c r="Q34" s="19" t="s">
        <v>1245</v>
      </c>
      <c r="R34" s="9" t="s">
        <v>1210</v>
      </c>
      <c r="S34" s="13" t="s">
        <v>1220</v>
      </c>
      <c r="T34" s="21" t="s">
        <v>1246</v>
      </c>
      <c r="U34" s="44" t="s">
        <v>1287</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1313</v>
      </c>
      <c r="C36" s="14">
        <v>38959</v>
      </c>
      <c r="D36" s="14">
        <v>38960</v>
      </c>
      <c r="E36" s="14"/>
      <c r="F36" s="15" t="s">
        <v>1251</v>
      </c>
      <c r="G36" s="18" t="s">
        <v>1252</v>
      </c>
      <c r="H36" s="15"/>
      <c r="I36" s="15"/>
      <c r="J36" s="15" t="s">
        <v>1764</v>
      </c>
      <c r="K36" s="10" t="s">
        <v>1228</v>
      </c>
      <c r="L36" s="10" t="s">
        <v>1754</v>
      </c>
      <c r="M36" s="10" t="s">
        <v>1706</v>
      </c>
      <c r="N36" s="16" t="s">
        <v>1297</v>
      </c>
      <c r="O36" s="10" t="s">
        <v>1207</v>
      </c>
      <c r="P36" s="16" t="s">
        <v>388</v>
      </c>
      <c r="Q36" s="19" t="s">
        <v>1218</v>
      </c>
      <c r="R36" s="9" t="s">
        <v>1210</v>
      </c>
      <c r="S36" s="14">
        <v>39060</v>
      </c>
      <c r="T36" s="21" t="s">
        <v>1229</v>
      </c>
      <c r="U36" s="44" t="s">
        <v>1287</v>
      </c>
    </row>
    <row r="37" spans="2:21" s="3" customFormat="1" ht="51">
      <c r="B37" s="13" t="s">
        <v>1313</v>
      </c>
      <c r="C37" s="14">
        <v>38931</v>
      </c>
      <c r="D37" s="14">
        <v>38931</v>
      </c>
      <c r="E37" s="14"/>
      <c r="F37" s="15" t="s">
        <v>1283</v>
      </c>
      <c r="G37" s="18" t="s">
        <v>1284</v>
      </c>
      <c r="H37" s="15"/>
      <c r="I37" s="15"/>
      <c r="J37" s="15" t="s">
        <v>1764</v>
      </c>
      <c r="K37" s="10" t="s">
        <v>1228</v>
      </c>
      <c r="L37" s="10" t="s">
        <v>1754</v>
      </c>
      <c r="M37" s="10" t="s">
        <v>1706</v>
      </c>
      <c r="N37" s="16" t="s">
        <v>1297</v>
      </c>
      <c r="O37" s="10" t="s">
        <v>1207</v>
      </c>
      <c r="P37" s="16" t="s">
        <v>388</v>
      </c>
      <c r="Q37" s="19" t="s">
        <v>1218</v>
      </c>
      <c r="R37" s="9" t="s">
        <v>1210</v>
      </c>
      <c r="S37" s="14">
        <v>39060</v>
      </c>
      <c r="T37" s="21" t="s">
        <v>1229</v>
      </c>
      <c r="U37" s="44" t="s">
        <v>1287</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1312</v>
      </c>
      <c r="C39" s="14">
        <v>38925</v>
      </c>
      <c r="D39" s="14">
        <v>38925</v>
      </c>
      <c r="E39" s="14"/>
      <c r="F39" s="15" t="s">
        <v>1285</v>
      </c>
      <c r="G39" s="18" t="s">
        <v>1286</v>
      </c>
      <c r="H39" s="15"/>
      <c r="I39" s="15"/>
      <c r="J39" s="15" t="s">
        <v>966</v>
      </c>
      <c r="K39" s="10" t="s">
        <v>1222</v>
      </c>
      <c r="L39" s="10" t="s">
        <v>1776</v>
      </c>
      <c r="M39" s="10" t="s">
        <v>1705</v>
      </c>
      <c r="N39" s="16" t="s">
        <v>1223</v>
      </c>
      <c r="O39" s="10" t="s">
        <v>1207</v>
      </c>
      <c r="P39" s="16" t="s">
        <v>388</v>
      </c>
      <c r="Q39" s="17" t="s">
        <v>1778</v>
      </c>
      <c r="R39" s="9" t="s">
        <v>341</v>
      </c>
      <c r="S39" s="13" t="s">
        <v>1220</v>
      </c>
      <c r="T39" s="21" t="s">
        <v>1437</v>
      </c>
      <c r="U39" s="45" t="s">
        <v>1462</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33.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1317</v>
      </c>
      <c r="B2" s="42" t="s">
        <v>1318</v>
      </c>
      <c r="C2" s="42" t="s">
        <v>1300</v>
      </c>
      <c r="D2" s="42" t="s">
        <v>1301</v>
      </c>
      <c r="E2" s="42" t="s">
        <v>1302</v>
      </c>
      <c r="F2" s="42" t="s">
        <v>1303</v>
      </c>
      <c r="G2" s="42" t="s">
        <v>1304</v>
      </c>
    </row>
    <row r="3" spans="1:7" ht="23.25" customHeight="1" thickBot="1">
      <c r="A3" s="34" t="s">
        <v>1305</v>
      </c>
      <c r="B3" s="34" t="s">
        <v>1306</v>
      </c>
      <c r="C3" s="35">
        <v>44640</v>
      </c>
      <c r="D3" s="34">
        <v>1620</v>
      </c>
      <c r="E3" s="35">
        <f>SUM(C3-D3)</f>
        <v>43020</v>
      </c>
      <c r="F3" s="34">
        <v>105</v>
      </c>
      <c r="G3" s="36">
        <f>(E3-F3)/E3</f>
        <v>0.9975592747559274</v>
      </c>
    </row>
    <row r="4" spans="1:7" ht="23.25" customHeight="1" thickBot="1">
      <c r="A4" s="34" t="s">
        <v>1307</v>
      </c>
      <c r="B4" s="34" t="s">
        <v>1306</v>
      </c>
      <c r="C4" s="35">
        <v>40320</v>
      </c>
      <c r="D4" s="34">
        <v>990</v>
      </c>
      <c r="E4" s="35">
        <f aca="true" t="shared" si="0" ref="E4:E14">SUM(C4-D4)</f>
        <v>39330</v>
      </c>
      <c r="F4" s="34">
        <v>556</v>
      </c>
      <c r="G4" s="36">
        <f aca="true" t="shared" si="1" ref="G4:G14">(E4-F4)/E4</f>
        <v>0.9858632087465039</v>
      </c>
    </row>
    <row r="5" spans="1:7" ht="23.25" customHeight="1" thickBot="1">
      <c r="A5" s="34" t="s">
        <v>1308</v>
      </c>
      <c r="B5" s="34" t="s">
        <v>1306</v>
      </c>
      <c r="C5" s="35">
        <v>44640</v>
      </c>
      <c r="D5" s="34">
        <v>960</v>
      </c>
      <c r="E5" s="35">
        <f t="shared" si="0"/>
        <v>43680</v>
      </c>
      <c r="F5" s="34">
        <v>0</v>
      </c>
      <c r="G5" s="43">
        <f t="shared" si="1"/>
        <v>1</v>
      </c>
    </row>
    <row r="6" spans="1:7" ht="23.25" customHeight="1" thickBot="1">
      <c r="A6" s="34" t="s">
        <v>1309</v>
      </c>
      <c r="B6" s="34" t="s">
        <v>1306</v>
      </c>
      <c r="C6" s="35">
        <v>43200</v>
      </c>
      <c r="D6" s="34">
        <v>715</v>
      </c>
      <c r="E6" s="35">
        <f t="shared" si="0"/>
        <v>42485</v>
      </c>
      <c r="F6" s="34">
        <v>0</v>
      </c>
      <c r="G6" s="43">
        <f t="shared" si="1"/>
        <v>1</v>
      </c>
    </row>
    <row r="7" spans="1:7" ht="23.25" customHeight="1" thickBot="1">
      <c r="A7" s="34" t="s">
        <v>1310</v>
      </c>
      <c r="B7" s="34" t="s">
        <v>1306</v>
      </c>
      <c r="C7" s="35">
        <v>44640</v>
      </c>
      <c r="D7" s="35">
        <v>3255</v>
      </c>
      <c r="E7" s="35">
        <f t="shared" si="0"/>
        <v>41385</v>
      </c>
      <c r="F7" s="34">
        <v>402</v>
      </c>
      <c r="G7" s="36">
        <f t="shared" si="1"/>
        <v>0.990286335628851</v>
      </c>
    </row>
    <row r="8" spans="1:7" ht="23.25" customHeight="1" thickBot="1">
      <c r="A8" s="34" t="s">
        <v>1311</v>
      </c>
      <c r="B8" s="34" t="s">
        <v>1306</v>
      </c>
      <c r="C8" s="35">
        <v>43200</v>
      </c>
      <c r="D8" s="34">
        <v>0</v>
      </c>
      <c r="E8" s="35">
        <f t="shared" si="0"/>
        <v>43200</v>
      </c>
      <c r="F8" s="34">
        <v>0</v>
      </c>
      <c r="G8" s="43">
        <f t="shared" si="1"/>
        <v>1</v>
      </c>
    </row>
    <row r="9" spans="1:7" ht="23.25" customHeight="1" thickBot="1">
      <c r="A9" s="34" t="s">
        <v>1312</v>
      </c>
      <c r="B9" s="34" t="s">
        <v>1306</v>
      </c>
      <c r="C9" s="35">
        <v>44640</v>
      </c>
      <c r="D9" s="34">
        <v>390</v>
      </c>
      <c r="E9" s="35">
        <f t="shared" si="0"/>
        <v>44250</v>
      </c>
      <c r="F9" s="34">
        <v>304</v>
      </c>
      <c r="G9" s="36">
        <f t="shared" si="1"/>
        <v>0.9931299435028249</v>
      </c>
    </row>
    <row r="10" spans="1:7" ht="23.25" customHeight="1" thickBot="1">
      <c r="A10" s="34" t="s">
        <v>1313</v>
      </c>
      <c r="B10" s="34" t="s">
        <v>1306</v>
      </c>
      <c r="C10" s="35">
        <v>44640</v>
      </c>
      <c r="D10" s="34">
        <v>885</v>
      </c>
      <c r="E10" s="35">
        <f t="shared" si="0"/>
        <v>43755</v>
      </c>
      <c r="F10" s="34">
        <v>0</v>
      </c>
      <c r="G10" s="43">
        <f t="shared" si="1"/>
        <v>1</v>
      </c>
    </row>
    <row r="11" spans="1:7" ht="23.25" customHeight="1" thickBot="1">
      <c r="A11" s="34" t="s">
        <v>1314</v>
      </c>
      <c r="B11" s="34" t="s">
        <v>1306</v>
      </c>
      <c r="C11" s="35">
        <v>43200</v>
      </c>
      <c r="D11" s="34">
        <v>0</v>
      </c>
      <c r="E11" s="35">
        <f t="shared" si="0"/>
        <v>43200</v>
      </c>
      <c r="F11" s="35">
        <v>1071</v>
      </c>
      <c r="G11" s="36">
        <f t="shared" si="1"/>
        <v>0.9752083333333333</v>
      </c>
    </row>
    <row r="12" spans="1:7" ht="23.25" customHeight="1" thickBot="1">
      <c r="A12" s="37" t="s">
        <v>1315</v>
      </c>
      <c r="B12" s="37" t="s">
        <v>1306</v>
      </c>
      <c r="C12" s="35">
        <v>44640</v>
      </c>
      <c r="D12" s="37">
        <v>720</v>
      </c>
      <c r="E12" s="38">
        <f t="shared" si="0"/>
        <v>43920</v>
      </c>
      <c r="F12" s="38">
        <v>183</v>
      </c>
      <c r="G12" s="39">
        <f t="shared" si="1"/>
        <v>0.9958333333333333</v>
      </c>
    </row>
    <row r="13" spans="1:7" ht="23.25" customHeight="1" thickBot="1">
      <c r="A13" s="37" t="s">
        <v>1392</v>
      </c>
      <c r="B13" s="37" t="s">
        <v>1306</v>
      </c>
      <c r="C13" s="35">
        <v>43200</v>
      </c>
      <c r="D13" s="37">
        <v>569</v>
      </c>
      <c r="E13" s="38">
        <f t="shared" si="0"/>
        <v>42631</v>
      </c>
      <c r="F13" s="38">
        <v>0</v>
      </c>
      <c r="G13" s="43">
        <f t="shared" si="1"/>
        <v>1</v>
      </c>
    </row>
    <row r="14" spans="1:7" ht="23.25" customHeight="1" thickBot="1">
      <c r="A14" s="37" t="s">
        <v>1393</v>
      </c>
      <c r="B14" s="37" t="s">
        <v>1306</v>
      </c>
      <c r="C14" s="38">
        <v>44640</v>
      </c>
      <c r="D14" s="38">
        <v>3790</v>
      </c>
      <c r="E14" s="38">
        <f t="shared" si="0"/>
        <v>40850</v>
      </c>
      <c r="F14" s="38">
        <v>1079</v>
      </c>
      <c r="G14" s="39">
        <f t="shared" si="1"/>
        <v>0.9735862913096696</v>
      </c>
    </row>
    <row r="15" spans="1:7" ht="23.25" customHeight="1">
      <c r="A15" s="502" t="s">
        <v>1316</v>
      </c>
      <c r="B15" s="502" t="s">
        <v>1306</v>
      </c>
      <c r="C15" s="40">
        <f>SUM(C3:C14)</f>
        <v>525600</v>
      </c>
      <c r="D15" s="504">
        <f>SUM(D3:D14)</f>
        <v>13894</v>
      </c>
      <c r="E15" s="504">
        <f>C15-D15</f>
        <v>511706</v>
      </c>
      <c r="F15" s="502">
        <f>SUM(F3:F14)</f>
        <v>3700</v>
      </c>
      <c r="G15" s="542">
        <v>0.9927</v>
      </c>
    </row>
    <row r="16" spans="1:7" ht="23.25" customHeight="1" thickBot="1">
      <c r="A16" s="503"/>
      <c r="B16" s="503"/>
      <c r="C16" s="41" t="s">
        <v>1394</v>
      </c>
      <c r="D16" s="505"/>
      <c r="E16" s="505"/>
      <c r="F16" s="503"/>
      <c r="G16" s="543"/>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theme="0" tint="-0.4999699890613556"/>
  </sheetPr>
  <dimension ref="A1:U24"/>
  <sheetViews>
    <sheetView tabSelected="1" zoomScale="75" zoomScaleNormal="75" zoomScalePageLayoutView="0" workbookViewId="0" topLeftCell="A1">
      <selection activeCell="B4" sqref="B4"/>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1915</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2:21" s="23" customFormat="1" ht="102">
      <c r="B4" s="390" t="s">
        <v>1312</v>
      </c>
      <c r="C4" s="13" t="s">
        <v>1962</v>
      </c>
      <c r="D4" s="13">
        <v>41109</v>
      </c>
      <c r="E4" s="110" t="s">
        <v>1955</v>
      </c>
      <c r="F4" s="18" t="s">
        <v>1220</v>
      </c>
      <c r="G4" s="18" t="s">
        <v>1220</v>
      </c>
      <c r="H4" s="18" t="s">
        <v>1220</v>
      </c>
      <c r="I4" s="18" t="s">
        <v>830</v>
      </c>
      <c r="J4" s="18" t="s">
        <v>1453</v>
      </c>
      <c r="K4" s="493" t="s">
        <v>1956</v>
      </c>
      <c r="L4" s="18"/>
      <c r="M4" s="18" t="s">
        <v>1220</v>
      </c>
      <c r="N4" s="18"/>
      <c r="O4" s="18"/>
      <c r="P4" s="18"/>
      <c r="Q4" s="18" t="s">
        <v>1960</v>
      </c>
      <c r="R4" s="18" t="s">
        <v>1961</v>
      </c>
      <c r="S4" s="13">
        <v>41113</v>
      </c>
      <c r="T4" s="7" t="s">
        <v>1959</v>
      </c>
      <c r="U4" s="399"/>
    </row>
    <row r="5" spans="2:21" s="23" customFormat="1" ht="25.5">
      <c r="B5" s="379" t="s">
        <v>1312</v>
      </c>
      <c r="C5" s="57">
        <v>41105</v>
      </c>
      <c r="D5" s="57">
        <v>41095</v>
      </c>
      <c r="E5" s="57" t="s">
        <v>1957</v>
      </c>
      <c r="F5" s="59" t="s">
        <v>649</v>
      </c>
      <c r="G5" s="59" t="s">
        <v>1958</v>
      </c>
      <c r="H5" s="59">
        <v>764</v>
      </c>
      <c r="I5" s="59" t="s">
        <v>830</v>
      </c>
      <c r="J5" s="59" t="s">
        <v>830</v>
      </c>
      <c r="K5" s="445" t="s">
        <v>1328</v>
      </c>
      <c r="L5" s="59" t="s">
        <v>1220</v>
      </c>
      <c r="M5" s="59" t="s">
        <v>1220</v>
      </c>
      <c r="N5" s="59" t="s">
        <v>1325</v>
      </c>
      <c r="O5" s="59" t="s">
        <v>1113</v>
      </c>
      <c r="P5" s="59" t="s">
        <v>26</v>
      </c>
      <c r="Q5" s="59" t="s">
        <v>1220</v>
      </c>
      <c r="R5" s="59" t="s">
        <v>1220</v>
      </c>
      <c r="S5" s="57" t="s">
        <v>1220</v>
      </c>
      <c r="T5" s="59"/>
      <c r="U5" s="399" t="s">
        <v>1287</v>
      </c>
    </row>
    <row r="6" spans="1:21" s="4" customFormat="1" ht="12.75">
      <c r="A6" s="327"/>
      <c r="B6" s="433"/>
      <c r="C6" s="459"/>
      <c r="D6" s="433"/>
      <c r="E6" s="433"/>
      <c r="F6" s="433"/>
      <c r="G6" s="433"/>
      <c r="H6" s="433"/>
      <c r="I6" s="433"/>
      <c r="J6" s="441"/>
      <c r="K6" s="433"/>
      <c r="L6" s="433"/>
      <c r="M6" s="433"/>
      <c r="N6" s="433"/>
      <c r="O6" s="433"/>
      <c r="P6" s="433"/>
      <c r="Q6" s="433"/>
      <c r="R6" s="433"/>
      <c r="S6" s="433"/>
      <c r="T6" s="433"/>
      <c r="U6" s="433"/>
    </row>
    <row r="7" spans="2:21" s="23" customFormat="1" ht="25.5">
      <c r="B7" s="379" t="s">
        <v>1311</v>
      </c>
      <c r="C7" s="57">
        <v>41077</v>
      </c>
      <c r="D7" s="57">
        <v>41077</v>
      </c>
      <c r="E7" s="57" t="s">
        <v>1946</v>
      </c>
      <c r="F7" s="59" t="s">
        <v>649</v>
      </c>
      <c r="G7" s="59" t="s">
        <v>366</v>
      </c>
      <c r="H7" s="59">
        <v>720</v>
      </c>
      <c r="I7" s="59" t="s">
        <v>830</v>
      </c>
      <c r="J7" s="59" t="s">
        <v>830</v>
      </c>
      <c r="K7" s="445" t="s">
        <v>1328</v>
      </c>
      <c r="L7" s="59" t="s">
        <v>1220</v>
      </c>
      <c r="M7" s="59" t="s">
        <v>1220</v>
      </c>
      <c r="N7" s="59" t="s">
        <v>1325</v>
      </c>
      <c r="O7" s="59" t="s">
        <v>1113</v>
      </c>
      <c r="P7" s="59" t="s">
        <v>26</v>
      </c>
      <c r="Q7" s="59" t="s">
        <v>1220</v>
      </c>
      <c r="R7" s="59" t="s">
        <v>1220</v>
      </c>
      <c r="S7" s="57" t="s">
        <v>1220</v>
      </c>
      <c r="T7" s="59"/>
      <c r="U7" s="399" t="s">
        <v>1287</v>
      </c>
    </row>
    <row r="8" spans="2:21" ht="43.5" customHeight="1">
      <c r="B8" s="375" t="s">
        <v>1311</v>
      </c>
      <c r="C8" s="354">
        <v>41085</v>
      </c>
      <c r="D8" s="354">
        <v>41086</v>
      </c>
      <c r="E8" s="353" t="s">
        <v>1947</v>
      </c>
      <c r="F8" s="375" t="s">
        <v>1944</v>
      </c>
      <c r="G8" s="375" t="s">
        <v>1945</v>
      </c>
      <c r="H8" s="353">
        <v>37</v>
      </c>
      <c r="I8" s="492" t="s">
        <v>830</v>
      </c>
      <c r="J8" s="492" t="s">
        <v>1453</v>
      </c>
      <c r="K8" s="452" t="s">
        <v>1953</v>
      </c>
      <c r="L8" s="375" t="s">
        <v>151</v>
      </c>
      <c r="M8" s="375" t="s">
        <v>960</v>
      </c>
      <c r="N8" s="375" t="s">
        <v>1326</v>
      </c>
      <c r="O8" s="375" t="s">
        <v>1207</v>
      </c>
      <c r="P8" s="375" t="s">
        <v>1952</v>
      </c>
      <c r="Q8" s="125" t="s">
        <v>1954</v>
      </c>
      <c r="R8" s="474"/>
      <c r="S8" s="354">
        <v>41085</v>
      </c>
      <c r="T8" s="474"/>
      <c r="U8" s="399" t="s">
        <v>1287</v>
      </c>
    </row>
    <row r="9" spans="2:21" s="23" customFormat="1" ht="25.5">
      <c r="B9" s="379" t="s">
        <v>1311</v>
      </c>
      <c r="C9" s="57">
        <v>41037</v>
      </c>
      <c r="D9" s="57">
        <v>41026</v>
      </c>
      <c r="E9" s="57" t="s">
        <v>1948</v>
      </c>
      <c r="F9" s="59" t="s">
        <v>1949</v>
      </c>
      <c r="G9" s="59" t="s">
        <v>1950</v>
      </c>
      <c r="H9" s="59">
        <v>2796</v>
      </c>
      <c r="I9" s="59" t="s">
        <v>830</v>
      </c>
      <c r="J9" s="59" t="s">
        <v>830</v>
      </c>
      <c r="K9" s="445" t="s">
        <v>1951</v>
      </c>
      <c r="L9" s="59" t="s">
        <v>1220</v>
      </c>
      <c r="M9" s="59" t="s">
        <v>1220</v>
      </c>
      <c r="N9" s="59" t="s">
        <v>1325</v>
      </c>
      <c r="O9" s="59" t="s">
        <v>1113</v>
      </c>
      <c r="P9" s="59" t="s">
        <v>26</v>
      </c>
      <c r="Q9" s="59" t="s">
        <v>1220</v>
      </c>
      <c r="R9" s="59" t="s">
        <v>1220</v>
      </c>
      <c r="S9" s="57" t="s">
        <v>1220</v>
      </c>
      <c r="T9" s="59"/>
      <c r="U9" s="399" t="s">
        <v>1287</v>
      </c>
    </row>
    <row r="10" spans="1:21" s="4" customFormat="1" ht="12.75">
      <c r="A10" s="327"/>
      <c r="B10" s="433"/>
      <c r="C10" s="459"/>
      <c r="D10" s="433"/>
      <c r="E10" s="433"/>
      <c r="F10" s="433"/>
      <c r="G10" s="433"/>
      <c r="H10" s="433"/>
      <c r="I10" s="433"/>
      <c r="J10" s="441"/>
      <c r="K10" s="433"/>
      <c r="L10" s="433"/>
      <c r="M10" s="433"/>
      <c r="N10" s="433"/>
      <c r="O10" s="433"/>
      <c r="P10" s="433"/>
      <c r="Q10" s="433"/>
      <c r="R10" s="433"/>
      <c r="S10" s="433"/>
      <c r="T10" s="433"/>
      <c r="U10" s="433"/>
    </row>
    <row r="11" spans="2:21" ht="76.5">
      <c r="B11" s="375" t="s">
        <v>1310</v>
      </c>
      <c r="C11" s="354">
        <v>40674</v>
      </c>
      <c r="D11" s="354" t="s">
        <v>1220</v>
      </c>
      <c r="E11" s="375" t="s">
        <v>1220</v>
      </c>
      <c r="F11" s="375" t="s">
        <v>1932</v>
      </c>
      <c r="G11" s="375" t="s">
        <v>1933</v>
      </c>
      <c r="H11" s="353">
        <v>420</v>
      </c>
      <c r="I11" s="452" t="s">
        <v>830</v>
      </c>
      <c r="J11" s="16" t="s">
        <v>1453</v>
      </c>
      <c r="K11" s="434" t="s">
        <v>1936</v>
      </c>
      <c r="L11" s="452" t="s">
        <v>1939</v>
      </c>
      <c r="M11" s="375" t="s">
        <v>960</v>
      </c>
      <c r="N11" s="375" t="s">
        <v>1326</v>
      </c>
      <c r="O11" s="375" t="s">
        <v>1207</v>
      </c>
      <c r="P11" s="377" t="s">
        <v>1940</v>
      </c>
      <c r="Q11" s="454" t="s">
        <v>1934</v>
      </c>
      <c r="R11" s="483" t="s">
        <v>1935</v>
      </c>
      <c r="S11" s="354">
        <v>41041</v>
      </c>
      <c r="T11" s="481" t="s">
        <v>1943</v>
      </c>
      <c r="U11" s="399" t="s">
        <v>1287</v>
      </c>
    </row>
    <row r="12" spans="2:21" s="23" customFormat="1" ht="25.5">
      <c r="B12" s="379" t="s">
        <v>1310</v>
      </c>
      <c r="C12" s="57">
        <v>41035</v>
      </c>
      <c r="D12" s="57">
        <v>41026</v>
      </c>
      <c r="E12" s="57" t="s">
        <v>1937</v>
      </c>
      <c r="F12" s="59" t="s">
        <v>649</v>
      </c>
      <c r="G12" s="59" t="s">
        <v>1938</v>
      </c>
      <c r="H12" s="59">
        <v>772</v>
      </c>
      <c r="I12" s="59" t="s">
        <v>830</v>
      </c>
      <c r="J12" s="59" t="s">
        <v>830</v>
      </c>
      <c r="K12" s="445" t="s">
        <v>1328</v>
      </c>
      <c r="L12" s="59" t="s">
        <v>1220</v>
      </c>
      <c r="M12" s="59" t="s">
        <v>1220</v>
      </c>
      <c r="N12" s="59" t="s">
        <v>1325</v>
      </c>
      <c r="O12" s="59" t="s">
        <v>1113</v>
      </c>
      <c r="P12" s="59" t="s">
        <v>26</v>
      </c>
      <c r="Q12" s="59" t="s">
        <v>1220</v>
      </c>
      <c r="R12" s="59" t="s">
        <v>1220</v>
      </c>
      <c r="S12" s="57" t="s">
        <v>1220</v>
      </c>
      <c r="T12" s="59"/>
      <c r="U12" s="399" t="s">
        <v>1287</v>
      </c>
    </row>
    <row r="13" spans="1:21" s="4" customFormat="1" ht="12.75">
      <c r="A13" s="327"/>
      <c r="B13" s="433"/>
      <c r="C13" s="459"/>
      <c r="D13" s="433"/>
      <c r="E13" s="433"/>
      <c r="F13" s="433"/>
      <c r="G13" s="433"/>
      <c r="H13" s="433"/>
      <c r="I13" s="433"/>
      <c r="J13" s="441"/>
      <c r="K13" s="433"/>
      <c r="L13" s="433"/>
      <c r="M13" s="433"/>
      <c r="N13" s="433"/>
      <c r="O13" s="433"/>
      <c r="P13" s="433"/>
      <c r="Q13" s="433"/>
      <c r="R13" s="433"/>
      <c r="S13" s="433"/>
      <c r="T13" s="433"/>
      <c r="U13" s="433"/>
    </row>
    <row r="14" spans="2:21" ht="76.5">
      <c r="B14" s="375" t="s">
        <v>1309</v>
      </c>
      <c r="C14" s="354">
        <v>41017</v>
      </c>
      <c r="D14" s="354">
        <v>41017</v>
      </c>
      <c r="E14" s="375" t="s">
        <v>1926</v>
      </c>
      <c r="F14" s="375" t="s">
        <v>1095</v>
      </c>
      <c r="G14" s="375" t="s">
        <v>1529</v>
      </c>
      <c r="H14" s="353">
        <v>60</v>
      </c>
      <c r="I14" s="452" t="s">
        <v>830</v>
      </c>
      <c r="J14" s="125" t="s">
        <v>1928</v>
      </c>
      <c r="K14" s="482" t="s">
        <v>1329</v>
      </c>
      <c r="L14" s="125" t="s">
        <v>1941</v>
      </c>
      <c r="M14" s="375" t="s">
        <v>960</v>
      </c>
      <c r="N14" s="375" t="s">
        <v>1329</v>
      </c>
      <c r="O14" s="375" t="s">
        <v>1207</v>
      </c>
      <c r="P14" s="20" t="s">
        <v>1930</v>
      </c>
      <c r="Q14" s="125" t="s">
        <v>1929</v>
      </c>
      <c r="R14" s="452" t="s">
        <v>1942</v>
      </c>
      <c r="S14" s="354">
        <v>41017</v>
      </c>
      <c r="T14" s="125" t="s">
        <v>1931</v>
      </c>
      <c r="U14" s="399" t="s">
        <v>1287</v>
      </c>
    </row>
    <row r="15" spans="2:21" s="23" customFormat="1" ht="25.5">
      <c r="B15" s="379" t="s">
        <v>1309</v>
      </c>
      <c r="C15" s="57">
        <v>41014</v>
      </c>
      <c r="D15" s="57">
        <v>41004</v>
      </c>
      <c r="E15" s="59" t="s">
        <v>1927</v>
      </c>
      <c r="F15" s="59" t="s">
        <v>649</v>
      </c>
      <c r="G15" s="59" t="s">
        <v>825</v>
      </c>
      <c r="H15" s="59">
        <v>920</v>
      </c>
      <c r="I15" s="59" t="s">
        <v>830</v>
      </c>
      <c r="J15" s="59" t="s">
        <v>830</v>
      </c>
      <c r="K15" s="59" t="s">
        <v>1328</v>
      </c>
      <c r="L15" s="59" t="s">
        <v>1220</v>
      </c>
      <c r="M15" s="59" t="s">
        <v>1220</v>
      </c>
      <c r="N15" s="59" t="s">
        <v>1325</v>
      </c>
      <c r="O15" s="59" t="s">
        <v>1113</v>
      </c>
      <c r="P15" s="59" t="s">
        <v>26</v>
      </c>
      <c r="Q15" s="59" t="s">
        <v>1220</v>
      </c>
      <c r="R15" s="59" t="s">
        <v>1220</v>
      </c>
      <c r="S15" s="57" t="s">
        <v>1220</v>
      </c>
      <c r="T15" s="59"/>
      <c r="U15" s="399" t="s">
        <v>1287</v>
      </c>
    </row>
    <row r="16" spans="2:21" ht="51">
      <c r="B16" s="375" t="s">
        <v>1309</v>
      </c>
      <c r="C16" s="354">
        <v>41001</v>
      </c>
      <c r="D16" s="354">
        <v>41001</v>
      </c>
      <c r="E16" s="354" t="s">
        <v>1921</v>
      </c>
      <c r="F16" s="375" t="s">
        <v>1220</v>
      </c>
      <c r="G16" s="375" t="s">
        <v>1220</v>
      </c>
      <c r="H16" s="375" t="s">
        <v>1220</v>
      </c>
      <c r="I16" s="452" t="s">
        <v>830</v>
      </c>
      <c r="J16" s="375" t="s">
        <v>1453</v>
      </c>
      <c r="K16" s="125" t="s">
        <v>1923</v>
      </c>
      <c r="L16" s="474"/>
      <c r="M16" s="375" t="s">
        <v>1924</v>
      </c>
      <c r="N16" s="375" t="s">
        <v>1329</v>
      </c>
      <c r="O16" s="375" t="s">
        <v>1207</v>
      </c>
      <c r="P16" s="377" t="s">
        <v>1925</v>
      </c>
      <c r="Q16" s="474"/>
      <c r="R16" s="474"/>
      <c r="S16" s="354">
        <v>41001</v>
      </c>
      <c r="T16" s="7" t="s">
        <v>1922</v>
      </c>
      <c r="U16" s="399" t="s">
        <v>1287</v>
      </c>
    </row>
    <row r="17" spans="1:21" s="4" customFormat="1" ht="12.75">
      <c r="A17" s="327"/>
      <c r="B17" s="433"/>
      <c r="C17" s="459"/>
      <c r="D17" s="433"/>
      <c r="E17" s="433"/>
      <c r="F17" s="433"/>
      <c r="G17" s="433"/>
      <c r="H17" s="433"/>
      <c r="I17" s="433"/>
      <c r="J17" s="441"/>
      <c r="K17" s="433"/>
      <c r="L17" s="433"/>
      <c r="M17" s="433"/>
      <c r="N17" s="433"/>
      <c r="O17" s="433"/>
      <c r="P17" s="433"/>
      <c r="Q17" s="433"/>
      <c r="R17" s="433"/>
      <c r="S17" s="433"/>
      <c r="T17" s="433"/>
      <c r="U17" s="433"/>
    </row>
    <row r="18" spans="2:21" s="23" customFormat="1" ht="25.5">
      <c r="B18" s="379" t="s">
        <v>1308</v>
      </c>
      <c r="C18" s="57">
        <v>40972</v>
      </c>
      <c r="D18" s="57">
        <v>40962</v>
      </c>
      <c r="E18" s="59" t="s">
        <v>1920</v>
      </c>
      <c r="F18" s="59" t="s">
        <v>649</v>
      </c>
      <c r="G18" s="59" t="s">
        <v>1665</v>
      </c>
      <c r="H18" s="59">
        <v>600</v>
      </c>
      <c r="I18" s="59" t="s">
        <v>830</v>
      </c>
      <c r="J18" s="59" t="s">
        <v>830</v>
      </c>
      <c r="K18" s="59" t="s">
        <v>1328</v>
      </c>
      <c r="L18" s="59" t="s">
        <v>1220</v>
      </c>
      <c r="M18" s="59" t="s">
        <v>1220</v>
      </c>
      <c r="N18" s="59" t="s">
        <v>1325</v>
      </c>
      <c r="O18" s="59" t="s">
        <v>1113</v>
      </c>
      <c r="P18" s="59" t="s">
        <v>26</v>
      </c>
      <c r="Q18" s="59" t="s">
        <v>1220</v>
      </c>
      <c r="R18" s="59" t="s">
        <v>1220</v>
      </c>
      <c r="S18" s="57" t="s">
        <v>1220</v>
      </c>
      <c r="T18" s="59"/>
      <c r="U18" s="399" t="s">
        <v>1287</v>
      </c>
    </row>
    <row r="19" spans="1:21" s="4" customFormat="1" ht="12.75">
      <c r="A19" s="327"/>
      <c r="B19" s="433"/>
      <c r="C19" s="459"/>
      <c r="D19" s="433"/>
      <c r="E19" s="433"/>
      <c r="F19" s="433"/>
      <c r="G19" s="433"/>
      <c r="H19" s="433"/>
      <c r="I19" s="433"/>
      <c r="J19" s="441"/>
      <c r="K19" s="433"/>
      <c r="L19" s="433"/>
      <c r="M19" s="433"/>
      <c r="N19" s="433"/>
      <c r="O19" s="433"/>
      <c r="P19" s="433"/>
      <c r="Q19" s="433"/>
      <c r="R19" s="433"/>
      <c r="S19" s="433"/>
      <c r="T19" s="433"/>
      <c r="U19" s="433"/>
    </row>
    <row r="20" spans="2:21" s="23" customFormat="1" ht="25.5">
      <c r="B20" s="379" t="s">
        <v>1307</v>
      </c>
      <c r="C20" s="57">
        <v>40965</v>
      </c>
      <c r="D20" s="57">
        <v>40941</v>
      </c>
      <c r="E20" s="57" t="s">
        <v>1919</v>
      </c>
      <c r="F20" s="59" t="s">
        <v>649</v>
      </c>
      <c r="G20" s="59" t="s">
        <v>909</v>
      </c>
      <c r="H20" s="59">
        <v>860</v>
      </c>
      <c r="I20" s="59" t="s">
        <v>830</v>
      </c>
      <c r="J20" s="59" t="s">
        <v>830</v>
      </c>
      <c r="K20" s="59" t="s">
        <v>1328</v>
      </c>
      <c r="L20" s="59" t="s">
        <v>1220</v>
      </c>
      <c r="M20" s="59" t="s">
        <v>1220</v>
      </c>
      <c r="N20" s="59" t="s">
        <v>1325</v>
      </c>
      <c r="O20" s="59" t="s">
        <v>1113</v>
      </c>
      <c r="P20" s="59" t="s">
        <v>26</v>
      </c>
      <c r="Q20" s="59" t="s">
        <v>1220</v>
      </c>
      <c r="R20" s="59" t="s">
        <v>1220</v>
      </c>
      <c r="S20" s="57" t="s">
        <v>1220</v>
      </c>
      <c r="T20" s="59"/>
      <c r="U20" s="399" t="s">
        <v>1287</v>
      </c>
    </row>
    <row r="21" spans="2:21" s="23" customFormat="1" ht="25.5">
      <c r="B21" s="379" t="s">
        <v>1307</v>
      </c>
      <c r="C21" s="57">
        <v>40951</v>
      </c>
      <c r="D21" s="57">
        <v>40941</v>
      </c>
      <c r="E21" s="57" t="s">
        <v>1918</v>
      </c>
      <c r="F21" s="59" t="s">
        <v>649</v>
      </c>
      <c r="G21" s="59" t="s">
        <v>858</v>
      </c>
      <c r="H21" s="59">
        <v>750</v>
      </c>
      <c r="I21" s="59" t="s">
        <v>830</v>
      </c>
      <c r="J21" s="59" t="s">
        <v>830</v>
      </c>
      <c r="K21" s="59" t="s">
        <v>1328</v>
      </c>
      <c r="L21" s="59" t="s">
        <v>1220</v>
      </c>
      <c r="M21" s="59" t="s">
        <v>1220</v>
      </c>
      <c r="N21" s="59" t="s">
        <v>1325</v>
      </c>
      <c r="O21" s="59" t="s">
        <v>1113</v>
      </c>
      <c r="P21" s="59" t="s">
        <v>26</v>
      </c>
      <c r="Q21" s="59" t="s">
        <v>1220</v>
      </c>
      <c r="R21" s="59" t="s">
        <v>1220</v>
      </c>
      <c r="S21" s="57" t="s">
        <v>1220</v>
      </c>
      <c r="T21" s="59"/>
      <c r="U21" s="399" t="s">
        <v>1287</v>
      </c>
    </row>
    <row r="22" spans="1:21" s="4" customFormat="1" ht="12.75">
      <c r="A22" s="327"/>
      <c r="B22" s="329"/>
      <c r="C22" s="451"/>
      <c r="D22" s="329"/>
      <c r="E22" s="329"/>
      <c r="F22" s="329"/>
      <c r="G22" s="329"/>
      <c r="H22" s="329"/>
      <c r="I22" s="329"/>
      <c r="J22" s="330"/>
      <c r="K22" s="329"/>
      <c r="L22" s="329"/>
      <c r="M22" s="329"/>
      <c r="N22" s="329"/>
      <c r="O22" s="329"/>
      <c r="P22" s="329"/>
      <c r="Q22" s="329"/>
      <c r="R22" s="329"/>
      <c r="S22" s="329"/>
      <c r="T22" s="329"/>
      <c r="U22" s="329"/>
    </row>
    <row r="23" spans="2:21" s="23" customFormat="1" ht="25.5">
      <c r="B23" s="379" t="s">
        <v>1305</v>
      </c>
      <c r="C23" s="57">
        <v>40916</v>
      </c>
      <c r="D23" s="57">
        <v>40905</v>
      </c>
      <c r="E23" s="57" t="s">
        <v>1917</v>
      </c>
      <c r="F23" s="59" t="s">
        <v>649</v>
      </c>
      <c r="G23" s="59" t="s">
        <v>1596</v>
      </c>
      <c r="H23" s="59">
        <v>873</v>
      </c>
      <c r="I23" s="59" t="s">
        <v>830</v>
      </c>
      <c r="J23" s="59" t="s">
        <v>830</v>
      </c>
      <c r="K23" s="59" t="s">
        <v>1328</v>
      </c>
      <c r="L23" s="59" t="s">
        <v>1220</v>
      </c>
      <c r="M23" s="59" t="s">
        <v>1220</v>
      </c>
      <c r="N23" s="59" t="s">
        <v>1325</v>
      </c>
      <c r="O23" s="59" t="s">
        <v>1113</v>
      </c>
      <c r="P23" s="59" t="s">
        <v>26</v>
      </c>
      <c r="Q23" s="59" t="s">
        <v>1220</v>
      </c>
      <c r="R23" s="59" t="s">
        <v>1220</v>
      </c>
      <c r="S23" s="57" t="s">
        <v>1220</v>
      </c>
      <c r="T23" s="59"/>
      <c r="U23" s="399" t="s">
        <v>1287</v>
      </c>
    </row>
    <row r="24" spans="2:21" s="23" customFormat="1" ht="12.75">
      <c r="B24" s="201"/>
      <c r="C24" s="25"/>
      <c r="D24" s="25"/>
      <c r="E24" s="25"/>
      <c r="F24" s="26"/>
      <c r="G24" s="27"/>
      <c r="H24" s="26"/>
      <c r="I24" s="26"/>
      <c r="J24" s="26"/>
      <c r="K24" s="28"/>
      <c r="L24" s="28"/>
      <c r="M24" s="28"/>
      <c r="N24" s="27"/>
      <c r="O24" s="28"/>
      <c r="P24" s="27"/>
      <c r="Q24" s="202"/>
      <c r="R24" s="26"/>
      <c r="S24" s="25"/>
      <c r="T24" s="28"/>
      <c r="U24" s="33"/>
    </row>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row r="543" ht="12.75"/>
    <row r="544" ht="12.75"/>
    <row r="545" ht="12.75"/>
    <row r="546" ht="12.75"/>
    <row r="547" ht="12.75"/>
    <row r="548" ht="12.75"/>
    <row r="549" ht="12.75"/>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H8" sqref="H8"/>
    </sheetView>
  </sheetViews>
  <sheetFormatPr defaultColWidth="0" defaultRowHeight="12.75"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01" t="s">
        <v>1914</v>
      </c>
      <c r="B1" s="501"/>
      <c r="C1" s="501"/>
      <c r="D1" s="501"/>
      <c r="E1" s="501"/>
      <c r="F1" s="501"/>
      <c r="G1" s="501"/>
      <c r="H1" s="501"/>
      <c r="I1" s="501"/>
      <c r="J1" s="501"/>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0</v>
      </c>
      <c r="G7" s="294">
        <f t="shared" si="0"/>
        <v>1</v>
      </c>
      <c r="H7" s="270">
        <v>0</v>
      </c>
      <c r="I7" s="240">
        <v>0</v>
      </c>
      <c r="J7" s="295">
        <f t="shared" si="1"/>
        <v>1</v>
      </c>
    </row>
    <row r="8" spans="1:10" ht="23.25" customHeight="1" thickBot="1">
      <c r="A8" s="34" t="s">
        <v>1310</v>
      </c>
      <c r="B8" s="34" t="s">
        <v>1306</v>
      </c>
      <c r="C8" s="35">
        <f>21*60*12</f>
        <v>15120</v>
      </c>
      <c r="D8" s="35">
        <v>0</v>
      </c>
      <c r="E8" s="175">
        <f t="shared" si="2"/>
        <v>15120</v>
      </c>
      <c r="F8" s="224">
        <v>110</v>
      </c>
      <c r="G8" s="294">
        <f t="shared" si="0"/>
        <v>0.9927248677248677</v>
      </c>
      <c r="H8" s="270">
        <v>0</v>
      </c>
      <c r="I8" s="240">
        <v>0</v>
      </c>
      <c r="J8" s="295">
        <f t="shared" si="1"/>
        <v>0.9927248677248677</v>
      </c>
    </row>
    <row r="9" spans="1:10" ht="23.25" customHeight="1" thickBot="1">
      <c r="A9" s="34" t="s">
        <v>1311</v>
      </c>
      <c r="B9" s="34" t="s">
        <v>1306</v>
      </c>
      <c r="C9" s="35">
        <f>22*60*12</f>
        <v>15840</v>
      </c>
      <c r="D9" s="35">
        <v>0</v>
      </c>
      <c r="E9" s="175">
        <f t="shared" si="2"/>
        <v>15840</v>
      </c>
      <c r="F9" s="224">
        <v>0</v>
      </c>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v>0</v>
      </c>
      <c r="G10" s="294">
        <f t="shared" si="0"/>
        <v>1</v>
      </c>
      <c r="H10" s="270">
        <v>0</v>
      </c>
      <c r="I10" s="240">
        <v>0</v>
      </c>
      <c r="J10" s="295">
        <f t="shared" si="1"/>
        <v>1</v>
      </c>
    </row>
    <row r="11" spans="1:10" ht="23.25" customHeight="1" thickBot="1">
      <c r="A11" s="34" t="s">
        <v>1313</v>
      </c>
      <c r="B11" s="34" t="s">
        <v>1306</v>
      </c>
      <c r="C11" s="35">
        <f>23*60*12</f>
        <v>16560</v>
      </c>
      <c r="D11" s="35">
        <v>0</v>
      </c>
      <c r="E11" s="175">
        <f t="shared" si="2"/>
        <v>16560</v>
      </c>
      <c r="F11" s="224"/>
      <c r="G11" s="294">
        <f t="shared" si="0"/>
        <v>1</v>
      </c>
      <c r="H11" s="270">
        <v>0</v>
      </c>
      <c r="I11" s="240">
        <v>0</v>
      </c>
      <c r="J11" s="295">
        <f t="shared" si="1"/>
        <v>1</v>
      </c>
    </row>
    <row r="12" spans="1:10" ht="23.25" customHeight="1" thickBot="1">
      <c r="A12" s="34" t="s">
        <v>1314</v>
      </c>
      <c r="B12" s="34" t="s">
        <v>1306</v>
      </c>
      <c r="C12" s="35">
        <f>22*60*12</f>
        <v>15840</v>
      </c>
      <c r="D12" s="35">
        <v>0</v>
      </c>
      <c r="E12" s="175">
        <f t="shared" si="2"/>
        <v>15840</v>
      </c>
      <c r="F12" s="224"/>
      <c r="G12" s="294">
        <f t="shared" si="0"/>
        <v>1</v>
      </c>
      <c r="H12" s="270">
        <v>0</v>
      </c>
      <c r="I12" s="240">
        <v>0</v>
      </c>
      <c r="J12" s="295">
        <f t="shared" si="1"/>
        <v>1</v>
      </c>
    </row>
    <row r="13" spans="1:10" ht="23.25" customHeight="1" thickBot="1">
      <c r="A13" s="37" t="s">
        <v>1315</v>
      </c>
      <c r="B13" s="37" t="s">
        <v>1306</v>
      </c>
      <c r="C13" s="35">
        <f>21*60*12</f>
        <v>15120</v>
      </c>
      <c r="D13" s="35">
        <v>0</v>
      </c>
      <c r="E13" s="175">
        <f t="shared" si="2"/>
        <v>15120</v>
      </c>
      <c r="F13" s="224"/>
      <c r="G13" s="294">
        <f t="shared" si="0"/>
        <v>1</v>
      </c>
      <c r="H13" s="270">
        <v>0</v>
      </c>
      <c r="I13" s="240">
        <v>0</v>
      </c>
      <c r="J13" s="295">
        <f t="shared" si="1"/>
        <v>1</v>
      </c>
    </row>
    <row r="14" spans="1:10" ht="23.25" customHeight="1" thickBot="1">
      <c r="A14" s="37" t="s">
        <v>1392</v>
      </c>
      <c r="B14" s="37" t="s">
        <v>1306</v>
      </c>
      <c r="C14" s="35">
        <f>19*60*12</f>
        <v>13680</v>
      </c>
      <c r="D14" s="35">
        <v>0</v>
      </c>
      <c r="E14" s="175">
        <f t="shared" si="2"/>
        <v>13680</v>
      </c>
      <c r="F14" s="224"/>
      <c r="G14" s="294">
        <f t="shared" si="0"/>
        <v>1</v>
      </c>
      <c r="H14" s="270">
        <v>0</v>
      </c>
      <c r="I14" s="240">
        <v>0</v>
      </c>
      <c r="J14" s="295">
        <f t="shared" si="1"/>
        <v>1</v>
      </c>
    </row>
    <row r="15" spans="1:10" ht="23.25" customHeight="1" thickBot="1">
      <c r="A15" s="37" t="s">
        <v>1393</v>
      </c>
      <c r="B15" s="37" t="s">
        <v>1306</v>
      </c>
      <c r="C15" s="35">
        <f>19*60*12</f>
        <v>13680</v>
      </c>
      <c r="D15" s="35">
        <v>0</v>
      </c>
      <c r="E15" s="175">
        <f t="shared" si="2"/>
        <v>13680</v>
      </c>
      <c r="F15" s="230"/>
      <c r="G15" s="294">
        <f t="shared" si="0"/>
        <v>1</v>
      </c>
      <c r="H15" s="270">
        <v>0</v>
      </c>
      <c r="I15" s="240">
        <v>0</v>
      </c>
      <c r="J15" s="295">
        <f t="shared" si="1"/>
        <v>1</v>
      </c>
    </row>
    <row r="16" spans="1:10" ht="23.25" customHeight="1">
      <c r="A16" s="502" t="s">
        <v>1485</v>
      </c>
      <c r="B16" s="502" t="s">
        <v>1306</v>
      </c>
      <c r="C16" s="40">
        <f>SUM(C4:C15)</f>
        <v>181440</v>
      </c>
      <c r="D16" s="504">
        <f>SUM(D4:D15)</f>
        <v>0</v>
      </c>
      <c r="E16" s="506">
        <f>C16-D16</f>
        <v>181440</v>
      </c>
      <c r="F16" s="508">
        <f>SUM(F4:F15)</f>
        <v>110</v>
      </c>
      <c r="G16" s="510">
        <f>(C16-F16)/C16</f>
        <v>0.9993937389770723</v>
      </c>
      <c r="H16" s="512">
        <f>SUM(H4:H15)</f>
        <v>0</v>
      </c>
      <c r="I16" s="513">
        <f>SUM(I4:I15)</f>
        <v>0</v>
      </c>
      <c r="J16" s="513"/>
    </row>
    <row r="17" spans="1:10" ht="23.25" customHeight="1" thickBot="1">
      <c r="A17" s="503"/>
      <c r="B17" s="503"/>
      <c r="C17" s="41" t="s">
        <v>1486</v>
      </c>
      <c r="D17" s="505"/>
      <c r="E17" s="507"/>
      <c r="F17" s="509"/>
      <c r="G17" s="511"/>
      <c r="H17" s="509"/>
      <c r="I17" s="509"/>
      <c r="J17" s="509"/>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D11" sqref="D11"/>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1" t="s">
        <v>1914</v>
      </c>
      <c r="B1" s="501"/>
      <c r="C1" s="501"/>
      <c r="D1" s="501"/>
      <c r="E1" s="501"/>
      <c r="F1" s="501"/>
      <c r="G1" s="501"/>
      <c r="H1" s="501"/>
      <c r="I1" s="501"/>
      <c r="J1" s="501"/>
    </row>
    <row r="2" ht="23.25" customHeight="1" thickBot="1">
      <c r="A2" s="145" t="s">
        <v>836</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(31*24*60)-'2011 Retail Business Hours'!C4</f>
        <v>29520</v>
      </c>
      <c r="D4" s="35">
        <v>871</v>
      </c>
      <c r="E4" s="175">
        <f aca="true" t="shared" si="0" ref="E4:E15">SUM(C4-D4)</f>
        <v>28649</v>
      </c>
      <c r="F4" s="224">
        <v>0</v>
      </c>
      <c r="G4" s="294">
        <f aca="true" t="shared" si="1" ref="G4:G15">(E4+H4-F4)/(E4+H4)</f>
        <v>1</v>
      </c>
      <c r="H4" s="270">
        <v>0</v>
      </c>
      <c r="I4" s="240">
        <v>0</v>
      </c>
      <c r="J4" s="295">
        <f aca="true" t="shared" si="2" ref="J4:J15">(E4-H4-F4)/(E4-H4)</f>
        <v>1</v>
      </c>
    </row>
    <row r="5" spans="1:10" ht="23.25" customHeight="1" thickBot="1">
      <c r="A5" s="211" t="s">
        <v>1307</v>
      </c>
      <c r="B5" s="211" t="s">
        <v>1306</v>
      </c>
      <c r="C5" s="35">
        <f>(28*24*60)-'2011 Retail Business Hours'!C5</f>
        <v>25920</v>
      </c>
      <c r="D5" s="35">
        <v>1616</v>
      </c>
      <c r="E5" s="175">
        <f t="shared" si="0"/>
        <v>24304</v>
      </c>
      <c r="F5" s="224">
        <v>0</v>
      </c>
      <c r="G5" s="294">
        <f t="shared" si="1"/>
        <v>1</v>
      </c>
      <c r="H5" s="270">
        <v>0</v>
      </c>
      <c r="I5" s="240">
        <v>0</v>
      </c>
      <c r="J5" s="295">
        <f t="shared" si="2"/>
        <v>1</v>
      </c>
    </row>
    <row r="6" spans="1:253" ht="23.25" customHeight="1" thickBot="1">
      <c r="A6" s="34" t="s">
        <v>1308</v>
      </c>
      <c r="B6" s="34" t="s">
        <v>1306</v>
      </c>
      <c r="C6" s="35">
        <f>(31*24*60)-'2011 Retail Business Hours'!C6</f>
        <v>28080</v>
      </c>
      <c r="D6" s="35">
        <v>600</v>
      </c>
      <c r="E6" s="175">
        <f t="shared" si="0"/>
        <v>27480</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(30*24*60)-'2011 Retail Business Hours'!C7</f>
        <v>28080</v>
      </c>
      <c r="D7" s="35">
        <v>920</v>
      </c>
      <c r="E7" s="175">
        <f t="shared" si="0"/>
        <v>27160</v>
      </c>
      <c r="F7" s="224">
        <v>0</v>
      </c>
      <c r="G7" s="294">
        <f t="shared" si="1"/>
        <v>1</v>
      </c>
      <c r="H7" s="270">
        <v>0</v>
      </c>
      <c r="I7" s="240">
        <v>0</v>
      </c>
      <c r="J7" s="295">
        <f t="shared" si="2"/>
        <v>1</v>
      </c>
    </row>
    <row r="8" spans="1:10" ht="23.25" customHeight="1" thickBot="1">
      <c r="A8" s="34" t="s">
        <v>1310</v>
      </c>
      <c r="B8" s="34" t="s">
        <v>1306</v>
      </c>
      <c r="C8" s="35">
        <f>(31*24*60)-'2011 Retail Business Hours'!C8</f>
        <v>29520</v>
      </c>
      <c r="D8" s="35">
        <v>772</v>
      </c>
      <c r="E8" s="175">
        <f t="shared" si="0"/>
        <v>28748</v>
      </c>
      <c r="F8" s="224">
        <v>310</v>
      </c>
      <c r="G8" s="294">
        <f t="shared" si="1"/>
        <v>0.9892166411576457</v>
      </c>
      <c r="H8" s="270">
        <v>0</v>
      </c>
      <c r="I8" s="240">
        <v>0</v>
      </c>
      <c r="J8" s="295">
        <f t="shared" si="2"/>
        <v>0.9892166411576457</v>
      </c>
    </row>
    <row r="9" spans="1:10" ht="23.25" customHeight="1" thickBot="1">
      <c r="A9" s="34" t="s">
        <v>1311</v>
      </c>
      <c r="B9" s="34" t="s">
        <v>1306</v>
      </c>
      <c r="C9" s="35">
        <f>(30*24*60)-'2011 Retail Business Hours'!C9</f>
        <v>27360</v>
      </c>
      <c r="D9" s="35">
        <v>3516</v>
      </c>
      <c r="E9" s="175">
        <f t="shared" si="0"/>
        <v>23844</v>
      </c>
      <c r="F9" s="224">
        <v>37</v>
      </c>
      <c r="G9" s="294">
        <f t="shared" si="1"/>
        <v>0.9984482469384331</v>
      </c>
      <c r="H9" s="270">
        <v>0</v>
      </c>
      <c r="I9" s="240">
        <v>0</v>
      </c>
      <c r="J9" s="295">
        <f t="shared" si="2"/>
        <v>0.9984482469384331</v>
      </c>
    </row>
    <row r="10" spans="1:10" ht="23.25" customHeight="1" thickBot="1">
      <c r="A10" s="34" t="s">
        <v>1312</v>
      </c>
      <c r="B10" s="34" t="s">
        <v>1306</v>
      </c>
      <c r="C10" s="35">
        <f>(31*24*60)-'2011 Retail Business Hours'!C10</f>
        <v>30240</v>
      </c>
      <c r="D10" s="35">
        <v>764</v>
      </c>
      <c r="E10" s="175">
        <f t="shared" si="0"/>
        <v>29476</v>
      </c>
      <c r="F10" s="224"/>
      <c r="G10" s="294">
        <f t="shared" si="1"/>
        <v>1</v>
      </c>
      <c r="H10" s="270">
        <v>0</v>
      </c>
      <c r="I10" s="240">
        <v>0</v>
      </c>
      <c r="J10" s="295">
        <f t="shared" si="2"/>
        <v>1</v>
      </c>
    </row>
    <row r="11" spans="1:10" ht="23.25" customHeight="1" thickBot="1">
      <c r="A11" s="34" t="s">
        <v>1313</v>
      </c>
      <c r="B11" s="34" t="s">
        <v>1306</v>
      </c>
      <c r="C11" s="35">
        <f>(31*24*60)-'2011 Retail Business Hours'!C11</f>
        <v>28080</v>
      </c>
      <c r="D11" s="35"/>
      <c r="E11" s="175">
        <f t="shared" si="0"/>
        <v>28080</v>
      </c>
      <c r="F11" s="224"/>
      <c r="G11" s="294">
        <f t="shared" si="1"/>
        <v>1</v>
      </c>
      <c r="H11" s="270">
        <v>0</v>
      </c>
      <c r="I11" s="240">
        <v>0</v>
      </c>
      <c r="J11" s="295">
        <f t="shared" si="2"/>
        <v>1</v>
      </c>
    </row>
    <row r="12" spans="1:10" ht="23.25" customHeight="1" thickBot="1">
      <c r="A12" s="34" t="s">
        <v>1314</v>
      </c>
      <c r="B12" s="34" t="s">
        <v>1306</v>
      </c>
      <c r="C12" s="35">
        <f>(30*24*60)-'2011 Retail Business Hours'!C12</f>
        <v>27360</v>
      </c>
      <c r="D12" s="35"/>
      <c r="E12" s="175">
        <f t="shared" si="0"/>
        <v>27360</v>
      </c>
      <c r="F12" s="224"/>
      <c r="G12" s="294">
        <f t="shared" si="1"/>
        <v>1</v>
      </c>
      <c r="H12" s="270">
        <v>0</v>
      </c>
      <c r="I12" s="240">
        <v>0</v>
      </c>
      <c r="J12" s="295">
        <f t="shared" si="2"/>
        <v>1</v>
      </c>
    </row>
    <row r="13" spans="1:10" ht="23.25" customHeight="1" thickBot="1">
      <c r="A13" s="37" t="s">
        <v>1315</v>
      </c>
      <c r="B13" s="37" t="s">
        <v>1306</v>
      </c>
      <c r="C13" s="35">
        <f>(31*24*60)-'2011 Retail Business Hours'!C13</f>
        <v>29520</v>
      </c>
      <c r="D13" s="35"/>
      <c r="E13" s="175">
        <f t="shared" si="0"/>
        <v>29520</v>
      </c>
      <c r="F13" s="224"/>
      <c r="G13" s="294">
        <f t="shared" si="1"/>
        <v>1</v>
      </c>
      <c r="H13" s="270">
        <v>0</v>
      </c>
      <c r="I13" s="240">
        <v>0</v>
      </c>
      <c r="J13" s="295">
        <f t="shared" si="2"/>
        <v>1</v>
      </c>
    </row>
    <row r="14" spans="1:10" ht="23.25" customHeight="1" thickBot="1">
      <c r="A14" s="37" t="s">
        <v>1392</v>
      </c>
      <c r="B14" s="37" t="s">
        <v>1306</v>
      </c>
      <c r="C14" s="35">
        <f>(30*24*60)-'2011 Retail Business Hours'!C14</f>
        <v>29520</v>
      </c>
      <c r="D14" s="35"/>
      <c r="E14" s="175">
        <f t="shared" si="0"/>
        <v>29520</v>
      </c>
      <c r="F14" s="224"/>
      <c r="G14" s="294">
        <f t="shared" si="1"/>
        <v>1</v>
      </c>
      <c r="H14" s="270">
        <v>0</v>
      </c>
      <c r="I14" s="240">
        <v>0</v>
      </c>
      <c r="J14" s="295">
        <f t="shared" si="2"/>
        <v>1</v>
      </c>
    </row>
    <row r="15" spans="1:10" ht="23.25" customHeight="1" thickBot="1">
      <c r="A15" s="37" t="s">
        <v>1393</v>
      </c>
      <c r="B15" s="37" t="s">
        <v>1306</v>
      </c>
      <c r="C15" s="35">
        <f>(31*24*60)-'2011 Retail Business Hours'!C15</f>
        <v>30960</v>
      </c>
      <c r="D15" s="35"/>
      <c r="E15" s="175">
        <f t="shared" si="0"/>
        <v>30960</v>
      </c>
      <c r="F15" s="230"/>
      <c r="G15" s="294">
        <f t="shared" si="1"/>
        <v>1</v>
      </c>
      <c r="H15" s="270">
        <v>0</v>
      </c>
      <c r="I15" s="240">
        <v>0</v>
      </c>
      <c r="J15" s="295">
        <f t="shared" si="2"/>
        <v>1</v>
      </c>
    </row>
    <row r="16" spans="1:10" ht="23.25" customHeight="1">
      <c r="A16" s="502" t="s">
        <v>1485</v>
      </c>
      <c r="B16" s="502" t="s">
        <v>1306</v>
      </c>
      <c r="C16" s="40">
        <f>SUM(C4:C15)</f>
        <v>344160</v>
      </c>
      <c r="D16" s="504">
        <f>SUM(D4:D15)</f>
        <v>9059</v>
      </c>
      <c r="E16" s="514">
        <f>C16-D16</f>
        <v>335101</v>
      </c>
      <c r="F16" s="508">
        <f>SUM(F4:F15)</f>
        <v>347</v>
      </c>
      <c r="G16" s="510">
        <f>(E16-F16)/E16</f>
        <v>0.9989644913026222</v>
      </c>
      <c r="H16" s="512">
        <f>SUM(H4:H15)</f>
        <v>0</v>
      </c>
      <c r="I16" s="513">
        <f>SUM(I4:I15)</f>
        <v>0</v>
      </c>
      <c r="J16" s="513"/>
    </row>
    <row r="17" spans="1:10" ht="23.25" customHeight="1" thickBot="1">
      <c r="A17" s="503"/>
      <c r="B17" s="503"/>
      <c r="C17" s="41" t="s">
        <v>1486</v>
      </c>
      <c r="D17" s="505"/>
      <c r="E17" s="515"/>
      <c r="F17" s="509"/>
      <c r="G17" s="511"/>
      <c r="H17" s="509"/>
      <c r="I17" s="509"/>
      <c r="J17" s="509"/>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F7" sqref="F7:F9"/>
    </sheetView>
  </sheetViews>
  <sheetFormatPr defaultColWidth="0" defaultRowHeight="12.75"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01" t="s">
        <v>1916</v>
      </c>
      <c r="B1" s="501"/>
      <c r="C1" s="501"/>
      <c r="D1" s="501"/>
      <c r="E1" s="501"/>
      <c r="F1" s="501"/>
      <c r="G1" s="501"/>
      <c r="H1" s="501"/>
      <c r="I1" s="501"/>
      <c r="J1" s="501"/>
    </row>
    <row r="2" ht="23.25" customHeight="1" thickBot="1">
      <c r="A2" s="145" t="s">
        <v>835</v>
      </c>
    </row>
    <row r="3" spans="1:10" ht="33" thickBot="1">
      <c r="A3" s="249" t="s">
        <v>1317</v>
      </c>
      <c r="B3" s="250" t="s">
        <v>1318</v>
      </c>
      <c r="C3" s="250" t="s">
        <v>1300</v>
      </c>
      <c r="D3" s="250" t="s">
        <v>1301</v>
      </c>
      <c r="E3" s="251" t="s">
        <v>1302</v>
      </c>
      <c r="F3" s="253" t="s">
        <v>1303</v>
      </c>
      <c r="G3" s="222" t="s">
        <v>891</v>
      </c>
      <c r="H3" s="245" t="s">
        <v>892</v>
      </c>
      <c r="I3" s="245" t="s">
        <v>893</v>
      </c>
      <c r="J3" s="245" t="s">
        <v>894</v>
      </c>
    </row>
    <row r="4" spans="1:11" ht="23.25" customHeight="1" thickBot="1">
      <c r="A4" s="34" t="s">
        <v>1305</v>
      </c>
      <c r="B4" s="34" t="s">
        <v>847</v>
      </c>
      <c r="C4" s="35">
        <f>(21*12*60)+(5*4*60)</f>
        <v>16320</v>
      </c>
      <c r="D4" s="35">
        <v>871</v>
      </c>
      <c r="E4" s="35">
        <f aca="true" t="shared" si="0" ref="E4:E15">SUM(C4-D4)</f>
        <v>15449</v>
      </c>
      <c r="F4" s="175">
        <v>0</v>
      </c>
      <c r="G4" s="302">
        <f aca="true" t="shared" si="1" ref="G4:G15">(E4+H4-F4)/(E4+H4)</f>
        <v>1</v>
      </c>
      <c r="H4" s="224">
        <v>0</v>
      </c>
      <c r="I4" s="259">
        <v>0</v>
      </c>
      <c r="J4" s="302">
        <f aca="true" t="shared" si="2" ref="J4:J15">(E4-H4-F4)/(E4-H4)</f>
        <v>1</v>
      </c>
      <c r="K4">
        <v>22</v>
      </c>
    </row>
    <row r="5" spans="1:11" ht="23.25" customHeight="1" thickBot="1">
      <c r="A5" s="34" t="s">
        <v>1307</v>
      </c>
      <c r="B5" s="34" t="s">
        <v>847</v>
      </c>
      <c r="C5" s="35">
        <f>(20*12*60)+(4*4*60)</f>
        <v>15360</v>
      </c>
      <c r="D5" s="35">
        <v>1616</v>
      </c>
      <c r="E5" s="35">
        <f t="shared" si="0"/>
        <v>13744</v>
      </c>
      <c r="F5" s="175">
        <v>0</v>
      </c>
      <c r="G5" s="302">
        <f t="shared" si="1"/>
        <v>1</v>
      </c>
      <c r="H5" s="224"/>
      <c r="I5" s="259"/>
      <c r="J5" s="302">
        <f t="shared" si="2"/>
        <v>1</v>
      </c>
      <c r="K5">
        <v>20</v>
      </c>
    </row>
    <row r="6" spans="1:11" ht="23.25" customHeight="1" thickBot="1">
      <c r="A6" s="34" t="s">
        <v>1308</v>
      </c>
      <c r="B6" s="34" t="s">
        <v>847</v>
      </c>
      <c r="C6" s="35">
        <f>(23*12*60)+(4*4*60)</f>
        <v>17520</v>
      </c>
      <c r="D6" s="35">
        <v>600</v>
      </c>
      <c r="E6" s="35">
        <f t="shared" si="0"/>
        <v>16920</v>
      </c>
      <c r="F6" s="175">
        <v>0</v>
      </c>
      <c r="G6" s="302">
        <f t="shared" si="1"/>
        <v>1</v>
      </c>
      <c r="H6" s="224"/>
      <c r="I6" s="259"/>
      <c r="J6" s="302">
        <f t="shared" si="2"/>
        <v>1</v>
      </c>
      <c r="K6">
        <v>22</v>
      </c>
    </row>
    <row r="7" spans="1:11" ht="23.25" customHeight="1" thickBot="1">
      <c r="A7" s="34" t="s">
        <v>1309</v>
      </c>
      <c r="B7" s="34" t="s">
        <v>847</v>
      </c>
      <c r="C7" s="35">
        <f>(21*12*60)+(5*4*60)</f>
        <v>16320</v>
      </c>
      <c r="D7" s="35">
        <v>920</v>
      </c>
      <c r="E7" s="35">
        <f t="shared" si="0"/>
        <v>15400</v>
      </c>
      <c r="F7" s="175">
        <v>0</v>
      </c>
      <c r="G7" s="302">
        <f t="shared" si="1"/>
        <v>1</v>
      </c>
      <c r="H7" s="224"/>
      <c r="I7" s="259"/>
      <c r="J7" s="302">
        <f t="shared" si="2"/>
        <v>1</v>
      </c>
      <c r="K7">
        <v>21</v>
      </c>
    </row>
    <row r="8" spans="1:11" ht="23.25" customHeight="1" thickBot="1">
      <c r="A8" s="34" t="s">
        <v>1310</v>
      </c>
      <c r="B8" s="34" t="s">
        <v>847</v>
      </c>
      <c r="C8" s="35">
        <f>(21*12*60)+(4*4*60)</f>
        <v>16080</v>
      </c>
      <c r="D8" s="35">
        <v>772</v>
      </c>
      <c r="E8" s="35">
        <f t="shared" si="0"/>
        <v>15308</v>
      </c>
      <c r="F8" s="175">
        <v>0</v>
      </c>
      <c r="G8" s="302">
        <f t="shared" si="1"/>
        <v>1</v>
      </c>
      <c r="H8" s="224"/>
      <c r="I8" s="259"/>
      <c r="J8" s="302">
        <f t="shared" si="2"/>
        <v>1</v>
      </c>
      <c r="K8">
        <v>23</v>
      </c>
    </row>
    <row r="9" spans="1:12" ht="23.25" customHeight="1" thickBot="1">
      <c r="A9" s="34" t="s">
        <v>1311</v>
      </c>
      <c r="B9" s="34" t="s">
        <v>847</v>
      </c>
      <c r="C9" s="35">
        <f>(22*12*60)+(4*4*60)</f>
        <v>16800</v>
      </c>
      <c r="D9" s="35">
        <v>3516</v>
      </c>
      <c r="E9" s="35">
        <f t="shared" si="0"/>
        <v>13284</v>
      </c>
      <c r="F9" s="175">
        <v>0</v>
      </c>
      <c r="G9" s="302">
        <f t="shared" si="1"/>
        <v>1</v>
      </c>
      <c r="H9" s="224"/>
      <c r="I9" s="259"/>
      <c r="J9" s="256">
        <f t="shared" si="2"/>
        <v>1</v>
      </c>
      <c r="K9">
        <v>20</v>
      </c>
      <c r="L9" s="140">
        <v>1200</v>
      </c>
    </row>
    <row r="10" spans="1:12" ht="23.25" customHeight="1" thickBot="1">
      <c r="A10" s="34" t="s">
        <v>1312</v>
      </c>
      <c r="B10" s="34" t="s">
        <v>847</v>
      </c>
      <c r="C10" s="35">
        <f>(20*12*60)+(5*4*60)</f>
        <v>15600</v>
      </c>
      <c r="D10" s="35"/>
      <c r="E10" s="35">
        <f t="shared" si="0"/>
        <v>15600</v>
      </c>
      <c r="F10" s="175"/>
      <c r="G10" s="302">
        <f t="shared" si="1"/>
        <v>1</v>
      </c>
      <c r="H10" s="224"/>
      <c r="I10" s="259"/>
      <c r="J10" s="256">
        <f t="shared" si="2"/>
        <v>1</v>
      </c>
      <c r="K10">
        <v>18</v>
      </c>
      <c r="L10" s="140">
        <v>1080</v>
      </c>
    </row>
    <row r="11" spans="1:10" ht="23.25" customHeight="1" thickBot="1">
      <c r="A11" s="34" t="s">
        <v>1313</v>
      </c>
      <c r="B11" s="34" t="s">
        <v>847</v>
      </c>
      <c r="C11" s="35">
        <f>(23*12*60)+(4*4*60)</f>
        <v>17520</v>
      </c>
      <c r="D11" s="35"/>
      <c r="E11" s="35">
        <f t="shared" si="0"/>
        <v>17520</v>
      </c>
      <c r="F11" s="175"/>
      <c r="G11" s="302">
        <f t="shared" si="1"/>
        <v>1</v>
      </c>
      <c r="H11" s="224"/>
      <c r="I11" s="259"/>
      <c r="J11" s="256">
        <f t="shared" si="2"/>
        <v>1</v>
      </c>
    </row>
    <row r="12" spans="1:10" ht="23.25" customHeight="1" thickBot="1">
      <c r="A12" s="34" t="s">
        <v>1314</v>
      </c>
      <c r="B12" s="34" t="s">
        <v>847</v>
      </c>
      <c r="C12" s="35">
        <f>(22*12*60)+(4*4*60)</f>
        <v>16800</v>
      </c>
      <c r="D12" s="35"/>
      <c r="E12" s="35">
        <f t="shared" si="0"/>
        <v>16800</v>
      </c>
      <c r="F12" s="175"/>
      <c r="G12" s="302">
        <f t="shared" si="1"/>
        <v>1</v>
      </c>
      <c r="H12" s="224"/>
      <c r="I12" s="259"/>
      <c r="J12" s="256">
        <f t="shared" si="2"/>
        <v>1</v>
      </c>
    </row>
    <row r="13" spans="1:10" ht="23.25" customHeight="1" thickBot="1">
      <c r="A13" s="37" t="s">
        <v>1315</v>
      </c>
      <c r="B13" s="34" t="s">
        <v>847</v>
      </c>
      <c r="C13" s="35">
        <f>(21*12*60)+(5*4*60)</f>
        <v>16320</v>
      </c>
      <c r="D13" s="35"/>
      <c r="E13" s="220">
        <f t="shared" si="0"/>
        <v>16320</v>
      </c>
      <c r="F13" s="175"/>
      <c r="G13" s="302">
        <f t="shared" si="1"/>
        <v>1</v>
      </c>
      <c r="H13" s="224"/>
      <c r="I13" s="259"/>
      <c r="J13" s="256">
        <f t="shared" si="2"/>
        <v>1</v>
      </c>
    </row>
    <row r="14" spans="1:10" ht="23.25" customHeight="1" thickBot="1">
      <c r="A14" s="37" t="s">
        <v>1392</v>
      </c>
      <c r="B14" s="34" t="s">
        <v>847</v>
      </c>
      <c r="C14" s="35">
        <f>(20*12*60)+(4*4*60)</f>
        <v>15360</v>
      </c>
      <c r="D14" s="35"/>
      <c r="E14" s="220">
        <f t="shared" si="0"/>
        <v>15360</v>
      </c>
      <c r="F14" s="175"/>
      <c r="G14" s="302">
        <f t="shared" si="1"/>
        <v>1</v>
      </c>
      <c r="H14" s="224"/>
      <c r="I14" s="259"/>
      <c r="J14" s="256">
        <f t="shared" si="2"/>
        <v>1</v>
      </c>
    </row>
    <row r="15" spans="1:10" ht="23.25" customHeight="1" thickBot="1">
      <c r="A15" s="37" t="s">
        <v>1393</v>
      </c>
      <c r="B15" s="34" t="s">
        <v>847</v>
      </c>
      <c r="C15" s="35">
        <f>(20*12*60)+(4*4*60)</f>
        <v>15360</v>
      </c>
      <c r="D15" s="35"/>
      <c r="E15" s="38">
        <f t="shared" si="0"/>
        <v>15360</v>
      </c>
      <c r="F15" s="175"/>
      <c r="G15" s="302">
        <f t="shared" si="1"/>
        <v>1</v>
      </c>
      <c r="H15" s="224"/>
      <c r="I15" s="259"/>
      <c r="J15" s="256">
        <f t="shared" si="2"/>
        <v>1</v>
      </c>
    </row>
    <row r="16" spans="1:10" ht="23.25" customHeight="1">
      <c r="A16" s="502" t="s">
        <v>1485</v>
      </c>
      <c r="B16" s="502" t="s">
        <v>847</v>
      </c>
      <c r="C16" s="40">
        <f>SUM(C4:C15)</f>
        <v>195360</v>
      </c>
      <c r="D16" s="504">
        <f>SUM(D4:D15)</f>
        <v>8295</v>
      </c>
      <c r="E16" s="504">
        <f>C16-D16</f>
        <v>187065</v>
      </c>
      <c r="F16" s="516">
        <f>SUM(F4:F15)</f>
        <v>0</v>
      </c>
      <c r="G16" s="510">
        <f>(E16-F16)/E16</f>
        <v>1</v>
      </c>
      <c r="H16" s="512">
        <f>SUM(H4:H15)</f>
        <v>0</v>
      </c>
      <c r="I16" s="512">
        <f>SUM(I4:I15)</f>
        <v>0</v>
      </c>
      <c r="J16" s="512"/>
    </row>
    <row r="17" spans="1:10" ht="23.25" customHeight="1" thickBot="1">
      <c r="A17" s="503"/>
      <c r="B17" s="503"/>
      <c r="C17" s="41" t="s">
        <v>1486</v>
      </c>
      <c r="D17" s="505"/>
      <c r="E17" s="505"/>
      <c r="F17" s="517"/>
      <c r="G17" s="511"/>
      <c r="H17" s="509"/>
      <c r="I17" s="509"/>
      <c r="J17" s="509"/>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F0"/>
  </sheetPr>
  <dimension ref="A1:U52"/>
  <sheetViews>
    <sheetView zoomScale="75" zoomScaleNormal="75" zoomScalePageLayoutView="0" workbookViewId="0" topLeftCell="I1">
      <selection activeCell="P20" sqref="P20"/>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923</v>
      </c>
      <c r="C1" s="278"/>
      <c r="D1" s="278"/>
      <c r="E1" s="408"/>
      <c r="F1" s="278"/>
      <c r="G1" s="278"/>
      <c r="I1" s="129"/>
      <c r="J1" s="306"/>
      <c r="K1" s="306"/>
      <c r="L1" s="307"/>
      <c r="M1" s="4"/>
      <c r="O1" s="4"/>
      <c r="P1" s="118"/>
      <c r="Q1" s="7"/>
      <c r="S1" s="11"/>
    </row>
    <row r="2" spans="1:19" s="3" customFormat="1" ht="18">
      <c r="A2" s="110"/>
      <c r="B2" s="279" t="s">
        <v>1739</v>
      </c>
      <c r="C2" s="279"/>
      <c r="D2" s="279"/>
      <c r="E2" s="414"/>
      <c r="F2" s="279"/>
      <c r="G2" s="279"/>
      <c r="J2" s="7"/>
      <c r="K2" s="7"/>
      <c r="L2" s="7"/>
      <c r="M2" s="4"/>
      <c r="O2" s="4"/>
      <c r="P2" s="118"/>
      <c r="Q2" s="8"/>
      <c r="R2" s="4"/>
      <c r="S2" s="11"/>
    </row>
    <row r="3" spans="1:21" s="4" customFormat="1" ht="25.5">
      <c r="A3" s="327"/>
      <c r="B3" s="329" t="s">
        <v>1317</v>
      </c>
      <c r="C3" s="451" t="s">
        <v>1676</v>
      </c>
      <c r="D3" s="329" t="s">
        <v>1198</v>
      </c>
      <c r="E3" s="329" t="s">
        <v>395</v>
      </c>
      <c r="F3" s="329" t="s">
        <v>1201</v>
      </c>
      <c r="G3" s="329" t="s">
        <v>1202</v>
      </c>
      <c r="H3" s="329" t="s">
        <v>1209</v>
      </c>
      <c r="I3" s="329" t="s">
        <v>667</v>
      </c>
      <c r="J3" s="330" t="s">
        <v>666</v>
      </c>
      <c r="K3" s="329" t="s">
        <v>1199</v>
      </c>
      <c r="L3" s="329" t="s">
        <v>1200</v>
      </c>
      <c r="M3" s="329" t="s">
        <v>386</v>
      </c>
      <c r="N3" s="329" t="s">
        <v>677</v>
      </c>
      <c r="O3" s="329" t="s">
        <v>1204</v>
      </c>
      <c r="P3" s="329" t="s">
        <v>387</v>
      </c>
      <c r="Q3" s="329" t="s">
        <v>671</v>
      </c>
      <c r="R3" s="329" t="s">
        <v>1203</v>
      </c>
      <c r="S3" s="329" t="s">
        <v>1298</v>
      </c>
      <c r="T3" s="329" t="s">
        <v>1196</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1:21" s="390" customFormat="1" ht="63.75">
      <c r="A5" s="23"/>
      <c r="B5" s="479" t="s">
        <v>490</v>
      </c>
      <c r="C5" s="416">
        <v>40886</v>
      </c>
      <c r="D5" s="416">
        <v>40886</v>
      </c>
      <c r="E5" s="416" t="s">
        <v>1908</v>
      </c>
      <c r="F5" s="415" t="s">
        <v>1910</v>
      </c>
      <c r="G5" s="415" t="s">
        <v>1911</v>
      </c>
      <c r="H5" s="415">
        <v>46</v>
      </c>
      <c r="I5" s="415" t="s">
        <v>830</v>
      </c>
      <c r="J5" s="415" t="s">
        <v>978</v>
      </c>
      <c r="K5" s="480" t="s">
        <v>1909</v>
      </c>
      <c r="L5" s="415" t="s">
        <v>1738</v>
      </c>
      <c r="M5" s="375" t="s">
        <v>692</v>
      </c>
      <c r="N5" s="18" t="s">
        <v>1326</v>
      </c>
      <c r="O5" s="18" t="s">
        <v>1207</v>
      </c>
      <c r="P5" s="415"/>
      <c r="Q5" s="415"/>
      <c r="R5" s="415" t="s">
        <v>1874</v>
      </c>
      <c r="S5" s="416">
        <v>40886</v>
      </c>
      <c r="T5" s="415"/>
      <c r="U5" s="399" t="s">
        <v>1287</v>
      </c>
    </row>
    <row r="6" spans="1:21" s="390" customFormat="1" ht="25.5">
      <c r="A6" s="23"/>
      <c r="B6" s="389" t="s">
        <v>490</v>
      </c>
      <c r="C6" s="57">
        <v>40881</v>
      </c>
      <c r="D6" s="57">
        <v>40869</v>
      </c>
      <c r="E6" s="57" t="s">
        <v>1912</v>
      </c>
      <c r="F6" s="59" t="s">
        <v>649</v>
      </c>
      <c r="G6" s="59" t="s">
        <v>1913</v>
      </c>
      <c r="H6" s="59">
        <v>734</v>
      </c>
      <c r="I6" s="59" t="s">
        <v>830</v>
      </c>
      <c r="J6" s="59" t="s">
        <v>830</v>
      </c>
      <c r="K6" s="59" t="s">
        <v>1328</v>
      </c>
      <c r="L6" s="59" t="s">
        <v>1220</v>
      </c>
      <c r="M6" s="59" t="s">
        <v>1220</v>
      </c>
      <c r="N6" s="59" t="s">
        <v>1325</v>
      </c>
      <c r="O6" s="59" t="s">
        <v>1113</v>
      </c>
      <c r="P6" s="59" t="s">
        <v>26</v>
      </c>
      <c r="Q6" s="59" t="s">
        <v>1220</v>
      </c>
      <c r="R6" s="59" t="s">
        <v>1220</v>
      </c>
      <c r="S6" s="57" t="s">
        <v>1220</v>
      </c>
      <c r="T6" s="59"/>
      <c r="U6" s="399" t="s">
        <v>1287</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s="390" customFormat="1" ht="25.5">
      <c r="A8" s="23"/>
      <c r="B8" s="389" t="s">
        <v>479</v>
      </c>
      <c r="C8" s="57">
        <v>40867</v>
      </c>
      <c r="D8" s="57">
        <v>40857</v>
      </c>
      <c r="E8" s="57" t="s">
        <v>1903</v>
      </c>
      <c r="F8" s="59" t="s">
        <v>649</v>
      </c>
      <c r="G8" s="59" t="s">
        <v>909</v>
      </c>
      <c r="H8" s="59">
        <v>810</v>
      </c>
      <c r="I8" s="59" t="s">
        <v>830</v>
      </c>
      <c r="J8" s="59" t="s">
        <v>830</v>
      </c>
      <c r="K8" s="59" t="s">
        <v>1328</v>
      </c>
      <c r="L8" s="59" t="s">
        <v>1220</v>
      </c>
      <c r="M8" s="59" t="s">
        <v>1220</v>
      </c>
      <c r="N8" s="59" t="s">
        <v>1325</v>
      </c>
      <c r="O8" s="59" t="s">
        <v>1113</v>
      </c>
      <c r="P8" s="59" t="s">
        <v>26</v>
      </c>
      <c r="Q8" s="59" t="s">
        <v>1220</v>
      </c>
      <c r="R8" s="59" t="s">
        <v>1220</v>
      </c>
      <c r="S8" s="57" t="s">
        <v>1220</v>
      </c>
      <c r="T8" s="59"/>
      <c r="U8" s="399" t="s">
        <v>1287</v>
      </c>
    </row>
    <row r="9" spans="1:21" s="390" customFormat="1" ht="25.5">
      <c r="A9" s="23"/>
      <c r="B9" s="389" t="s">
        <v>479</v>
      </c>
      <c r="C9" s="57">
        <v>40860</v>
      </c>
      <c r="D9" s="57">
        <v>40850</v>
      </c>
      <c r="E9" s="57" t="s">
        <v>1902</v>
      </c>
      <c r="F9" s="59" t="s">
        <v>649</v>
      </c>
      <c r="G9" s="59" t="s">
        <v>783</v>
      </c>
      <c r="H9" s="59">
        <v>897</v>
      </c>
      <c r="I9" s="59" t="s">
        <v>830</v>
      </c>
      <c r="J9" s="59" t="s">
        <v>830</v>
      </c>
      <c r="K9" s="59" t="s">
        <v>1328</v>
      </c>
      <c r="L9" s="59" t="s">
        <v>1220</v>
      </c>
      <c r="M9" s="59" t="s">
        <v>1220</v>
      </c>
      <c r="N9" s="59" t="s">
        <v>1325</v>
      </c>
      <c r="O9" s="59" t="s">
        <v>1113</v>
      </c>
      <c r="P9" s="59" t="s">
        <v>26</v>
      </c>
      <c r="Q9" s="59" t="s">
        <v>1220</v>
      </c>
      <c r="R9" s="59" t="s">
        <v>1220</v>
      </c>
      <c r="S9" s="57" t="s">
        <v>1220</v>
      </c>
      <c r="T9" s="59"/>
      <c r="U9" s="399" t="s">
        <v>1287</v>
      </c>
    </row>
    <row r="10" spans="1:21" s="3" customFormat="1" ht="51">
      <c r="A10" s="110"/>
      <c r="B10" s="375" t="s">
        <v>479</v>
      </c>
      <c r="C10" s="376">
        <v>40848</v>
      </c>
      <c r="D10" s="376">
        <v>40849</v>
      </c>
      <c r="E10" s="375" t="s">
        <v>1901</v>
      </c>
      <c r="F10" s="353" t="s">
        <v>1220</v>
      </c>
      <c r="G10" s="353" t="s">
        <v>1220</v>
      </c>
      <c r="H10" s="353" t="s">
        <v>1220</v>
      </c>
      <c r="I10" s="474" t="s">
        <v>1896</v>
      </c>
      <c r="J10" s="168" t="s">
        <v>1453</v>
      </c>
      <c r="K10" s="125" t="s">
        <v>1907</v>
      </c>
      <c r="L10" s="375" t="s">
        <v>389</v>
      </c>
      <c r="M10" s="375" t="s">
        <v>1329</v>
      </c>
      <c r="N10" s="375" t="s">
        <v>1329</v>
      </c>
      <c r="O10" s="375" t="s">
        <v>1207</v>
      </c>
      <c r="P10" s="125" t="s">
        <v>1906</v>
      </c>
      <c r="Q10" s="125" t="s">
        <v>1904</v>
      </c>
      <c r="R10" s="125" t="s">
        <v>1905</v>
      </c>
      <c r="S10" s="376">
        <v>40848</v>
      </c>
      <c r="T10" s="452"/>
      <c r="U10" s="399" t="s">
        <v>1287</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ht="38.25">
      <c r="B12" s="353" t="s">
        <v>467</v>
      </c>
      <c r="C12" s="354">
        <v>40847</v>
      </c>
      <c r="D12" s="354">
        <v>40848</v>
      </c>
      <c r="E12" s="353" t="s">
        <v>1895</v>
      </c>
      <c r="F12" s="353" t="s">
        <v>1220</v>
      </c>
      <c r="G12" s="353" t="s">
        <v>1220</v>
      </c>
      <c r="H12" s="353" t="s">
        <v>1220</v>
      </c>
      <c r="I12" s="474" t="s">
        <v>1896</v>
      </c>
      <c r="J12" s="168" t="s">
        <v>1453</v>
      </c>
      <c r="K12" s="478" t="s">
        <v>1897</v>
      </c>
      <c r="L12" s="375" t="s">
        <v>1738</v>
      </c>
      <c r="M12" s="375" t="s">
        <v>1329</v>
      </c>
      <c r="N12" s="375" t="s">
        <v>1329</v>
      </c>
      <c r="O12" s="375" t="s">
        <v>1207</v>
      </c>
      <c r="P12" s="125" t="s">
        <v>1898</v>
      </c>
      <c r="Q12" s="125" t="s">
        <v>1899</v>
      </c>
      <c r="R12" s="474"/>
      <c r="S12" s="354">
        <v>40847</v>
      </c>
      <c r="T12" s="474"/>
      <c r="U12" s="399" t="s">
        <v>1287</v>
      </c>
    </row>
    <row r="13" spans="2:21" ht="12.75">
      <c r="B13" s="375" t="s">
        <v>467</v>
      </c>
      <c r="C13" s="354">
        <v>11626</v>
      </c>
      <c r="D13" s="376" t="s">
        <v>1220</v>
      </c>
      <c r="E13" s="375" t="s">
        <v>1220</v>
      </c>
      <c r="F13" s="353"/>
      <c r="G13" s="353"/>
      <c r="H13" s="353"/>
      <c r="I13" s="474"/>
      <c r="J13" s="16" t="s">
        <v>1401</v>
      </c>
      <c r="K13" s="125" t="s">
        <v>1900</v>
      </c>
      <c r="L13" s="375"/>
      <c r="M13" s="375"/>
      <c r="N13" s="375"/>
      <c r="O13" s="452"/>
      <c r="P13" s="125"/>
      <c r="Q13" s="125"/>
      <c r="R13" s="474"/>
      <c r="S13" s="354"/>
      <c r="T13" s="474"/>
      <c r="U13" s="399"/>
    </row>
    <row r="14" spans="1:21" s="390" customFormat="1" ht="25.5">
      <c r="A14" s="23"/>
      <c r="B14" s="389" t="s">
        <v>467</v>
      </c>
      <c r="C14" s="57" t="s">
        <v>1890</v>
      </c>
      <c r="D14" s="57">
        <v>40815</v>
      </c>
      <c r="E14" s="57" t="s">
        <v>1884</v>
      </c>
      <c r="F14" s="59" t="s">
        <v>649</v>
      </c>
      <c r="G14" s="59" t="s">
        <v>1891</v>
      </c>
      <c r="H14" s="59">
        <v>1937</v>
      </c>
      <c r="I14" s="59" t="s">
        <v>830</v>
      </c>
      <c r="J14" s="59" t="s">
        <v>830</v>
      </c>
      <c r="K14" s="59" t="s">
        <v>1889</v>
      </c>
      <c r="L14" s="59" t="s">
        <v>1220</v>
      </c>
      <c r="M14" s="59" t="s">
        <v>1220</v>
      </c>
      <c r="N14" s="59" t="s">
        <v>1325</v>
      </c>
      <c r="O14" s="59" t="s">
        <v>1113</v>
      </c>
      <c r="P14" s="59" t="s">
        <v>26</v>
      </c>
      <c r="Q14" s="59" t="s">
        <v>1220</v>
      </c>
      <c r="R14" s="59" t="s">
        <v>1220</v>
      </c>
      <c r="S14" s="57" t="s">
        <v>1220</v>
      </c>
      <c r="T14" s="59"/>
      <c r="U14" s="399" t="s">
        <v>1287</v>
      </c>
    </row>
    <row r="15" spans="1:21" s="390" customFormat="1" ht="25.5">
      <c r="A15" s="23"/>
      <c r="B15" s="389" t="s">
        <v>467</v>
      </c>
      <c r="C15" s="57" t="s">
        <v>1888</v>
      </c>
      <c r="D15" s="57">
        <v>40817</v>
      </c>
      <c r="E15" s="57" t="s">
        <v>1887</v>
      </c>
      <c r="F15" s="59" t="s">
        <v>1373</v>
      </c>
      <c r="G15" s="59" t="s">
        <v>1858</v>
      </c>
      <c r="H15" s="59">
        <v>1706</v>
      </c>
      <c r="I15" s="59" t="s">
        <v>830</v>
      </c>
      <c r="J15" s="59" t="s">
        <v>830</v>
      </c>
      <c r="K15" s="59" t="s">
        <v>1889</v>
      </c>
      <c r="L15" s="59" t="s">
        <v>1220</v>
      </c>
      <c r="M15" s="59" t="s">
        <v>1220</v>
      </c>
      <c r="N15" s="59" t="s">
        <v>1325</v>
      </c>
      <c r="O15" s="59" t="s">
        <v>1113</v>
      </c>
      <c r="P15" s="59" t="s">
        <v>26</v>
      </c>
      <c r="Q15" s="59" t="s">
        <v>1220</v>
      </c>
      <c r="R15" s="59" t="s">
        <v>1220</v>
      </c>
      <c r="S15" s="57" t="s">
        <v>1220</v>
      </c>
      <c r="T15" s="59"/>
      <c r="U15" s="399" t="s">
        <v>1287</v>
      </c>
    </row>
    <row r="16" spans="1:21" s="390" customFormat="1" ht="38.25">
      <c r="A16" s="23"/>
      <c r="B16" s="391" t="s">
        <v>467</v>
      </c>
      <c r="C16" s="13">
        <v>40835</v>
      </c>
      <c r="D16" s="13" t="s">
        <v>1220</v>
      </c>
      <c r="E16" s="13" t="s">
        <v>1220</v>
      </c>
      <c r="F16" s="18" t="s">
        <v>1892</v>
      </c>
      <c r="G16" s="18" t="s">
        <v>291</v>
      </c>
      <c r="H16" s="18">
        <v>29</v>
      </c>
      <c r="I16" s="18" t="s">
        <v>830</v>
      </c>
      <c r="J16" s="18" t="s">
        <v>966</v>
      </c>
      <c r="K16" s="448" t="s">
        <v>1893</v>
      </c>
      <c r="L16" s="18" t="s">
        <v>1738</v>
      </c>
      <c r="M16" s="18" t="s">
        <v>692</v>
      </c>
      <c r="N16" s="18" t="s">
        <v>1326</v>
      </c>
      <c r="O16" s="18" t="s">
        <v>1207</v>
      </c>
      <c r="P16" s="18"/>
      <c r="Q16" s="18"/>
      <c r="R16" s="18" t="s">
        <v>1894</v>
      </c>
      <c r="S16" s="13">
        <v>40835</v>
      </c>
      <c r="T16" s="18"/>
      <c r="U16" s="399" t="s">
        <v>1287</v>
      </c>
    </row>
    <row r="17" spans="1:21" s="390" customFormat="1" ht="25.5">
      <c r="A17" s="23"/>
      <c r="B17" s="389" t="s">
        <v>467</v>
      </c>
      <c r="C17" s="57">
        <v>40825</v>
      </c>
      <c r="D17" s="57">
        <v>40815</v>
      </c>
      <c r="E17" s="57" t="s">
        <v>1885</v>
      </c>
      <c r="F17" s="59" t="s">
        <v>649</v>
      </c>
      <c r="G17" s="59" t="s">
        <v>1886</v>
      </c>
      <c r="H17" s="59">
        <v>638</v>
      </c>
      <c r="I17" s="59" t="s">
        <v>830</v>
      </c>
      <c r="J17" s="59" t="s">
        <v>830</v>
      </c>
      <c r="K17" s="59" t="s">
        <v>1328</v>
      </c>
      <c r="L17" s="59" t="s">
        <v>1220</v>
      </c>
      <c r="M17" s="59" t="s">
        <v>1220</v>
      </c>
      <c r="N17" s="59" t="s">
        <v>1325</v>
      </c>
      <c r="O17" s="59" t="s">
        <v>1113</v>
      </c>
      <c r="P17" s="59" t="s">
        <v>26</v>
      </c>
      <c r="Q17" s="59" t="s">
        <v>1220</v>
      </c>
      <c r="R17" s="59" t="s">
        <v>1220</v>
      </c>
      <c r="S17" s="57" t="s">
        <v>1220</v>
      </c>
      <c r="T17" s="59"/>
      <c r="U17" s="399" t="s">
        <v>1287</v>
      </c>
    </row>
    <row r="18" spans="1:21" s="390" customFormat="1" ht="25.5">
      <c r="A18" s="23"/>
      <c r="B18" s="389" t="s">
        <v>467</v>
      </c>
      <c r="C18" s="57">
        <v>40818</v>
      </c>
      <c r="D18" s="57">
        <v>40815</v>
      </c>
      <c r="E18" s="57" t="s">
        <v>1883</v>
      </c>
      <c r="F18" s="59" t="s">
        <v>649</v>
      </c>
      <c r="G18" s="59" t="s">
        <v>680</v>
      </c>
      <c r="H18" s="59">
        <v>685</v>
      </c>
      <c r="I18" s="59" t="s">
        <v>830</v>
      </c>
      <c r="J18" s="59" t="s">
        <v>830</v>
      </c>
      <c r="K18" s="59" t="s">
        <v>1328</v>
      </c>
      <c r="L18" s="59" t="s">
        <v>1220</v>
      </c>
      <c r="M18" s="59" t="s">
        <v>1220</v>
      </c>
      <c r="N18" s="59" t="s">
        <v>1325</v>
      </c>
      <c r="O18" s="59" t="s">
        <v>1113</v>
      </c>
      <c r="P18" s="59" t="s">
        <v>26</v>
      </c>
      <c r="Q18" s="59" t="s">
        <v>1220</v>
      </c>
      <c r="R18" s="59" t="s">
        <v>1220</v>
      </c>
      <c r="S18" s="57" t="s">
        <v>1220</v>
      </c>
      <c r="T18" s="59"/>
      <c r="U18" s="399" t="s">
        <v>1287</v>
      </c>
    </row>
    <row r="19" spans="1:21" s="4" customFormat="1" ht="12.75">
      <c r="A19" s="327"/>
      <c r="B19" s="329"/>
      <c r="C19" s="451"/>
      <c r="D19" s="329"/>
      <c r="E19" s="329"/>
      <c r="F19" s="329"/>
      <c r="G19" s="329"/>
      <c r="H19" s="329"/>
      <c r="I19" s="329"/>
      <c r="J19" s="330"/>
      <c r="K19" s="329"/>
      <c r="L19" s="329"/>
      <c r="M19" s="329"/>
      <c r="N19" s="329"/>
      <c r="O19" s="329"/>
      <c r="P19" s="329"/>
      <c r="Q19" s="329"/>
      <c r="R19" s="329"/>
      <c r="S19" s="329"/>
      <c r="T19" s="329"/>
      <c r="U19" s="329"/>
    </row>
    <row r="20" spans="1:21" s="452" customFormat="1" ht="76.5">
      <c r="A20" s="102"/>
      <c r="B20" s="391" t="s">
        <v>424</v>
      </c>
      <c r="C20" s="376">
        <v>40812</v>
      </c>
      <c r="D20" s="376">
        <v>40812</v>
      </c>
      <c r="E20" s="375" t="s">
        <v>1870</v>
      </c>
      <c r="F20" s="375" t="s">
        <v>1468</v>
      </c>
      <c r="G20" s="375" t="s">
        <v>762</v>
      </c>
      <c r="H20" s="375">
        <v>60</v>
      </c>
      <c r="I20" s="452" t="s">
        <v>830</v>
      </c>
      <c r="J20" s="16" t="s">
        <v>1879</v>
      </c>
      <c r="K20" s="125" t="s">
        <v>1871</v>
      </c>
      <c r="L20" s="375" t="s">
        <v>378</v>
      </c>
      <c r="M20" s="375" t="s">
        <v>692</v>
      </c>
      <c r="N20" s="18" t="s">
        <v>1326</v>
      </c>
      <c r="O20" s="18" t="s">
        <v>1207</v>
      </c>
      <c r="P20" s="377" t="s">
        <v>1873</v>
      </c>
      <c r="Q20" s="125" t="s">
        <v>1880</v>
      </c>
      <c r="R20" s="452" t="s">
        <v>1881</v>
      </c>
      <c r="S20" s="376">
        <v>40812</v>
      </c>
      <c r="U20" s="399" t="s">
        <v>1287</v>
      </c>
    </row>
    <row r="21" spans="1:21" s="390" customFormat="1" ht="25.5">
      <c r="A21" s="23"/>
      <c r="B21" s="389" t="s">
        <v>424</v>
      </c>
      <c r="C21" s="57">
        <v>40811</v>
      </c>
      <c r="D21" s="57">
        <v>40801</v>
      </c>
      <c r="E21" s="57" t="s">
        <v>1867</v>
      </c>
      <c r="F21" s="59" t="s">
        <v>649</v>
      </c>
      <c r="G21" s="59" t="s">
        <v>1866</v>
      </c>
      <c r="H21" s="59">
        <v>692</v>
      </c>
      <c r="I21" s="59" t="s">
        <v>830</v>
      </c>
      <c r="J21" s="59" t="s">
        <v>830</v>
      </c>
      <c r="K21" s="59" t="s">
        <v>1328</v>
      </c>
      <c r="L21" s="59" t="s">
        <v>1220</v>
      </c>
      <c r="M21" s="59" t="s">
        <v>1220</v>
      </c>
      <c r="N21" s="59" t="s">
        <v>1325</v>
      </c>
      <c r="O21" s="59" t="s">
        <v>1113</v>
      </c>
      <c r="P21" s="59" t="s">
        <v>26</v>
      </c>
      <c r="Q21" s="59" t="s">
        <v>1220</v>
      </c>
      <c r="R21" s="59" t="s">
        <v>1220</v>
      </c>
      <c r="S21" s="57" t="s">
        <v>1220</v>
      </c>
      <c r="T21" s="59"/>
      <c r="U21" s="399" t="s">
        <v>1287</v>
      </c>
    </row>
    <row r="22" spans="1:21" s="390" customFormat="1" ht="63.75">
      <c r="A22" s="23"/>
      <c r="B22" s="391" t="s">
        <v>424</v>
      </c>
      <c r="C22" s="13">
        <v>40792</v>
      </c>
      <c r="D22" s="13" t="s">
        <v>1220</v>
      </c>
      <c r="E22" s="13" t="s">
        <v>1220</v>
      </c>
      <c r="F22" s="18" t="s">
        <v>1868</v>
      </c>
      <c r="G22" s="18" t="s">
        <v>1869</v>
      </c>
      <c r="H22" s="18">
        <v>28</v>
      </c>
      <c r="I22" s="18" t="s">
        <v>830</v>
      </c>
      <c r="J22" s="18" t="s">
        <v>1453</v>
      </c>
      <c r="K22" s="448" t="s">
        <v>1875</v>
      </c>
      <c r="L22" s="18" t="s">
        <v>1882</v>
      </c>
      <c r="M22" s="18" t="s">
        <v>692</v>
      </c>
      <c r="N22" s="18" t="s">
        <v>1326</v>
      </c>
      <c r="O22" s="18" t="s">
        <v>1207</v>
      </c>
      <c r="P22" s="377" t="s">
        <v>1872</v>
      </c>
      <c r="Q22" s="19" t="s">
        <v>1876</v>
      </c>
      <c r="R22" s="18" t="s">
        <v>1874</v>
      </c>
      <c r="S22" s="13">
        <v>40792</v>
      </c>
      <c r="T22" s="448" t="s">
        <v>1877</v>
      </c>
      <c r="U22" s="477" t="s">
        <v>1878</v>
      </c>
    </row>
    <row r="23" spans="1:21" s="390" customFormat="1" ht="25.5">
      <c r="A23" s="23"/>
      <c r="B23" s="389" t="s">
        <v>424</v>
      </c>
      <c r="C23" s="57">
        <v>40797</v>
      </c>
      <c r="D23" s="57">
        <v>40787</v>
      </c>
      <c r="E23" s="57" t="s">
        <v>1865</v>
      </c>
      <c r="F23" s="59" t="s">
        <v>649</v>
      </c>
      <c r="G23" s="59" t="s">
        <v>1827</v>
      </c>
      <c r="H23" s="59">
        <v>779</v>
      </c>
      <c r="I23" s="59" t="s">
        <v>830</v>
      </c>
      <c r="J23" s="59" t="s">
        <v>830</v>
      </c>
      <c r="K23" s="59" t="s">
        <v>1328</v>
      </c>
      <c r="L23" s="59" t="s">
        <v>1220</v>
      </c>
      <c r="M23" s="59" t="s">
        <v>1220</v>
      </c>
      <c r="N23" s="59" t="s">
        <v>1325</v>
      </c>
      <c r="O23" s="59" t="s">
        <v>1113</v>
      </c>
      <c r="P23" s="59" t="s">
        <v>26</v>
      </c>
      <c r="Q23" s="59" t="s">
        <v>1220</v>
      </c>
      <c r="R23" s="59" t="s">
        <v>1220</v>
      </c>
      <c r="S23" s="57" t="s">
        <v>1220</v>
      </c>
      <c r="T23" s="59"/>
      <c r="U23" s="399" t="s">
        <v>1287</v>
      </c>
    </row>
    <row r="24" spans="1:21" s="4" customFormat="1" ht="12.75">
      <c r="A24" s="327"/>
      <c r="B24" s="386"/>
      <c r="C24" s="476"/>
      <c r="D24" s="386"/>
      <c r="E24" s="386"/>
      <c r="F24" s="386"/>
      <c r="G24" s="386"/>
      <c r="H24" s="386"/>
      <c r="I24" s="386"/>
      <c r="J24" s="387"/>
      <c r="K24" s="386"/>
      <c r="L24" s="386"/>
      <c r="M24" s="386"/>
      <c r="N24" s="386"/>
      <c r="O24" s="386"/>
      <c r="P24" s="386"/>
      <c r="Q24" s="386"/>
      <c r="R24" s="386"/>
      <c r="S24" s="386"/>
      <c r="T24" s="386"/>
      <c r="U24" s="386"/>
    </row>
    <row r="25" spans="2:21" s="23" customFormat="1" ht="25.5">
      <c r="B25" s="389" t="s">
        <v>1126</v>
      </c>
      <c r="C25" s="57">
        <v>40776</v>
      </c>
      <c r="D25" s="57">
        <v>40766</v>
      </c>
      <c r="E25" s="57" t="s">
        <v>1864</v>
      </c>
      <c r="F25" s="59" t="s">
        <v>649</v>
      </c>
      <c r="G25" s="59" t="s">
        <v>1863</v>
      </c>
      <c r="H25" s="59">
        <v>755</v>
      </c>
      <c r="I25" s="59" t="s">
        <v>830</v>
      </c>
      <c r="J25" s="59" t="s">
        <v>830</v>
      </c>
      <c r="K25" s="59" t="s">
        <v>1328</v>
      </c>
      <c r="L25" s="59" t="s">
        <v>1220</v>
      </c>
      <c r="M25" s="59" t="s">
        <v>1220</v>
      </c>
      <c r="N25" s="59" t="s">
        <v>1325</v>
      </c>
      <c r="O25" s="59" t="s">
        <v>1113</v>
      </c>
      <c r="P25" s="59" t="s">
        <v>26</v>
      </c>
      <c r="Q25" s="59" t="s">
        <v>1220</v>
      </c>
      <c r="R25" s="59" t="s">
        <v>1220</v>
      </c>
      <c r="S25" s="57" t="s">
        <v>1220</v>
      </c>
      <c r="T25" s="59"/>
      <c r="U25" s="399" t="s">
        <v>1287</v>
      </c>
    </row>
    <row r="26" spans="2:21" s="23" customFormat="1" ht="25.5">
      <c r="B26" s="389" t="s">
        <v>1126</v>
      </c>
      <c r="C26" s="57">
        <v>40762</v>
      </c>
      <c r="D26" s="57">
        <v>40751</v>
      </c>
      <c r="E26" s="57" t="s">
        <v>1862</v>
      </c>
      <c r="F26" s="59" t="s">
        <v>649</v>
      </c>
      <c r="G26" s="59" t="s">
        <v>1861</v>
      </c>
      <c r="H26" s="59">
        <v>728</v>
      </c>
      <c r="I26" s="59" t="s">
        <v>830</v>
      </c>
      <c r="J26" s="59" t="s">
        <v>830</v>
      </c>
      <c r="K26" s="59" t="s">
        <v>1328</v>
      </c>
      <c r="L26" s="59" t="s">
        <v>1220</v>
      </c>
      <c r="M26" s="59" t="s">
        <v>1220</v>
      </c>
      <c r="N26" s="59" t="s">
        <v>1325</v>
      </c>
      <c r="O26" s="59" t="s">
        <v>1113</v>
      </c>
      <c r="P26" s="59" t="s">
        <v>26</v>
      </c>
      <c r="Q26" s="59" t="s">
        <v>1220</v>
      </c>
      <c r="R26" s="59" t="s">
        <v>1220</v>
      </c>
      <c r="S26" s="57" t="s">
        <v>1220</v>
      </c>
      <c r="T26" s="59"/>
      <c r="U26" s="399" t="s">
        <v>1287</v>
      </c>
    </row>
    <row r="27" spans="1:21" s="4" customFormat="1" ht="12.75">
      <c r="A27" s="327"/>
      <c r="B27" s="329"/>
      <c r="C27" s="451"/>
      <c r="D27" s="329"/>
      <c r="E27" s="329"/>
      <c r="F27" s="329"/>
      <c r="G27" s="329"/>
      <c r="H27" s="329"/>
      <c r="I27" s="329"/>
      <c r="J27" s="330"/>
      <c r="K27" s="329"/>
      <c r="L27" s="329"/>
      <c r="M27" s="329"/>
      <c r="N27" s="329"/>
      <c r="O27" s="329"/>
      <c r="P27" s="329"/>
      <c r="Q27" s="329"/>
      <c r="R27" s="329"/>
      <c r="S27" s="329"/>
      <c r="T27" s="329"/>
      <c r="U27" s="329"/>
    </row>
    <row r="28" spans="2:21" s="23" customFormat="1" ht="25.5">
      <c r="B28" s="389" t="s">
        <v>1312</v>
      </c>
      <c r="C28" s="57">
        <v>40748</v>
      </c>
      <c r="D28" s="57">
        <v>40738</v>
      </c>
      <c r="E28" s="57" t="s">
        <v>1859</v>
      </c>
      <c r="F28" s="59" t="s">
        <v>649</v>
      </c>
      <c r="G28" s="59" t="s">
        <v>1860</v>
      </c>
      <c r="H28" s="59">
        <v>850</v>
      </c>
      <c r="I28" s="59" t="s">
        <v>830</v>
      </c>
      <c r="J28" s="59" t="s">
        <v>830</v>
      </c>
      <c r="K28" s="59" t="s">
        <v>1328</v>
      </c>
      <c r="L28" s="59" t="s">
        <v>1220</v>
      </c>
      <c r="M28" s="59" t="s">
        <v>1220</v>
      </c>
      <c r="N28" s="59" t="s">
        <v>1325</v>
      </c>
      <c r="O28" s="59" t="s">
        <v>1113</v>
      </c>
      <c r="P28" s="59" t="s">
        <v>26</v>
      </c>
      <c r="Q28" s="59" t="s">
        <v>1220</v>
      </c>
      <c r="R28" s="59" t="s">
        <v>1220</v>
      </c>
      <c r="S28" s="57" t="s">
        <v>1220</v>
      </c>
      <c r="T28" s="59"/>
      <c r="U28" s="399" t="s">
        <v>1287</v>
      </c>
    </row>
    <row r="29" spans="1:21" s="4" customFormat="1" ht="12.75">
      <c r="A29" s="327"/>
      <c r="B29" s="329"/>
      <c r="C29" s="451"/>
      <c r="D29" s="329"/>
      <c r="E29" s="329"/>
      <c r="F29" s="329"/>
      <c r="G29" s="329"/>
      <c r="H29" s="329"/>
      <c r="I29" s="329"/>
      <c r="J29" s="330"/>
      <c r="K29" s="329"/>
      <c r="L29" s="329"/>
      <c r="M29" s="329"/>
      <c r="N29" s="329"/>
      <c r="O29" s="329"/>
      <c r="P29" s="329"/>
      <c r="Q29" s="329"/>
      <c r="R29" s="329"/>
      <c r="S29" s="329"/>
      <c r="T29" s="329"/>
      <c r="U29" s="329"/>
    </row>
    <row r="30" spans="2:21" s="23" customFormat="1" ht="25.5">
      <c r="B30" s="389" t="s">
        <v>1311</v>
      </c>
      <c r="C30" s="57">
        <v>40720</v>
      </c>
      <c r="D30" s="57">
        <v>40710</v>
      </c>
      <c r="E30" s="57" t="s">
        <v>1857</v>
      </c>
      <c r="F30" s="59" t="s">
        <v>649</v>
      </c>
      <c r="G30" s="59" t="s">
        <v>1858</v>
      </c>
      <c r="H30" s="59">
        <v>626</v>
      </c>
      <c r="I30" s="59" t="s">
        <v>830</v>
      </c>
      <c r="J30" s="59" t="s">
        <v>830</v>
      </c>
      <c r="K30" s="59" t="s">
        <v>1328</v>
      </c>
      <c r="L30" s="59" t="s">
        <v>1220</v>
      </c>
      <c r="M30" s="59" t="s">
        <v>1220</v>
      </c>
      <c r="N30" s="59" t="s">
        <v>1325</v>
      </c>
      <c r="O30" s="59" t="s">
        <v>1113</v>
      </c>
      <c r="P30" s="59" t="s">
        <v>26</v>
      </c>
      <c r="Q30" s="59" t="s">
        <v>1220</v>
      </c>
      <c r="R30" s="59" t="s">
        <v>1220</v>
      </c>
      <c r="S30" s="57" t="s">
        <v>1220</v>
      </c>
      <c r="T30" s="59"/>
      <c r="U30" s="399" t="s">
        <v>1287</v>
      </c>
    </row>
    <row r="31" spans="2:21" s="23" customFormat="1" ht="25.5">
      <c r="B31" s="389" t="s">
        <v>1311</v>
      </c>
      <c r="C31" s="57">
        <v>40706</v>
      </c>
      <c r="D31" s="57">
        <v>40696</v>
      </c>
      <c r="E31" s="57" t="s">
        <v>1853</v>
      </c>
      <c r="F31" s="59" t="s">
        <v>649</v>
      </c>
      <c r="G31" s="59" t="s">
        <v>1856</v>
      </c>
      <c r="H31" s="59">
        <v>775</v>
      </c>
      <c r="I31" s="59" t="s">
        <v>830</v>
      </c>
      <c r="J31" s="59" t="s">
        <v>830</v>
      </c>
      <c r="K31" s="59" t="s">
        <v>1328</v>
      </c>
      <c r="L31" s="59" t="s">
        <v>1220</v>
      </c>
      <c r="M31" s="59" t="s">
        <v>1220</v>
      </c>
      <c r="N31" s="59" t="s">
        <v>1325</v>
      </c>
      <c r="O31" s="59" t="s">
        <v>1113</v>
      </c>
      <c r="P31" s="59" t="s">
        <v>26</v>
      </c>
      <c r="Q31" s="59" t="s">
        <v>1220</v>
      </c>
      <c r="R31" s="59" t="s">
        <v>1220</v>
      </c>
      <c r="S31" s="57" t="s">
        <v>1220</v>
      </c>
      <c r="T31" s="59"/>
      <c r="U31" s="399" t="s">
        <v>1287</v>
      </c>
    </row>
    <row r="32" spans="2:21" s="23" customFormat="1" ht="25.5">
      <c r="B32" s="389" t="s">
        <v>1311</v>
      </c>
      <c r="C32" s="57">
        <v>40699</v>
      </c>
      <c r="D32" s="57">
        <v>40688</v>
      </c>
      <c r="E32" s="57" t="s">
        <v>1854</v>
      </c>
      <c r="F32" s="59" t="s">
        <v>649</v>
      </c>
      <c r="G32" s="59" t="s">
        <v>1855</v>
      </c>
      <c r="H32" s="59">
        <v>766</v>
      </c>
      <c r="I32" s="59" t="s">
        <v>830</v>
      </c>
      <c r="J32" s="59" t="s">
        <v>830</v>
      </c>
      <c r="K32" s="59" t="s">
        <v>1328</v>
      </c>
      <c r="L32" s="59" t="s">
        <v>1220</v>
      </c>
      <c r="M32" s="59" t="s">
        <v>1220</v>
      </c>
      <c r="N32" s="59" t="s">
        <v>1325</v>
      </c>
      <c r="O32" s="59" t="s">
        <v>1113</v>
      </c>
      <c r="P32" s="59" t="s">
        <v>26</v>
      </c>
      <c r="Q32" s="59" t="s">
        <v>1220</v>
      </c>
      <c r="R32" s="59" t="s">
        <v>1220</v>
      </c>
      <c r="S32" s="57" t="s">
        <v>1220</v>
      </c>
      <c r="T32" s="59"/>
      <c r="U32" s="399" t="s">
        <v>1287</v>
      </c>
    </row>
    <row r="33" spans="1:21" s="4" customFormat="1" ht="12.75">
      <c r="A33" s="327"/>
      <c r="B33" s="329"/>
      <c r="C33" s="451"/>
      <c r="D33" s="329"/>
      <c r="E33" s="329"/>
      <c r="F33" s="329"/>
      <c r="G33" s="329"/>
      <c r="H33" s="329"/>
      <c r="I33" s="329"/>
      <c r="J33" s="330"/>
      <c r="K33" s="329"/>
      <c r="L33" s="329"/>
      <c r="M33" s="329"/>
      <c r="N33" s="329"/>
      <c r="O33" s="329"/>
      <c r="P33" s="329"/>
      <c r="Q33" s="329"/>
      <c r="R33" s="329"/>
      <c r="S33" s="329"/>
      <c r="T33" s="329"/>
      <c r="U33" s="329"/>
    </row>
    <row r="34" spans="2:21" s="23" customFormat="1" ht="25.5">
      <c r="B34" s="389" t="s">
        <v>1310</v>
      </c>
      <c r="C34" s="57">
        <v>40685</v>
      </c>
      <c r="D34" s="57">
        <v>40675</v>
      </c>
      <c r="E34" s="59" t="s">
        <v>1849</v>
      </c>
      <c r="F34" s="59" t="s">
        <v>649</v>
      </c>
      <c r="G34" s="59" t="s">
        <v>1848</v>
      </c>
      <c r="H34" s="59">
        <v>714</v>
      </c>
      <c r="I34" s="59" t="s">
        <v>830</v>
      </c>
      <c r="J34" s="59" t="s">
        <v>830</v>
      </c>
      <c r="K34" s="59" t="s">
        <v>1328</v>
      </c>
      <c r="L34" s="59" t="s">
        <v>1220</v>
      </c>
      <c r="M34" s="59" t="s">
        <v>1220</v>
      </c>
      <c r="N34" s="59" t="s">
        <v>1325</v>
      </c>
      <c r="O34" s="59" t="s">
        <v>1113</v>
      </c>
      <c r="P34" s="59" t="s">
        <v>26</v>
      </c>
      <c r="Q34" s="59" t="s">
        <v>1220</v>
      </c>
      <c r="R34" s="59" t="s">
        <v>1220</v>
      </c>
      <c r="S34" s="57" t="s">
        <v>1220</v>
      </c>
      <c r="T34" s="59"/>
      <c r="U34" s="399" t="s">
        <v>1287</v>
      </c>
    </row>
    <row r="35" spans="2:21" ht="12.75" customHeight="1">
      <c r="B35" s="375" t="s">
        <v>1310</v>
      </c>
      <c r="C35" s="354">
        <v>40664</v>
      </c>
      <c r="D35" s="354">
        <v>40664</v>
      </c>
      <c r="E35" s="353" t="s">
        <v>1852</v>
      </c>
      <c r="F35" s="375" t="s">
        <v>1367</v>
      </c>
      <c r="G35" s="375" t="s">
        <v>1851</v>
      </c>
      <c r="H35" s="353">
        <v>101</v>
      </c>
      <c r="I35" s="18" t="s">
        <v>830</v>
      </c>
      <c r="J35" s="18" t="s">
        <v>830</v>
      </c>
      <c r="K35" s="18" t="s">
        <v>1130</v>
      </c>
      <c r="L35" s="474"/>
      <c r="M35" s="474"/>
      <c r="N35" s="375" t="s">
        <v>1326</v>
      </c>
      <c r="O35" s="474"/>
      <c r="P35" s="475"/>
      <c r="Q35" s="474"/>
      <c r="R35" s="474"/>
      <c r="S35" s="354">
        <v>40664</v>
      </c>
      <c r="T35" s="474"/>
      <c r="U35" s="399" t="s">
        <v>1287</v>
      </c>
    </row>
    <row r="36" spans="2:21" s="23" customFormat="1" ht="25.5">
      <c r="B36" s="389" t="s">
        <v>1310</v>
      </c>
      <c r="C36" s="57">
        <v>40664</v>
      </c>
      <c r="D36" s="57">
        <v>40654</v>
      </c>
      <c r="E36" s="59" t="s">
        <v>1850</v>
      </c>
      <c r="F36" s="59" t="s">
        <v>649</v>
      </c>
      <c r="G36" s="59" t="s">
        <v>1411</v>
      </c>
      <c r="H36" s="59">
        <v>900</v>
      </c>
      <c r="I36" s="59" t="s">
        <v>830</v>
      </c>
      <c r="J36" s="59" t="s">
        <v>830</v>
      </c>
      <c r="K36" s="59" t="s">
        <v>1328</v>
      </c>
      <c r="L36" s="59" t="s">
        <v>1220</v>
      </c>
      <c r="M36" s="59" t="s">
        <v>1220</v>
      </c>
      <c r="N36" s="59" t="s">
        <v>1325</v>
      </c>
      <c r="O36" s="59" t="s">
        <v>1113</v>
      </c>
      <c r="P36" s="59" t="s">
        <v>26</v>
      </c>
      <c r="Q36" s="59" t="s">
        <v>1220</v>
      </c>
      <c r="R36" s="59" t="s">
        <v>1220</v>
      </c>
      <c r="S36" s="57" t="s">
        <v>1220</v>
      </c>
      <c r="T36" s="59"/>
      <c r="U36" s="399" t="s">
        <v>1287</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ht="63.75">
      <c r="B38" s="469" t="s">
        <v>1309</v>
      </c>
      <c r="C38" s="376">
        <v>40652</v>
      </c>
      <c r="D38" s="376">
        <v>40652</v>
      </c>
      <c r="E38" s="375" t="s">
        <v>1838</v>
      </c>
      <c r="F38" s="375" t="s">
        <v>406</v>
      </c>
      <c r="G38" s="375" t="s">
        <v>1095</v>
      </c>
      <c r="H38" s="375">
        <v>120</v>
      </c>
      <c r="I38" s="452" t="s">
        <v>830</v>
      </c>
      <c r="J38" s="375" t="s">
        <v>1401</v>
      </c>
      <c r="K38" s="125" t="s">
        <v>1846</v>
      </c>
      <c r="L38" s="16" t="s">
        <v>1738</v>
      </c>
      <c r="M38" s="375" t="s">
        <v>692</v>
      </c>
      <c r="N38" s="375" t="s">
        <v>1326</v>
      </c>
      <c r="O38" s="353" t="s">
        <v>1207</v>
      </c>
      <c r="P38" s="377" t="s">
        <v>1843</v>
      </c>
      <c r="Q38" s="125" t="s">
        <v>1840</v>
      </c>
      <c r="R38" s="125" t="s">
        <v>1844</v>
      </c>
      <c r="S38" s="376">
        <v>40652</v>
      </c>
      <c r="T38" s="125" t="s">
        <v>1839</v>
      </c>
      <c r="U38" s="399" t="s">
        <v>1287</v>
      </c>
    </row>
    <row r="39" spans="2:21" ht="63.75">
      <c r="B39" s="391" t="s">
        <v>1309</v>
      </c>
      <c r="C39" s="376">
        <v>40646</v>
      </c>
      <c r="D39" s="376">
        <v>40646</v>
      </c>
      <c r="E39" s="375" t="s">
        <v>1833</v>
      </c>
      <c r="F39" s="375" t="s">
        <v>1835</v>
      </c>
      <c r="G39" s="375" t="s">
        <v>166</v>
      </c>
      <c r="H39" s="375">
        <v>66</v>
      </c>
      <c r="I39" s="375" t="s">
        <v>830</v>
      </c>
      <c r="J39" s="375" t="s">
        <v>1836</v>
      </c>
      <c r="K39" s="125" t="s">
        <v>1834</v>
      </c>
      <c r="L39" s="375" t="s">
        <v>693</v>
      </c>
      <c r="M39" s="375" t="s">
        <v>692</v>
      </c>
      <c r="N39" s="375" t="s">
        <v>1326</v>
      </c>
      <c r="O39" s="353" t="s">
        <v>1207</v>
      </c>
      <c r="P39" s="377" t="s">
        <v>1842</v>
      </c>
      <c r="Q39" s="7" t="s">
        <v>1845</v>
      </c>
      <c r="R39" s="452"/>
      <c r="S39" s="376">
        <v>40646</v>
      </c>
      <c r="T39" s="125" t="s">
        <v>1837</v>
      </c>
      <c r="U39" s="399" t="s">
        <v>1287</v>
      </c>
    </row>
    <row r="40" spans="2:21" ht="119.25" customHeight="1">
      <c r="B40" s="391" t="s">
        <v>1309</v>
      </c>
      <c r="C40" s="376">
        <v>40636</v>
      </c>
      <c r="D40" s="376">
        <v>40637</v>
      </c>
      <c r="E40" s="455" t="s">
        <v>1830</v>
      </c>
      <c r="F40" s="375" t="s">
        <v>1220</v>
      </c>
      <c r="G40" s="375" t="s">
        <v>1220</v>
      </c>
      <c r="H40" s="375" t="s">
        <v>1220</v>
      </c>
      <c r="I40" s="390" t="s">
        <v>830</v>
      </c>
      <c r="J40" s="390" t="s">
        <v>1453</v>
      </c>
      <c r="K40" s="453" t="s">
        <v>1831</v>
      </c>
      <c r="L40" s="470" t="s">
        <v>378</v>
      </c>
      <c r="M40" s="375" t="s">
        <v>1329</v>
      </c>
      <c r="N40" s="353" t="s">
        <v>1329</v>
      </c>
      <c r="O40" s="353" t="s">
        <v>1207</v>
      </c>
      <c r="P40" s="377" t="s">
        <v>1841</v>
      </c>
      <c r="Q40" s="465" t="s">
        <v>1847</v>
      </c>
      <c r="R40" s="465" t="s">
        <v>1832</v>
      </c>
      <c r="S40" s="376">
        <v>40637</v>
      </c>
      <c r="T40" s="452"/>
      <c r="U40" s="399" t="s">
        <v>1287</v>
      </c>
    </row>
    <row r="41" spans="2:21" s="23" customFormat="1" ht="25.5">
      <c r="B41" s="389" t="s">
        <v>1309</v>
      </c>
      <c r="C41" s="57">
        <v>40636</v>
      </c>
      <c r="D41" s="57">
        <v>40625</v>
      </c>
      <c r="E41" s="57" t="s">
        <v>1829</v>
      </c>
      <c r="F41" s="59" t="s">
        <v>649</v>
      </c>
      <c r="G41" s="59" t="s">
        <v>93</v>
      </c>
      <c r="H41" s="59">
        <v>895</v>
      </c>
      <c r="I41" s="59" t="s">
        <v>830</v>
      </c>
      <c r="J41" s="59" t="s">
        <v>830</v>
      </c>
      <c r="K41" s="59" t="s">
        <v>1328</v>
      </c>
      <c r="L41" s="59" t="s">
        <v>1220</v>
      </c>
      <c r="M41" s="59" t="s">
        <v>1220</v>
      </c>
      <c r="N41" s="59" t="s">
        <v>1325</v>
      </c>
      <c r="O41" s="59" t="s">
        <v>1113</v>
      </c>
      <c r="P41" s="59" t="s">
        <v>26</v>
      </c>
      <c r="Q41" s="59" t="s">
        <v>1220</v>
      </c>
      <c r="R41" s="59" t="s">
        <v>1220</v>
      </c>
      <c r="S41" s="57" t="s">
        <v>1220</v>
      </c>
      <c r="T41" s="59"/>
      <c r="U41" s="399" t="s">
        <v>1287</v>
      </c>
    </row>
    <row r="42" spans="1:21" s="4" customFormat="1" ht="12.75">
      <c r="A42" s="327"/>
      <c r="B42" s="329"/>
      <c r="C42" s="451"/>
      <c r="D42" s="329"/>
      <c r="E42" s="329"/>
      <c r="F42" s="329"/>
      <c r="G42" s="329"/>
      <c r="H42" s="329"/>
      <c r="I42" s="329"/>
      <c r="J42" s="330"/>
      <c r="K42" s="329"/>
      <c r="L42" s="329"/>
      <c r="M42" s="329"/>
      <c r="N42" s="329"/>
      <c r="O42" s="329"/>
      <c r="P42" s="329"/>
      <c r="Q42" s="329"/>
      <c r="R42" s="329"/>
      <c r="S42" s="329"/>
      <c r="T42" s="329"/>
      <c r="U42" s="329"/>
    </row>
    <row r="43" spans="2:21" s="23" customFormat="1" ht="25.5">
      <c r="B43" s="389" t="s">
        <v>1308</v>
      </c>
      <c r="C43" s="57">
        <v>40622</v>
      </c>
      <c r="D43" s="57">
        <v>40612</v>
      </c>
      <c r="E43" s="57" t="s">
        <v>1826</v>
      </c>
      <c r="F43" s="59" t="s">
        <v>649</v>
      </c>
      <c r="G43" s="59" t="s">
        <v>1827</v>
      </c>
      <c r="H43" s="59">
        <v>799</v>
      </c>
      <c r="I43" s="59" t="s">
        <v>830</v>
      </c>
      <c r="J43" s="59" t="s">
        <v>830</v>
      </c>
      <c r="K43" s="59" t="s">
        <v>1328</v>
      </c>
      <c r="L43" s="59" t="s">
        <v>1220</v>
      </c>
      <c r="M43" s="59" t="s">
        <v>1220</v>
      </c>
      <c r="N43" s="59" t="s">
        <v>1325</v>
      </c>
      <c r="O43" s="59" t="s">
        <v>1113</v>
      </c>
      <c r="P43" s="59" t="s">
        <v>26</v>
      </c>
      <c r="Q43" s="59" t="s">
        <v>1220</v>
      </c>
      <c r="R43" s="59" t="s">
        <v>1220</v>
      </c>
      <c r="S43" s="57" t="s">
        <v>1220</v>
      </c>
      <c r="T43" s="59"/>
      <c r="U43" s="399" t="s">
        <v>1287</v>
      </c>
    </row>
    <row r="44" spans="2:21" s="23" customFormat="1" ht="25.5">
      <c r="B44" s="389" t="s">
        <v>1308</v>
      </c>
      <c r="C44" s="57">
        <v>40615</v>
      </c>
      <c r="D44" s="57">
        <v>40611</v>
      </c>
      <c r="E44" s="57" t="s">
        <v>1825</v>
      </c>
      <c r="F44" s="59" t="s">
        <v>649</v>
      </c>
      <c r="G44" s="59" t="s">
        <v>771</v>
      </c>
      <c r="H44" s="59">
        <v>805</v>
      </c>
      <c r="I44" s="59" t="s">
        <v>830</v>
      </c>
      <c r="J44" s="59" t="s">
        <v>830</v>
      </c>
      <c r="K44" s="59" t="s">
        <v>1328</v>
      </c>
      <c r="L44" s="59" t="s">
        <v>1220</v>
      </c>
      <c r="M44" s="59" t="s">
        <v>1220</v>
      </c>
      <c r="N44" s="59" t="s">
        <v>1325</v>
      </c>
      <c r="O44" s="59" t="s">
        <v>1113</v>
      </c>
      <c r="P44" s="59" t="s">
        <v>26</v>
      </c>
      <c r="Q44" s="59" t="s">
        <v>1220</v>
      </c>
      <c r="R44" s="59" t="s">
        <v>1220</v>
      </c>
      <c r="S44" s="57" t="s">
        <v>1220</v>
      </c>
      <c r="T44" s="59"/>
      <c r="U44" s="399" t="s">
        <v>1287</v>
      </c>
    </row>
    <row r="45" spans="2:21" s="23" customFormat="1" ht="25.5">
      <c r="B45" s="389" t="s">
        <v>1308</v>
      </c>
      <c r="C45" s="57">
        <v>40608</v>
      </c>
      <c r="D45" s="57">
        <v>40598</v>
      </c>
      <c r="E45" s="57" t="s">
        <v>1828</v>
      </c>
      <c r="F45" s="59" t="s">
        <v>649</v>
      </c>
      <c r="G45" s="59" t="s">
        <v>1121</v>
      </c>
      <c r="H45" s="59">
        <v>800</v>
      </c>
      <c r="I45" s="59" t="s">
        <v>830</v>
      </c>
      <c r="J45" s="59" t="s">
        <v>830</v>
      </c>
      <c r="K45" s="59" t="s">
        <v>1328</v>
      </c>
      <c r="L45" s="59" t="s">
        <v>1220</v>
      </c>
      <c r="M45" s="59" t="s">
        <v>1220</v>
      </c>
      <c r="N45" s="59" t="s">
        <v>1325</v>
      </c>
      <c r="O45" s="59" t="s">
        <v>1113</v>
      </c>
      <c r="P45" s="59" t="s">
        <v>26</v>
      </c>
      <c r="Q45" s="59" t="s">
        <v>1220</v>
      </c>
      <c r="R45" s="59" t="s">
        <v>1220</v>
      </c>
      <c r="S45" s="57" t="s">
        <v>1220</v>
      </c>
      <c r="T45" s="59"/>
      <c r="U45" s="399" t="s">
        <v>1287</v>
      </c>
    </row>
    <row r="46" spans="1:21" s="4" customFormat="1" ht="12.75">
      <c r="A46" s="327"/>
      <c r="B46" s="329"/>
      <c r="C46" s="451"/>
      <c r="D46" s="329"/>
      <c r="E46" s="329"/>
      <c r="F46" s="329"/>
      <c r="G46" s="329"/>
      <c r="H46" s="329"/>
      <c r="I46" s="329"/>
      <c r="J46" s="330"/>
      <c r="K46" s="329"/>
      <c r="L46" s="329"/>
      <c r="M46" s="329"/>
      <c r="N46" s="329"/>
      <c r="O46" s="329"/>
      <c r="P46" s="329"/>
      <c r="Q46" s="329"/>
      <c r="R46" s="329"/>
      <c r="S46" s="329"/>
      <c r="T46" s="329"/>
      <c r="U46" s="329"/>
    </row>
    <row r="47" spans="2:21" ht="89.25">
      <c r="B47" s="375" t="s">
        <v>1307</v>
      </c>
      <c r="C47" s="354">
        <v>40584</v>
      </c>
      <c r="D47" s="354">
        <v>40585</v>
      </c>
      <c r="E47" s="375" t="s">
        <v>1819</v>
      </c>
      <c r="F47" s="375" t="s">
        <v>1220</v>
      </c>
      <c r="G47" s="375" t="s">
        <v>1220</v>
      </c>
      <c r="H47" s="375" t="s">
        <v>1220</v>
      </c>
      <c r="I47" s="375" t="s">
        <v>830</v>
      </c>
      <c r="J47" s="375" t="s">
        <v>1453</v>
      </c>
      <c r="K47" s="125" t="s">
        <v>1820</v>
      </c>
      <c r="L47" s="375" t="s">
        <v>1738</v>
      </c>
      <c r="M47" s="375" t="s">
        <v>1329</v>
      </c>
      <c r="N47" s="353" t="s">
        <v>1329</v>
      </c>
      <c r="O47" s="353" t="s">
        <v>1207</v>
      </c>
      <c r="P47" s="377" t="s">
        <v>1823</v>
      </c>
      <c r="Q47" s="125" t="s">
        <v>1821</v>
      </c>
      <c r="R47" s="125" t="s">
        <v>1822</v>
      </c>
      <c r="S47" s="354">
        <v>40585</v>
      </c>
      <c r="T47" s="125" t="s">
        <v>1824</v>
      </c>
      <c r="U47" s="399" t="s">
        <v>1287</v>
      </c>
    </row>
    <row r="48" spans="2:21" s="23" customFormat="1" ht="25.5">
      <c r="B48" s="389" t="s">
        <v>1307</v>
      </c>
      <c r="C48" s="57">
        <v>40215</v>
      </c>
      <c r="D48" s="57">
        <v>40569</v>
      </c>
      <c r="E48" s="59" t="s">
        <v>1817</v>
      </c>
      <c r="F48" s="59" t="s">
        <v>649</v>
      </c>
      <c r="G48" s="59" t="s">
        <v>1818</v>
      </c>
      <c r="H48" s="59">
        <v>739</v>
      </c>
      <c r="I48" s="59" t="s">
        <v>830</v>
      </c>
      <c r="J48" s="59" t="s">
        <v>830</v>
      </c>
      <c r="K48" s="59" t="s">
        <v>1328</v>
      </c>
      <c r="L48" s="59" t="s">
        <v>1220</v>
      </c>
      <c r="M48" s="59" t="s">
        <v>1220</v>
      </c>
      <c r="N48" s="59" t="s">
        <v>1325</v>
      </c>
      <c r="O48" s="59" t="s">
        <v>1113</v>
      </c>
      <c r="P48" s="59" t="s">
        <v>26</v>
      </c>
      <c r="Q48" s="59" t="s">
        <v>1220</v>
      </c>
      <c r="R48" s="59" t="s">
        <v>1220</v>
      </c>
      <c r="S48" s="57" t="s">
        <v>1220</v>
      </c>
      <c r="T48" s="59"/>
      <c r="U48" s="399" t="s">
        <v>1287</v>
      </c>
    </row>
    <row r="49" spans="1:21" s="4" customFormat="1" ht="12.75">
      <c r="A49" s="327"/>
      <c r="B49" s="329"/>
      <c r="C49" s="451"/>
      <c r="D49" s="329"/>
      <c r="E49" s="329"/>
      <c r="F49" s="329"/>
      <c r="G49" s="329"/>
      <c r="H49" s="329"/>
      <c r="I49" s="329"/>
      <c r="J49" s="330"/>
      <c r="K49" s="329"/>
      <c r="L49" s="329"/>
      <c r="M49" s="329"/>
      <c r="N49" s="329"/>
      <c r="O49" s="329"/>
      <c r="P49" s="329"/>
      <c r="Q49" s="329"/>
      <c r="R49" s="329"/>
      <c r="S49" s="329"/>
      <c r="T49" s="329"/>
      <c r="U49" s="329"/>
    </row>
    <row r="50" spans="2:21" s="23" customFormat="1" ht="25.5">
      <c r="B50" s="379" t="s">
        <v>1305</v>
      </c>
      <c r="C50" s="57">
        <v>40566</v>
      </c>
      <c r="D50" s="57">
        <v>40556</v>
      </c>
      <c r="E50" s="59" t="s">
        <v>1744</v>
      </c>
      <c r="F50" s="59" t="s">
        <v>649</v>
      </c>
      <c r="G50" s="59" t="s">
        <v>185</v>
      </c>
      <c r="H50" s="59">
        <v>817</v>
      </c>
      <c r="I50" s="59" t="s">
        <v>830</v>
      </c>
      <c r="J50" s="59" t="s">
        <v>830</v>
      </c>
      <c r="K50" s="59" t="s">
        <v>1328</v>
      </c>
      <c r="L50" s="59" t="s">
        <v>1220</v>
      </c>
      <c r="M50" s="59" t="s">
        <v>1220</v>
      </c>
      <c r="N50" s="59" t="s">
        <v>1325</v>
      </c>
      <c r="O50" s="59" t="s">
        <v>1113</v>
      </c>
      <c r="P50" s="59" t="s">
        <v>26</v>
      </c>
      <c r="Q50" s="59" t="s">
        <v>1220</v>
      </c>
      <c r="R50" s="59" t="s">
        <v>1220</v>
      </c>
      <c r="S50" s="57" t="s">
        <v>1220</v>
      </c>
      <c r="T50" s="59"/>
      <c r="U50" s="399" t="s">
        <v>1287</v>
      </c>
    </row>
    <row r="51" spans="2:21" s="23" customFormat="1" ht="25.5">
      <c r="B51" s="379" t="s">
        <v>1305</v>
      </c>
      <c r="C51" s="57">
        <v>40552</v>
      </c>
      <c r="D51" s="57">
        <v>40548</v>
      </c>
      <c r="E51" s="59" t="s">
        <v>1743</v>
      </c>
      <c r="F51" s="59" t="s">
        <v>649</v>
      </c>
      <c r="G51" s="59" t="s">
        <v>1745</v>
      </c>
      <c r="H51" s="59">
        <v>807</v>
      </c>
      <c r="I51" s="59" t="s">
        <v>830</v>
      </c>
      <c r="J51" s="59" t="s">
        <v>830</v>
      </c>
      <c r="K51" s="59" t="s">
        <v>1328</v>
      </c>
      <c r="L51" s="59" t="s">
        <v>1220</v>
      </c>
      <c r="M51" s="59" t="s">
        <v>1220</v>
      </c>
      <c r="N51" s="59" t="s">
        <v>1325</v>
      </c>
      <c r="O51" s="59" t="s">
        <v>1113</v>
      </c>
      <c r="P51" s="59" t="s">
        <v>26</v>
      </c>
      <c r="Q51" s="59" t="s">
        <v>1220</v>
      </c>
      <c r="R51" s="59" t="s">
        <v>1220</v>
      </c>
      <c r="S51" s="57" t="s">
        <v>1220</v>
      </c>
      <c r="T51" s="59"/>
      <c r="U51" s="399" t="s">
        <v>1287</v>
      </c>
    </row>
    <row r="52" spans="2:21" s="23" customFormat="1" ht="12.75">
      <c r="B52" s="201"/>
      <c r="C52" s="25"/>
      <c r="D52" s="25"/>
      <c r="E52" s="25"/>
      <c r="F52" s="26"/>
      <c r="G52" s="27"/>
      <c r="H52" s="26"/>
      <c r="I52" s="26"/>
      <c r="J52" s="26"/>
      <c r="K52" s="28"/>
      <c r="L52" s="28"/>
      <c r="M52" s="28"/>
      <c r="N52" s="27"/>
      <c r="O52" s="28"/>
      <c r="P52" s="27"/>
      <c r="Q52" s="202"/>
      <c r="R52" s="26"/>
      <c r="S52" s="25"/>
      <c r="T52" s="28"/>
      <c r="U52" s="33"/>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sheetData>
  <sheetProtection/>
  <printOptions/>
  <pageMargins left="0.7" right="0.7" top="0.75" bottom="0.75" header="0.3" footer="0.3"/>
  <pageSetup horizontalDpi="90" verticalDpi="90" orientation="portrait" r:id="rId1"/>
</worksheet>
</file>

<file path=xl/worksheets/sheet9.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01" t="s">
        <v>1742</v>
      </c>
      <c r="B1" s="501"/>
      <c r="C1" s="501"/>
      <c r="D1" s="501"/>
      <c r="E1" s="501"/>
      <c r="F1" s="501"/>
      <c r="G1" s="501"/>
      <c r="H1" s="501"/>
      <c r="I1" s="501"/>
      <c r="J1" s="501"/>
    </row>
    <row r="2" ht="23.25" customHeight="1" thickBot="1">
      <c r="A2" s="145" t="s">
        <v>833</v>
      </c>
    </row>
    <row r="3" spans="1:10" ht="33" thickBot="1">
      <c r="A3" s="42" t="s">
        <v>1317</v>
      </c>
      <c r="B3" s="42" t="s">
        <v>1318</v>
      </c>
      <c r="C3" s="42" t="s">
        <v>1300</v>
      </c>
      <c r="D3" s="42" t="s">
        <v>1301</v>
      </c>
      <c r="E3" s="42" t="s">
        <v>1302</v>
      </c>
      <c r="F3" s="221" t="s">
        <v>1303</v>
      </c>
      <c r="G3" s="263" t="s">
        <v>891</v>
      </c>
      <c r="H3" s="245" t="s">
        <v>892</v>
      </c>
      <c r="I3" s="245" t="s">
        <v>893</v>
      </c>
      <c r="J3" s="245" t="s">
        <v>894</v>
      </c>
    </row>
    <row r="4" spans="1:10" ht="23.25" customHeight="1" thickBot="1">
      <c r="A4" s="34" t="s">
        <v>1305</v>
      </c>
      <c r="B4" s="34" t="s">
        <v>1306</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1307</v>
      </c>
      <c r="B5" s="211" t="s">
        <v>1306</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1308</v>
      </c>
      <c r="B6" s="34" t="s">
        <v>1306</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1309</v>
      </c>
      <c r="B7" s="34" t="s">
        <v>1306</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1310</v>
      </c>
      <c r="B8" s="34" t="s">
        <v>1306</v>
      </c>
      <c r="C8" s="35">
        <f>21*60*12</f>
        <v>15120</v>
      </c>
      <c r="D8" s="35">
        <v>0</v>
      </c>
      <c r="E8" s="175">
        <f t="shared" si="2"/>
        <v>15120</v>
      </c>
      <c r="F8" s="224">
        <v>0</v>
      </c>
      <c r="G8" s="294">
        <f t="shared" si="0"/>
        <v>1</v>
      </c>
      <c r="H8" s="270">
        <v>0</v>
      </c>
      <c r="I8" s="240">
        <v>0</v>
      </c>
      <c r="J8" s="295">
        <f t="shared" si="1"/>
        <v>1</v>
      </c>
    </row>
    <row r="9" spans="1:10" ht="23.25" customHeight="1" thickBot="1">
      <c r="A9" s="34" t="s">
        <v>1311</v>
      </c>
      <c r="B9" s="34" t="s">
        <v>1306</v>
      </c>
      <c r="C9" s="35">
        <f>22*60*12</f>
        <v>15840</v>
      </c>
      <c r="D9" s="35">
        <v>0</v>
      </c>
      <c r="E9" s="175">
        <f t="shared" si="2"/>
        <v>15840</v>
      </c>
      <c r="F9" s="224">
        <v>0</v>
      </c>
      <c r="G9" s="294">
        <f t="shared" si="0"/>
        <v>1</v>
      </c>
      <c r="H9" s="270">
        <v>0</v>
      </c>
      <c r="I9" s="240">
        <v>0</v>
      </c>
      <c r="J9" s="295">
        <f t="shared" si="1"/>
        <v>1</v>
      </c>
    </row>
    <row r="10" spans="1:10" ht="23.25" customHeight="1" thickBot="1">
      <c r="A10" s="34" t="s">
        <v>1312</v>
      </c>
      <c r="B10" s="34" t="s">
        <v>1306</v>
      </c>
      <c r="C10" s="35">
        <f>20*60*12</f>
        <v>14400</v>
      </c>
      <c r="D10" s="35">
        <v>0</v>
      </c>
      <c r="E10" s="175">
        <f t="shared" si="2"/>
        <v>14400</v>
      </c>
      <c r="F10" s="224">
        <v>0</v>
      </c>
      <c r="G10" s="294">
        <f t="shared" si="0"/>
        <v>1</v>
      </c>
      <c r="H10" s="270">
        <v>0</v>
      </c>
      <c r="I10" s="240">
        <v>0</v>
      </c>
      <c r="J10" s="295">
        <f t="shared" si="1"/>
        <v>1</v>
      </c>
    </row>
    <row r="11" spans="1:10" ht="23.25" customHeight="1" thickBot="1">
      <c r="A11" s="34" t="s">
        <v>1313</v>
      </c>
      <c r="B11" s="34" t="s">
        <v>1306</v>
      </c>
      <c r="C11" s="35">
        <f>23*60*12</f>
        <v>16560</v>
      </c>
      <c r="D11" s="35">
        <v>0</v>
      </c>
      <c r="E11" s="175">
        <f t="shared" si="2"/>
        <v>16560</v>
      </c>
      <c r="F11" s="224">
        <v>0</v>
      </c>
      <c r="G11" s="294">
        <f t="shared" si="0"/>
        <v>1</v>
      </c>
      <c r="H11" s="270">
        <v>0</v>
      </c>
      <c r="I11" s="240">
        <v>0</v>
      </c>
      <c r="J11" s="295">
        <f t="shared" si="1"/>
        <v>1</v>
      </c>
    </row>
    <row r="12" spans="1:10" ht="23.25" customHeight="1" thickBot="1">
      <c r="A12" s="34" t="s">
        <v>1314</v>
      </c>
      <c r="B12" s="34" t="s">
        <v>1306</v>
      </c>
      <c r="C12" s="35">
        <f>22*60*12</f>
        <v>15840</v>
      </c>
      <c r="D12" s="35">
        <v>0</v>
      </c>
      <c r="E12" s="175">
        <f t="shared" si="2"/>
        <v>15840</v>
      </c>
      <c r="F12" s="224">
        <v>62</v>
      </c>
      <c r="G12" s="294">
        <f t="shared" si="0"/>
        <v>0.9960858585858586</v>
      </c>
      <c r="H12" s="270">
        <v>0</v>
      </c>
      <c r="I12" s="240">
        <v>0</v>
      </c>
      <c r="J12" s="295">
        <f t="shared" si="1"/>
        <v>0.9960858585858586</v>
      </c>
    </row>
    <row r="13" spans="1:10" ht="23.25" customHeight="1" thickBot="1">
      <c r="A13" s="37" t="s">
        <v>1315</v>
      </c>
      <c r="B13" s="37" t="s">
        <v>1306</v>
      </c>
      <c r="C13" s="35">
        <f>21*60*12</f>
        <v>15120</v>
      </c>
      <c r="D13" s="35">
        <v>0</v>
      </c>
      <c r="E13" s="175">
        <f t="shared" si="2"/>
        <v>15120</v>
      </c>
      <c r="F13" s="224">
        <v>29</v>
      </c>
      <c r="G13" s="294">
        <f t="shared" si="0"/>
        <v>0.9980820105820106</v>
      </c>
      <c r="H13" s="270">
        <v>0</v>
      </c>
      <c r="I13" s="240">
        <v>0</v>
      </c>
      <c r="J13" s="295">
        <f t="shared" si="1"/>
        <v>0.9980820105820106</v>
      </c>
    </row>
    <row r="14" spans="1:10" ht="23.25" customHeight="1" thickBot="1">
      <c r="A14" s="37" t="s">
        <v>1392</v>
      </c>
      <c r="B14" s="37" t="s">
        <v>1306</v>
      </c>
      <c r="C14" s="35">
        <f>19*60*12</f>
        <v>13680</v>
      </c>
      <c r="D14" s="35">
        <v>0</v>
      </c>
      <c r="E14" s="175">
        <f t="shared" si="2"/>
        <v>13680</v>
      </c>
      <c r="F14" s="224">
        <v>0</v>
      </c>
      <c r="G14" s="294">
        <f t="shared" si="0"/>
        <v>1</v>
      </c>
      <c r="H14" s="270">
        <v>0</v>
      </c>
      <c r="I14" s="240">
        <v>0</v>
      </c>
      <c r="J14" s="295">
        <f t="shared" si="1"/>
        <v>1</v>
      </c>
    </row>
    <row r="15" spans="1:10" ht="23.25" customHeight="1" thickBot="1">
      <c r="A15" s="37" t="s">
        <v>1393</v>
      </c>
      <c r="B15" s="37" t="s">
        <v>1306</v>
      </c>
      <c r="C15" s="35">
        <f>19*60*12</f>
        <v>13680</v>
      </c>
      <c r="D15" s="35">
        <v>0</v>
      </c>
      <c r="E15" s="175">
        <f t="shared" si="2"/>
        <v>13680</v>
      </c>
      <c r="F15" s="230">
        <v>0</v>
      </c>
      <c r="G15" s="294">
        <f t="shared" si="0"/>
        <v>1</v>
      </c>
      <c r="H15" s="270">
        <v>0</v>
      </c>
      <c r="I15" s="240">
        <v>0</v>
      </c>
      <c r="J15" s="295">
        <f t="shared" si="1"/>
        <v>1</v>
      </c>
    </row>
    <row r="16" spans="1:10" ht="23.25" customHeight="1">
      <c r="A16" s="502" t="s">
        <v>1485</v>
      </c>
      <c r="B16" s="502" t="s">
        <v>1306</v>
      </c>
      <c r="C16" s="40">
        <f>SUM(C4:C15)</f>
        <v>181440</v>
      </c>
      <c r="D16" s="504">
        <f>SUM(D4:D15)</f>
        <v>0</v>
      </c>
      <c r="E16" s="506">
        <f>C16-D16</f>
        <v>181440</v>
      </c>
      <c r="F16" s="508">
        <f>SUM(F4:F15)</f>
        <v>157</v>
      </c>
      <c r="G16" s="510">
        <f>(C16-F16)/C16</f>
        <v>0.9991347001763669</v>
      </c>
      <c r="H16" s="512">
        <f>SUM(H4:H15)</f>
        <v>0</v>
      </c>
      <c r="I16" s="513">
        <f>SUM(I4:I15)</f>
        <v>0</v>
      </c>
      <c r="J16" s="513"/>
    </row>
    <row r="17" spans="1:10" ht="23.25" customHeight="1" thickBot="1">
      <c r="A17" s="503"/>
      <c r="B17" s="503"/>
      <c r="C17" s="41" t="s">
        <v>1486</v>
      </c>
      <c r="D17" s="505"/>
      <c r="E17" s="507"/>
      <c r="F17" s="509"/>
      <c r="G17" s="511"/>
      <c r="H17" s="509"/>
      <c r="I17" s="509"/>
      <c r="J17" s="509"/>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dfarley</cp:lastModifiedBy>
  <cp:lastPrinted>2010-06-01T12:56:03Z</cp:lastPrinted>
  <dcterms:created xsi:type="dcterms:W3CDTF">2006-03-02T20:08:25Z</dcterms:created>
  <dcterms:modified xsi:type="dcterms:W3CDTF">2012-08-01T14:21:24Z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