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38250" windowHeight="11205" activeTab="1"/>
  </bookViews>
  <sheets>
    <sheet name="Sheet2" sheetId="9" r:id="rId1"/>
    <sheet name="DAESAMT" sheetId="11" r:id="rId2"/>
    <sheet name="DAEPAMT" sheetId="10" r:id="rId3"/>
    <sheet name="Calculation" sheetId="12" r:id="rId4"/>
  </sheets>
  <calcPr calcId="125725"/>
</workbook>
</file>

<file path=xl/calcChain.xml><?xml version="1.0" encoding="utf-8"?>
<calcChain xmlns="http://schemas.openxmlformats.org/spreadsheetml/2006/main">
  <c r="AD36" i="10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G34"/>
  <c r="G32"/>
  <c r="G31"/>
  <c r="G30"/>
  <c r="G29"/>
  <c r="G27"/>
  <c r="G26"/>
  <c r="G25"/>
  <c r="G24"/>
  <c r="H34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32"/>
  <c r="H31"/>
  <c r="H30"/>
  <c r="H29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7"/>
  <c r="H26"/>
  <c r="H25"/>
  <c r="H24"/>
  <c r="AD23" i="11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9"/>
  <c r="G18"/>
  <c r="G17"/>
  <c r="G16"/>
  <c r="AD8" i="12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</calcChain>
</file>

<file path=xl/sharedStrings.xml><?xml version="1.0" encoding="utf-8"?>
<sst xmlns="http://schemas.openxmlformats.org/spreadsheetml/2006/main" count="515" uniqueCount="178">
  <si>
    <t>RECORDER</t>
  </si>
  <si>
    <t>TOTAL</t>
  </si>
  <si>
    <t>MAXIMUM</t>
  </si>
  <si>
    <t>MINIMUM</t>
  </si>
  <si>
    <t>INTERVALCOUNT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</si>
  <si>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</si>
  <si>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</si>
  <si>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</si>
  <si>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</si>
  <si>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</si>
  <si>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</si>
  <si>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</si>
  <si>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</si>
  <si>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</si>
  <si>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</si>
  <si>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</si>
  <si>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</si>
  <si>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</si>
  <si>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</si>
  <si>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</si>
  <si>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</si>
  <si>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</si>
  <si>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</si>
  <si>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</si>
  <si>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</si>
  <si>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</si>
  <si>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</si>
  <si>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</si>
  <si>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</si>
  <si>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</si>
  <si>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</si>
  <si>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</si>
  <si>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</si>
  <si>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</si>
  <si>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</si>
  <si>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</si>
  <si>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</si>
  <si>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</si>
  <si>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</si>
  <si>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</si>
  <si>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</si>
  <si>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</si>
  <si>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</si>
  <si>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</si>
  <si>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</si>
  <si>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</si>
  <si>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</si>
  <si>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</si>
  <si>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</si>
  <si>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</si>
  <si>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</si>
  <si>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</si>
  <si>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</si>
  <si>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</si>
  <si>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</si>
  <si>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</si>
  <si>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</si>
  <si>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</si>
  <si>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</si>
  <si>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</si>
  <si>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</si>
  <si>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</si>
  <si>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</si>
  <si>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</si>
  <si>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</si>
  <si>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</si>
  <si>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</si>
  <si>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</si>
  <si>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</si>
  <si>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</si>
  <si>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</si>
  <si>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</si>
  <si>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</si>
  <si>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</si>
  <si>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</si>
  <si>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</si>
  <si>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</si>
  <si>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</si>
  <si>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</si>
  <si>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</si>
  <si>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</si>
  <si>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</si>
  <si>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</si>
  <si>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</si>
  <si>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</si>
  <si>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</si>
  <si>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</si>
  <si>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</si>
  <si>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</si>
  <si>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</si>
  <si>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</si>
  <si>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</si>
  <si>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</si>
  <si>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</si>
  <si>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</si>
  <si>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</si>
  <si>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</si>
  <si>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</si>
  <si>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</si>
  <si>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</si>
  <si>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</si>
  <si>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</si>
  <si>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</si>
  <si>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</si>
  <si>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</si>
  <si>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</si>
  <si>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DAEPAMTQSETOT_19</t>
  </si>
  <si>
    <t>DAERS_19</t>
  </si>
  <si>
    <t>LADAMWAMT_19</t>
  </si>
  <si>
    <t>DAE_19</t>
  </si>
  <si>
    <t>RTOBL_19_HB_HOUSTON_LZ_HOUSTON</t>
  </si>
  <si>
    <t>DAES_19_HB_NORTH</t>
  </si>
  <si>
    <t>DAEP_19_LZ_NORTH</t>
  </si>
  <si>
    <t>DAEP_19_LZ_WEST</t>
  </si>
  <si>
    <t>RTOBL_19_HB_WEST_LZ_WEST</t>
  </si>
  <si>
    <t>DAEP_19_HB_WEST</t>
  </si>
  <si>
    <t>DAEP_19_HB_NORTH</t>
  </si>
  <si>
    <t>DAEP_19_LZ_HOUSTON</t>
  </si>
  <si>
    <t>DAES_19_HB_SOUTH</t>
  </si>
  <si>
    <t>DAEP_19_HB_SOUTH</t>
  </si>
  <si>
    <t>DAEP_19_LZ_SOUTH</t>
  </si>
  <si>
    <t>RTOBL_19_HB_SOUTH_LZ_SOUTH</t>
  </si>
  <si>
    <t>DAEP_19_HB_HOUSTON</t>
  </si>
  <si>
    <t>DASPP_HB_HOUSTON</t>
  </si>
  <si>
    <t>DASPP_HB_NORTH</t>
  </si>
  <si>
    <t>DASPP_HB_SOUTH</t>
  </si>
  <si>
    <t>DASPP_HB_WEST</t>
  </si>
  <si>
    <t>DASPP_LZ_HOUSTON</t>
  </si>
  <si>
    <t>DASPP_LZ_NORTH</t>
  </si>
  <si>
    <t>DASPP_LZ_SOUTH</t>
  </si>
  <si>
    <t>DASPP_LZ_WEST</t>
  </si>
  <si>
    <t>DAMWAMTTOT</t>
  </si>
  <si>
    <t>DAESAMTTOT</t>
  </si>
  <si>
    <t>DAETOT</t>
  </si>
  <si>
    <t>RMRDAMWREVTOT</t>
  </si>
  <si>
    <t>Description</t>
  </si>
  <si>
    <t>DAMOUTPUT- Total Make Whole  Dollars</t>
  </si>
  <si>
    <t>DAMOUTPUT- Total DAM RMR Revenue</t>
  </si>
  <si>
    <t>DA Total Energy</t>
  </si>
  <si>
    <t>MODE Extracts</t>
  </si>
  <si>
    <t>Settled Make Whole Charge to QSE</t>
  </si>
  <si>
    <t>QSE's DA Energy Ratio Share</t>
  </si>
  <si>
    <t>QSE's DA Energy</t>
  </si>
  <si>
    <t>CODE Extracts- DAMOUTPUT</t>
  </si>
  <si>
    <t>RTOBL_19_HB_NORTH_LZ_NORTH</t>
  </si>
  <si>
    <t>DA Energy Purchase QSE</t>
  </si>
  <si>
    <t>CODE Extracts- MKTINPUT</t>
  </si>
  <si>
    <t>Real Time Obligations</t>
  </si>
  <si>
    <t>Total Make Whole  Dollars</t>
  </si>
  <si>
    <t>Total DAM RMR Revenue</t>
  </si>
  <si>
    <t>DAESR_19_X_UNIT1_X_1</t>
  </si>
  <si>
    <t>DAES_19_Y_UNIT2</t>
  </si>
  <si>
    <t>DASPP_X_UNIT1_X_1</t>
  </si>
  <si>
    <t>DASPP_Y_UNIT2</t>
  </si>
  <si>
    <t>Sum of all Sales</t>
  </si>
  <si>
    <t>DAE Sales Settled</t>
  </si>
  <si>
    <t>DAE Sales at Settlement Point</t>
  </si>
  <si>
    <t>DASPP</t>
  </si>
  <si>
    <t>DAE Purchases at Settlement Point</t>
  </si>
  <si>
    <t>HUB Purchases</t>
  </si>
  <si>
    <t>DASPPs</t>
  </si>
  <si>
    <t>Zone Purchases</t>
  </si>
  <si>
    <t>Total QSE DAEP</t>
  </si>
  <si>
    <t>RTOBL_19_A_UNIT1_HB_NORTH</t>
  </si>
  <si>
    <t>RTOBL_19_B_UNIT2_LZ_NORTH</t>
  </si>
  <si>
    <t>RTOBL_19_C_UNIT1_LZ_NORTH</t>
  </si>
  <si>
    <t>RTOBL_19_D_UNIT1_LZ_NORTH</t>
  </si>
  <si>
    <t>RTOBL_19_E_UNIT3_HB_NORTH</t>
  </si>
  <si>
    <t>RTOBL_19_G_UNIT2_HB_NORTH</t>
  </si>
  <si>
    <t>RTOBL_19_H_UNIT2_LZ_NORTH</t>
  </si>
  <si>
    <t>RTOBL_19_I_UNIT2_LZ_NORTH</t>
  </si>
  <si>
    <t>RTOBL_19_J_UNIT1_LZ_NORTH</t>
  </si>
  <si>
    <t>RTOBL_19_K_UNIT3_HB_NORTH</t>
  </si>
  <si>
    <t>RTOBL_19_L_UNIT2_LZ_NORTH</t>
  </si>
  <si>
    <t>RTOBL_19_M_UNIT1_LZ_NORTH</t>
  </si>
  <si>
    <t>RTOBL_19_N_UNIT3_LZ_NORTH</t>
  </si>
  <si>
    <t>RTOBL_19_O_UNIT1_HB_NORTH</t>
  </si>
  <si>
    <t>RTOBL_19_P_UNIT2_HB_NORTH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</si>
</sst>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b/>
      <sz val="10"/>
      <color theme="1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3" borderId="0" xfId="0" applyFont="1" applyFill="1"/>
    <xf numFmtId="22" fontId="0" fillId="0" borderId="0" xfId="0" applyNumberFormat="1"/>
    <xf numFmtId="0" fontId="2" fillId="0" borderId="0" xfId="0" applyFont="1" applyFill="1"/>
    <xf numFmtId="0" fontId="0" fillId="3" borderId="0" xfId="0" applyFill="1"/>
    <xf numFmtId="0" fontId="1" fillId="0" borderId="0" xfId="0" applyFont="1" applyFill="1"/>
    <xf numFmtId="0" fontId="0" fillId="0" borderId="0" xfId="0" applyFill="1"/>
    <xf numFmtId="2" fontId="0" fillId="0" borderId="0" xfId="0" applyNumberFormat="1"/>
    <xf numFmtId="0" fontId="0" fillId="4" borderId="0" xfId="0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190499</xdr:rowOff>
    </xdr:from>
    <xdr:to>
      <xdr:col>10</xdr:col>
      <xdr:colOff>180975</xdr:colOff>
      <xdr:row>35</xdr:row>
      <xdr:rowOff>113532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14525" y="5524499"/>
          <a:ext cx="6686550" cy="12565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190499</xdr:rowOff>
    </xdr:from>
    <xdr:to>
      <xdr:col>11</xdr:col>
      <xdr:colOff>66675</xdr:colOff>
      <xdr:row>26</xdr:row>
      <xdr:rowOff>88644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09999"/>
          <a:ext cx="8753475" cy="1231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C39"/>
  <sheetViews>
    <sheetView workbookViewId="0">
      <selection activeCell="B40" sqref="B40"/>
    </sheetView>
  </sheetViews>
  <sheetFormatPr defaultRowHeight="15"/>
  <cols>
    <col min="1" max="1" width="37.42578125" bestFit="1" customWidth="1"/>
    <col min="2" max="2" width="36.42578125" bestFit="1" customWidth="1"/>
    <col min="3" max="3" width="8.7109375" bestFit="1" customWidth="1"/>
    <col min="4" max="5" width="9" bestFit="1" customWidth="1"/>
    <col min="6" max="6" width="16" bestFit="1" customWidth="1"/>
    <col min="7" max="20" width="7.85546875" bestFit="1" customWidth="1"/>
    <col min="21" max="21" width="8.7109375" style="6" bestFit="1" customWidth="1"/>
    <col min="22" max="28" width="7.85546875" bestFit="1" customWidth="1"/>
    <col min="29" max="29" width="7.85546875" style="8" bestFit="1" customWidth="1"/>
    <col min="30" max="106" width="7.85546875" bestFit="1" customWidth="1"/>
    <col min="107" max="107" width="13.85546875" bestFit="1" customWidth="1"/>
  </cols>
  <sheetData>
    <row r="1" spans="1:107">
      <c r="A1" t="s">
        <v>135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3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7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</row>
    <row r="2" spans="1:107">
      <c r="A2" t="s">
        <v>139</v>
      </c>
      <c r="B2" s="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3"/>
      <c r="V2" s="1"/>
      <c r="W2" s="1"/>
      <c r="X2" s="1"/>
      <c r="Y2" s="1"/>
      <c r="Z2" s="1"/>
      <c r="AA2" s="1"/>
      <c r="AB2" s="1"/>
      <c r="AC2" s="7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</row>
    <row r="3" spans="1:107">
      <c r="A3" t="s">
        <v>136</v>
      </c>
      <c r="B3" t="s">
        <v>131</v>
      </c>
      <c r="C3">
        <v>-5417.87</v>
      </c>
      <c r="D3">
        <v>0</v>
      </c>
      <c r="E3">
        <v>-5417.87</v>
      </c>
      <c r="F3">
        <v>24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 s="6">
        <v>-5417.8699999998998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 s="8">
        <v>0</v>
      </c>
      <c r="AD3">
        <v>0</v>
      </c>
      <c r="DC3" s="4">
        <v>40423.613159722219</v>
      </c>
    </row>
    <row r="4" spans="1:107">
      <c r="A4" t="s">
        <v>137</v>
      </c>
      <c r="B4" t="s">
        <v>134</v>
      </c>
      <c r="C4">
        <v>0</v>
      </c>
      <c r="D4">
        <v>0</v>
      </c>
      <c r="E4">
        <v>0</v>
      </c>
      <c r="F4">
        <v>24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 s="6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 s="8">
        <v>0</v>
      </c>
      <c r="AD4">
        <v>0</v>
      </c>
    </row>
    <row r="5" spans="1:107">
      <c r="A5" t="s">
        <v>138</v>
      </c>
      <c r="B5" t="s">
        <v>133</v>
      </c>
      <c r="C5">
        <v>1232080.3</v>
      </c>
      <c r="D5">
        <v>60683.199999999997</v>
      </c>
      <c r="E5">
        <v>40853</v>
      </c>
      <c r="F5">
        <v>24</v>
      </c>
      <c r="G5">
        <v>43813.5</v>
      </c>
      <c r="H5">
        <v>42169.099999999897</v>
      </c>
      <c r="I5">
        <v>41284.400000000001</v>
      </c>
      <c r="J5">
        <v>41252</v>
      </c>
      <c r="K5">
        <v>40955.4</v>
      </c>
      <c r="L5">
        <v>40853</v>
      </c>
      <c r="M5">
        <v>45084.599999999897</v>
      </c>
      <c r="N5">
        <v>45486.8</v>
      </c>
      <c r="O5">
        <v>47316.800000000003</v>
      </c>
      <c r="P5">
        <v>49598.8999999999</v>
      </c>
      <c r="Q5">
        <v>53035</v>
      </c>
      <c r="R5">
        <v>54765.8999999999</v>
      </c>
      <c r="S5">
        <v>57325.799999999901</v>
      </c>
      <c r="T5">
        <v>58086.6</v>
      </c>
      <c r="U5" s="6">
        <v>58837.3</v>
      </c>
      <c r="V5">
        <v>59898.599999999897</v>
      </c>
      <c r="W5">
        <v>60422.099999999897</v>
      </c>
      <c r="X5">
        <v>60683.199999999997</v>
      </c>
      <c r="Y5">
        <v>59610.3</v>
      </c>
      <c r="Z5">
        <v>58597.599999999999</v>
      </c>
      <c r="AA5">
        <v>57868.5</v>
      </c>
      <c r="AB5">
        <v>55939.4</v>
      </c>
      <c r="AC5" s="8">
        <v>53433.199999999903</v>
      </c>
      <c r="AD5">
        <v>45762.3</v>
      </c>
    </row>
    <row r="7" spans="1:107">
      <c r="A7" t="s">
        <v>143</v>
      </c>
    </row>
    <row r="8" spans="1:107">
      <c r="A8" t="s">
        <v>140</v>
      </c>
      <c r="B8" t="s">
        <v>108</v>
      </c>
      <c r="C8">
        <v>1138.96</v>
      </c>
      <c r="D8">
        <v>1138.96</v>
      </c>
      <c r="E8">
        <v>0</v>
      </c>
      <c r="F8">
        <v>24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 s="6">
        <v>1138.96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 s="8">
        <v>0</v>
      </c>
      <c r="AD8">
        <v>0</v>
      </c>
    </row>
    <row r="9" spans="1:107">
      <c r="A9" t="s">
        <v>141</v>
      </c>
      <c r="B9" t="s">
        <v>107</v>
      </c>
      <c r="C9">
        <v>4.9525956480516999</v>
      </c>
      <c r="D9">
        <v>0.21549191232442699</v>
      </c>
      <c r="E9">
        <v>0.180307374441359</v>
      </c>
      <c r="F9">
        <v>24</v>
      </c>
      <c r="G9">
        <v>0.21175893270000001</v>
      </c>
      <c r="H9">
        <v>0.2154919123</v>
      </c>
      <c r="I9">
        <v>0.21318948560000001</v>
      </c>
      <c r="J9">
        <v>0.2075050906</v>
      </c>
      <c r="K9">
        <v>0.20725960430000001</v>
      </c>
      <c r="L9">
        <v>0.2117176217</v>
      </c>
      <c r="M9">
        <v>0.2139067442</v>
      </c>
      <c r="N9">
        <v>0.21374112919999999</v>
      </c>
      <c r="O9">
        <v>0.20876094740000001</v>
      </c>
      <c r="P9">
        <v>0.20506099929999999</v>
      </c>
      <c r="Q9">
        <v>0.18988592430000001</v>
      </c>
      <c r="R9">
        <v>0.1948968244</v>
      </c>
      <c r="S9">
        <v>0.199098835</v>
      </c>
      <c r="T9">
        <v>0.20357879440000001</v>
      </c>
      <c r="U9" s="6">
        <v>0.210222087</v>
      </c>
      <c r="V9">
        <v>0.21466945800000001</v>
      </c>
      <c r="W9">
        <v>0.2147674443</v>
      </c>
      <c r="X9">
        <v>0.21224984829999999</v>
      </c>
      <c r="Y9">
        <v>0.21061796360000001</v>
      </c>
      <c r="Z9">
        <v>0.208460756</v>
      </c>
      <c r="AA9">
        <v>0.20184729169999999</v>
      </c>
      <c r="AB9">
        <v>0.19627489740000001</v>
      </c>
      <c r="AC9" s="8">
        <v>0.1803073744</v>
      </c>
      <c r="AD9">
        <v>0.20732568069999999</v>
      </c>
    </row>
    <row r="10" spans="1:107">
      <c r="A10" t="s">
        <v>142</v>
      </c>
      <c r="B10" t="s">
        <v>109</v>
      </c>
      <c r="C10">
        <v>253898.6</v>
      </c>
      <c r="D10">
        <v>12976.7</v>
      </c>
      <c r="E10">
        <v>8488.4</v>
      </c>
      <c r="F10">
        <v>24</v>
      </c>
      <c r="G10">
        <v>9277.8999999998996</v>
      </c>
      <c r="H10">
        <v>9087.0999999999003</v>
      </c>
      <c r="I10">
        <v>8801.3999999998996</v>
      </c>
      <c r="J10">
        <v>8560</v>
      </c>
      <c r="K10">
        <v>8488.4</v>
      </c>
      <c r="L10">
        <v>8649.2999999999993</v>
      </c>
      <c r="M10">
        <v>9643.9</v>
      </c>
      <c r="N10">
        <v>9722.3999999998996</v>
      </c>
      <c r="O10">
        <v>9877.9</v>
      </c>
      <c r="P10">
        <v>10170.799999999999</v>
      </c>
      <c r="Q10">
        <v>10070.6</v>
      </c>
      <c r="R10">
        <v>10673.7</v>
      </c>
      <c r="S10">
        <v>11413.5</v>
      </c>
      <c r="T10">
        <v>11825.2</v>
      </c>
      <c r="U10" s="6">
        <v>12368.9</v>
      </c>
      <c r="V10">
        <v>12858.4</v>
      </c>
      <c r="W10">
        <v>12976.699999999901</v>
      </c>
      <c r="X10">
        <v>12879.9999999999</v>
      </c>
      <c r="Y10">
        <v>12555</v>
      </c>
      <c r="Z10">
        <v>12215.299999999899</v>
      </c>
      <c r="AA10">
        <v>11680.6</v>
      </c>
      <c r="AB10">
        <v>10979.5</v>
      </c>
      <c r="AC10" s="8">
        <v>9634.4</v>
      </c>
      <c r="AD10">
        <v>9487.7000000000007</v>
      </c>
    </row>
    <row r="11" spans="1:107">
      <c r="A11" t="s">
        <v>146</v>
      </c>
    </row>
    <row r="12" spans="1:107">
      <c r="A12" t="s">
        <v>145</v>
      </c>
      <c r="B12" t="s">
        <v>115</v>
      </c>
      <c r="C12">
        <v>5477</v>
      </c>
      <c r="D12">
        <v>422</v>
      </c>
      <c r="E12">
        <v>17</v>
      </c>
      <c r="F12">
        <v>24</v>
      </c>
      <c r="G12">
        <v>112</v>
      </c>
      <c r="H12">
        <v>58</v>
      </c>
      <c r="I12">
        <v>38</v>
      </c>
      <c r="J12">
        <v>23</v>
      </c>
      <c r="K12">
        <v>17</v>
      </c>
      <c r="L12">
        <v>21</v>
      </c>
      <c r="M12">
        <v>177</v>
      </c>
      <c r="N12">
        <v>178</v>
      </c>
      <c r="O12">
        <v>193</v>
      </c>
      <c r="P12">
        <v>198</v>
      </c>
      <c r="Q12">
        <v>205</v>
      </c>
      <c r="R12">
        <v>231</v>
      </c>
      <c r="S12">
        <v>267</v>
      </c>
      <c r="T12">
        <v>318</v>
      </c>
      <c r="U12" s="6">
        <v>370</v>
      </c>
      <c r="V12">
        <v>398</v>
      </c>
      <c r="W12">
        <v>409</v>
      </c>
      <c r="X12">
        <v>422</v>
      </c>
      <c r="Y12">
        <v>415</v>
      </c>
      <c r="Z12">
        <v>385</v>
      </c>
      <c r="AA12">
        <v>336</v>
      </c>
      <c r="AB12">
        <v>262</v>
      </c>
      <c r="AC12" s="8">
        <v>256</v>
      </c>
      <c r="AD12">
        <v>188</v>
      </c>
    </row>
    <row r="13" spans="1:107">
      <c r="B13" t="s">
        <v>119</v>
      </c>
      <c r="C13">
        <v>5791</v>
      </c>
      <c r="D13">
        <v>428</v>
      </c>
      <c r="E13">
        <v>172</v>
      </c>
      <c r="F13">
        <v>24</v>
      </c>
      <c r="G13">
        <v>428</v>
      </c>
      <c r="H13">
        <v>376</v>
      </c>
      <c r="I13">
        <v>346</v>
      </c>
      <c r="J13">
        <v>324</v>
      </c>
      <c r="K13">
        <v>308</v>
      </c>
      <c r="L13">
        <v>313</v>
      </c>
      <c r="M13">
        <v>173</v>
      </c>
      <c r="N13">
        <v>175</v>
      </c>
      <c r="O13">
        <v>173</v>
      </c>
      <c r="P13">
        <v>173</v>
      </c>
      <c r="Q13">
        <v>173</v>
      </c>
      <c r="R13">
        <v>173</v>
      </c>
      <c r="S13">
        <v>173</v>
      </c>
      <c r="T13">
        <v>172</v>
      </c>
      <c r="U13" s="6">
        <v>319</v>
      </c>
      <c r="V13">
        <v>319</v>
      </c>
      <c r="W13">
        <v>319</v>
      </c>
      <c r="X13">
        <v>172</v>
      </c>
      <c r="Y13">
        <v>173</v>
      </c>
      <c r="Z13">
        <v>173</v>
      </c>
      <c r="AA13">
        <v>173</v>
      </c>
      <c r="AB13">
        <v>173</v>
      </c>
      <c r="AC13" s="8">
        <v>245</v>
      </c>
      <c r="AD13">
        <v>245</v>
      </c>
    </row>
    <row r="14" spans="1:107">
      <c r="B14" t="s">
        <v>116</v>
      </c>
      <c r="C14">
        <v>3368</v>
      </c>
      <c r="D14">
        <v>508</v>
      </c>
      <c r="E14">
        <v>186</v>
      </c>
      <c r="F14">
        <v>24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408</v>
      </c>
      <c r="T14">
        <v>336</v>
      </c>
      <c r="U14" s="6">
        <v>223</v>
      </c>
      <c r="V14">
        <v>363</v>
      </c>
      <c r="W14">
        <v>355</v>
      </c>
      <c r="X14">
        <v>372</v>
      </c>
      <c r="Y14">
        <v>186</v>
      </c>
      <c r="Z14">
        <v>411</v>
      </c>
      <c r="AA14">
        <v>508</v>
      </c>
      <c r="AB14">
        <v>206</v>
      </c>
      <c r="AC14" s="8">
        <v>0</v>
      </c>
      <c r="AD14">
        <v>0</v>
      </c>
    </row>
    <row r="15" spans="1:107">
      <c r="B15" t="s">
        <v>122</v>
      </c>
      <c r="C15">
        <v>1458</v>
      </c>
      <c r="D15">
        <v>157</v>
      </c>
      <c r="E15">
        <v>17</v>
      </c>
      <c r="F15">
        <v>24</v>
      </c>
      <c r="G15">
        <v>0</v>
      </c>
      <c r="H15">
        <v>157</v>
      </c>
      <c r="I15">
        <v>94</v>
      </c>
      <c r="J15">
        <v>53</v>
      </c>
      <c r="K15">
        <v>53</v>
      </c>
      <c r="L15">
        <v>94</v>
      </c>
      <c r="M15">
        <v>0</v>
      </c>
      <c r="N15">
        <v>0</v>
      </c>
      <c r="O15">
        <v>0</v>
      </c>
      <c r="P15">
        <v>0</v>
      </c>
      <c r="Q15">
        <v>0</v>
      </c>
      <c r="R15">
        <v>153</v>
      </c>
      <c r="S15">
        <v>140</v>
      </c>
      <c r="T15">
        <v>96</v>
      </c>
      <c r="U15" s="6">
        <v>66</v>
      </c>
      <c r="V15">
        <v>39</v>
      </c>
      <c r="W15">
        <v>17</v>
      </c>
      <c r="X15">
        <v>27</v>
      </c>
      <c r="Y15">
        <v>134</v>
      </c>
      <c r="Z15">
        <v>129</v>
      </c>
      <c r="AA15">
        <v>123</v>
      </c>
      <c r="AB15">
        <v>83</v>
      </c>
      <c r="AC15" s="8">
        <v>0</v>
      </c>
      <c r="AD15">
        <v>0</v>
      </c>
    </row>
    <row r="16" spans="1:107">
      <c r="B16" t="s">
        <v>112</v>
      </c>
      <c r="C16">
        <v>5667.4</v>
      </c>
      <c r="D16">
        <v>331.8</v>
      </c>
      <c r="E16">
        <v>143.69999999999999</v>
      </c>
      <c r="F16">
        <v>24</v>
      </c>
      <c r="G16">
        <v>179.3</v>
      </c>
      <c r="H16">
        <v>161.4</v>
      </c>
      <c r="I16">
        <v>151</v>
      </c>
      <c r="J16">
        <v>144.80000000000001</v>
      </c>
      <c r="K16">
        <v>143.6999999999</v>
      </c>
      <c r="L16">
        <v>149.59999999990001</v>
      </c>
      <c r="M16">
        <v>171.09999999990001</v>
      </c>
      <c r="N16">
        <v>191.4</v>
      </c>
      <c r="O16">
        <v>201.6999999999</v>
      </c>
      <c r="P16">
        <v>218.6999999999</v>
      </c>
      <c r="Q16">
        <v>242.1999999999</v>
      </c>
      <c r="R16">
        <v>268.10000000000002</v>
      </c>
      <c r="S16">
        <v>291.5</v>
      </c>
      <c r="T16">
        <v>310.5</v>
      </c>
      <c r="U16" s="6">
        <v>324.10000000000002</v>
      </c>
      <c r="V16">
        <v>331.8</v>
      </c>
      <c r="W16">
        <v>327.5</v>
      </c>
      <c r="X16">
        <v>321.5</v>
      </c>
      <c r="Y16">
        <v>304.39999999989999</v>
      </c>
      <c r="Z16">
        <v>277.6999999999</v>
      </c>
      <c r="AA16">
        <v>272.3</v>
      </c>
      <c r="AB16">
        <v>255.1999999999</v>
      </c>
      <c r="AC16" s="8">
        <v>227.6999999999</v>
      </c>
      <c r="AD16">
        <v>200.1999999999</v>
      </c>
    </row>
    <row r="17" spans="1:105">
      <c r="B17" t="s">
        <v>117</v>
      </c>
      <c r="C17">
        <v>9275.2000000000007</v>
      </c>
      <c r="D17">
        <v>528.79999999999995</v>
      </c>
      <c r="E17">
        <v>257.2</v>
      </c>
      <c r="F17">
        <v>24</v>
      </c>
      <c r="G17">
        <v>324.6999999999</v>
      </c>
      <c r="H17">
        <v>296.3</v>
      </c>
      <c r="I17">
        <v>275.60000000000002</v>
      </c>
      <c r="J17">
        <v>261.5</v>
      </c>
      <c r="K17">
        <v>257.1999999999</v>
      </c>
      <c r="L17">
        <v>269.39999999989999</v>
      </c>
      <c r="M17">
        <v>282.3</v>
      </c>
      <c r="N17">
        <v>275.89999999989999</v>
      </c>
      <c r="O17">
        <v>292.89999999989999</v>
      </c>
      <c r="P17">
        <v>337.8</v>
      </c>
      <c r="Q17">
        <v>377.89999999989999</v>
      </c>
      <c r="R17">
        <v>423.6</v>
      </c>
      <c r="S17">
        <v>452.6</v>
      </c>
      <c r="T17">
        <v>482.5</v>
      </c>
      <c r="U17" s="6">
        <v>506.6</v>
      </c>
      <c r="V17">
        <v>523.20000000000005</v>
      </c>
      <c r="W17">
        <v>528.79999999990002</v>
      </c>
      <c r="X17">
        <v>518.39999999990005</v>
      </c>
      <c r="Y17">
        <v>489.39999999989999</v>
      </c>
      <c r="Z17">
        <v>464.8</v>
      </c>
      <c r="AA17">
        <v>454.89999999989999</v>
      </c>
      <c r="AB17">
        <v>432.6</v>
      </c>
      <c r="AC17" s="8">
        <v>391.8</v>
      </c>
      <c r="AD17">
        <v>354.5</v>
      </c>
    </row>
    <row r="18" spans="1:105">
      <c r="B18" t="s">
        <v>113</v>
      </c>
      <c r="C18">
        <v>480.4</v>
      </c>
      <c r="D18">
        <v>27</v>
      </c>
      <c r="E18">
        <v>12.3</v>
      </c>
      <c r="F18">
        <v>24</v>
      </c>
      <c r="G18">
        <v>15.4</v>
      </c>
      <c r="H18">
        <v>14.4</v>
      </c>
      <c r="I18">
        <v>13.3</v>
      </c>
      <c r="J18">
        <v>12.3</v>
      </c>
      <c r="K18">
        <v>12.3</v>
      </c>
      <c r="L18">
        <v>13.3</v>
      </c>
      <c r="M18">
        <v>14.3</v>
      </c>
      <c r="N18">
        <v>16.3999999999</v>
      </c>
      <c r="O18">
        <v>17.5</v>
      </c>
      <c r="P18">
        <v>18.600000000000001</v>
      </c>
      <c r="Q18">
        <v>20.699999999900001</v>
      </c>
      <c r="R18">
        <v>22.8</v>
      </c>
      <c r="S18">
        <v>23.8</v>
      </c>
      <c r="T18">
        <v>24.8999999999</v>
      </c>
      <c r="U18" s="6">
        <v>27</v>
      </c>
      <c r="V18">
        <v>27</v>
      </c>
      <c r="W18">
        <v>27</v>
      </c>
      <c r="X18">
        <v>25.8999999999</v>
      </c>
      <c r="Y18">
        <v>24.699999999900001</v>
      </c>
      <c r="Z18">
        <v>23.699999999900001</v>
      </c>
      <c r="AA18">
        <v>23.6</v>
      </c>
      <c r="AB18">
        <v>22.5</v>
      </c>
      <c r="AC18" s="8">
        <v>20.5</v>
      </c>
      <c r="AD18">
        <v>18.5</v>
      </c>
    </row>
    <row r="19" spans="1:105">
      <c r="B19" t="s">
        <v>120</v>
      </c>
      <c r="C19">
        <v>1690.6</v>
      </c>
      <c r="D19">
        <v>82.8</v>
      </c>
      <c r="E19">
        <v>54.8</v>
      </c>
      <c r="F19">
        <v>24</v>
      </c>
      <c r="G19">
        <v>66.299999999899995</v>
      </c>
      <c r="H19">
        <v>62.2</v>
      </c>
      <c r="I19">
        <v>58.2</v>
      </c>
      <c r="J19">
        <v>56.1</v>
      </c>
      <c r="K19">
        <v>54.799999999900002</v>
      </c>
      <c r="L19">
        <v>56.799999999900002</v>
      </c>
      <c r="M19">
        <v>61.799999999900002</v>
      </c>
      <c r="N19">
        <v>60.299999999900002</v>
      </c>
      <c r="O19">
        <v>65.5</v>
      </c>
      <c r="P19">
        <v>70.599999999900007</v>
      </c>
      <c r="Q19">
        <v>78.900000000000006</v>
      </c>
      <c r="R19">
        <v>82.799999999899995</v>
      </c>
      <c r="S19">
        <v>82.299999999899995</v>
      </c>
      <c r="T19">
        <v>76.900000000000006</v>
      </c>
      <c r="U19" s="6">
        <v>75.400000000000006</v>
      </c>
      <c r="V19">
        <v>75.900000000000006</v>
      </c>
      <c r="W19">
        <v>75</v>
      </c>
      <c r="X19">
        <v>74.7</v>
      </c>
      <c r="Y19">
        <v>72.599999999900007</v>
      </c>
      <c r="Z19">
        <v>76.2</v>
      </c>
      <c r="AA19">
        <v>79.299999999899995</v>
      </c>
      <c r="AB19">
        <v>80.299999999899995</v>
      </c>
      <c r="AC19" s="8">
        <v>76.900000000000006</v>
      </c>
      <c r="AD19">
        <v>70.799999999899995</v>
      </c>
    </row>
    <row r="21" spans="1:105">
      <c r="A21" t="s">
        <v>147</v>
      </c>
      <c r="B21" t="s">
        <v>163</v>
      </c>
      <c r="C21">
        <v>4079</v>
      </c>
      <c r="D21">
        <v>550</v>
      </c>
      <c r="E21">
        <v>20</v>
      </c>
      <c r="F21">
        <v>24</v>
      </c>
      <c r="G21">
        <v>0</v>
      </c>
      <c r="H21">
        <v>20</v>
      </c>
      <c r="I21">
        <v>220</v>
      </c>
      <c r="J21">
        <v>220</v>
      </c>
      <c r="K21">
        <v>220</v>
      </c>
      <c r="L21">
        <v>220</v>
      </c>
      <c r="M21">
        <v>500</v>
      </c>
      <c r="N21">
        <v>500</v>
      </c>
      <c r="O21">
        <v>550</v>
      </c>
      <c r="P21">
        <v>550</v>
      </c>
      <c r="Q21">
        <v>344</v>
      </c>
      <c r="R21">
        <v>394</v>
      </c>
      <c r="S21">
        <v>156.4</v>
      </c>
      <c r="T21">
        <v>0</v>
      </c>
      <c r="U21" s="6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184.59999999990001</v>
      </c>
      <c r="AC21" s="8">
        <v>0</v>
      </c>
      <c r="AD21">
        <v>0</v>
      </c>
      <c r="DA21" s="4">
        <v>40421.715856481482</v>
      </c>
    </row>
    <row r="22" spans="1:105">
      <c r="B22" t="s">
        <v>164</v>
      </c>
      <c r="C22">
        <v>282</v>
      </c>
      <c r="D22">
        <v>94</v>
      </c>
      <c r="E22">
        <v>94</v>
      </c>
      <c r="F22">
        <v>24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 s="6">
        <v>0</v>
      </c>
      <c r="V22">
        <v>0</v>
      </c>
      <c r="W22">
        <v>94</v>
      </c>
      <c r="X22">
        <v>94</v>
      </c>
      <c r="Y22">
        <v>94</v>
      </c>
      <c r="Z22">
        <v>0</v>
      </c>
      <c r="AA22">
        <v>0</v>
      </c>
      <c r="AB22">
        <v>0</v>
      </c>
      <c r="AC22" s="8">
        <v>0</v>
      </c>
      <c r="AD22">
        <v>0</v>
      </c>
      <c r="DA22" s="4">
        <v>40421.715856481482</v>
      </c>
    </row>
    <row r="23" spans="1:105">
      <c r="B23" t="s">
        <v>165</v>
      </c>
      <c r="C23">
        <v>14100</v>
      </c>
      <c r="D23">
        <v>600</v>
      </c>
      <c r="E23">
        <v>550</v>
      </c>
      <c r="F23">
        <v>24</v>
      </c>
      <c r="G23">
        <v>600</v>
      </c>
      <c r="H23">
        <v>600</v>
      </c>
      <c r="I23">
        <v>550</v>
      </c>
      <c r="J23">
        <v>550</v>
      </c>
      <c r="K23">
        <v>550</v>
      </c>
      <c r="L23">
        <v>550</v>
      </c>
      <c r="M23">
        <v>550</v>
      </c>
      <c r="N23">
        <v>550</v>
      </c>
      <c r="O23">
        <v>600</v>
      </c>
      <c r="P23">
        <v>600</v>
      </c>
      <c r="Q23">
        <v>600</v>
      </c>
      <c r="R23">
        <v>600</v>
      </c>
      <c r="S23">
        <v>600</v>
      </c>
      <c r="T23">
        <v>600</v>
      </c>
      <c r="U23" s="6">
        <v>600</v>
      </c>
      <c r="V23">
        <v>600</v>
      </c>
      <c r="W23">
        <v>600</v>
      </c>
      <c r="X23">
        <v>600</v>
      </c>
      <c r="Y23">
        <v>600</v>
      </c>
      <c r="Z23">
        <v>600</v>
      </c>
      <c r="AA23">
        <v>600</v>
      </c>
      <c r="AB23">
        <v>600</v>
      </c>
      <c r="AC23" s="8">
        <v>600</v>
      </c>
      <c r="AD23">
        <v>600</v>
      </c>
      <c r="DA23" s="4">
        <v>40421.715856481482</v>
      </c>
    </row>
    <row r="24" spans="1:105">
      <c r="B24" t="s">
        <v>166</v>
      </c>
      <c r="C24">
        <v>29064</v>
      </c>
      <c r="D24">
        <v>1211</v>
      </c>
      <c r="E24">
        <v>1211</v>
      </c>
      <c r="F24">
        <v>24</v>
      </c>
      <c r="G24">
        <v>1211</v>
      </c>
      <c r="H24">
        <v>1211</v>
      </c>
      <c r="I24">
        <v>1211</v>
      </c>
      <c r="J24">
        <v>1211</v>
      </c>
      <c r="K24">
        <v>1211</v>
      </c>
      <c r="L24">
        <v>1211</v>
      </c>
      <c r="M24">
        <v>1211</v>
      </c>
      <c r="N24">
        <v>1211</v>
      </c>
      <c r="O24">
        <v>1211</v>
      </c>
      <c r="P24">
        <v>1211</v>
      </c>
      <c r="Q24">
        <v>1211</v>
      </c>
      <c r="R24">
        <v>1211</v>
      </c>
      <c r="S24">
        <v>1211</v>
      </c>
      <c r="T24">
        <v>1211</v>
      </c>
      <c r="U24" s="6">
        <v>1211</v>
      </c>
      <c r="V24">
        <v>1211</v>
      </c>
      <c r="W24">
        <v>1211</v>
      </c>
      <c r="X24">
        <v>1211</v>
      </c>
      <c r="Y24">
        <v>1211</v>
      </c>
      <c r="Z24">
        <v>1211</v>
      </c>
      <c r="AA24">
        <v>1211</v>
      </c>
      <c r="AB24">
        <v>1211</v>
      </c>
      <c r="AC24" s="8">
        <v>1211</v>
      </c>
      <c r="AD24">
        <v>1211</v>
      </c>
      <c r="DA24" s="4">
        <v>40421.715856481482</v>
      </c>
    </row>
    <row r="25" spans="1:105">
      <c r="B25" t="s">
        <v>110</v>
      </c>
      <c r="C25">
        <v>33888.800000000003</v>
      </c>
      <c r="D25">
        <v>1860.5</v>
      </c>
      <c r="E25">
        <v>929.8</v>
      </c>
      <c r="F25">
        <v>24</v>
      </c>
      <c r="G25">
        <v>1134.7</v>
      </c>
      <c r="H25">
        <v>1054.0999999999001</v>
      </c>
      <c r="I25">
        <v>991.2</v>
      </c>
      <c r="J25">
        <v>936.89999999990005</v>
      </c>
      <c r="K25">
        <v>929.79999999990002</v>
      </c>
      <c r="L25">
        <v>991.1</v>
      </c>
      <c r="M25">
        <v>1058.7</v>
      </c>
      <c r="N25">
        <v>1086.2</v>
      </c>
      <c r="O25">
        <v>1149.5</v>
      </c>
      <c r="P25">
        <v>1276.7</v>
      </c>
      <c r="Q25">
        <v>1431</v>
      </c>
      <c r="R25">
        <v>1577.5</v>
      </c>
      <c r="S25">
        <v>1672.3</v>
      </c>
      <c r="T25">
        <v>1747.4</v>
      </c>
      <c r="U25" s="6">
        <v>1795</v>
      </c>
      <c r="V25">
        <v>1836.4</v>
      </c>
      <c r="W25">
        <v>1860.5</v>
      </c>
      <c r="X25">
        <v>1854.5</v>
      </c>
      <c r="Y25">
        <v>1796.0999999999001</v>
      </c>
      <c r="Z25">
        <v>1718.0999999999001</v>
      </c>
      <c r="AA25">
        <v>1670</v>
      </c>
      <c r="AB25">
        <v>1591.8</v>
      </c>
      <c r="AC25" s="8">
        <v>1443.9</v>
      </c>
      <c r="AD25">
        <v>1285.4000000000001</v>
      </c>
      <c r="DA25" s="4">
        <v>40421.715856481482</v>
      </c>
    </row>
    <row r="26" spans="1:105">
      <c r="B26" t="s">
        <v>167</v>
      </c>
      <c r="C26">
        <v>148</v>
      </c>
      <c r="D26">
        <v>74</v>
      </c>
      <c r="E26">
        <v>74</v>
      </c>
      <c r="F26">
        <v>24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74</v>
      </c>
      <c r="N26">
        <v>74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 s="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 s="8">
        <v>0</v>
      </c>
      <c r="AD26">
        <v>0</v>
      </c>
      <c r="DA26" s="4">
        <v>40421.715856481482</v>
      </c>
    </row>
    <row r="27" spans="1:105">
      <c r="B27" t="s">
        <v>121</v>
      </c>
      <c r="C27">
        <v>18618</v>
      </c>
      <c r="D27">
        <v>1032.8</v>
      </c>
      <c r="E27">
        <v>533.6</v>
      </c>
      <c r="F27">
        <v>24</v>
      </c>
      <c r="G27">
        <v>653.5</v>
      </c>
      <c r="H27">
        <v>601.5</v>
      </c>
      <c r="I27">
        <v>571.89999999990005</v>
      </c>
      <c r="J27">
        <v>549.89999999990005</v>
      </c>
      <c r="K27">
        <v>533.6</v>
      </c>
      <c r="L27">
        <v>539</v>
      </c>
      <c r="M27">
        <v>582.1</v>
      </c>
      <c r="N27">
        <v>593.20000000000005</v>
      </c>
      <c r="O27">
        <v>618.6</v>
      </c>
      <c r="P27">
        <v>666.2</v>
      </c>
      <c r="Q27">
        <v>723.79999999990002</v>
      </c>
      <c r="R27">
        <v>809.89999999990005</v>
      </c>
      <c r="S27">
        <v>877.2</v>
      </c>
      <c r="T27">
        <v>927.7</v>
      </c>
      <c r="U27" s="6">
        <v>968.89999999990005</v>
      </c>
      <c r="V27">
        <v>1000.9</v>
      </c>
      <c r="W27">
        <v>1032.8</v>
      </c>
      <c r="X27">
        <v>1021.4</v>
      </c>
      <c r="Y27">
        <v>1015.7</v>
      </c>
      <c r="Z27">
        <v>969.1</v>
      </c>
      <c r="AA27">
        <v>913.5</v>
      </c>
      <c r="AB27">
        <v>899.2</v>
      </c>
      <c r="AC27" s="8">
        <v>820.2</v>
      </c>
      <c r="AD27">
        <v>728.2</v>
      </c>
      <c r="DA27" s="4">
        <v>40421.715856481482</v>
      </c>
    </row>
    <row r="28" spans="1:105">
      <c r="B28" t="s">
        <v>168</v>
      </c>
      <c r="C28">
        <v>7120</v>
      </c>
      <c r="D28">
        <v>770</v>
      </c>
      <c r="E28">
        <v>208.9</v>
      </c>
      <c r="F28">
        <v>24</v>
      </c>
      <c r="G28">
        <v>743.79999999990002</v>
      </c>
      <c r="H28">
        <v>770</v>
      </c>
      <c r="I28">
        <v>720</v>
      </c>
      <c r="J28">
        <v>720</v>
      </c>
      <c r="K28">
        <v>720</v>
      </c>
      <c r="L28">
        <v>720</v>
      </c>
      <c r="M28">
        <v>720</v>
      </c>
      <c r="N28">
        <v>719.6</v>
      </c>
      <c r="O28">
        <v>681.7</v>
      </c>
      <c r="P28">
        <v>396</v>
      </c>
      <c r="Q28">
        <v>0</v>
      </c>
      <c r="R28">
        <v>0</v>
      </c>
      <c r="S28">
        <v>0</v>
      </c>
      <c r="T28">
        <v>0</v>
      </c>
      <c r="U28" s="6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 s="8">
        <v>0</v>
      </c>
      <c r="AD28">
        <v>208.9</v>
      </c>
      <c r="DA28" s="4">
        <v>40421.715856481482</v>
      </c>
    </row>
    <row r="29" spans="1:105">
      <c r="B29" t="s">
        <v>114</v>
      </c>
      <c r="C29">
        <v>12821.4</v>
      </c>
      <c r="D29">
        <v>790.9</v>
      </c>
      <c r="E29">
        <v>265</v>
      </c>
      <c r="F29">
        <v>24</v>
      </c>
      <c r="G29">
        <v>450</v>
      </c>
      <c r="H29">
        <v>392.1999999999</v>
      </c>
      <c r="I29">
        <v>348.1999999999</v>
      </c>
      <c r="J29">
        <v>284.5</v>
      </c>
      <c r="K29">
        <v>265</v>
      </c>
      <c r="L29">
        <v>288.10000000000002</v>
      </c>
      <c r="M29">
        <v>330.6</v>
      </c>
      <c r="N29">
        <v>353</v>
      </c>
      <c r="O29">
        <v>373.1999999999</v>
      </c>
      <c r="P29">
        <v>418.1999999999</v>
      </c>
      <c r="Q29">
        <v>475.1</v>
      </c>
      <c r="R29">
        <v>539</v>
      </c>
      <c r="S29">
        <v>632.79999999990002</v>
      </c>
      <c r="T29">
        <v>687.6</v>
      </c>
      <c r="U29" s="6">
        <v>739.39999999990005</v>
      </c>
      <c r="V29">
        <v>767.29999999990002</v>
      </c>
      <c r="W29">
        <v>778.39999999990005</v>
      </c>
      <c r="X29">
        <v>790.89999999990005</v>
      </c>
      <c r="Y29">
        <v>783.89999999990005</v>
      </c>
      <c r="Z29">
        <v>754.29999999990002</v>
      </c>
      <c r="AA29">
        <v>704.89999999990005</v>
      </c>
      <c r="AB29">
        <v>630.89999999990005</v>
      </c>
      <c r="AC29" s="8">
        <v>550.79999999990002</v>
      </c>
      <c r="AD29">
        <v>483.1</v>
      </c>
      <c r="DA29" s="4">
        <v>40421.715856481482</v>
      </c>
    </row>
    <row r="30" spans="1:105">
      <c r="B30" t="s">
        <v>169</v>
      </c>
      <c r="C30">
        <v>13980</v>
      </c>
      <c r="D30">
        <v>595</v>
      </c>
      <c r="E30">
        <v>545</v>
      </c>
      <c r="F30">
        <v>24</v>
      </c>
      <c r="G30">
        <v>595</v>
      </c>
      <c r="H30">
        <v>595</v>
      </c>
      <c r="I30">
        <v>545</v>
      </c>
      <c r="J30">
        <v>545</v>
      </c>
      <c r="K30">
        <v>545</v>
      </c>
      <c r="L30">
        <v>545</v>
      </c>
      <c r="M30">
        <v>545</v>
      </c>
      <c r="N30">
        <v>545</v>
      </c>
      <c r="O30">
        <v>595</v>
      </c>
      <c r="P30">
        <v>595</v>
      </c>
      <c r="Q30">
        <v>595</v>
      </c>
      <c r="R30">
        <v>595</v>
      </c>
      <c r="S30">
        <v>595</v>
      </c>
      <c r="T30">
        <v>595</v>
      </c>
      <c r="U30" s="6">
        <v>595</v>
      </c>
      <c r="V30">
        <v>595</v>
      </c>
      <c r="W30">
        <v>595</v>
      </c>
      <c r="X30">
        <v>595</v>
      </c>
      <c r="Y30">
        <v>595</v>
      </c>
      <c r="Z30">
        <v>595</v>
      </c>
      <c r="AA30">
        <v>595</v>
      </c>
      <c r="AB30">
        <v>595</v>
      </c>
      <c r="AC30" s="8">
        <v>595</v>
      </c>
      <c r="AD30">
        <v>595</v>
      </c>
      <c r="DA30" s="4">
        <v>40421.715856481482</v>
      </c>
    </row>
    <row r="31" spans="1:105">
      <c r="B31" t="s">
        <v>170</v>
      </c>
      <c r="C31">
        <v>28752</v>
      </c>
      <c r="D31">
        <v>1198</v>
      </c>
      <c r="E31">
        <v>1198</v>
      </c>
      <c r="F31">
        <v>24</v>
      </c>
      <c r="G31">
        <v>1198</v>
      </c>
      <c r="H31">
        <v>1198</v>
      </c>
      <c r="I31">
        <v>1198</v>
      </c>
      <c r="J31">
        <v>1198</v>
      </c>
      <c r="K31">
        <v>1198</v>
      </c>
      <c r="L31">
        <v>1198</v>
      </c>
      <c r="M31">
        <v>1198</v>
      </c>
      <c r="N31">
        <v>1198</v>
      </c>
      <c r="O31">
        <v>1198</v>
      </c>
      <c r="P31">
        <v>1198</v>
      </c>
      <c r="Q31">
        <v>1198</v>
      </c>
      <c r="R31">
        <v>1198</v>
      </c>
      <c r="S31">
        <v>1198</v>
      </c>
      <c r="T31">
        <v>1198</v>
      </c>
      <c r="U31" s="6">
        <v>1198</v>
      </c>
      <c r="V31">
        <v>1198</v>
      </c>
      <c r="W31">
        <v>1198</v>
      </c>
      <c r="X31">
        <v>1198</v>
      </c>
      <c r="Y31">
        <v>1198</v>
      </c>
      <c r="Z31">
        <v>1198</v>
      </c>
      <c r="AA31">
        <v>1198</v>
      </c>
      <c r="AB31">
        <v>1198</v>
      </c>
      <c r="AC31" s="8">
        <v>1198</v>
      </c>
      <c r="AD31">
        <v>1198</v>
      </c>
      <c r="DA31" s="4">
        <v>40421.715856481482</v>
      </c>
    </row>
    <row r="32" spans="1:105">
      <c r="B32" t="s">
        <v>171</v>
      </c>
      <c r="C32">
        <v>16753.7</v>
      </c>
      <c r="D32">
        <v>800</v>
      </c>
      <c r="E32">
        <v>241.5</v>
      </c>
      <c r="F32">
        <v>24</v>
      </c>
      <c r="G32">
        <v>800</v>
      </c>
      <c r="H32">
        <v>524.20000000000005</v>
      </c>
      <c r="I32">
        <v>397.6</v>
      </c>
      <c r="J32">
        <v>309.6999999999</v>
      </c>
      <c r="K32">
        <v>241.5</v>
      </c>
      <c r="L32">
        <v>363.1999999999</v>
      </c>
      <c r="M32">
        <v>577.5</v>
      </c>
      <c r="N32">
        <v>770</v>
      </c>
      <c r="O32">
        <v>770</v>
      </c>
      <c r="P32">
        <v>800</v>
      </c>
      <c r="Q32">
        <v>800</v>
      </c>
      <c r="R32">
        <v>800</v>
      </c>
      <c r="S32">
        <v>800</v>
      </c>
      <c r="T32">
        <v>800</v>
      </c>
      <c r="U32" s="6">
        <v>800</v>
      </c>
      <c r="V32">
        <v>800</v>
      </c>
      <c r="W32">
        <v>800</v>
      </c>
      <c r="X32">
        <v>800</v>
      </c>
      <c r="Y32">
        <v>800</v>
      </c>
      <c r="Z32">
        <v>800</v>
      </c>
      <c r="AA32">
        <v>800</v>
      </c>
      <c r="AB32">
        <v>800</v>
      </c>
      <c r="AC32" s="8">
        <v>800</v>
      </c>
      <c r="AD32">
        <v>800</v>
      </c>
      <c r="DA32" s="4">
        <v>40421.715856481482</v>
      </c>
    </row>
    <row r="33" spans="2:105">
      <c r="B33" t="s">
        <v>172</v>
      </c>
      <c r="C33">
        <v>9004.7999999999993</v>
      </c>
      <c r="D33">
        <v>795</v>
      </c>
      <c r="E33">
        <v>295.60000000000002</v>
      </c>
      <c r="F33">
        <v>24</v>
      </c>
      <c r="G33">
        <v>710</v>
      </c>
      <c r="H33">
        <v>750</v>
      </c>
      <c r="I33">
        <v>700</v>
      </c>
      <c r="J33">
        <v>700</v>
      </c>
      <c r="K33">
        <v>700</v>
      </c>
      <c r="L33">
        <v>700</v>
      </c>
      <c r="M33">
        <v>700</v>
      </c>
      <c r="N33">
        <v>700</v>
      </c>
      <c r="O33">
        <v>750</v>
      </c>
      <c r="P33">
        <v>795</v>
      </c>
      <c r="Q33">
        <v>794.2</v>
      </c>
      <c r="R33">
        <v>295.60000000000002</v>
      </c>
      <c r="S33">
        <v>0</v>
      </c>
      <c r="T33">
        <v>0</v>
      </c>
      <c r="U33" s="6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 s="8">
        <v>0</v>
      </c>
      <c r="AD33">
        <v>710</v>
      </c>
      <c r="DA33" s="4">
        <v>40421.715856481482</v>
      </c>
    </row>
    <row r="34" spans="2:105">
      <c r="B34" t="s">
        <v>144</v>
      </c>
      <c r="C34">
        <v>3862.8</v>
      </c>
      <c r="D34">
        <v>636.70000000000005</v>
      </c>
      <c r="E34">
        <v>79.099999999999994</v>
      </c>
      <c r="F34">
        <v>24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252.6999999999</v>
      </c>
      <c r="U34" s="6">
        <v>561.5</v>
      </c>
      <c r="V34">
        <v>633.89999999990005</v>
      </c>
      <c r="W34">
        <v>603.70000000000005</v>
      </c>
      <c r="X34">
        <v>636.70000000000005</v>
      </c>
      <c r="Y34">
        <v>517.20000000000005</v>
      </c>
      <c r="Z34">
        <v>440.39999999989999</v>
      </c>
      <c r="AA34">
        <v>79.099999999900007</v>
      </c>
      <c r="AB34">
        <v>0</v>
      </c>
      <c r="AC34" s="8">
        <v>137.59999999990001</v>
      </c>
      <c r="AD34">
        <v>0</v>
      </c>
      <c r="DA34" s="4">
        <v>40421.716122685182</v>
      </c>
    </row>
    <row r="35" spans="2:105">
      <c r="B35" t="s">
        <v>173</v>
      </c>
      <c r="C35">
        <v>11540</v>
      </c>
      <c r="D35">
        <v>800</v>
      </c>
      <c r="E35">
        <v>0.4</v>
      </c>
      <c r="F35">
        <v>24</v>
      </c>
      <c r="G35">
        <v>56.2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0.4</v>
      </c>
      <c r="O35">
        <v>88.299999999899995</v>
      </c>
      <c r="P35">
        <v>404</v>
      </c>
      <c r="Q35">
        <v>800</v>
      </c>
      <c r="R35">
        <v>800</v>
      </c>
      <c r="S35">
        <v>800</v>
      </c>
      <c r="T35">
        <v>800</v>
      </c>
      <c r="U35" s="6">
        <v>800</v>
      </c>
      <c r="V35">
        <v>800</v>
      </c>
      <c r="W35">
        <v>800</v>
      </c>
      <c r="X35">
        <v>800</v>
      </c>
      <c r="Y35">
        <v>800</v>
      </c>
      <c r="Z35">
        <v>800</v>
      </c>
      <c r="AA35">
        <v>800</v>
      </c>
      <c r="AB35">
        <v>800</v>
      </c>
      <c r="AC35" s="8">
        <v>800</v>
      </c>
      <c r="AD35">
        <v>591.1</v>
      </c>
      <c r="DA35" s="4">
        <v>40421.715856481482</v>
      </c>
    </row>
    <row r="36" spans="2:105">
      <c r="B36" t="s">
        <v>174</v>
      </c>
      <c r="C36">
        <v>4117</v>
      </c>
      <c r="D36">
        <v>550</v>
      </c>
      <c r="E36">
        <v>159.4</v>
      </c>
      <c r="F36">
        <v>24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237.59999999990001</v>
      </c>
      <c r="T36">
        <v>394</v>
      </c>
      <c r="U36" s="6">
        <v>394</v>
      </c>
      <c r="V36">
        <v>544</v>
      </c>
      <c r="W36">
        <v>550</v>
      </c>
      <c r="X36">
        <v>550</v>
      </c>
      <c r="Y36">
        <v>550</v>
      </c>
      <c r="Z36">
        <v>394</v>
      </c>
      <c r="AA36">
        <v>344</v>
      </c>
      <c r="AB36">
        <v>159.4</v>
      </c>
      <c r="AC36" s="8">
        <v>0</v>
      </c>
      <c r="AD36">
        <v>0</v>
      </c>
      <c r="DA36" s="4">
        <v>40421.715856481482</v>
      </c>
    </row>
    <row r="37" spans="2:105">
      <c r="B37" t="s">
        <v>175</v>
      </c>
      <c r="C37">
        <v>8710.2000000000007</v>
      </c>
      <c r="D37">
        <v>795</v>
      </c>
      <c r="E37">
        <v>0.8</v>
      </c>
      <c r="F37">
        <v>24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0.8</v>
      </c>
      <c r="R37">
        <v>499.39999999989999</v>
      </c>
      <c r="S37">
        <v>795</v>
      </c>
      <c r="T37">
        <v>795</v>
      </c>
      <c r="U37" s="6">
        <v>795</v>
      </c>
      <c r="V37">
        <v>795</v>
      </c>
      <c r="W37">
        <v>795</v>
      </c>
      <c r="X37">
        <v>795</v>
      </c>
      <c r="Y37">
        <v>795</v>
      </c>
      <c r="Z37">
        <v>795</v>
      </c>
      <c r="AA37">
        <v>795</v>
      </c>
      <c r="AB37">
        <v>795</v>
      </c>
      <c r="AC37" s="8">
        <v>260</v>
      </c>
      <c r="AD37">
        <v>0</v>
      </c>
      <c r="DA37" s="4">
        <v>40421.715856481482</v>
      </c>
    </row>
    <row r="38" spans="2:105">
      <c r="B38" t="s">
        <v>176</v>
      </c>
      <c r="C38">
        <v>2206.3000000000002</v>
      </c>
      <c r="D38">
        <v>528.5</v>
      </c>
      <c r="E38">
        <v>192.5</v>
      </c>
      <c r="F38">
        <v>24</v>
      </c>
      <c r="G38">
        <v>0</v>
      </c>
      <c r="H38">
        <v>245.8</v>
      </c>
      <c r="I38">
        <v>372.39999999989999</v>
      </c>
      <c r="J38">
        <v>460.3</v>
      </c>
      <c r="K38">
        <v>528.5</v>
      </c>
      <c r="L38">
        <v>406.8</v>
      </c>
      <c r="M38">
        <v>192.5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 s="6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 s="8">
        <v>0</v>
      </c>
      <c r="AD38">
        <v>0</v>
      </c>
      <c r="DA38" s="4">
        <v>40421.715856481482</v>
      </c>
    </row>
    <row r="39" spans="2:105">
      <c r="B39" t="s">
        <v>177</v>
      </c>
      <c r="C39">
        <v>1643</v>
      </c>
      <c r="D39">
        <v>525</v>
      </c>
      <c r="E39">
        <v>244</v>
      </c>
      <c r="F39">
        <v>24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525</v>
      </c>
      <c r="N39">
        <v>525</v>
      </c>
      <c r="O39">
        <v>349</v>
      </c>
      <c r="P39">
        <v>244</v>
      </c>
      <c r="Q39">
        <v>0</v>
      </c>
      <c r="R39">
        <v>0</v>
      </c>
      <c r="S39">
        <v>0</v>
      </c>
      <c r="T39">
        <v>0</v>
      </c>
      <c r="U39" s="6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 s="8">
        <v>0</v>
      </c>
      <c r="AD39">
        <v>0</v>
      </c>
      <c r="DA39" s="4">
        <v>40421.715856481482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C35"/>
  <sheetViews>
    <sheetView tabSelected="1" workbookViewId="0">
      <selection activeCell="A12" sqref="A12"/>
    </sheetView>
  </sheetViews>
  <sheetFormatPr defaultRowHeight="15"/>
  <cols>
    <col min="1" max="1" width="28.7109375" customWidth="1"/>
    <col min="2" max="2" width="22.140625" customWidth="1"/>
    <col min="3" max="3" width="12.7109375" bestFit="1" customWidth="1"/>
    <col min="8" max="8" width="7.85546875" bestFit="1" customWidth="1"/>
    <col min="21" max="21" width="9.140625" style="8"/>
  </cols>
  <sheetData>
    <row r="1" spans="1:107">
      <c r="A1" t="s">
        <v>135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7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7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</row>
    <row r="2" spans="1:107">
      <c r="A2" t="s">
        <v>155</v>
      </c>
      <c r="B2" t="s">
        <v>132</v>
      </c>
      <c r="C2">
        <v>-40459953.25</v>
      </c>
      <c r="D2">
        <v>-738960.95</v>
      </c>
      <c r="E2">
        <v>-2701782.86</v>
      </c>
      <c r="F2">
        <v>24</v>
      </c>
      <c r="G2">
        <v>-35473.249999947497</v>
      </c>
      <c r="H2">
        <v>-34109.5499998655</v>
      </c>
      <c r="I2">
        <v>-48060.949999845499</v>
      </c>
      <c r="J2">
        <v>-48045.949999865508</v>
      </c>
      <c r="K2">
        <v>-38669.017999913252</v>
      </c>
      <c r="L2">
        <v>-33564.65</v>
      </c>
      <c r="M2">
        <v>-22140</v>
      </c>
      <c r="N2">
        <v>-22410.599999917999</v>
      </c>
      <c r="O2">
        <v>-32081.639999982399</v>
      </c>
      <c r="P2">
        <v>-37179.373999905241</v>
      </c>
      <c r="Q2">
        <v>-48102.139999940802</v>
      </c>
      <c r="R2">
        <v>-55074.3799998424</v>
      </c>
      <c r="S2">
        <v>-58992.2999999475</v>
      </c>
      <c r="T2">
        <v>-58684.579999854192</v>
      </c>
      <c r="U2">
        <v>-55661.87</v>
      </c>
      <c r="V2">
        <v>-54310.349999861501</v>
      </c>
      <c r="W2">
        <v>-51592.1</v>
      </c>
      <c r="X2">
        <v>-50956.499999956897</v>
      </c>
      <c r="Y2">
        <v>-46269.819999954401</v>
      </c>
      <c r="Z2">
        <v>-49559.360000000001</v>
      </c>
      <c r="AA2">
        <v>-50654.489999934696</v>
      </c>
      <c r="AB2">
        <v>-44863.159999985801</v>
      </c>
      <c r="AC2">
        <v>-43879.69</v>
      </c>
      <c r="AD2">
        <v>-45235.119999865507</v>
      </c>
    </row>
    <row r="3" spans="1:107">
      <c r="AC3" s="8"/>
    </row>
    <row r="4" spans="1:107">
      <c r="AC4" s="8"/>
    </row>
    <row r="5" spans="1:107">
      <c r="A5" t="s">
        <v>156</v>
      </c>
      <c r="B5" t="s">
        <v>111</v>
      </c>
      <c r="C5">
        <v>2040.8</v>
      </c>
      <c r="D5">
        <v>813</v>
      </c>
      <c r="E5">
        <v>2.6</v>
      </c>
      <c r="F5">
        <v>24</v>
      </c>
      <c r="G5">
        <v>0</v>
      </c>
      <c r="H5">
        <v>0</v>
      </c>
      <c r="I5">
        <v>725</v>
      </c>
      <c r="J5">
        <v>813</v>
      </c>
      <c r="K5">
        <v>319.1999999999</v>
      </c>
      <c r="L5">
        <v>0</v>
      </c>
      <c r="M5">
        <v>0</v>
      </c>
      <c r="N5">
        <v>0</v>
      </c>
      <c r="O5">
        <v>0</v>
      </c>
      <c r="P5">
        <v>2.6</v>
      </c>
      <c r="Q5">
        <v>0</v>
      </c>
      <c r="R5">
        <v>0</v>
      </c>
      <c r="S5">
        <v>0</v>
      </c>
      <c r="T5">
        <v>0</v>
      </c>
      <c r="U5" s="8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181</v>
      </c>
    </row>
    <row r="6" spans="1:107">
      <c r="B6" t="s">
        <v>118</v>
      </c>
      <c r="C6">
        <v>1745</v>
      </c>
      <c r="D6">
        <v>243</v>
      </c>
      <c r="E6">
        <v>25</v>
      </c>
      <c r="F6">
        <v>24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172</v>
      </c>
      <c r="P6">
        <v>125</v>
      </c>
      <c r="Q6">
        <v>67</v>
      </c>
      <c r="R6">
        <v>231</v>
      </c>
      <c r="S6">
        <v>164</v>
      </c>
      <c r="T6">
        <v>113</v>
      </c>
      <c r="U6" s="8">
        <v>72</v>
      </c>
      <c r="V6">
        <v>40</v>
      </c>
      <c r="W6">
        <v>0</v>
      </c>
      <c r="X6">
        <v>0</v>
      </c>
      <c r="Y6">
        <v>25</v>
      </c>
      <c r="Z6">
        <v>72</v>
      </c>
      <c r="AA6">
        <v>128</v>
      </c>
      <c r="AB6">
        <v>142</v>
      </c>
      <c r="AC6">
        <v>151</v>
      </c>
      <c r="AD6">
        <v>243</v>
      </c>
    </row>
    <row r="7" spans="1:107">
      <c r="B7" t="s">
        <v>150</v>
      </c>
      <c r="C7">
        <v>19680</v>
      </c>
      <c r="D7">
        <v>820</v>
      </c>
      <c r="E7">
        <v>820</v>
      </c>
      <c r="F7">
        <v>24</v>
      </c>
      <c r="G7">
        <v>820</v>
      </c>
      <c r="H7">
        <v>820</v>
      </c>
      <c r="I7">
        <v>820</v>
      </c>
      <c r="J7">
        <v>820</v>
      </c>
      <c r="K7">
        <v>820</v>
      </c>
      <c r="L7">
        <v>820</v>
      </c>
      <c r="M7">
        <v>820</v>
      </c>
      <c r="N7">
        <v>820</v>
      </c>
      <c r="O7">
        <v>820</v>
      </c>
      <c r="P7">
        <v>820</v>
      </c>
      <c r="Q7">
        <v>820</v>
      </c>
      <c r="R7">
        <v>820</v>
      </c>
      <c r="S7">
        <v>820</v>
      </c>
      <c r="T7">
        <v>820</v>
      </c>
      <c r="U7" s="8">
        <v>820</v>
      </c>
      <c r="V7">
        <v>820</v>
      </c>
      <c r="W7">
        <v>820</v>
      </c>
      <c r="X7">
        <v>820</v>
      </c>
      <c r="Y7">
        <v>820</v>
      </c>
      <c r="Z7">
        <v>820</v>
      </c>
      <c r="AA7">
        <v>820</v>
      </c>
      <c r="AB7">
        <v>820</v>
      </c>
      <c r="AC7">
        <v>820</v>
      </c>
      <c r="AD7">
        <v>820</v>
      </c>
    </row>
    <row r="8" spans="1:107">
      <c r="B8" t="s">
        <v>151</v>
      </c>
      <c r="C8">
        <v>10675</v>
      </c>
      <c r="D8">
        <v>525</v>
      </c>
      <c r="E8">
        <v>176</v>
      </c>
      <c r="F8">
        <v>24</v>
      </c>
      <c r="G8">
        <v>525</v>
      </c>
      <c r="H8">
        <v>525</v>
      </c>
      <c r="I8">
        <v>525</v>
      </c>
      <c r="J8">
        <v>525</v>
      </c>
      <c r="K8">
        <v>525</v>
      </c>
      <c r="L8">
        <v>525</v>
      </c>
      <c r="M8">
        <v>0</v>
      </c>
      <c r="N8">
        <v>0</v>
      </c>
      <c r="O8">
        <v>176</v>
      </c>
      <c r="P8">
        <v>281</v>
      </c>
      <c r="Q8">
        <v>525</v>
      </c>
      <c r="R8">
        <v>525</v>
      </c>
      <c r="S8">
        <v>525</v>
      </c>
      <c r="T8">
        <v>525</v>
      </c>
      <c r="U8" s="8">
        <v>525</v>
      </c>
      <c r="V8">
        <v>525</v>
      </c>
      <c r="W8">
        <v>431</v>
      </c>
      <c r="X8">
        <v>431</v>
      </c>
      <c r="Y8">
        <v>431</v>
      </c>
      <c r="Z8">
        <v>525</v>
      </c>
      <c r="AA8">
        <v>525</v>
      </c>
      <c r="AB8">
        <v>525</v>
      </c>
      <c r="AC8">
        <v>525</v>
      </c>
      <c r="AD8">
        <v>525</v>
      </c>
    </row>
    <row r="9" spans="1:107">
      <c r="AC9" s="8"/>
    </row>
    <row r="10" spans="1:107">
      <c r="AC10" s="8"/>
    </row>
    <row r="11" spans="1:107">
      <c r="A11" t="s">
        <v>157</v>
      </c>
      <c r="B11" t="s">
        <v>124</v>
      </c>
      <c r="C11">
        <v>771.98</v>
      </c>
      <c r="D11">
        <v>44.21</v>
      </c>
      <c r="E11">
        <v>22.35</v>
      </c>
      <c r="F11">
        <v>24</v>
      </c>
      <c r="G11">
        <v>26.469999999900001</v>
      </c>
      <c r="H11">
        <v>25.46</v>
      </c>
      <c r="I11">
        <v>23.4899999999</v>
      </c>
      <c r="J11">
        <v>22.35</v>
      </c>
      <c r="K11">
        <v>23.289999999900001</v>
      </c>
      <c r="L11">
        <v>25.01</v>
      </c>
      <c r="M11">
        <v>27.09</v>
      </c>
      <c r="N11">
        <v>27.5</v>
      </c>
      <c r="O11">
        <v>27.43</v>
      </c>
      <c r="P11">
        <v>30.289999999900001</v>
      </c>
      <c r="Q11">
        <v>33.969999999899997</v>
      </c>
      <c r="R11">
        <v>34.229999999900002</v>
      </c>
      <c r="S11">
        <v>39</v>
      </c>
      <c r="T11">
        <v>40.609999999899998</v>
      </c>
      <c r="U11">
        <v>44.21</v>
      </c>
      <c r="V11">
        <v>41.049999999900002</v>
      </c>
      <c r="W11">
        <v>42.52</v>
      </c>
      <c r="X11">
        <v>42.509999999900003</v>
      </c>
      <c r="Y11">
        <v>36.939999999900003</v>
      </c>
      <c r="Z11">
        <v>35.93</v>
      </c>
      <c r="AA11">
        <v>35.329999999899997</v>
      </c>
      <c r="AB11">
        <v>31.0799999999</v>
      </c>
      <c r="AC11">
        <v>30.44</v>
      </c>
      <c r="AD11">
        <v>25.78</v>
      </c>
    </row>
    <row r="12" spans="1:107">
      <c r="B12" t="s">
        <v>125</v>
      </c>
      <c r="C12">
        <v>771.98</v>
      </c>
      <c r="D12">
        <v>44.21</v>
      </c>
      <c r="E12">
        <v>22.35</v>
      </c>
      <c r="F12">
        <v>24</v>
      </c>
      <c r="G12">
        <v>26.469999999900001</v>
      </c>
      <c r="H12">
        <v>25.46</v>
      </c>
      <c r="I12">
        <v>23.4899999999</v>
      </c>
      <c r="J12">
        <v>22.35</v>
      </c>
      <c r="K12">
        <v>23.289999999900001</v>
      </c>
      <c r="L12">
        <v>25.01</v>
      </c>
      <c r="M12">
        <v>27.09</v>
      </c>
      <c r="N12">
        <v>27.5</v>
      </c>
      <c r="O12">
        <v>27.43</v>
      </c>
      <c r="P12">
        <v>30.289999999900001</v>
      </c>
      <c r="Q12">
        <v>33.969999999899997</v>
      </c>
      <c r="R12">
        <v>34.229999999900002</v>
      </c>
      <c r="S12">
        <v>39</v>
      </c>
      <c r="T12">
        <v>40.609999999899998</v>
      </c>
      <c r="U12">
        <v>44.21</v>
      </c>
      <c r="V12">
        <v>41.049999999900002</v>
      </c>
      <c r="W12">
        <v>42.52</v>
      </c>
      <c r="X12">
        <v>42.509999999900003</v>
      </c>
      <c r="Y12">
        <v>36.939999999900003</v>
      </c>
      <c r="Z12">
        <v>35.93</v>
      </c>
      <c r="AA12">
        <v>35.329999999899997</v>
      </c>
      <c r="AB12">
        <v>31.0799999999</v>
      </c>
      <c r="AC12">
        <v>30.44</v>
      </c>
      <c r="AD12">
        <v>25.78</v>
      </c>
    </row>
    <row r="13" spans="1:107">
      <c r="B13" t="s">
        <v>152</v>
      </c>
      <c r="C13">
        <v>750.29</v>
      </c>
      <c r="D13">
        <v>41.63</v>
      </c>
      <c r="E13">
        <v>22.22</v>
      </c>
      <c r="F13">
        <v>24</v>
      </c>
      <c r="G13">
        <v>26.3</v>
      </c>
      <c r="H13">
        <v>25.289999999900001</v>
      </c>
      <c r="I13">
        <v>23.359999999900001</v>
      </c>
      <c r="J13">
        <v>22.219999999900001</v>
      </c>
      <c r="K13">
        <v>23.18</v>
      </c>
      <c r="L13">
        <v>24.92</v>
      </c>
      <c r="M13">
        <v>27</v>
      </c>
      <c r="N13">
        <v>27.3299999999</v>
      </c>
      <c r="O13">
        <v>27.44</v>
      </c>
      <c r="P13">
        <v>30.219999999900001</v>
      </c>
      <c r="Q13">
        <v>32.92</v>
      </c>
      <c r="R13">
        <v>31.699999999900001</v>
      </c>
      <c r="S13">
        <v>38.340000000000003</v>
      </c>
      <c r="T13">
        <v>39.969999999899997</v>
      </c>
      <c r="U13">
        <v>38.6</v>
      </c>
      <c r="V13">
        <v>39.829999999899997</v>
      </c>
      <c r="W13">
        <v>41.63</v>
      </c>
      <c r="X13">
        <v>40.96</v>
      </c>
      <c r="Y13">
        <v>36</v>
      </c>
      <c r="Z13">
        <v>34.67</v>
      </c>
      <c r="AA13">
        <v>34.1</v>
      </c>
      <c r="AB13">
        <v>29.84</v>
      </c>
      <c r="AC13">
        <v>29</v>
      </c>
      <c r="AD13">
        <v>25.469999999900001</v>
      </c>
    </row>
    <row r="14" spans="1:107">
      <c r="B14" t="s">
        <v>153</v>
      </c>
      <c r="C14">
        <v>766.62</v>
      </c>
      <c r="D14">
        <v>40.61</v>
      </c>
      <c r="E14">
        <v>22.2</v>
      </c>
      <c r="F14">
        <v>24</v>
      </c>
      <c r="G14">
        <v>26.4899999999</v>
      </c>
      <c r="H14">
        <v>25.469999999900001</v>
      </c>
      <c r="I14">
        <v>22.62</v>
      </c>
      <c r="J14">
        <v>22.199999999900001</v>
      </c>
      <c r="K14">
        <v>23.289999999900001</v>
      </c>
      <c r="L14">
        <v>25.01</v>
      </c>
      <c r="M14">
        <v>27.109999999900001</v>
      </c>
      <c r="N14">
        <v>28.5599999999</v>
      </c>
      <c r="O14">
        <v>27.629999999900001</v>
      </c>
      <c r="P14">
        <v>30.37</v>
      </c>
      <c r="Q14">
        <v>35.869999999900003</v>
      </c>
      <c r="R14">
        <v>40.329999999899997</v>
      </c>
      <c r="S14">
        <v>40.299999999900002</v>
      </c>
      <c r="T14">
        <v>40.609999999899998</v>
      </c>
      <c r="U14">
        <v>39.67</v>
      </c>
      <c r="V14">
        <v>38.109999999899998</v>
      </c>
      <c r="W14">
        <v>40.5</v>
      </c>
      <c r="X14">
        <v>40.299999999900002</v>
      </c>
      <c r="Y14">
        <v>36.719999999899997</v>
      </c>
      <c r="Z14">
        <v>35.32</v>
      </c>
      <c r="AA14">
        <v>34.609999999899998</v>
      </c>
      <c r="AB14">
        <v>30.44</v>
      </c>
      <c r="AC14">
        <v>29.53</v>
      </c>
      <c r="AD14">
        <v>25.5599999999</v>
      </c>
    </row>
    <row r="15" spans="1:107">
      <c r="AC15" s="8"/>
    </row>
    <row r="16" spans="1:107">
      <c r="G16">
        <f>G5*G11*-1</f>
        <v>0</v>
      </c>
      <c r="H16">
        <f t="shared" ref="H16:AD19" si="0">H5*H11*-1</f>
        <v>0</v>
      </c>
      <c r="I16">
        <f t="shared" si="0"/>
        <v>-17030.249999927499</v>
      </c>
      <c r="J16">
        <f t="shared" si="0"/>
        <v>-18170.550000000003</v>
      </c>
      <c r="K16">
        <f t="shared" si="0"/>
        <v>-7434.1679999657517</v>
      </c>
      <c r="L16">
        <f t="shared" si="0"/>
        <v>0</v>
      </c>
      <c r="M16">
        <f t="shared" si="0"/>
        <v>0</v>
      </c>
      <c r="N16">
        <f t="shared" si="0"/>
        <v>0</v>
      </c>
      <c r="O16">
        <f t="shared" si="0"/>
        <v>0</v>
      </c>
      <c r="P16">
        <f t="shared" si="0"/>
        <v>-78.753999999740003</v>
      </c>
      <c r="Q16">
        <f t="shared" si="0"/>
        <v>0</v>
      </c>
      <c r="R16">
        <f t="shared" si="0"/>
        <v>0</v>
      </c>
      <c r="S16">
        <f t="shared" si="0"/>
        <v>0</v>
      </c>
      <c r="T16">
        <f t="shared" si="0"/>
        <v>0</v>
      </c>
      <c r="U16">
        <f t="shared" si="0"/>
        <v>0</v>
      </c>
      <c r="V16">
        <f t="shared" si="0"/>
        <v>0</v>
      </c>
      <c r="W16">
        <f t="shared" si="0"/>
        <v>0</v>
      </c>
      <c r="X16">
        <f t="shared" si="0"/>
        <v>0</v>
      </c>
      <c r="Y16">
        <f t="shared" si="0"/>
        <v>0</v>
      </c>
      <c r="Z16">
        <f t="shared" si="0"/>
        <v>0</v>
      </c>
      <c r="AA16">
        <f t="shared" si="0"/>
        <v>0</v>
      </c>
      <c r="AB16">
        <f t="shared" si="0"/>
        <v>0</v>
      </c>
      <c r="AC16">
        <f t="shared" si="0"/>
        <v>0</v>
      </c>
      <c r="AD16">
        <f t="shared" si="0"/>
        <v>-4666.18</v>
      </c>
    </row>
    <row r="17" spans="1:30">
      <c r="G17">
        <f t="shared" ref="G17:V19" si="1">G6*G12*-1</f>
        <v>0</v>
      </c>
      <c r="H17">
        <f t="shared" si="1"/>
        <v>0</v>
      </c>
      <c r="I17">
        <f t="shared" si="1"/>
        <v>0</v>
      </c>
      <c r="J17">
        <f t="shared" si="1"/>
        <v>0</v>
      </c>
      <c r="K17">
        <f t="shared" si="1"/>
        <v>0</v>
      </c>
      <c r="L17">
        <f t="shared" si="1"/>
        <v>0</v>
      </c>
      <c r="M17">
        <f t="shared" si="1"/>
        <v>0</v>
      </c>
      <c r="N17">
        <f t="shared" si="1"/>
        <v>0</v>
      </c>
      <c r="O17">
        <f t="shared" si="1"/>
        <v>-4717.96</v>
      </c>
      <c r="P17">
        <f t="shared" si="1"/>
        <v>-3786.2499999874999</v>
      </c>
      <c r="Q17">
        <f t="shared" si="1"/>
        <v>-2275.9899999933</v>
      </c>
      <c r="R17">
        <f t="shared" si="1"/>
        <v>-7907.1299999769008</v>
      </c>
      <c r="S17">
        <f t="shared" si="1"/>
        <v>-6396</v>
      </c>
      <c r="T17">
        <f t="shared" si="1"/>
        <v>-4588.9299999886998</v>
      </c>
      <c r="U17">
        <f t="shared" si="1"/>
        <v>-3183.12</v>
      </c>
      <c r="V17">
        <f t="shared" si="1"/>
        <v>-1641.999999996</v>
      </c>
      <c r="W17">
        <f t="shared" si="0"/>
        <v>0</v>
      </c>
      <c r="X17">
        <f t="shared" si="0"/>
        <v>0</v>
      </c>
      <c r="Y17">
        <f t="shared" si="0"/>
        <v>-923.49999999750003</v>
      </c>
      <c r="Z17">
        <f t="shared" si="0"/>
        <v>-2586.96</v>
      </c>
      <c r="AA17">
        <f t="shared" si="0"/>
        <v>-4522.2399999871996</v>
      </c>
      <c r="AB17">
        <f t="shared" si="0"/>
        <v>-4413.3599999857997</v>
      </c>
      <c r="AC17">
        <f t="shared" si="0"/>
        <v>-4596.4400000000005</v>
      </c>
      <c r="AD17">
        <f t="shared" si="0"/>
        <v>-6264.54</v>
      </c>
    </row>
    <row r="18" spans="1:30">
      <c r="G18">
        <f t="shared" si="1"/>
        <v>-21566</v>
      </c>
      <c r="H18">
        <f t="shared" si="0"/>
        <v>-20737.799999917999</v>
      </c>
      <c r="I18">
        <f t="shared" si="0"/>
        <v>-19155.199999918001</v>
      </c>
      <c r="J18">
        <f t="shared" si="0"/>
        <v>-18220.399999918001</v>
      </c>
      <c r="K18">
        <f t="shared" si="0"/>
        <v>-19007.599999999999</v>
      </c>
      <c r="L18">
        <f t="shared" si="0"/>
        <v>-20434.400000000001</v>
      </c>
      <c r="M18">
        <f t="shared" si="0"/>
        <v>-22140</v>
      </c>
      <c r="N18">
        <f t="shared" si="0"/>
        <v>-22410.599999917999</v>
      </c>
      <c r="O18">
        <f t="shared" si="0"/>
        <v>-22500.799999999999</v>
      </c>
      <c r="P18">
        <f t="shared" si="0"/>
        <v>-24780.399999918001</v>
      </c>
      <c r="Q18">
        <f t="shared" si="0"/>
        <v>-26994.400000000001</v>
      </c>
      <c r="R18">
        <f t="shared" si="0"/>
        <v>-25993.999999918</v>
      </c>
      <c r="S18">
        <f t="shared" si="0"/>
        <v>-31438.800000000003</v>
      </c>
      <c r="T18">
        <f t="shared" si="0"/>
        <v>-32775.399999917994</v>
      </c>
      <c r="U18">
        <f t="shared" si="0"/>
        <v>-31652</v>
      </c>
      <c r="V18">
        <f t="shared" si="0"/>
        <v>-32660.599999917999</v>
      </c>
      <c r="W18">
        <f t="shared" si="0"/>
        <v>-34136.6</v>
      </c>
      <c r="X18">
        <f t="shared" si="0"/>
        <v>-33587.199999999997</v>
      </c>
      <c r="Y18">
        <f t="shared" si="0"/>
        <v>-29520</v>
      </c>
      <c r="Z18">
        <f t="shared" si="0"/>
        <v>-28429.4</v>
      </c>
      <c r="AA18">
        <f t="shared" si="0"/>
        <v>-27962</v>
      </c>
      <c r="AB18">
        <f t="shared" si="0"/>
        <v>-24468.799999999999</v>
      </c>
      <c r="AC18">
        <f t="shared" si="0"/>
        <v>-23780</v>
      </c>
      <c r="AD18">
        <f t="shared" si="0"/>
        <v>-20885.399999918001</v>
      </c>
    </row>
    <row r="19" spans="1:30">
      <c r="G19">
        <f t="shared" si="1"/>
        <v>-13907.2499999475</v>
      </c>
      <c r="H19">
        <f t="shared" si="0"/>
        <v>-13371.7499999475</v>
      </c>
      <c r="I19">
        <f t="shared" si="0"/>
        <v>-11875.5</v>
      </c>
      <c r="J19">
        <f t="shared" si="0"/>
        <v>-11654.9999999475</v>
      </c>
      <c r="K19">
        <f t="shared" si="0"/>
        <v>-12227.2499999475</v>
      </c>
      <c r="L19">
        <f t="shared" si="0"/>
        <v>-13130.25</v>
      </c>
      <c r="M19">
        <f t="shared" si="0"/>
        <v>0</v>
      </c>
      <c r="N19">
        <f t="shared" si="0"/>
        <v>0</v>
      </c>
      <c r="O19">
        <f t="shared" si="0"/>
        <v>-4862.8799999824005</v>
      </c>
      <c r="P19">
        <f t="shared" si="0"/>
        <v>-8533.9700000000012</v>
      </c>
      <c r="Q19">
        <f t="shared" si="0"/>
        <v>-18831.7499999475</v>
      </c>
      <c r="R19">
        <f t="shared" si="0"/>
        <v>-21173.249999947497</v>
      </c>
      <c r="S19">
        <f t="shared" si="0"/>
        <v>-21157.4999999475</v>
      </c>
      <c r="T19">
        <f t="shared" si="0"/>
        <v>-21320.2499999475</v>
      </c>
      <c r="U19">
        <f t="shared" si="0"/>
        <v>-20826.75</v>
      </c>
      <c r="V19">
        <f t="shared" si="0"/>
        <v>-20007.7499999475</v>
      </c>
      <c r="W19">
        <f t="shared" si="0"/>
        <v>-17455.5</v>
      </c>
      <c r="X19">
        <f t="shared" si="0"/>
        <v>-17369.2999999569</v>
      </c>
      <c r="Y19">
        <f t="shared" si="0"/>
        <v>-15826.319999956899</v>
      </c>
      <c r="Z19">
        <f t="shared" si="0"/>
        <v>-18543</v>
      </c>
      <c r="AA19">
        <f t="shared" si="0"/>
        <v>-18170.2499999475</v>
      </c>
      <c r="AB19">
        <f t="shared" si="0"/>
        <v>-15981</v>
      </c>
      <c r="AC19">
        <f t="shared" si="0"/>
        <v>-15503.25</v>
      </c>
      <c r="AD19">
        <f t="shared" si="0"/>
        <v>-13418.9999999475</v>
      </c>
    </row>
    <row r="20" spans="1:30">
      <c r="AC20" s="8"/>
    </row>
    <row r="21" spans="1:30">
      <c r="A21" t="s">
        <v>154</v>
      </c>
      <c r="G21">
        <f>SUM(G16:G19)</f>
        <v>-35473.249999947497</v>
      </c>
      <c r="H21">
        <f t="shared" ref="H21:AD21" si="2">SUM(H16:H19)</f>
        <v>-34109.5499998655</v>
      </c>
      <c r="I21">
        <f t="shared" si="2"/>
        <v>-48060.949999845499</v>
      </c>
      <c r="J21">
        <f t="shared" si="2"/>
        <v>-48045.949999865508</v>
      </c>
      <c r="K21">
        <f t="shared" si="2"/>
        <v>-38669.017999913252</v>
      </c>
      <c r="L21">
        <f t="shared" si="2"/>
        <v>-33564.65</v>
      </c>
      <c r="M21">
        <f t="shared" si="2"/>
        <v>-22140</v>
      </c>
      <c r="N21">
        <f t="shared" si="2"/>
        <v>-22410.599999917999</v>
      </c>
      <c r="O21">
        <f t="shared" si="2"/>
        <v>-32081.639999982399</v>
      </c>
      <c r="P21">
        <f t="shared" si="2"/>
        <v>-37179.373999905241</v>
      </c>
      <c r="Q21">
        <f t="shared" si="2"/>
        <v>-48102.139999940802</v>
      </c>
      <c r="R21">
        <f t="shared" si="2"/>
        <v>-55074.3799998424</v>
      </c>
      <c r="S21">
        <f t="shared" si="2"/>
        <v>-58992.2999999475</v>
      </c>
      <c r="T21">
        <f t="shared" si="2"/>
        <v>-58684.579999854192</v>
      </c>
      <c r="U21">
        <f t="shared" si="2"/>
        <v>-55661.87</v>
      </c>
      <c r="V21">
        <f t="shared" si="2"/>
        <v>-54310.349999861501</v>
      </c>
      <c r="W21">
        <f t="shared" si="2"/>
        <v>-51592.1</v>
      </c>
      <c r="X21">
        <f t="shared" si="2"/>
        <v>-50956.499999956897</v>
      </c>
      <c r="Y21">
        <f t="shared" si="2"/>
        <v>-46269.819999954401</v>
      </c>
      <c r="Z21">
        <f t="shared" si="2"/>
        <v>-49559.360000000001</v>
      </c>
      <c r="AA21">
        <f t="shared" si="2"/>
        <v>-50654.489999934696</v>
      </c>
      <c r="AB21">
        <f t="shared" si="2"/>
        <v>-44863.159999985801</v>
      </c>
      <c r="AC21">
        <f t="shared" si="2"/>
        <v>-43879.69</v>
      </c>
      <c r="AD21">
        <f t="shared" si="2"/>
        <v>-45235.119999865507</v>
      </c>
    </row>
    <row r="22" spans="1:30">
      <c r="AC22" s="8"/>
    </row>
    <row r="23" spans="1:30">
      <c r="G23">
        <f>G21-G2</f>
        <v>0</v>
      </c>
      <c r="H23">
        <f t="shared" ref="H23:AD23" si="3">H21-H2</f>
        <v>0</v>
      </c>
      <c r="I23">
        <f t="shared" si="3"/>
        <v>0</v>
      </c>
      <c r="J23">
        <f t="shared" si="3"/>
        <v>0</v>
      </c>
      <c r="K23">
        <f t="shared" si="3"/>
        <v>0</v>
      </c>
      <c r="L23">
        <f t="shared" si="3"/>
        <v>0</v>
      </c>
      <c r="M23">
        <f t="shared" si="3"/>
        <v>0</v>
      </c>
      <c r="N23">
        <f t="shared" si="3"/>
        <v>0</v>
      </c>
      <c r="O23">
        <f t="shared" si="3"/>
        <v>0</v>
      </c>
      <c r="P23">
        <f t="shared" si="3"/>
        <v>0</v>
      </c>
      <c r="Q23">
        <f t="shared" si="3"/>
        <v>0</v>
      </c>
      <c r="R23">
        <f t="shared" si="3"/>
        <v>0</v>
      </c>
      <c r="S23">
        <f t="shared" si="3"/>
        <v>0</v>
      </c>
      <c r="T23">
        <f t="shared" si="3"/>
        <v>0</v>
      </c>
      <c r="U23">
        <f t="shared" si="3"/>
        <v>0</v>
      </c>
      <c r="V23">
        <f t="shared" si="3"/>
        <v>0</v>
      </c>
      <c r="W23">
        <f t="shared" si="3"/>
        <v>0</v>
      </c>
      <c r="X23">
        <f t="shared" si="3"/>
        <v>0</v>
      </c>
      <c r="Y23">
        <f t="shared" si="3"/>
        <v>0</v>
      </c>
      <c r="Z23">
        <f t="shared" si="3"/>
        <v>0</v>
      </c>
      <c r="AA23">
        <f t="shared" si="3"/>
        <v>0</v>
      </c>
      <c r="AB23">
        <f t="shared" si="3"/>
        <v>0</v>
      </c>
      <c r="AC23">
        <f t="shared" si="3"/>
        <v>0</v>
      </c>
      <c r="AD23">
        <f t="shared" si="3"/>
        <v>0</v>
      </c>
    </row>
    <row r="24" spans="1:30">
      <c r="AC24" s="8"/>
    </row>
    <row r="25" spans="1:30">
      <c r="AC25" s="8"/>
    </row>
    <row r="26" spans="1:30">
      <c r="AC26" s="8"/>
    </row>
    <row r="27" spans="1:30">
      <c r="AC27" s="8"/>
    </row>
    <row r="28" spans="1:30">
      <c r="AC28" s="8"/>
    </row>
    <row r="29" spans="1:30">
      <c r="AC29" s="8"/>
    </row>
    <row r="33" spans="8:30">
      <c r="AC33" s="8"/>
    </row>
    <row r="35" spans="8:30"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1"/>
      <c r="V35" s="9"/>
      <c r="W35" s="9"/>
      <c r="X35" s="9"/>
      <c r="Y35" s="9"/>
      <c r="Z35" s="9"/>
      <c r="AA35" s="9"/>
      <c r="AB35" s="9"/>
      <c r="AC35" s="9"/>
      <c r="AD35" s="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C36"/>
  <sheetViews>
    <sheetView workbookViewId="0">
      <selection activeCell="H39" sqref="H39"/>
    </sheetView>
  </sheetViews>
  <sheetFormatPr defaultRowHeight="15"/>
  <cols>
    <col min="1" max="1" width="32.28515625" bestFit="1" customWidth="1"/>
    <col min="2" max="2" width="22.42578125" bestFit="1" customWidth="1"/>
    <col min="3" max="3" width="12" bestFit="1" customWidth="1"/>
    <col min="7" max="7" width="12" bestFit="1" customWidth="1"/>
    <col min="21" max="21" width="9.140625" style="8"/>
  </cols>
  <sheetData>
    <row r="1" spans="1:107">
      <c r="A1" t="s">
        <v>135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7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7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</row>
    <row r="2" spans="1:107">
      <c r="A2" t="s">
        <v>162</v>
      </c>
      <c r="B2" t="s">
        <v>106</v>
      </c>
      <c r="C2">
        <v>2902492.27</v>
      </c>
      <c r="D2">
        <v>263910.71999999997</v>
      </c>
      <c r="E2">
        <v>23476.32</v>
      </c>
      <c r="F2">
        <v>24</v>
      </c>
      <c r="G2">
        <v>38246.129999999997</v>
      </c>
      <c r="H2">
        <v>35457.31</v>
      </c>
      <c r="I2">
        <v>27937.37</v>
      </c>
      <c r="J2">
        <v>23747.33</v>
      </c>
      <c r="K2">
        <v>23476.32</v>
      </c>
      <c r="L2">
        <v>26675.81</v>
      </c>
      <c r="M2">
        <v>25957.26</v>
      </c>
      <c r="N2">
        <v>28036.23</v>
      </c>
      <c r="O2">
        <v>30496.92</v>
      </c>
      <c r="P2">
        <v>35349.989999999903</v>
      </c>
      <c r="Q2">
        <v>115701.61</v>
      </c>
      <c r="R2">
        <v>166424.209999999</v>
      </c>
      <c r="S2">
        <v>219845.49</v>
      </c>
      <c r="T2">
        <v>226318.5</v>
      </c>
      <c r="U2">
        <v>251402.81</v>
      </c>
      <c r="V2">
        <v>263910.71999999898</v>
      </c>
      <c r="W2">
        <v>259026.53</v>
      </c>
      <c r="X2">
        <v>204698.34</v>
      </c>
      <c r="Y2">
        <v>189687.84</v>
      </c>
      <c r="Z2">
        <v>184145.95</v>
      </c>
      <c r="AA2">
        <v>182254.04</v>
      </c>
      <c r="AB2">
        <v>157762.92000000001</v>
      </c>
      <c r="AC2">
        <v>148761.22999999899</v>
      </c>
      <c r="AD2">
        <v>37171.410000000003</v>
      </c>
    </row>
    <row r="3" spans="1:107">
      <c r="AC3" s="8"/>
    </row>
    <row r="5" spans="1:107">
      <c r="A5" t="s">
        <v>158</v>
      </c>
      <c r="B5" t="s">
        <v>122</v>
      </c>
      <c r="C5">
        <v>1458</v>
      </c>
      <c r="D5">
        <v>157</v>
      </c>
      <c r="E5">
        <v>17</v>
      </c>
      <c r="F5">
        <v>24</v>
      </c>
      <c r="G5">
        <v>0</v>
      </c>
      <c r="H5">
        <v>157</v>
      </c>
      <c r="I5">
        <v>94</v>
      </c>
      <c r="J5">
        <v>53</v>
      </c>
      <c r="K5">
        <v>53</v>
      </c>
      <c r="L5">
        <v>94</v>
      </c>
      <c r="M5">
        <v>0</v>
      </c>
      <c r="N5">
        <v>0</v>
      </c>
      <c r="O5">
        <v>0</v>
      </c>
      <c r="P5">
        <v>0</v>
      </c>
      <c r="Q5">
        <v>0</v>
      </c>
      <c r="R5">
        <v>153</v>
      </c>
      <c r="S5">
        <v>140</v>
      </c>
      <c r="T5">
        <v>96</v>
      </c>
      <c r="U5">
        <v>66</v>
      </c>
      <c r="V5">
        <v>39</v>
      </c>
      <c r="W5">
        <v>17</v>
      </c>
      <c r="X5">
        <v>27</v>
      </c>
      <c r="Y5">
        <v>134</v>
      </c>
      <c r="Z5">
        <v>129</v>
      </c>
      <c r="AA5">
        <v>123</v>
      </c>
      <c r="AB5">
        <v>83</v>
      </c>
      <c r="AC5">
        <v>0</v>
      </c>
      <c r="AD5">
        <v>0</v>
      </c>
    </row>
    <row r="6" spans="1:107">
      <c r="B6" t="s">
        <v>116</v>
      </c>
      <c r="C6">
        <v>3368</v>
      </c>
      <c r="D6">
        <v>508</v>
      </c>
      <c r="E6">
        <v>186</v>
      </c>
      <c r="F6">
        <v>24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408</v>
      </c>
      <c r="T6">
        <v>336</v>
      </c>
      <c r="U6">
        <v>223</v>
      </c>
      <c r="V6">
        <v>363</v>
      </c>
      <c r="W6">
        <v>355</v>
      </c>
      <c r="X6">
        <v>372</v>
      </c>
      <c r="Y6">
        <v>186</v>
      </c>
      <c r="Z6">
        <v>411</v>
      </c>
      <c r="AA6">
        <v>508</v>
      </c>
      <c r="AB6">
        <v>206</v>
      </c>
      <c r="AC6">
        <v>0</v>
      </c>
      <c r="AD6">
        <v>0</v>
      </c>
    </row>
    <row r="7" spans="1:107">
      <c r="B7" t="s">
        <v>119</v>
      </c>
      <c r="C7">
        <v>5791</v>
      </c>
      <c r="D7">
        <v>428</v>
      </c>
      <c r="E7">
        <v>172</v>
      </c>
      <c r="F7">
        <v>24</v>
      </c>
      <c r="G7">
        <v>428</v>
      </c>
      <c r="H7">
        <v>376</v>
      </c>
      <c r="I7">
        <v>346</v>
      </c>
      <c r="J7">
        <v>324</v>
      </c>
      <c r="K7">
        <v>308</v>
      </c>
      <c r="L7">
        <v>313</v>
      </c>
      <c r="M7">
        <v>173</v>
      </c>
      <c r="N7">
        <v>175</v>
      </c>
      <c r="O7">
        <v>173</v>
      </c>
      <c r="P7">
        <v>173</v>
      </c>
      <c r="Q7">
        <v>173</v>
      </c>
      <c r="R7">
        <v>173</v>
      </c>
      <c r="S7">
        <v>173</v>
      </c>
      <c r="T7">
        <v>172</v>
      </c>
      <c r="U7">
        <v>319</v>
      </c>
      <c r="V7">
        <v>319</v>
      </c>
      <c r="W7">
        <v>319</v>
      </c>
      <c r="X7">
        <v>172</v>
      </c>
      <c r="Y7">
        <v>173</v>
      </c>
      <c r="Z7">
        <v>173</v>
      </c>
      <c r="AA7">
        <v>173</v>
      </c>
      <c r="AB7">
        <v>173</v>
      </c>
      <c r="AC7">
        <v>245</v>
      </c>
      <c r="AD7">
        <v>245</v>
      </c>
    </row>
    <row r="8" spans="1:107">
      <c r="B8" t="s">
        <v>115</v>
      </c>
      <c r="C8">
        <v>5477</v>
      </c>
      <c r="D8">
        <v>422</v>
      </c>
      <c r="E8">
        <v>17</v>
      </c>
      <c r="F8">
        <v>24</v>
      </c>
      <c r="G8">
        <v>112</v>
      </c>
      <c r="H8">
        <v>58</v>
      </c>
      <c r="I8">
        <v>38</v>
      </c>
      <c r="J8">
        <v>23</v>
      </c>
      <c r="K8">
        <v>17</v>
      </c>
      <c r="L8">
        <v>21</v>
      </c>
      <c r="M8">
        <v>177</v>
      </c>
      <c r="N8">
        <v>178</v>
      </c>
      <c r="O8">
        <v>193</v>
      </c>
      <c r="P8">
        <v>198</v>
      </c>
      <c r="Q8">
        <v>205</v>
      </c>
      <c r="R8">
        <v>231</v>
      </c>
      <c r="S8">
        <v>267</v>
      </c>
      <c r="T8">
        <v>318</v>
      </c>
      <c r="U8">
        <v>370</v>
      </c>
      <c r="V8">
        <v>398</v>
      </c>
      <c r="W8">
        <v>409</v>
      </c>
      <c r="X8">
        <v>422</v>
      </c>
      <c r="Y8">
        <v>415</v>
      </c>
      <c r="Z8">
        <v>385</v>
      </c>
      <c r="AA8">
        <v>336</v>
      </c>
      <c r="AB8">
        <v>262</v>
      </c>
      <c r="AC8">
        <v>256</v>
      </c>
      <c r="AD8">
        <v>188</v>
      </c>
    </row>
    <row r="9" spans="1:107">
      <c r="B9" t="s">
        <v>117</v>
      </c>
      <c r="C9">
        <v>9275.2000000000007</v>
      </c>
      <c r="D9">
        <v>528.79999999999995</v>
      </c>
      <c r="E9">
        <v>257.2</v>
      </c>
      <c r="F9">
        <v>24</v>
      </c>
      <c r="G9">
        <v>324.6999999999</v>
      </c>
      <c r="H9">
        <v>296.3</v>
      </c>
      <c r="I9">
        <v>275.60000000000002</v>
      </c>
      <c r="J9">
        <v>261.5</v>
      </c>
      <c r="K9">
        <v>257.1999999999</v>
      </c>
      <c r="L9">
        <v>269.39999999989999</v>
      </c>
      <c r="M9">
        <v>282.3</v>
      </c>
      <c r="N9">
        <v>275.89999999989999</v>
      </c>
      <c r="O9">
        <v>292.89999999989999</v>
      </c>
      <c r="P9">
        <v>337.8</v>
      </c>
      <c r="Q9">
        <v>377.89999999989999</v>
      </c>
      <c r="R9">
        <v>423.6</v>
      </c>
      <c r="S9">
        <v>452.6</v>
      </c>
      <c r="T9">
        <v>482.5</v>
      </c>
      <c r="U9">
        <v>506.6</v>
      </c>
      <c r="V9">
        <v>523.20000000000005</v>
      </c>
      <c r="W9">
        <v>528.79999999990002</v>
      </c>
      <c r="X9">
        <v>518.39999999990005</v>
      </c>
      <c r="Y9">
        <v>489.39999999989999</v>
      </c>
      <c r="Z9">
        <v>464.8</v>
      </c>
      <c r="AA9">
        <v>454.89999999989999</v>
      </c>
      <c r="AB9">
        <v>432.6</v>
      </c>
      <c r="AC9">
        <v>391.8</v>
      </c>
      <c r="AD9">
        <v>354.5</v>
      </c>
    </row>
    <row r="10" spans="1:107">
      <c r="B10" t="s">
        <v>112</v>
      </c>
      <c r="C10">
        <v>5667.4</v>
      </c>
      <c r="D10">
        <v>331.8</v>
      </c>
      <c r="E10">
        <v>143.69999999999999</v>
      </c>
      <c r="F10">
        <v>24</v>
      </c>
      <c r="G10">
        <v>179.3</v>
      </c>
      <c r="H10">
        <v>161.4</v>
      </c>
      <c r="I10">
        <v>151</v>
      </c>
      <c r="J10">
        <v>144.80000000000001</v>
      </c>
      <c r="K10">
        <v>143.6999999999</v>
      </c>
      <c r="L10">
        <v>149.59999999990001</v>
      </c>
      <c r="M10">
        <v>171.09999999990001</v>
      </c>
      <c r="N10">
        <v>191.4</v>
      </c>
      <c r="O10">
        <v>201.6999999999</v>
      </c>
      <c r="P10">
        <v>218.6999999999</v>
      </c>
      <c r="Q10">
        <v>242.1999999999</v>
      </c>
      <c r="R10">
        <v>268.10000000000002</v>
      </c>
      <c r="S10">
        <v>291.5</v>
      </c>
      <c r="T10">
        <v>310.5</v>
      </c>
      <c r="U10">
        <v>324.10000000000002</v>
      </c>
      <c r="V10">
        <v>331.8</v>
      </c>
      <c r="W10">
        <v>327.5</v>
      </c>
      <c r="X10">
        <v>321.5</v>
      </c>
      <c r="Y10">
        <v>304.39999999989999</v>
      </c>
      <c r="Z10">
        <v>277.6999999999</v>
      </c>
      <c r="AA10">
        <v>272.3</v>
      </c>
      <c r="AB10">
        <v>255.1999999999</v>
      </c>
      <c r="AC10">
        <v>227.6999999999</v>
      </c>
      <c r="AD10">
        <v>200.1999999999</v>
      </c>
    </row>
    <row r="11" spans="1:107">
      <c r="B11" t="s">
        <v>120</v>
      </c>
      <c r="C11">
        <v>1690.6</v>
      </c>
      <c r="D11">
        <v>82.8</v>
      </c>
      <c r="E11">
        <v>54.8</v>
      </c>
      <c r="F11">
        <v>24</v>
      </c>
      <c r="G11">
        <v>66.299999999899995</v>
      </c>
      <c r="H11">
        <v>62.2</v>
      </c>
      <c r="I11">
        <v>58.2</v>
      </c>
      <c r="J11">
        <v>56.1</v>
      </c>
      <c r="K11">
        <v>54.799999999900002</v>
      </c>
      <c r="L11">
        <v>56.799999999900002</v>
      </c>
      <c r="M11">
        <v>61.799999999900002</v>
      </c>
      <c r="N11">
        <v>60.299999999900002</v>
      </c>
      <c r="O11">
        <v>65.5</v>
      </c>
      <c r="P11">
        <v>70.599999999900007</v>
      </c>
      <c r="Q11">
        <v>78.900000000000006</v>
      </c>
      <c r="R11">
        <v>82.799999999899995</v>
      </c>
      <c r="S11">
        <v>82.299999999899995</v>
      </c>
      <c r="T11">
        <v>76.900000000000006</v>
      </c>
      <c r="U11">
        <v>75.400000000000006</v>
      </c>
      <c r="V11">
        <v>75.900000000000006</v>
      </c>
      <c r="W11">
        <v>75</v>
      </c>
      <c r="X11">
        <v>74.7</v>
      </c>
      <c r="Y11">
        <v>72.599999999900007</v>
      </c>
      <c r="Z11">
        <v>76.2</v>
      </c>
      <c r="AA11">
        <v>79.299999999899995</v>
      </c>
      <c r="AB11">
        <v>80.299999999899995</v>
      </c>
      <c r="AC11">
        <v>76.900000000000006</v>
      </c>
      <c r="AD11">
        <v>70.799999999899995</v>
      </c>
    </row>
    <row r="12" spans="1:107">
      <c r="B12" t="s">
        <v>113</v>
      </c>
      <c r="C12">
        <v>480.4</v>
      </c>
      <c r="D12">
        <v>27</v>
      </c>
      <c r="E12">
        <v>12.3</v>
      </c>
      <c r="F12">
        <v>24</v>
      </c>
      <c r="G12">
        <v>15.4</v>
      </c>
      <c r="H12">
        <v>14.4</v>
      </c>
      <c r="I12">
        <v>13.3</v>
      </c>
      <c r="J12">
        <v>12.3</v>
      </c>
      <c r="K12">
        <v>12.3</v>
      </c>
      <c r="L12">
        <v>13.3</v>
      </c>
      <c r="M12">
        <v>14.3</v>
      </c>
      <c r="N12">
        <v>16.3999999999</v>
      </c>
      <c r="O12">
        <v>17.5</v>
      </c>
      <c r="P12">
        <v>18.600000000000001</v>
      </c>
      <c r="Q12">
        <v>20.699999999900001</v>
      </c>
      <c r="R12">
        <v>22.8</v>
      </c>
      <c r="S12">
        <v>23.8</v>
      </c>
      <c r="T12">
        <v>24.8999999999</v>
      </c>
      <c r="U12">
        <v>27</v>
      </c>
      <c r="V12">
        <v>27</v>
      </c>
      <c r="W12">
        <v>27</v>
      </c>
      <c r="X12">
        <v>25.8999999999</v>
      </c>
      <c r="Y12">
        <v>24.699999999900001</v>
      </c>
      <c r="Z12">
        <v>23.699999999900001</v>
      </c>
      <c r="AA12">
        <v>23.6</v>
      </c>
      <c r="AB12">
        <v>22.5</v>
      </c>
      <c r="AC12">
        <v>20.5</v>
      </c>
      <c r="AD12">
        <v>18.5</v>
      </c>
    </row>
    <row r="13" spans="1:107">
      <c r="U13"/>
    </row>
    <row r="14" spans="1:107">
      <c r="A14" t="s">
        <v>160</v>
      </c>
      <c r="B14" t="s">
        <v>123</v>
      </c>
      <c r="C14">
        <v>960.17</v>
      </c>
      <c r="D14">
        <v>59.94</v>
      </c>
      <c r="E14">
        <v>25.57</v>
      </c>
      <c r="F14">
        <v>24</v>
      </c>
      <c r="G14">
        <v>31.379999999900001</v>
      </c>
      <c r="H14">
        <v>28.5599999999</v>
      </c>
      <c r="I14">
        <v>26.879999999900001</v>
      </c>
      <c r="J14">
        <v>25.57</v>
      </c>
      <c r="K14">
        <v>26.3099999999</v>
      </c>
      <c r="L14">
        <v>27.5799999999</v>
      </c>
      <c r="M14">
        <v>28.379999999900001</v>
      </c>
      <c r="N14">
        <v>29.62</v>
      </c>
      <c r="O14">
        <v>31.07</v>
      </c>
      <c r="P14">
        <v>33.159999999900002</v>
      </c>
      <c r="Q14">
        <v>43.859999999899998</v>
      </c>
      <c r="R14">
        <v>59.939999999900003</v>
      </c>
      <c r="S14">
        <v>54.329999999899997</v>
      </c>
      <c r="T14">
        <v>52.06</v>
      </c>
      <c r="U14">
        <v>59.789999999899997</v>
      </c>
      <c r="V14">
        <v>59.38</v>
      </c>
      <c r="W14">
        <v>51.78</v>
      </c>
      <c r="X14">
        <v>43.92</v>
      </c>
      <c r="Y14">
        <v>41.159999999900002</v>
      </c>
      <c r="Z14">
        <v>46.25</v>
      </c>
      <c r="AA14">
        <v>42.95</v>
      </c>
      <c r="AB14">
        <v>40</v>
      </c>
      <c r="AC14">
        <v>44.39</v>
      </c>
      <c r="AD14">
        <v>31.85</v>
      </c>
    </row>
    <row r="15" spans="1:107">
      <c r="B15" t="s">
        <v>124</v>
      </c>
      <c r="C15">
        <v>719.46</v>
      </c>
      <c r="D15">
        <v>39.770000000000003</v>
      </c>
      <c r="E15">
        <v>22.03</v>
      </c>
      <c r="F15">
        <v>24</v>
      </c>
      <c r="G15">
        <v>25.9899999999</v>
      </c>
      <c r="H15">
        <v>25.02</v>
      </c>
      <c r="I15">
        <v>23.16</v>
      </c>
      <c r="J15">
        <v>22.03</v>
      </c>
      <c r="K15">
        <v>23</v>
      </c>
      <c r="L15">
        <v>24.78</v>
      </c>
      <c r="M15">
        <v>26.8</v>
      </c>
      <c r="N15">
        <v>27</v>
      </c>
      <c r="O15">
        <v>27.1499999999</v>
      </c>
      <c r="P15">
        <v>30</v>
      </c>
      <c r="Q15">
        <v>30.5599999999</v>
      </c>
      <c r="R15">
        <v>30.82</v>
      </c>
      <c r="S15">
        <v>36</v>
      </c>
      <c r="T15">
        <v>37.99</v>
      </c>
      <c r="U15">
        <v>36.829999999899997</v>
      </c>
      <c r="V15">
        <v>37.369999999900003</v>
      </c>
      <c r="W15">
        <v>39.770000000000003</v>
      </c>
      <c r="X15">
        <v>39.42</v>
      </c>
      <c r="Y15">
        <v>33.950000000000003</v>
      </c>
      <c r="Z15">
        <v>32.130000000000003</v>
      </c>
      <c r="AA15">
        <v>31.59</v>
      </c>
      <c r="AB15">
        <v>27.23</v>
      </c>
      <c r="AC15">
        <v>25.9899999999</v>
      </c>
      <c r="AD15">
        <v>24.879999999900001</v>
      </c>
    </row>
    <row r="16" spans="1:107">
      <c r="B16" t="s">
        <v>125</v>
      </c>
      <c r="C16">
        <v>1406.37</v>
      </c>
      <c r="D16">
        <v>113.58</v>
      </c>
      <c r="E16">
        <v>28.54</v>
      </c>
      <c r="F16">
        <v>24</v>
      </c>
      <c r="G16">
        <v>38.03</v>
      </c>
      <c r="H16">
        <v>34.67</v>
      </c>
      <c r="I16">
        <v>31.129999999900001</v>
      </c>
      <c r="J16">
        <v>28.949999999900001</v>
      </c>
      <c r="K16">
        <v>29.35</v>
      </c>
      <c r="L16">
        <v>30.1</v>
      </c>
      <c r="M16">
        <v>28.539999999900001</v>
      </c>
      <c r="N16">
        <v>29.039999999900001</v>
      </c>
      <c r="O16">
        <v>32.289999999899997</v>
      </c>
      <c r="P16">
        <v>33.31</v>
      </c>
      <c r="Q16">
        <v>54.07</v>
      </c>
      <c r="R16">
        <v>89.299999999899995</v>
      </c>
      <c r="S16">
        <v>82.01</v>
      </c>
      <c r="T16">
        <v>75.459999999900006</v>
      </c>
      <c r="U16">
        <v>89.29</v>
      </c>
      <c r="V16">
        <v>83</v>
      </c>
      <c r="W16">
        <v>75.489999999899993</v>
      </c>
      <c r="X16">
        <v>50.229999999900002</v>
      </c>
      <c r="Y16">
        <v>60.25</v>
      </c>
      <c r="Z16">
        <v>96.959999999900006</v>
      </c>
      <c r="AA16">
        <v>88.989999999899993</v>
      </c>
      <c r="AB16">
        <v>90.489999999899993</v>
      </c>
      <c r="AC16">
        <v>113.58</v>
      </c>
      <c r="AD16">
        <v>41.84</v>
      </c>
    </row>
    <row r="17" spans="1:30">
      <c r="B17" t="s">
        <v>126</v>
      </c>
      <c r="C17">
        <v>817.34</v>
      </c>
      <c r="D17">
        <v>43.84</v>
      </c>
      <c r="E17">
        <v>22.11</v>
      </c>
      <c r="F17">
        <v>24</v>
      </c>
      <c r="G17">
        <v>26.84</v>
      </c>
      <c r="H17">
        <v>25.78</v>
      </c>
      <c r="I17">
        <v>22.109999999900001</v>
      </c>
      <c r="J17">
        <v>22.28</v>
      </c>
      <c r="K17">
        <v>23.469999999900001</v>
      </c>
      <c r="L17">
        <v>25.14</v>
      </c>
      <c r="M17">
        <v>27.27</v>
      </c>
      <c r="N17">
        <v>29.53</v>
      </c>
      <c r="O17">
        <v>27.92</v>
      </c>
      <c r="P17">
        <v>30.59</v>
      </c>
      <c r="Q17">
        <v>38.78</v>
      </c>
      <c r="R17">
        <v>42.77</v>
      </c>
      <c r="S17">
        <v>42.859999999899998</v>
      </c>
      <c r="T17">
        <v>43.84</v>
      </c>
      <c r="U17">
        <v>42.78</v>
      </c>
      <c r="V17">
        <v>40.5</v>
      </c>
      <c r="W17">
        <v>42.399999999899997</v>
      </c>
      <c r="X17">
        <v>41.899999999899997</v>
      </c>
      <c r="Y17">
        <v>40.17</v>
      </c>
      <c r="Z17">
        <v>39.439999999900003</v>
      </c>
      <c r="AA17">
        <v>38.46</v>
      </c>
      <c r="AB17">
        <v>34.5</v>
      </c>
      <c r="AC17">
        <v>39.079999999899997</v>
      </c>
      <c r="AD17">
        <v>28.93</v>
      </c>
    </row>
    <row r="19" spans="1:30">
      <c r="B19" t="s">
        <v>127</v>
      </c>
      <c r="C19">
        <v>3004.01</v>
      </c>
      <c r="D19">
        <v>259.79000000000002</v>
      </c>
      <c r="E19">
        <v>25.72</v>
      </c>
      <c r="F19">
        <v>24</v>
      </c>
      <c r="G19">
        <v>31.62</v>
      </c>
      <c r="H19">
        <v>30.1</v>
      </c>
      <c r="I19">
        <v>27.03</v>
      </c>
      <c r="J19">
        <v>25.719999999900001</v>
      </c>
      <c r="K19">
        <v>26.449999999900001</v>
      </c>
      <c r="L19">
        <v>27.699999999900001</v>
      </c>
      <c r="M19">
        <v>29.44</v>
      </c>
      <c r="N19">
        <v>32.619999999900003</v>
      </c>
      <c r="O19">
        <v>34.07</v>
      </c>
      <c r="P19">
        <v>36.159999999900002</v>
      </c>
      <c r="Q19">
        <v>175.6999999999</v>
      </c>
      <c r="R19">
        <v>182.69</v>
      </c>
      <c r="S19">
        <v>254.33</v>
      </c>
      <c r="T19">
        <v>252.06</v>
      </c>
      <c r="U19">
        <v>259.79000000000002</v>
      </c>
      <c r="V19">
        <v>259.38</v>
      </c>
      <c r="W19">
        <v>251.78</v>
      </c>
      <c r="X19">
        <v>182.19</v>
      </c>
      <c r="Y19">
        <v>177.31999999990001</v>
      </c>
      <c r="Z19">
        <v>172.8</v>
      </c>
      <c r="AA19">
        <v>173.94</v>
      </c>
      <c r="AB19">
        <v>167.18</v>
      </c>
      <c r="AC19">
        <v>160.36000000000001</v>
      </c>
      <c r="AD19">
        <v>33.579999999899997</v>
      </c>
    </row>
    <row r="20" spans="1:30">
      <c r="B20" t="s">
        <v>128</v>
      </c>
      <c r="C20">
        <v>863.12</v>
      </c>
      <c r="D20">
        <v>60.5</v>
      </c>
      <c r="E20">
        <v>22</v>
      </c>
      <c r="F20">
        <v>24</v>
      </c>
      <c r="G20">
        <v>25.9899999999</v>
      </c>
      <c r="H20">
        <v>25</v>
      </c>
      <c r="I20">
        <v>23.129999999900001</v>
      </c>
      <c r="J20">
        <v>22</v>
      </c>
      <c r="K20">
        <v>22.969999999900001</v>
      </c>
      <c r="L20">
        <v>25</v>
      </c>
      <c r="M20">
        <v>26.98</v>
      </c>
      <c r="N20">
        <v>27.32</v>
      </c>
      <c r="O20">
        <v>27.199999999900001</v>
      </c>
      <c r="P20">
        <v>30.02</v>
      </c>
      <c r="Q20">
        <v>33.99</v>
      </c>
      <c r="R20">
        <v>34.24</v>
      </c>
      <c r="S20">
        <v>39.009999999900003</v>
      </c>
      <c r="T20">
        <v>53.42</v>
      </c>
      <c r="U20">
        <v>58.829999999899997</v>
      </c>
      <c r="V20">
        <v>59.149999999899997</v>
      </c>
      <c r="W20">
        <v>60.5</v>
      </c>
      <c r="X20">
        <v>59.329999999899997</v>
      </c>
      <c r="Y20">
        <v>54.43</v>
      </c>
      <c r="Z20">
        <v>35.5</v>
      </c>
      <c r="AA20">
        <v>35.03</v>
      </c>
      <c r="AB20">
        <v>30.84</v>
      </c>
      <c r="AC20">
        <v>28.2399999999</v>
      </c>
      <c r="AD20">
        <v>25</v>
      </c>
    </row>
    <row r="21" spans="1:30">
      <c r="B21" t="s">
        <v>129</v>
      </c>
      <c r="C21">
        <v>6795.67</v>
      </c>
      <c r="D21">
        <v>500</v>
      </c>
      <c r="E21">
        <v>41.08</v>
      </c>
      <c r="F21">
        <v>24</v>
      </c>
      <c r="G21">
        <v>54.619999999900003</v>
      </c>
      <c r="H21">
        <v>50.1</v>
      </c>
      <c r="I21">
        <v>44.159999999900002</v>
      </c>
      <c r="J21">
        <v>41.28</v>
      </c>
      <c r="K21">
        <v>41.079999999899997</v>
      </c>
      <c r="L21">
        <v>45.759999999900003</v>
      </c>
      <c r="M21">
        <v>46.2</v>
      </c>
      <c r="N21">
        <v>48.88</v>
      </c>
      <c r="O21">
        <v>53.899999999899997</v>
      </c>
      <c r="P21">
        <v>58.619999999900003</v>
      </c>
      <c r="Q21">
        <v>254.06999999990001</v>
      </c>
      <c r="R21">
        <v>500</v>
      </c>
      <c r="S21">
        <v>500</v>
      </c>
      <c r="T21">
        <v>500</v>
      </c>
      <c r="U21">
        <v>500</v>
      </c>
      <c r="V21">
        <v>500</v>
      </c>
      <c r="W21">
        <v>500</v>
      </c>
      <c r="X21">
        <v>500</v>
      </c>
      <c r="Y21">
        <v>500</v>
      </c>
      <c r="Z21">
        <v>500</v>
      </c>
      <c r="AA21">
        <v>500</v>
      </c>
      <c r="AB21">
        <v>500</v>
      </c>
      <c r="AC21">
        <v>500</v>
      </c>
      <c r="AD21">
        <v>57</v>
      </c>
    </row>
    <row r="22" spans="1:30">
      <c r="B22" t="s">
        <v>130</v>
      </c>
      <c r="C22">
        <v>3781.59</v>
      </c>
      <c r="D22">
        <v>450</v>
      </c>
      <c r="E22">
        <v>21.6</v>
      </c>
      <c r="F22">
        <v>24</v>
      </c>
      <c r="G22">
        <v>26.94</v>
      </c>
      <c r="H22">
        <v>25.859999999900001</v>
      </c>
      <c r="I22">
        <v>21.6</v>
      </c>
      <c r="J22">
        <v>22.17</v>
      </c>
      <c r="K22">
        <v>23.43</v>
      </c>
      <c r="L22">
        <v>25</v>
      </c>
      <c r="M22">
        <v>28.719999999900001</v>
      </c>
      <c r="N22">
        <v>31.8</v>
      </c>
      <c r="O22">
        <v>30.0799999999</v>
      </c>
      <c r="P22">
        <v>32.89</v>
      </c>
      <c r="Q22">
        <v>179.81</v>
      </c>
      <c r="R22">
        <v>173.56999999990001</v>
      </c>
      <c r="S22">
        <v>180.1999999999</v>
      </c>
      <c r="T22">
        <v>200</v>
      </c>
      <c r="U22">
        <v>242.78</v>
      </c>
      <c r="V22">
        <v>450</v>
      </c>
      <c r="W22">
        <v>450</v>
      </c>
      <c r="X22">
        <v>450</v>
      </c>
      <c r="Y22">
        <v>450</v>
      </c>
      <c r="Z22">
        <v>200</v>
      </c>
      <c r="AA22">
        <v>181.84999999990001</v>
      </c>
      <c r="AB22">
        <v>168.77</v>
      </c>
      <c r="AC22">
        <v>157.09</v>
      </c>
      <c r="AD22">
        <v>29.03</v>
      </c>
    </row>
    <row r="24" spans="1:30">
      <c r="A24" t="s">
        <v>159</v>
      </c>
      <c r="G24">
        <f>G5*G14</f>
        <v>0</v>
      </c>
      <c r="H24">
        <f>H5*H14</f>
        <v>4483.9199999843004</v>
      </c>
      <c r="I24">
        <f t="shared" ref="I24:AD27" si="0">I5*I14</f>
        <v>2526.7199999906002</v>
      </c>
      <c r="J24">
        <f t="shared" si="0"/>
        <v>1355.21</v>
      </c>
      <c r="K24">
        <f t="shared" si="0"/>
        <v>1394.4299999947</v>
      </c>
      <c r="L24">
        <f t="shared" si="0"/>
        <v>2592.5199999905999</v>
      </c>
      <c r="M24">
        <f t="shared" si="0"/>
        <v>0</v>
      </c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9170.8199999847002</v>
      </c>
      <c r="S24">
        <f t="shared" si="0"/>
        <v>7606.199999986</v>
      </c>
      <c r="T24">
        <f t="shared" si="0"/>
        <v>4997.76</v>
      </c>
      <c r="U24">
        <f t="shared" si="0"/>
        <v>3946.1399999933997</v>
      </c>
      <c r="V24">
        <f t="shared" si="0"/>
        <v>2315.8200000000002</v>
      </c>
      <c r="W24">
        <f t="shared" si="0"/>
        <v>880.26</v>
      </c>
      <c r="X24">
        <f t="shared" si="0"/>
        <v>1185.8400000000001</v>
      </c>
      <c r="Y24">
        <f t="shared" si="0"/>
        <v>5515.4399999866</v>
      </c>
      <c r="Z24">
        <f t="shared" si="0"/>
        <v>5966.25</v>
      </c>
      <c r="AA24">
        <f t="shared" si="0"/>
        <v>5282.85</v>
      </c>
      <c r="AB24">
        <f t="shared" si="0"/>
        <v>3320</v>
      </c>
      <c r="AC24">
        <f t="shared" si="0"/>
        <v>0</v>
      </c>
      <c r="AD24">
        <f t="shared" si="0"/>
        <v>0</v>
      </c>
    </row>
    <row r="25" spans="1:30">
      <c r="G25">
        <f t="shared" ref="G25" si="1">G6*G15</f>
        <v>0</v>
      </c>
      <c r="H25">
        <f t="shared" ref="H25:W27" si="2">H6*H15</f>
        <v>0</v>
      </c>
      <c r="I25">
        <f t="shared" si="2"/>
        <v>0</v>
      </c>
      <c r="J25">
        <f t="shared" si="2"/>
        <v>0</v>
      </c>
      <c r="K25">
        <f t="shared" si="2"/>
        <v>0</v>
      </c>
      <c r="L25">
        <f t="shared" si="2"/>
        <v>0</v>
      </c>
      <c r="M25">
        <f t="shared" si="2"/>
        <v>0</v>
      </c>
      <c r="N25">
        <f t="shared" si="2"/>
        <v>0</v>
      </c>
      <c r="O25">
        <f t="shared" si="2"/>
        <v>0</v>
      </c>
      <c r="P25">
        <f t="shared" si="2"/>
        <v>0</v>
      </c>
      <c r="Q25">
        <f t="shared" si="2"/>
        <v>0</v>
      </c>
      <c r="R25">
        <f t="shared" si="2"/>
        <v>0</v>
      </c>
      <c r="S25">
        <f t="shared" si="2"/>
        <v>14688</v>
      </c>
      <c r="T25">
        <f t="shared" si="2"/>
        <v>12764.640000000001</v>
      </c>
      <c r="U25">
        <f t="shared" si="2"/>
        <v>8213.0899999776993</v>
      </c>
      <c r="V25">
        <f t="shared" si="2"/>
        <v>13565.309999963702</v>
      </c>
      <c r="W25">
        <f t="shared" si="2"/>
        <v>14118.35</v>
      </c>
      <c r="X25">
        <f t="shared" si="0"/>
        <v>14664.24</v>
      </c>
      <c r="Y25">
        <f t="shared" si="0"/>
        <v>6314.7000000000007</v>
      </c>
      <c r="Z25">
        <f t="shared" si="0"/>
        <v>13205.43</v>
      </c>
      <c r="AA25">
        <f t="shared" si="0"/>
        <v>16047.72</v>
      </c>
      <c r="AB25">
        <f t="shared" si="0"/>
        <v>5609.38</v>
      </c>
      <c r="AC25">
        <f t="shared" si="0"/>
        <v>0</v>
      </c>
      <c r="AD25">
        <f t="shared" si="0"/>
        <v>0</v>
      </c>
    </row>
    <row r="26" spans="1:30">
      <c r="G26">
        <f t="shared" ref="G26" si="3">G7*G16</f>
        <v>16276.84</v>
      </c>
      <c r="H26">
        <f t="shared" si="2"/>
        <v>13035.92</v>
      </c>
      <c r="I26">
        <f t="shared" si="0"/>
        <v>10770.979999965401</v>
      </c>
      <c r="J26">
        <f t="shared" si="0"/>
        <v>9379.7999999675994</v>
      </c>
      <c r="K26">
        <f t="shared" si="0"/>
        <v>9039.8000000000011</v>
      </c>
      <c r="L26">
        <f t="shared" si="0"/>
        <v>9421.3000000000011</v>
      </c>
      <c r="M26">
        <f t="shared" si="0"/>
        <v>4937.4199999827006</v>
      </c>
      <c r="N26">
        <f t="shared" si="0"/>
        <v>5081.9999999825004</v>
      </c>
      <c r="O26">
        <f t="shared" si="0"/>
        <v>5586.1699999826997</v>
      </c>
      <c r="P26">
        <f t="shared" si="0"/>
        <v>5762.63</v>
      </c>
      <c r="Q26">
        <f t="shared" si="0"/>
        <v>9354.11</v>
      </c>
      <c r="R26">
        <f t="shared" si="0"/>
        <v>15448.899999982699</v>
      </c>
      <c r="S26">
        <f t="shared" si="0"/>
        <v>14187.730000000001</v>
      </c>
      <c r="T26">
        <f t="shared" si="0"/>
        <v>12979.1199999828</v>
      </c>
      <c r="U26">
        <f t="shared" si="0"/>
        <v>28483.510000000002</v>
      </c>
      <c r="V26">
        <f t="shared" si="0"/>
        <v>26477</v>
      </c>
      <c r="W26">
        <f t="shared" si="0"/>
        <v>24081.309999968096</v>
      </c>
      <c r="X26">
        <f t="shared" si="0"/>
        <v>8639.5599999828009</v>
      </c>
      <c r="Y26">
        <f t="shared" si="0"/>
        <v>10423.25</v>
      </c>
      <c r="Z26">
        <f t="shared" si="0"/>
        <v>16774.0799999827</v>
      </c>
      <c r="AA26">
        <f t="shared" si="0"/>
        <v>15395.269999982698</v>
      </c>
      <c r="AB26">
        <f t="shared" si="0"/>
        <v>15654.769999982698</v>
      </c>
      <c r="AC26">
        <f t="shared" si="0"/>
        <v>27827.1</v>
      </c>
      <c r="AD26">
        <f t="shared" si="0"/>
        <v>10250.800000000001</v>
      </c>
    </row>
    <row r="27" spans="1:30">
      <c r="G27">
        <f t="shared" ref="G27" si="4">G8*G17</f>
        <v>3006.08</v>
      </c>
      <c r="H27">
        <f t="shared" si="2"/>
        <v>1495.24</v>
      </c>
      <c r="I27">
        <f t="shared" si="0"/>
        <v>840.17999999620008</v>
      </c>
      <c r="J27">
        <f t="shared" si="0"/>
        <v>512.44000000000005</v>
      </c>
      <c r="K27">
        <f t="shared" si="0"/>
        <v>398.98999999829999</v>
      </c>
      <c r="L27">
        <f t="shared" si="0"/>
        <v>527.94000000000005</v>
      </c>
      <c r="M27">
        <f t="shared" si="0"/>
        <v>4826.79</v>
      </c>
      <c r="N27">
        <f t="shared" si="0"/>
        <v>5256.34</v>
      </c>
      <c r="O27">
        <f t="shared" si="0"/>
        <v>5388.56</v>
      </c>
      <c r="P27">
        <f t="shared" si="0"/>
        <v>6056.82</v>
      </c>
      <c r="Q27">
        <f t="shared" si="0"/>
        <v>7949.9000000000005</v>
      </c>
      <c r="R27">
        <f t="shared" si="0"/>
        <v>9879.8700000000008</v>
      </c>
      <c r="S27">
        <f t="shared" si="0"/>
        <v>11443.6199999733</v>
      </c>
      <c r="T27">
        <f t="shared" si="0"/>
        <v>13941.12</v>
      </c>
      <c r="U27">
        <f t="shared" si="0"/>
        <v>15828.6</v>
      </c>
      <c r="V27">
        <f t="shared" si="0"/>
        <v>16119</v>
      </c>
      <c r="W27">
        <f t="shared" si="0"/>
        <v>17341.5999999591</v>
      </c>
      <c r="X27">
        <f t="shared" si="0"/>
        <v>17681.799999957799</v>
      </c>
      <c r="Y27">
        <f t="shared" si="0"/>
        <v>16670.55</v>
      </c>
      <c r="Z27">
        <f t="shared" si="0"/>
        <v>15184.399999961501</v>
      </c>
      <c r="AA27">
        <f t="shared" si="0"/>
        <v>12922.56</v>
      </c>
      <c r="AB27">
        <f t="shared" si="0"/>
        <v>9039</v>
      </c>
      <c r="AC27">
        <f t="shared" si="0"/>
        <v>10004.479999974399</v>
      </c>
      <c r="AD27">
        <f t="shared" si="0"/>
        <v>5438.84</v>
      </c>
    </row>
    <row r="28" spans="1:30">
      <c r="U28"/>
    </row>
    <row r="29" spans="1:30">
      <c r="A29" t="s">
        <v>161</v>
      </c>
      <c r="G29">
        <f>G9*G19</f>
        <v>10267.013999996838</v>
      </c>
      <c r="H29">
        <f>H9*H19</f>
        <v>8918.630000000001</v>
      </c>
      <c r="I29">
        <f t="shared" ref="I29:AD32" si="5">I9*I19</f>
        <v>7449.4680000000008</v>
      </c>
      <c r="J29">
        <f t="shared" si="5"/>
        <v>6725.77999997385</v>
      </c>
      <c r="K29">
        <f t="shared" si="5"/>
        <v>6802.9399999716352</v>
      </c>
      <c r="L29">
        <f t="shared" si="5"/>
        <v>7462.3799999702896</v>
      </c>
      <c r="M29">
        <f t="shared" si="5"/>
        <v>8310.9120000000003</v>
      </c>
      <c r="N29">
        <f t="shared" si="5"/>
        <v>8999.8579999691483</v>
      </c>
      <c r="O29">
        <f t="shared" si="5"/>
        <v>9979.1029999965922</v>
      </c>
      <c r="P29">
        <f t="shared" si="5"/>
        <v>12214.847999966221</v>
      </c>
      <c r="Q29">
        <f t="shared" si="5"/>
        <v>66397.029999944643</v>
      </c>
      <c r="R29">
        <f t="shared" si="5"/>
        <v>77387.483999999997</v>
      </c>
      <c r="S29">
        <f t="shared" si="5"/>
        <v>115109.75800000002</v>
      </c>
      <c r="T29">
        <f t="shared" si="5"/>
        <v>121618.95</v>
      </c>
      <c r="U29">
        <f t="shared" si="5"/>
        <v>131609.61400000003</v>
      </c>
      <c r="V29">
        <f t="shared" si="5"/>
        <v>135707.61600000001</v>
      </c>
      <c r="W29">
        <f t="shared" si="5"/>
        <v>133141.26399997482</v>
      </c>
      <c r="X29">
        <f t="shared" si="5"/>
        <v>94447.295999981783</v>
      </c>
      <c r="Y29">
        <f t="shared" si="5"/>
        <v>86780.407999933333</v>
      </c>
      <c r="Z29">
        <f t="shared" si="5"/>
        <v>80317.440000000002</v>
      </c>
      <c r="AA29">
        <f t="shared" si="5"/>
        <v>79125.305999982607</v>
      </c>
      <c r="AB29">
        <f t="shared" si="5"/>
        <v>72322.068000000014</v>
      </c>
      <c r="AC29">
        <f t="shared" si="5"/>
        <v>62829.04800000001</v>
      </c>
      <c r="AD29">
        <f t="shared" si="5"/>
        <v>11904.109999964548</v>
      </c>
    </row>
    <row r="30" spans="1:30">
      <c r="G30">
        <f t="shared" ref="G30" si="6">G10*G20</f>
        <v>4660.0069999820707</v>
      </c>
      <c r="H30">
        <f t="shared" ref="H30:W32" si="7">H10*H20</f>
        <v>4035</v>
      </c>
      <c r="I30">
        <f t="shared" si="7"/>
        <v>3492.6299999849002</v>
      </c>
      <c r="J30">
        <f t="shared" si="7"/>
        <v>3185.6000000000004</v>
      </c>
      <c r="K30">
        <f t="shared" si="7"/>
        <v>3300.7889999833333</v>
      </c>
      <c r="L30">
        <f t="shared" si="7"/>
        <v>3739.9999999975003</v>
      </c>
      <c r="M30">
        <f t="shared" si="7"/>
        <v>4616.2779999973027</v>
      </c>
      <c r="N30">
        <f t="shared" si="7"/>
        <v>5229.0479999999998</v>
      </c>
      <c r="O30">
        <f t="shared" si="7"/>
        <v>5486.2399999771105</v>
      </c>
      <c r="P30">
        <f t="shared" si="7"/>
        <v>6565.3739999969976</v>
      </c>
      <c r="Q30">
        <f t="shared" si="7"/>
        <v>8232.3779999966009</v>
      </c>
      <c r="R30">
        <f t="shared" si="7"/>
        <v>9179.7440000000006</v>
      </c>
      <c r="S30">
        <f t="shared" si="7"/>
        <v>11371.414999970852</v>
      </c>
      <c r="T30">
        <f t="shared" si="7"/>
        <v>16586.91</v>
      </c>
      <c r="U30">
        <f t="shared" si="7"/>
        <v>19066.802999967589</v>
      </c>
      <c r="V30">
        <f t="shared" si="7"/>
        <v>19625.969999966819</v>
      </c>
      <c r="W30">
        <f t="shared" si="7"/>
        <v>19813.75</v>
      </c>
      <c r="X30">
        <f t="shared" si="5"/>
        <v>19074.594999967849</v>
      </c>
      <c r="Y30">
        <f t="shared" si="5"/>
        <v>16568.491999994556</v>
      </c>
      <c r="Z30">
        <f t="shared" si="5"/>
        <v>9858.3499999964497</v>
      </c>
      <c r="AA30">
        <f t="shared" si="5"/>
        <v>9538.6689999999999</v>
      </c>
      <c r="AB30">
        <f t="shared" si="5"/>
        <v>7870.3679999969163</v>
      </c>
      <c r="AC30">
        <f t="shared" si="5"/>
        <v>6430.2479999744064</v>
      </c>
      <c r="AD30">
        <f t="shared" si="5"/>
        <v>5004.9999999974998</v>
      </c>
    </row>
    <row r="31" spans="1:30">
      <c r="G31">
        <f t="shared" ref="G31" si="8">G11*G21</f>
        <v>3621.3059999879079</v>
      </c>
      <c r="H31">
        <f t="shared" si="7"/>
        <v>3116.2200000000003</v>
      </c>
      <c r="I31">
        <f t="shared" si="5"/>
        <v>2570.1119999941802</v>
      </c>
      <c r="J31">
        <f t="shared" si="5"/>
        <v>2315.808</v>
      </c>
      <c r="K31">
        <f t="shared" si="5"/>
        <v>2251.1839999904118</v>
      </c>
      <c r="L31">
        <f t="shared" si="5"/>
        <v>2599.1679999897442</v>
      </c>
      <c r="M31">
        <f t="shared" si="5"/>
        <v>2855.1599999953801</v>
      </c>
      <c r="N31">
        <f t="shared" si="5"/>
        <v>2947.4639999951123</v>
      </c>
      <c r="O31">
        <f t="shared" si="5"/>
        <v>3530.4499999934496</v>
      </c>
      <c r="P31">
        <f t="shared" si="5"/>
        <v>4138.5719999870789</v>
      </c>
      <c r="Q31">
        <f t="shared" si="5"/>
        <v>20046.122999992112</v>
      </c>
      <c r="R31">
        <f t="shared" si="5"/>
        <v>41399.99999995</v>
      </c>
      <c r="S31">
        <f t="shared" si="5"/>
        <v>41149.99999995</v>
      </c>
      <c r="T31">
        <f t="shared" si="5"/>
        <v>38450</v>
      </c>
      <c r="U31">
        <f t="shared" si="5"/>
        <v>37700</v>
      </c>
      <c r="V31">
        <f t="shared" si="5"/>
        <v>37950</v>
      </c>
      <c r="W31">
        <f t="shared" si="5"/>
        <v>37500</v>
      </c>
      <c r="X31">
        <f t="shared" si="5"/>
        <v>37350</v>
      </c>
      <c r="Y31">
        <f t="shared" si="5"/>
        <v>36299.999999950007</v>
      </c>
      <c r="Z31">
        <f t="shared" si="5"/>
        <v>38100</v>
      </c>
      <c r="AA31">
        <f t="shared" si="5"/>
        <v>39649.99999995</v>
      </c>
      <c r="AB31">
        <f t="shared" si="5"/>
        <v>40149.99999995</v>
      </c>
      <c r="AC31">
        <f t="shared" si="5"/>
        <v>38450</v>
      </c>
      <c r="AD31">
        <f t="shared" si="5"/>
        <v>4035.5999999942997</v>
      </c>
    </row>
    <row r="32" spans="1:30">
      <c r="G32">
        <f t="shared" ref="G32" si="9">G12*G22</f>
        <v>414.87600000000003</v>
      </c>
      <c r="H32">
        <f t="shared" si="7"/>
        <v>372.38399999856</v>
      </c>
      <c r="I32">
        <f t="shared" si="5"/>
        <v>287.28000000000003</v>
      </c>
      <c r="J32">
        <f t="shared" si="5"/>
        <v>272.69100000000003</v>
      </c>
      <c r="K32">
        <f t="shared" si="5"/>
        <v>288.18900000000002</v>
      </c>
      <c r="L32">
        <f t="shared" si="5"/>
        <v>332.5</v>
      </c>
      <c r="M32">
        <f t="shared" si="5"/>
        <v>410.69599999857002</v>
      </c>
      <c r="N32">
        <f t="shared" si="5"/>
        <v>521.51999999682005</v>
      </c>
      <c r="O32">
        <f t="shared" si="5"/>
        <v>526.39999999825</v>
      </c>
      <c r="P32">
        <f t="shared" si="5"/>
        <v>611.75400000000002</v>
      </c>
      <c r="Q32">
        <f t="shared" si="5"/>
        <v>3722.0669999820193</v>
      </c>
      <c r="R32">
        <f t="shared" si="5"/>
        <v>3957.3959999977201</v>
      </c>
      <c r="S32">
        <f t="shared" si="5"/>
        <v>4288.7599999976201</v>
      </c>
      <c r="T32">
        <f t="shared" si="5"/>
        <v>4979.9999999800002</v>
      </c>
      <c r="U32">
        <f t="shared" si="5"/>
        <v>6555.06</v>
      </c>
      <c r="V32">
        <f t="shared" si="5"/>
        <v>12150</v>
      </c>
      <c r="W32">
        <f t="shared" si="5"/>
        <v>12150</v>
      </c>
      <c r="X32">
        <f t="shared" si="5"/>
        <v>11654.999999955</v>
      </c>
      <c r="Y32">
        <f t="shared" si="5"/>
        <v>11114.999999955</v>
      </c>
      <c r="Z32">
        <f t="shared" si="5"/>
        <v>4739.9999999800002</v>
      </c>
      <c r="AA32">
        <f t="shared" si="5"/>
        <v>4291.6599999976406</v>
      </c>
      <c r="AB32">
        <f t="shared" si="5"/>
        <v>3797.3250000000003</v>
      </c>
      <c r="AC32">
        <f t="shared" si="5"/>
        <v>3220.3450000000003</v>
      </c>
      <c r="AD32">
        <f t="shared" si="5"/>
        <v>537.05500000000006</v>
      </c>
    </row>
    <row r="34" spans="7:30">
      <c r="G34">
        <f>SUM(G24:G32)</f>
        <v>38246.122999966807</v>
      </c>
      <c r="H34">
        <f>SUM(H24:H32)</f>
        <v>35457.313999982864</v>
      </c>
      <c r="I34">
        <f t="shared" ref="I34:AD34" si="10">SUM(I24:I32)</f>
        <v>27937.369999931281</v>
      </c>
      <c r="J34">
        <f t="shared" si="10"/>
        <v>23747.328999941452</v>
      </c>
      <c r="K34">
        <f t="shared" si="10"/>
        <v>23476.32199993838</v>
      </c>
      <c r="L34">
        <f t="shared" si="10"/>
        <v>26675.807999948134</v>
      </c>
      <c r="M34">
        <f t="shared" si="10"/>
        <v>25957.255999973953</v>
      </c>
      <c r="N34">
        <f t="shared" si="10"/>
        <v>28036.229999943582</v>
      </c>
      <c r="O34">
        <f t="shared" si="10"/>
        <v>30496.922999948103</v>
      </c>
      <c r="P34">
        <f t="shared" si="10"/>
        <v>35349.997999950298</v>
      </c>
      <c r="Q34">
        <f t="shared" si="10"/>
        <v>115701.6079999154</v>
      </c>
      <c r="R34">
        <f t="shared" si="10"/>
        <v>166424.21399991511</v>
      </c>
      <c r="S34">
        <f t="shared" si="10"/>
        <v>219845.4829998778</v>
      </c>
      <c r="T34">
        <f t="shared" si="10"/>
        <v>226318.49999996281</v>
      </c>
      <c r="U34">
        <f t="shared" si="10"/>
        <v>251402.81699993872</v>
      </c>
      <c r="V34">
        <f t="shared" si="10"/>
        <v>263910.71599993051</v>
      </c>
      <c r="W34">
        <f t="shared" si="10"/>
        <v>259026.53399990202</v>
      </c>
      <c r="X34">
        <f t="shared" si="10"/>
        <v>204698.33099984523</v>
      </c>
      <c r="Y34">
        <f t="shared" si="10"/>
        <v>189687.83999981949</v>
      </c>
      <c r="Z34">
        <f t="shared" si="10"/>
        <v>184145.94999992067</v>
      </c>
      <c r="AA34">
        <f t="shared" si="10"/>
        <v>182254.03499991295</v>
      </c>
      <c r="AB34">
        <f t="shared" si="10"/>
        <v>157762.91099992965</v>
      </c>
      <c r="AC34">
        <f t="shared" si="10"/>
        <v>148761.22099994883</v>
      </c>
      <c r="AD34">
        <f t="shared" si="10"/>
        <v>37171.40499995635</v>
      </c>
    </row>
    <row r="36" spans="7:30">
      <c r="G36" s="9">
        <f>G34-G2</f>
        <v>-7.0000331907067448E-3</v>
      </c>
      <c r="H36" s="9">
        <f t="shared" ref="H36:AD36" si="11">H34-H2</f>
        <v>3.9999828659347259E-3</v>
      </c>
      <c r="I36" s="9">
        <f t="shared" si="11"/>
        <v>-6.8717781687155366E-8</v>
      </c>
      <c r="J36" s="9">
        <f t="shared" si="11"/>
        <v>-1.0000585498346481E-3</v>
      </c>
      <c r="K36" s="9">
        <f t="shared" si="11"/>
        <v>1.9999383803224191E-3</v>
      </c>
      <c r="L36" s="9">
        <f t="shared" si="11"/>
        <v>-2.0000518670713063E-3</v>
      </c>
      <c r="M36" s="9">
        <f t="shared" si="11"/>
        <v>-4.0000260451051872E-3</v>
      </c>
      <c r="N36" s="9">
        <f t="shared" si="11"/>
        <v>-5.6417775340378284E-8</v>
      </c>
      <c r="O36" s="9">
        <f t="shared" si="11"/>
        <v>2.9999481048434973E-3</v>
      </c>
      <c r="P36" s="9">
        <f t="shared" si="11"/>
        <v>7.999950394150801E-3</v>
      </c>
      <c r="Q36" s="9">
        <f t="shared" si="11"/>
        <v>-2.0000845979666337E-3</v>
      </c>
      <c r="R36" s="9">
        <f t="shared" si="11"/>
        <v>3.9999161090236157E-3</v>
      </c>
      <c r="S36" s="9">
        <f t="shared" si="11"/>
        <v>-7.0001221902202815E-3</v>
      </c>
      <c r="T36" s="9">
        <f t="shared" si="11"/>
        <v>-3.7194695323705673E-8</v>
      </c>
      <c r="U36" s="9">
        <f t="shared" si="11"/>
        <v>6.9999387196730822E-3</v>
      </c>
      <c r="V36" s="9">
        <f t="shared" si="11"/>
        <v>-4.0000684675760567E-3</v>
      </c>
      <c r="W36" s="9">
        <f t="shared" si="11"/>
        <v>3.9999020227696747E-3</v>
      </c>
      <c r="X36" s="9">
        <f t="shared" si="11"/>
        <v>-9.0001547650899738E-3</v>
      </c>
      <c r="Y36" s="9">
        <f t="shared" si="11"/>
        <v>-1.8050195649266243E-7</v>
      </c>
      <c r="Z36" s="9">
        <f t="shared" si="11"/>
        <v>-7.9337041825056076E-8</v>
      </c>
      <c r="AA36" s="9">
        <f t="shared" si="11"/>
        <v>-5.000087054213509E-3</v>
      </c>
      <c r="AB36" s="9">
        <f t="shared" si="11"/>
        <v>-9.0000703639816493E-3</v>
      </c>
      <c r="AC36" s="9">
        <f t="shared" si="11"/>
        <v>-9.0000501659233123E-3</v>
      </c>
      <c r="AD36" s="9">
        <f t="shared" si="11"/>
        <v>-5.0000436531263404E-3</v>
      </c>
    </row>
  </sheetData>
  <sortState ref="B5:AD8">
    <sortCondition ref="B5:B8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C8"/>
  <sheetViews>
    <sheetView workbookViewId="0">
      <selection activeCell="J31" sqref="J31"/>
    </sheetView>
  </sheetViews>
  <sheetFormatPr defaultRowHeight="15"/>
  <cols>
    <col min="1" max="1" width="31.5703125" customWidth="1"/>
    <col min="2" max="2" width="18.28515625" bestFit="1" customWidth="1"/>
  </cols>
  <sheetData>
    <row r="1" spans="1:107">
      <c r="A1" t="s">
        <v>135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3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7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</row>
    <row r="2" spans="1:107">
      <c r="A2" t="s">
        <v>140</v>
      </c>
      <c r="B2" t="s">
        <v>108</v>
      </c>
      <c r="C2">
        <v>1138.96</v>
      </c>
      <c r="D2">
        <v>1138.96</v>
      </c>
      <c r="E2">
        <v>0</v>
      </c>
      <c r="F2">
        <v>24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 s="10">
        <v>1138.96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 s="8">
        <v>0</v>
      </c>
      <c r="AD2">
        <v>0</v>
      </c>
    </row>
    <row r="3" spans="1:107">
      <c r="A3" t="s">
        <v>148</v>
      </c>
      <c r="B3" t="s">
        <v>131</v>
      </c>
      <c r="C3">
        <v>-5417.87</v>
      </c>
      <c r="D3">
        <v>0</v>
      </c>
      <c r="E3">
        <v>-5417.87</v>
      </c>
      <c r="F3">
        <v>24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 s="6">
        <v>-5417.8699999998998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 s="8">
        <v>0</v>
      </c>
      <c r="AD3">
        <v>0</v>
      </c>
    </row>
    <row r="4" spans="1:107">
      <c r="A4" t="s">
        <v>149</v>
      </c>
      <c r="B4" t="s">
        <v>134</v>
      </c>
      <c r="C4">
        <v>0</v>
      </c>
      <c r="D4">
        <v>0</v>
      </c>
      <c r="E4">
        <v>0</v>
      </c>
      <c r="F4">
        <v>24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 s="6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 s="8">
        <v>0</v>
      </c>
      <c r="AD4">
        <v>0</v>
      </c>
    </row>
    <row r="6" spans="1:107">
      <c r="A6" t="s">
        <v>141</v>
      </c>
      <c r="B6" t="s">
        <v>107</v>
      </c>
      <c r="C6">
        <v>4.9525956480516999</v>
      </c>
      <c r="D6">
        <v>0.21549191232442699</v>
      </c>
      <c r="E6">
        <v>0.180307374441359</v>
      </c>
      <c r="F6">
        <v>24</v>
      </c>
      <c r="G6">
        <v>0.21175893270000001</v>
      </c>
      <c r="H6">
        <v>0.2154919123</v>
      </c>
      <c r="I6">
        <v>0.21318948560000001</v>
      </c>
      <c r="J6">
        <v>0.2075050906</v>
      </c>
      <c r="K6">
        <v>0.20725960430000001</v>
      </c>
      <c r="L6">
        <v>0.2117176217</v>
      </c>
      <c r="M6">
        <v>0.2139067442</v>
      </c>
      <c r="N6">
        <v>0.21374112919999999</v>
      </c>
      <c r="O6">
        <v>0.20876094740000001</v>
      </c>
      <c r="P6">
        <v>0.20506099929999999</v>
      </c>
      <c r="Q6">
        <v>0.18988592430000001</v>
      </c>
      <c r="R6">
        <v>0.1948968244</v>
      </c>
      <c r="S6">
        <v>0.199098835</v>
      </c>
      <c r="T6">
        <v>0.20357879440000001</v>
      </c>
      <c r="U6" s="6">
        <v>0.210222087</v>
      </c>
      <c r="V6">
        <v>0.21466945800000001</v>
      </c>
      <c r="W6">
        <v>0.2147674443</v>
      </c>
      <c r="X6">
        <v>0.21224984829999999</v>
      </c>
      <c r="Y6">
        <v>0.21061796360000001</v>
      </c>
      <c r="Z6">
        <v>0.208460756</v>
      </c>
      <c r="AA6">
        <v>0.20184729169999999</v>
      </c>
      <c r="AB6">
        <v>0.19627489740000001</v>
      </c>
      <c r="AC6" s="8">
        <v>0.1803073744</v>
      </c>
      <c r="AD6">
        <v>0.20732568069999999</v>
      </c>
    </row>
    <row r="8" spans="1:107">
      <c r="G8">
        <f>(G3+G4)*G6*-1</f>
        <v>0</v>
      </c>
      <c r="H8">
        <f t="shared" ref="H8:AD8" si="0">(H3+H4)*H6*-1</f>
        <v>0</v>
      </c>
      <c r="I8">
        <f t="shared" si="0"/>
        <v>0</v>
      </c>
      <c r="J8">
        <f t="shared" si="0"/>
        <v>0</v>
      </c>
      <c r="K8">
        <f t="shared" si="0"/>
        <v>0</v>
      </c>
      <c r="L8">
        <f t="shared" si="0"/>
        <v>0</v>
      </c>
      <c r="M8">
        <f t="shared" si="0"/>
        <v>0</v>
      </c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  <c r="S8">
        <f t="shared" si="0"/>
        <v>0</v>
      </c>
      <c r="T8">
        <f t="shared" si="0"/>
        <v>0</v>
      </c>
      <c r="U8" s="10">
        <f t="shared" si="0"/>
        <v>1138.955938494669</v>
      </c>
      <c r="V8">
        <f t="shared" si="0"/>
        <v>0</v>
      </c>
      <c r="W8">
        <f t="shared" si="0"/>
        <v>0</v>
      </c>
      <c r="X8">
        <f t="shared" si="0"/>
        <v>0</v>
      </c>
      <c r="Y8">
        <f t="shared" si="0"/>
        <v>0</v>
      </c>
      <c r="Z8">
        <f t="shared" si="0"/>
        <v>0</v>
      </c>
      <c r="AA8">
        <f t="shared" si="0"/>
        <v>0</v>
      </c>
      <c r="AB8">
        <f t="shared" si="0"/>
        <v>0</v>
      </c>
      <c r="AC8">
        <f t="shared" si="0"/>
        <v>0</v>
      </c>
      <c r="AD8">
        <f t="shared" si="0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DAESAMT</vt:lpstr>
      <vt:lpstr>DAEPAMT</vt:lpstr>
      <vt:lpstr>Calculation</vt:lpstr>
    </vt:vector>
  </TitlesOfParts>
  <Company>Energy Future Holdings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xqh5</dc:creator>
  <cp:lastModifiedBy>xqh5</cp:lastModifiedBy>
  <dcterms:created xsi:type="dcterms:W3CDTF">2010-08-03T15:41:33Z</dcterms:created>
  <dcterms:modified xsi:type="dcterms:W3CDTF">2010-09-14T13:29:17Z</dcterms:modified>
</cp:coreProperties>
</file>