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90" windowHeight="8040" activeTab="0"/>
  </bookViews>
  <sheets>
    <sheet name="Reatil Loa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<sst xmlns="http://schemas.openxmlformats.org/spreadsheetml/2006/main" count="214" uniqueCount="111">
  <si>
    <t>INTV1</t>
  </si>
  <si>
    <t>INTV2</t>
  </si>
  <si>
    <t>INTV3</t>
  </si>
  <si>
    <t>INTV4</t>
  </si>
  <si>
    <t>INTV5</t>
  </si>
  <si>
    <t>INTV6</t>
  </si>
  <si>
    <t>INTV7</t>
  </si>
  <si>
    <t>INTV8</t>
  </si>
  <si>
    <t>INTV9</t>
  </si>
  <si>
    <t>INTV10</t>
  </si>
  <si>
    <t>INTV11</t>
  </si>
  <si>
    <t>INTV12</t>
  </si>
  <si>
    <t>INTV13</t>
  </si>
  <si>
    <t>INTV14</t>
  </si>
  <si>
    <t>INTV15</t>
  </si>
  <si>
    <t>INTV16</t>
  </si>
  <si>
    <t>INTV17</t>
  </si>
  <si>
    <t>INTV18</t>
  </si>
  <si>
    <t>INTV19</t>
  </si>
  <si>
    <t>INTV20</t>
  </si>
  <si>
    <t>INTV21</t>
  </si>
  <si>
    <t>INTV22</t>
  </si>
  <si>
    <t>INTV23</t>
  </si>
  <si>
    <t>INTV24</t>
  </si>
  <si>
    <t>INTV25</t>
  </si>
  <si>
    <t>INTV26</t>
  </si>
  <si>
    <t>INTV27</t>
  </si>
  <si>
    <t>INTV28</t>
  </si>
  <si>
    <t>INTV29</t>
  </si>
  <si>
    <t>INTV30</t>
  </si>
  <si>
    <t>INTV31</t>
  </si>
  <si>
    <t>INTV32</t>
  </si>
  <si>
    <t>INTV33</t>
  </si>
  <si>
    <t>INTV34</t>
  </si>
  <si>
    <t>INTV35</t>
  </si>
  <si>
    <t>INTV36</t>
  </si>
  <si>
    <t>INTV37</t>
  </si>
  <si>
    <t>INTV38</t>
  </si>
  <si>
    <t>INTV39</t>
  </si>
  <si>
    <t>INTV40</t>
  </si>
  <si>
    <t>INTV41</t>
  </si>
  <si>
    <t>INTV42</t>
  </si>
  <si>
    <t>INTV43</t>
  </si>
  <si>
    <t>INTV44</t>
  </si>
  <si>
    <t>INTV45</t>
  </si>
  <si>
    <t>INTV46</t>
  </si>
  <si>
    <t>INTV47</t>
  </si>
  <si>
    <t>INTV48</t>
  </si>
  <si>
    <t>INTV49</t>
  </si>
  <si>
    <t>INTV50</t>
  </si>
  <si>
    <t>INTV51</t>
  </si>
  <si>
    <t>INTV52</t>
  </si>
  <si>
    <t>INTV53</t>
  </si>
  <si>
    <t>INTV54</t>
  </si>
  <si>
    <t>INTV55</t>
  </si>
  <si>
    <t>INTV56</t>
  </si>
  <si>
    <t>INTV57</t>
  </si>
  <si>
    <t>INTV58</t>
  </si>
  <si>
    <t>INTV59</t>
  </si>
  <si>
    <t>INTV60</t>
  </si>
  <si>
    <t>INTV61</t>
  </si>
  <si>
    <t>INTV62</t>
  </si>
  <si>
    <t>INTV63</t>
  </si>
  <si>
    <t>INTV64</t>
  </si>
  <si>
    <t>INTV65</t>
  </si>
  <si>
    <t>INTV66</t>
  </si>
  <si>
    <t>INTV67</t>
  </si>
  <si>
    <t>INTV68</t>
  </si>
  <si>
    <t>INTV69</t>
  </si>
  <si>
    <t>INTV70</t>
  </si>
  <si>
    <t>INTV71</t>
  </si>
  <si>
    <t>INTV72</t>
  </si>
  <si>
    <t>INTV73</t>
  </si>
  <si>
    <t>INTV74</t>
  </si>
  <si>
    <t>INTV75</t>
  </si>
  <si>
    <t>INTV76</t>
  </si>
  <si>
    <t>INTV77</t>
  </si>
  <si>
    <t>INTV78</t>
  </si>
  <si>
    <t>INTV79</t>
  </si>
  <si>
    <t>INTV80</t>
  </si>
  <si>
    <t>INTV81</t>
  </si>
  <si>
    <t>INTV82</t>
  </si>
  <si>
    <t>INTV83</t>
  </si>
  <si>
    <t>INTV84</t>
  </si>
  <si>
    <t>INTV85</t>
  </si>
  <si>
    <t>INTV86</t>
  </si>
  <si>
    <t>INTV87</t>
  </si>
  <si>
    <t>INTV88</t>
  </si>
  <si>
    <t>INTV89</t>
  </si>
  <si>
    <t>INTV90</t>
  </si>
  <si>
    <t>INTV91</t>
  </si>
  <si>
    <t>INTV92</t>
  </si>
  <si>
    <t>INTV93</t>
  </si>
  <si>
    <t>INTV94</t>
  </si>
  <si>
    <t>INTV95</t>
  </si>
  <si>
    <t>INTV96</t>
  </si>
  <si>
    <t>Total Price</t>
  </si>
  <si>
    <t>Price Difference</t>
  </si>
  <si>
    <t>% IDR Load</t>
  </si>
  <si>
    <t>Average Values</t>
  </si>
  <si>
    <t>Load (MWH)</t>
  </si>
  <si>
    <t>Date</t>
  </si>
  <si>
    <t>Shift due to Time Error of IDR</t>
  </si>
  <si>
    <t>% Shift due to Time Error of IDR</t>
  </si>
  <si>
    <t>MWH Load (with error) measured by IDR</t>
  </si>
  <si>
    <t xml:space="preserve">IDR clock slower than NIST  </t>
  </si>
  <si>
    <t xml:space="preserve">IDR clock faster than NIST  </t>
  </si>
  <si>
    <t>Enter IDR Delay in Sec</t>
  </si>
  <si>
    <t>Market Clearing Price ($/MWH)</t>
  </si>
  <si>
    <t>Cumulative Values</t>
  </si>
  <si>
    <t>Instructions for use:   Update the yellow highlighted cells with your specific information.    Copy specific load information and market clearing prices into rows 5 and 6 starting with column F.   Enter the desired delay and % of IDR load in row 12 columns B&amp;C.  The rest of the spreadsheet cells and graphs will automatically populate.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</si>
</sst>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&quot;$&quot;#,##0"/>
    <numFmt numFmtId="167" formatCode="0.0000%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7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0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4" fontId="0" fillId="6" borderId="0" xfId="0" applyNumberFormat="1" applyFill="1" applyAlignment="1" applyProtection="1">
      <alignment horizontal="center"/>
      <protection/>
    </xf>
    <xf numFmtId="4" fontId="0" fillId="34" borderId="0" xfId="0" applyNumberFormat="1" applyFill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wrapText="1"/>
      <protection/>
    </xf>
    <xf numFmtId="14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34" borderId="0" xfId="0" applyNumberFormat="1" applyFill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2" fontId="0" fillId="6" borderId="0" xfId="0" applyNumberFormat="1" applyFill="1" applyAlignment="1" applyProtection="1">
      <alignment horizontal="center"/>
      <protection/>
    </xf>
    <xf numFmtId="2" fontId="0" fillId="34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164" fontId="0" fillId="6" borderId="0" xfId="0" applyNumberFormat="1" applyFill="1" applyAlignment="1" applyProtection="1">
      <alignment horizontal="center"/>
      <protection/>
    </xf>
    <xf numFmtId="164" fontId="0" fillId="34" borderId="0" xfId="0" applyNumberForma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0" fontId="0" fillId="0" borderId="0" xfId="0" applyNumberFormat="1" applyFill="1" applyAlignment="1" applyProtection="1">
      <alignment horizontal="center"/>
      <protection/>
    </xf>
    <xf numFmtId="167" fontId="0" fillId="34" borderId="0" xfId="0" applyNumberFormat="1" applyFill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4" fontId="0" fillId="35" borderId="15" xfId="0" applyNumberFormat="1" applyFill="1" applyBorder="1" applyAlignment="1" applyProtection="1">
      <alignment horizontal="center"/>
      <protection locked="0"/>
    </xf>
    <xf numFmtId="0" fontId="4" fillId="35" borderId="15" xfId="0" applyFont="1" applyFill="1" applyBorder="1" applyAlignment="1" applyProtection="1">
      <alignment horizontal="center" wrapText="1"/>
      <protection locked="0"/>
    </xf>
    <xf numFmtId="0" fontId="4" fillId="35" borderId="17" xfId="0" applyFont="1" applyFill="1" applyBorder="1" applyAlignment="1" applyProtection="1">
      <alignment horizontal="center" wrapText="1"/>
      <protection locked="0"/>
    </xf>
    <xf numFmtId="4" fontId="0" fillId="36" borderId="12" xfId="0" applyNumberFormat="1" applyFill="1" applyBorder="1" applyAlignment="1" applyProtection="1">
      <alignment horizontal="center"/>
      <protection locked="0"/>
    </xf>
    <xf numFmtId="164" fontId="0" fillId="36" borderId="14" xfId="0" applyNumberForma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Load</a:t>
            </a:r>
          </a:p>
        </c:rich>
      </c:tx>
      <c:layout>
        <c:manualLayout>
          <c:xMode val="factor"/>
          <c:yMode val="factor"/>
          <c:x val="-0.1005"/>
          <c:y val="0.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4"/>
          <c:w val="0.823"/>
          <c:h val="0.7957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Load'!$F$5:$CW$5</c:f>
              <c:numCache/>
            </c:numRef>
          </c:val>
          <c:smooth val="0"/>
        </c:ser>
        <c:marker val="1"/>
        <c:axId val="15170443"/>
        <c:axId val="7992148"/>
      </c:lineChart>
      <c:catAx>
        <c:axId val="151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992148"/>
        <c:crosses val="autoZero"/>
        <c:auto val="1"/>
        <c:lblOffset val="100"/>
        <c:tickLblSkip val="5"/>
        <c:noMultiLvlLbl val="0"/>
      </c:catAx>
      <c:valAx>
        <c:axId val="7992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70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Shift in Interval Load-Slower</a:t>
            </a:r>
          </a:p>
        </c:rich>
      </c:tx>
      <c:layout>
        <c:manualLayout>
          <c:xMode val="factor"/>
          <c:yMode val="factor"/>
          <c:x val="0.0072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325"/>
          <c:w val="0.882"/>
          <c:h val="0.811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Load'!$F$13:$CW$13</c:f>
              <c:numCache/>
            </c:numRef>
          </c:val>
          <c:smooth val="0"/>
        </c:ser>
        <c:marker val="1"/>
        <c:axId val="40212533"/>
        <c:axId val="22145646"/>
      </c:lineChart>
      <c:catAx>
        <c:axId val="4021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45646"/>
        <c:crosses val="autoZero"/>
        <c:auto val="1"/>
        <c:lblOffset val="100"/>
        <c:tickLblSkip val="5"/>
        <c:noMultiLvlLbl val="0"/>
      </c:catAx>
      <c:valAx>
        <c:axId val="2214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12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Shift in Interval Load-Faster</a:t>
            </a:r>
          </a:p>
        </c:rich>
      </c:tx>
      <c:layout>
        <c:manualLayout>
          <c:xMode val="factor"/>
          <c:yMode val="factor"/>
          <c:x val="0.00775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925"/>
          <c:w val="0.80925"/>
          <c:h val="0.81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Load'!$F$15:$CW$15</c:f>
              <c:numCache/>
            </c:numRef>
          </c:val>
          <c:smooth val="0"/>
        </c:ser>
        <c:marker val="1"/>
        <c:axId val="24805439"/>
        <c:axId val="60200424"/>
      </c:lineChart>
      <c:catAx>
        <c:axId val="2480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00424"/>
        <c:crosses val="autoZero"/>
        <c:auto val="1"/>
        <c:lblOffset val="100"/>
        <c:tickLblSkip val="5"/>
        <c:noMultiLvlLbl val="0"/>
      </c:catAx>
      <c:valAx>
        <c:axId val="60200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05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Shift in Interval Load-Slower</a:t>
            </a:r>
          </a:p>
        </c:rich>
      </c:tx>
      <c:layout>
        <c:manualLayout>
          <c:xMode val="factor"/>
          <c:yMode val="factor"/>
          <c:x val="0.00225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925"/>
          <c:w val="0.803"/>
          <c:h val="0.81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Load'!$F$29:$CW$29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Load'!$F$29:$CW$29</c:f>
              <c:numCache/>
            </c:numRef>
          </c:val>
          <c:smooth val="0"/>
        </c:ser>
        <c:marker val="1"/>
        <c:axId val="56237481"/>
        <c:axId val="39079874"/>
      </c:lineChart>
      <c:catAx>
        <c:axId val="562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79874"/>
        <c:crosses val="autoZero"/>
        <c:auto val="1"/>
        <c:lblOffset val="100"/>
        <c:tickLblSkip val="5"/>
        <c:noMultiLvlLbl val="0"/>
      </c:catAx>
      <c:valAx>
        <c:axId val="39079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37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Shift in Interval Load-Faster</a:t>
            </a:r>
          </a:p>
        </c:rich>
      </c:tx>
      <c:layout>
        <c:manualLayout>
          <c:xMode val="factor"/>
          <c:yMode val="factor"/>
          <c:x val="0.00325"/>
          <c:y val="0.1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875"/>
          <c:w val="0.77675"/>
          <c:h val="0.8127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Load'!$F$31:$CW$31</c:f>
              <c:numCache/>
            </c:numRef>
          </c:val>
          <c:smooth val="0"/>
        </c:ser>
        <c:marker val="1"/>
        <c:axId val="55556723"/>
        <c:axId val="45601276"/>
      </c:lineChart>
      <c:catAx>
        <c:axId val="5555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01276"/>
        <c:crosses val="autoZero"/>
        <c:auto val="1"/>
        <c:lblOffset val="100"/>
        <c:tickLblSkip val="5"/>
        <c:noMultiLvlLbl val="0"/>
      </c:catAx>
      <c:valAx>
        <c:axId val="45601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56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Load Shifts</a:t>
            </a:r>
          </a:p>
        </c:rich>
      </c:tx>
      <c:layout>
        <c:manualLayout>
          <c:xMode val="factor"/>
          <c:yMode val="factor"/>
          <c:x val="0.029"/>
          <c:y val="0.1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3125"/>
          <c:w val="0.834"/>
          <c:h val="0.79875"/>
        </c:manualLayout>
      </c:layout>
      <c:lineChart>
        <c:grouping val="standard"/>
        <c:varyColors val="0"/>
        <c:ser>
          <c:idx val="2"/>
          <c:order val="0"/>
          <c:tx>
            <c:v>actual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Load'!$F$5:$CW$5</c:f>
              <c:numCache/>
            </c:numRef>
          </c:val>
          <c:smooth val="0"/>
        </c:ser>
        <c:ser>
          <c:idx val="0"/>
          <c:order val="1"/>
          <c:tx>
            <c:v>slower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Load'!$F$19:$CW$19</c:f>
              <c:numCache/>
            </c:numRef>
          </c:val>
          <c:smooth val="0"/>
        </c:ser>
        <c:ser>
          <c:idx val="1"/>
          <c:order val="2"/>
          <c:tx>
            <c:v>faster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Load'!$F$21:$CW$21</c:f>
              <c:numCache/>
            </c:numRef>
          </c:val>
          <c:smooth val="0"/>
        </c:ser>
        <c:marker val="1"/>
        <c:axId val="31981725"/>
        <c:axId val="27801238"/>
      </c:lineChart>
      <c:catAx>
        <c:axId val="3198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801238"/>
        <c:crosses val="autoZero"/>
        <c:auto val="1"/>
        <c:lblOffset val="100"/>
        <c:tickLblSkip val="5"/>
        <c:noMultiLvlLbl val="0"/>
      </c:catAx>
      <c:valAx>
        <c:axId val="2780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8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25"/>
          <c:y val="0.19675"/>
          <c:w val="0.0837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Price Difference-Slower</a:t>
            </a:r>
          </a:p>
        </c:rich>
      </c:tx>
      <c:layout>
        <c:manualLayout>
          <c:xMode val="factor"/>
          <c:yMode val="factor"/>
          <c:x val="0.00675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25"/>
          <c:w val="0.85175"/>
          <c:h val="0.81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Load'!$F$24:$CW$24</c:f>
              <c:numCache/>
            </c:numRef>
          </c:val>
          <c:smooth val="0"/>
        </c:ser>
        <c:marker val="1"/>
        <c:axId val="58391079"/>
        <c:axId val="29423504"/>
      </c:lineChart>
      <c:catAx>
        <c:axId val="5839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23504"/>
        <c:crosses val="autoZero"/>
        <c:auto val="1"/>
        <c:lblOffset val="100"/>
        <c:tickLblSkip val="5"/>
        <c:noMultiLvlLbl val="0"/>
      </c:catAx>
      <c:valAx>
        <c:axId val="2942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9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Price Difference-Faster</a:t>
            </a:r>
          </a:p>
        </c:rich>
      </c:tx>
      <c:layout>
        <c:manualLayout>
          <c:xMode val="factor"/>
          <c:yMode val="factor"/>
          <c:x val="0.00675"/>
          <c:y val="0.1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1875"/>
          <c:w val="0.835"/>
          <c:h val="0.8127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'Reatil Load'!$F$26:$CW$26</c:f>
              <c:numCache/>
            </c:numRef>
          </c:val>
          <c:smooth val="0"/>
        </c:ser>
        <c:marker val="1"/>
        <c:axId val="1446161"/>
        <c:axId val="61599466"/>
      </c:lineChart>
      <c:catAx>
        <c:axId val="144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settlement 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99466"/>
        <c:crosses val="autoZero"/>
        <c:auto val="1"/>
        <c:lblOffset val="100"/>
        <c:tickLblSkip val="5"/>
        <c:noMultiLvlLbl val="0"/>
      </c:catAx>
      <c:valAx>
        <c:axId val="61599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6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38</xdr:row>
      <xdr:rowOff>66675</xdr:rowOff>
    </xdr:from>
    <xdr:to>
      <xdr:col>14</xdr:col>
      <xdr:colOff>695325</xdr:colOff>
      <xdr:row>60</xdr:row>
      <xdr:rowOff>161925</xdr:rowOff>
    </xdr:to>
    <xdr:graphicFrame>
      <xdr:nvGraphicFramePr>
        <xdr:cNvPr id="1" name="Chart 1"/>
        <xdr:cNvGraphicFramePr/>
      </xdr:nvGraphicFramePr>
      <xdr:xfrm>
        <a:off x="4362450" y="8315325"/>
        <a:ext cx="88963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62</xdr:row>
      <xdr:rowOff>152400</xdr:rowOff>
    </xdr:from>
    <xdr:to>
      <xdr:col>14</xdr:col>
      <xdr:colOff>9525</xdr:colOff>
      <xdr:row>87</xdr:row>
      <xdr:rowOff>171450</xdr:rowOff>
    </xdr:to>
    <xdr:graphicFrame>
      <xdr:nvGraphicFramePr>
        <xdr:cNvPr id="2" name="Chart 2"/>
        <xdr:cNvGraphicFramePr/>
      </xdr:nvGraphicFramePr>
      <xdr:xfrm>
        <a:off x="4572000" y="12973050"/>
        <a:ext cx="80010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1047750</xdr:colOff>
      <xdr:row>62</xdr:row>
      <xdr:rowOff>38100</xdr:rowOff>
    </xdr:from>
    <xdr:to>
      <xdr:col>28</xdr:col>
      <xdr:colOff>323850</xdr:colOff>
      <xdr:row>87</xdr:row>
      <xdr:rowOff>76200</xdr:rowOff>
    </xdr:to>
    <xdr:graphicFrame>
      <xdr:nvGraphicFramePr>
        <xdr:cNvPr id="3" name="Chart 3"/>
        <xdr:cNvGraphicFramePr/>
      </xdr:nvGraphicFramePr>
      <xdr:xfrm>
        <a:off x="17611725" y="12858750"/>
        <a:ext cx="858202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866775</xdr:colOff>
      <xdr:row>88</xdr:row>
      <xdr:rowOff>47625</xdr:rowOff>
    </xdr:from>
    <xdr:to>
      <xdr:col>14</xdr:col>
      <xdr:colOff>647700</xdr:colOff>
      <xdr:row>113</xdr:row>
      <xdr:rowOff>85725</xdr:rowOff>
    </xdr:to>
    <xdr:graphicFrame>
      <xdr:nvGraphicFramePr>
        <xdr:cNvPr id="4" name="Chart 4"/>
        <xdr:cNvGraphicFramePr/>
      </xdr:nvGraphicFramePr>
      <xdr:xfrm>
        <a:off x="4362450" y="17821275"/>
        <a:ext cx="88487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1000125</xdr:colOff>
      <xdr:row>88</xdr:row>
      <xdr:rowOff>28575</xdr:rowOff>
    </xdr:from>
    <xdr:to>
      <xdr:col>28</xdr:col>
      <xdr:colOff>676275</xdr:colOff>
      <xdr:row>113</xdr:row>
      <xdr:rowOff>76200</xdr:rowOff>
    </xdr:to>
    <xdr:graphicFrame>
      <xdr:nvGraphicFramePr>
        <xdr:cNvPr id="5" name="Chart 5"/>
        <xdr:cNvGraphicFramePr/>
      </xdr:nvGraphicFramePr>
      <xdr:xfrm>
        <a:off x="17564100" y="17802225"/>
        <a:ext cx="8982075" cy="4810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542925</xdr:colOff>
      <xdr:row>38</xdr:row>
      <xdr:rowOff>66675</xdr:rowOff>
    </xdr:from>
    <xdr:to>
      <xdr:col>27</xdr:col>
      <xdr:colOff>866775</xdr:colOff>
      <xdr:row>60</xdr:row>
      <xdr:rowOff>171450</xdr:rowOff>
    </xdr:to>
    <xdr:graphicFrame>
      <xdr:nvGraphicFramePr>
        <xdr:cNvPr id="6" name="Chart 7"/>
        <xdr:cNvGraphicFramePr/>
      </xdr:nvGraphicFramePr>
      <xdr:xfrm>
        <a:off x="17106900" y="8315325"/>
        <a:ext cx="861060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115</xdr:row>
      <xdr:rowOff>28575</xdr:rowOff>
    </xdr:from>
    <xdr:to>
      <xdr:col>14</xdr:col>
      <xdr:colOff>66675</xdr:colOff>
      <xdr:row>140</xdr:row>
      <xdr:rowOff>66675</xdr:rowOff>
    </xdr:to>
    <xdr:graphicFrame>
      <xdr:nvGraphicFramePr>
        <xdr:cNvPr id="7" name="Chart 8"/>
        <xdr:cNvGraphicFramePr/>
      </xdr:nvGraphicFramePr>
      <xdr:xfrm>
        <a:off x="4029075" y="22945725"/>
        <a:ext cx="8601075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762000</xdr:colOff>
      <xdr:row>115</xdr:row>
      <xdr:rowOff>38100</xdr:rowOff>
    </xdr:from>
    <xdr:to>
      <xdr:col>28</xdr:col>
      <xdr:colOff>123825</xdr:colOff>
      <xdr:row>140</xdr:row>
      <xdr:rowOff>85725</xdr:rowOff>
    </xdr:to>
    <xdr:graphicFrame>
      <xdr:nvGraphicFramePr>
        <xdr:cNvPr id="8" name="Chart 9"/>
        <xdr:cNvGraphicFramePr/>
      </xdr:nvGraphicFramePr>
      <xdr:xfrm>
        <a:off x="17325975" y="22955250"/>
        <a:ext cx="8667750" cy="4810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6.57421875" style="1" customWidth="1"/>
    <col min="2" max="2" width="11.7109375" style="1" customWidth="1"/>
    <col min="3" max="3" width="14.140625" style="1" bestFit="1" customWidth="1"/>
    <col min="4" max="4" width="14.140625" style="1" customWidth="1"/>
    <col min="5" max="5" width="13.8515625" style="1" customWidth="1"/>
    <col min="6" max="6" width="12.00390625" style="1" bestFit="1" customWidth="1"/>
    <col min="7" max="7" width="12.00390625" style="1" customWidth="1"/>
    <col min="8" max="19" width="12.00390625" style="1" bestFit="1" customWidth="1"/>
    <col min="20" max="20" width="16.00390625" style="1" customWidth="1"/>
    <col min="21" max="21" width="14.00390625" style="1" customWidth="1"/>
    <col min="22" max="22" width="14.28125" style="1" customWidth="1"/>
    <col min="23" max="23" width="14.8515625" style="1" customWidth="1"/>
    <col min="24" max="24" width="15.28125" style="1" customWidth="1"/>
    <col min="25" max="25" width="17.7109375" style="1" customWidth="1"/>
    <col min="26" max="26" width="15.7109375" style="1" customWidth="1"/>
    <col min="27" max="27" width="16.421875" style="1" customWidth="1"/>
    <col min="28" max="28" width="15.28125" style="1" customWidth="1"/>
    <col min="29" max="29" width="16.421875" style="1" customWidth="1"/>
    <col min="30" max="101" width="12.00390625" style="1" bestFit="1" customWidth="1"/>
    <col min="102" max="104" width="7.28125" style="1" bestFit="1" customWidth="1"/>
    <col min="105" max="105" width="8.28125" style="1" bestFit="1" customWidth="1"/>
    <col min="106" max="106" width="19.140625" style="1" bestFit="1" customWidth="1"/>
    <col min="107" max="16384" width="9.140625" style="1" customWidth="1"/>
  </cols>
  <sheetData>
    <row r="1" spans="1:7" ht="15">
      <c r="A1" s="43" t="s">
        <v>110</v>
      </c>
      <c r="B1" s="43"/>
      <c r="C1" s="43"/>
      <c r="D1" s="43"/>
      <c r="E1" s="43"/>
      <c r="F1" s="43"/>
      <c r="G1" s="43"/>
    </row>
    <row r="2" spans="1:7" ht="15">
      <c r="A2" s="43"/>
      <c r="B2" s="43"/>
      <c r="C2" s="43"/>
      <c r="D2" s="43"/>
      <c r="E2" s="43"/>
      <c r="F2" s="43"/>
      <c r="G2" s="43"/>
    </row>
    <row r="3" spans="1:7" ht="15">
      <c r="A3" s="44"/>
      <c r="B3" s="44"/>
      <c r="C3" s="44"/>
      <c r="D3" s="44"/>
      <c r="E3" s="44"/>
      <c r="F3" s="44"/>
      <c r="G3" s="44"/>
    </row>
    <row r="4" spans="1:106" ht="15.75" thickBot="1">
      <c r="A4" s="2" t="s">
        <v>101</v>
      </c>
      <c r="B4" s="2" t="s">
        <v>101</v>
      </c>
      <c r="C4" s="2"/>
      <c r="D4" s="2"/>
      <c r="E4" s="2"/>
      <c r="F4" s="2" t="s">
        <v>0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19</v>
      </c>
      <c r="Z4" s="2" t="s">
        <v>20</v>
      </c>
      <c r="AA4" s="2" t="s">
        <v>21</v>
      </c>
      <c r="AB4" s="2" t="s">
        <v>22</v>
      </c>
      <c r="AC4" s="2" t="s">
        <v>23</v>
      </c>
      <c r="AD4" s="2" t="s">
        <v>24</v>
      </c>
      <c r="AE4" s="2" t="s">
        <v>25</v>
      </c>
      <c r="AF4" s="2" t="s">
        <v>26</v>
      </c>
      <c r="AG4" s="2" t="s">
        <v>27</v>
      </c>
      <c r="AH4" s="2" t="s">
        <v>28</v>
      </c>
      <c r="AI4" s="2" t="s">
        <v>29</v>
      </c>
      <c r="AJ4" s="2" t="s">
        <v>30</v>
      </c>
      <c r="AK4" s="2" t="s">
        <v>31</v>
      </c>
      <c r="AL4" s="2" t="s">
        <v>32</v>
      </c>
      <c r="AM4" s="2" t="s">
        <v>33</v>
      </c>
      <c r="AN4" s="2" t="s">
        <v>34</v>
      </c>
      <c r="AO4" s="2" t="s">
        <v>35</v>
      </c>
      <c r="AP4" s="2" t="s">
        <v>36</v>
      </c>
      <c r="AQ4" s="2" t="s">
        <v>37</v>
      </c>
      <c r="AR4" s="2" t="s">
        <v>38</v>
      </c>
      <c r="AS4" s="2" t="s">
        <v>39</v>
      </c>
      <c r="AT4" s="2" t="s">
        <v>40</v>
      </c>
      <c r="AU4" s="2" t="s">
        <v>41</v>
      </c>
      <c r="AV4" s="2" t="s">
        <v>42</v>
      </c>
      <c r="AW4" s="2" t="s">
        <v>43</v>
      </c>
      <c r="AX4" s="2" t="s">
        <v>44</v>
      </c>
      <c r="AY4" s="2" t="s">
        <v>45</v>
      </c>
      <c r="AZ4" s="2" t="s">
        <v>46</v>
      </c>
      <c r="BA4" s="2" t="s">
        <v>47</v>
      </c>
      <c r="BB4" s="2" t="s">
        <v>48</v>
      </c>
      <c r="BC4" s="2" t="s">
        <v>49</v>
      </c>
      <c r="BD4" s="2" t="s">
        <v>50</v>
      </c>
      <c r="BE4" s="2" t="s">
        <v>51</v>
      </c>
      <c r="BF4" s="2" t="s">
        <v>52</v>
      </c>
      <c r="BG4" s="2" t="s">
        <v>53</v>
      </c>
      <c r="BH4" s="2" t="s">
        <v>54</v>
      </c>
      <c r="BI4" s="2" t="s">
        <v>55</v>
      </c>
      <c r="BJ4" s="2" t="s">
        <v>56</v>
      </c>
      <c r="BK4" s="2" t="s">
        <v>57</v>
      </c>
      <c r="BL4" s="2" t="s">
        <v>58</v>
      </c>
      <c r="BM4" s="2" t="s">
        <v>59</v>
      </c>
      <c r="BN4" s="2" t="s">
        <v>60</v>
      </c>
      <c r="BO4" s="2" t="s">
        <v>61</v>
      </c>
      <c r="BP4" s="2" t="s">
        <v>62</v>
      </c>
      <c r="BQ4" s="2" t="s">
        <v>63</v>
      </c>
      <c r="BR4" s="2" t="s">
        <v>64</v>
      </c>
      <c r="BS4" s="2" t="s">
        <v>65</v>
      </c>
      <c r="BT4" s="2" t="s">
        <v>66</v>
      </c>
      <c r="BU4" s="2" t="s">
        <v>67</v>
      </c>
      <c r="BV4" s="2" t="s">
        <v>68</v>
      </c>
      <c r="BW4" s="2" t="s">
        <v>69</v>
      </c>
      <c r="BX4" s="2" t="s">
        <v>70</v>
      </c>
      <c r="BY4" s="2" t="s">
        <v>71</v>
      </c>
      <c r="BZ4" s="2" t="s">
        <v>72</v>
      </c>
      <c r="CA4" s="2" t="s">
        <v>73</v>
      </c>
      <c r="CB4" s="2" t="s">
        <v>74</v>
      </c>
      <c r="CC4" s="2" t="s">
        <v>75</v>
      </c>
      <c r="CD4" s="2" t="s">
        <v>76</v>
      </c>
      <c r="CE4" s="2" t="s">
        <v>77</v>
      </c>
      <c r="CF4" s="2" t="s">
        <v>78</v>
      </c>
      <c r="CG4" s="2" t="s">
        <v>79</v>
      </c>
      <c r="CH4" s="2" t="s">
        <v>80</v>
      </c>
      <c r="CI4" s="2" t="s">
        <v>81</v>
      </c>
      <c r="CJ4" s="2" t="s">
        <v>82</v>
      </c>
      <c r="CK4" s="2" t="s">
        <v>83</v>
      </c>
      <c r="CL4" s="2" t="s">
        <v>84</v>
      </c>
      <c r="CM4" s="2" t="s">
        <v>85</v>
      </c>
      <c r="CN4" s="2" t="s">
        <v>86</v>
      </c>
      <c r="CO4" s="2" t="s">
        <v>87</v>
      </c>
      <c r="CP4" s="2" t="s">
        <v>88</v>
      </c>
      <c r="CQ4" s="2" t="s">
        <v>89</v>
      </c>
      <c r="CR4" s="2" t="s">
        <v>90</v>
      </c>
      <c r="CS4" s="2" t="s">
        <v>91</v>
      </c>
      <c r="CT4" s="2" t="s">
        <v>92</v>
      </c>
      <c r="CU4" s="2" t="s">
        <v>93</v>
      </c>
      <c r="CV4" s="2" t="s">
        <v>94</v>
      </c>
      <c r="CW4" s="2" t="s">
        <v>95</v>
      </c>
      <c r="CX4" s="3"/>
      <c r="CY4" s="3"/>
      <c r="CZ4" s="3"/>
      <c r="DA4" s="3"/>
      <c r="DB4" s="3"/>
    </row>
    <row r="5" spans="1:106" ht="15.75" thickBot="1">
      <c r="A5" s="4" t="s">
        <v>100</v>
      </c>
      <c r="B5" s="34">
        <v>40732</v>
      </c>
      <c r="C5" s="5"/>
      <c r="D5" s="6">
        <f>SUM(F5:CW5)</f>
        <v>1199384.0236879997</v>
      </c>
      <c r="E5" s="7">
        <f>AVERAGE(F5:CW5)</f>
        <v>12493.58358008333</v>
      </c>
      <c r="F5" s="37">
        <v>11003.813249</v>
      </c>
      <c r="G5" s="37">
        <v>10777.898589</v>
      </c>
      <c r="H5" s="37">
        <v>10602.973976</v>
      </c>
      <c r="I5" s="37">
        <v>10450.933826</v>
      </c>
      <c r="J5" s="37">
        <v>10254.325488</v>
      </c>
      <c r="K5" s="37">
        <v>10104.348036</v>
      </c>
      <c r="L5" s="37">
        <v>9977.023705</v>
      </c>
      <c r="M5" s="37">
        <v>9846.641351</v>
      </c>
      <c r="N5" s="37">
        <v>9720.334648</v>
      </c>
      <c r="O5" s="37">
        <v>9608.94928</v>
      </c>
      <c r="P5" s="37">
        <v>9491.25597</v>
      </c>
      <c r="Q5" s="37">
        <v>9409.849966</v>
      </c>
      <c r="R5" s="37">
        <v>9332.832462</v>
      </c>
      <c r="S5" s="37">
        <v>9271.750639</v>
      </c>
      <c r="T5" s="37">
        <v>9201.22031</v>
      </c>
      <c r="U5" s="37">
        <v>9157.18593</v>
      </c>
      <c r="V5" s="37">
        <v>9151.130182</v>
      </c>
      <c r="W5" s="37">
        <v>9129.507394</v>
      </c>
      <c r="X5" s="37">
        <v>9084.624992</v>
      </c>
      <c r="Y5" s="37">
        <v>9117.135211</v>
      </c>
      <c r="Z5" s="37">
        <v>9189.27957</v>
      </c>
      <c r="AA5" s="37">
        <v>9245.648458</v>
      </c>
      <c r="AB5" s="37">
        <v>9255.326417</v>
      </c>
      <c r="AC5" s="37">
        <v>9354.809849</v>
      </c>
      <c r="AD5" s="37">
        <v>9505.055808</v>
      </c>
      <c r="AE5" s="37">
        <v>9557.414385</v>
      </c>
      <c r="AF5" s="37">
        <v>9519.597872</v>
      </c>
      <c r="AG5" s="37">
        <v>9516.439329</v>
      </c>
      <c r="AH5" s="37">
        <v>9572.738206</v>
      </c>
      <c r="AI5" s="37">
        <v>9698.57667</v>
      </c>
      <c r="AJ5" s="37">
        <v>9815.640573</v>
      </c>
      <c r="AK5" s="37">
        <v>9921.868226</v>
      </c>
      <c r="AL5" s="37">
        <v>10144.239724</v>
      </c>
      <c r="AM5" s="37">
        <v>10326.559972</v>
      </c>
      <c r="AN5" s="37">
        <v>10517.328646</v>
      </c>
      <c r="AO5" s="37">
        <v>10671.730667</v>
      </c>
      <c r="AP5" s="37">
        <v>10933.967723</v>
      </c>
      <c r="AQ5" s="37">
        <v>11191.966698</v>
      </c>
      <c r="AR5" s="37">
        <v>11454.409962</v>
      </c>
      <c r="AS5" s="37">
        <v>11688.322083</v>
      </c>
      <c r="AT5" s="37">
        <v>11963.752964</v>
      </c>
      <c r="AU5" s="37">
        <v>12208.486902</v>
      </c>
      <c r="AV5" s="37">
        <v>12448.132114</v>
      </c>
      <c r="AW5" s="37">
        <v>12709.274299</v>
      </c>
      <c r="AX5" s="37">
        <v>12943.427348</v>
      </c>
      <c r="AY5" s="37">
        <v>13197.550067</v>
      </c>
      <c r="AZ5" s="37">
        <v>13417.439679</v>
      </c>
      <c r="BA5" s="37">
        <v>13622.14384</v>
      </c>
      <c r="BB5" s="37">
        <v>13811.883727</v>
      </c>
      <c r="BC5" s="37">
        <v>14028.446466</v>
      </c>
      <c r="BD5" s="37">
        <v>14257.330496</v>
      </c>
      <c r="BE5" s="37">
        <v>14472.854068</v>
      </c>
      <c r="BF5" s="37">
        <v>14692.153724</v>
      </c>
      <c r="BG5" s="37">
        <v>14866.569777</v>
      </c>
      <c r="BH5" s="37">
        <v>15025.735909</v>
      </c>
      <c r="BI5" s="37">
        <v>15183.060367</v>
      </c>
      <c r="BJ5" s="37">
        <v>15325.601999</v>
      </c>
      <c r="BK5" s="37">
        <v>15431.131826</v>
      </c>
      <c r="BL5" s="37">
        <v>15591.042974</v>
      </c>
      <c r="BM5" s="37">
        <v>15671.987779</v>
      </c>
      <c r="BN5" s="37">
        <v>15755.567558</v>
      </c>
      <c r="BO5" s="37">
        <v>15814.747293</v>
      </c>
      <c r="BP5" s="37">
        <v>15869.306417</v>
      </c>
      <c r="BQ5" s="37">
        <v>15921.624913</v>
      </c>
      <c r="BR5" s="37">
        <v>15945.864371</v>
      </c>
      <c r="BS5" s="37">
        <v>15985.656718</v>
      </c>
      <c r="BT5" s="37">
        <v>15977.576216</v>
      </c>
      <c r="BU5" s="37">
        <v>15995.09676</v>
      </c>
      <c r="BV5" s="37">
        <v>15912.923582</v>
      </c>
      <c r="BW5" s="37">
        <v>15891.259763</v>
      </c>
      <c r="BX5" s="37">
        <v>15836.125848</v>
      </c>
      <c r="BY5" s="37">
        <v>15805.268743</v>
      </c>
      <c r="BZ5" s="37">
        <v>15636.674807</v>
      </c>
      <c r="CA5" s="37">
        <v>15518.467238</v>
      </c>
      <c r="CB5" s="37">
        <v>15405.514922</v>
      </c>
      <c r="CC5" s="37">
        <v>15291.272152</v>
      </c>
      <c r="CD5" s="37">
        <v>15080.775335</v>
      </c>
      <c r="CE5" s="37">
        <v>14919.082117</v>
      </c>
      <c r="CF5" s="37">
        <v>14735.918731</v>
      </c>
      <c r="CG5" s="37">
        <v>14552.341255</v>
      </c>
      <c r="CH5" s="37">
        <v>14359.715881</v>
      </c>
      <c r="CI5" s="37">
        <v>14220.597415</v>
      </c>
      <c r="CJ5" s="37">
        <v>14166.707697</v>
      </c>
      <c r="CK5" s="37">
        <v>14108.594469</v>
      </c>
      <c r="CL5" s="37">
        <v>14041.195429</v>
      </c>
      <c r="CM5" s="37">
        <v>13884.456354</v>
      </c>
      <c r="CN5" s="37">
        <v>13682.648068</v>
      </c>
      <c r="CO5" s="37">
        <v>13463.439938</v>
      </c>
      <c r="CP5" s="37">
        <v>13172.430373</v>
      </c>
      <c r="CQ5" s="37">
        <v>12973.56719</v>
      </c>
      <c r="CR5" s="37">
        <v>12721.778807</v>
      </c>
      <c r="CS5" s="37">
        <v>12502.334382</v>
      </c>
      <c r="CT5" s="37">
        <v>12246.523161</v>
      </c>
      <c r="CU5" s="37">
        <v>12010.235064</v>
      </c>
      <c r="CV5" s="37">
        <v>11780.399286</v>
      </c>
      <c r="CW5" s="37">
        <v>11555.673068</v>
      </c>
      <c r="CX5" s="3"/>
      <c r="CY5" s="3"/>
      <c r="CZ5" s="3"/>
      <c r="DA5" s="3"/>
      <c r="DB5" s="3"/>
    </row>
    <row r="6" spans="1:106" ht="30.75" thickBot="1">
      <c r="A6" s="8" t="s">
        <v>108</v>
      </c>
      <c r="B6" s="9"/>
      <c r="C6" s="10"/>
      <c r="D6" s="10"/>
      <c r="E6" s="10"/>
      <c r="F6" s="38">
        <v>30.32</v>
      </c>
      <c r="G6" s="38">
        <v>31.51</v>
      </c>
      <c r="H6" s="38">
        <v>28.95</v>
      </c>
      <c r="I6" s="38">
        <v>28.18</v>
      </c>
      <c r="J6" s="38">
        <v>27.88</v>
      </c>
      <c r="K6" s="38">
        <v>28.34</v>
      </c>
      <c r="L6" s="38">
        <v>27.11</v>
      </c>
      <c r="M6" s="38">
        <v>26.48</v>
      </c>
      <c r="N6" s="38">
        <v>26.28</v>
      </c>
      <c r="O6" s="38">
        <v>26.35</v>
      </c>
      <c r="P6" s="38">
        <v>25.88</v>
      </c>
      <c r="Q6" s="38">
        <v>25.97</v>
      </c>
      <c r="R6" s="38">
        <v>25.67</v>
      </c>
      <c r="S6" s="38">
        <v>25.39</v>
      </c>
      <c r="T6" s="38">
        <v>25.25</v>
      </c>
      <c r="U6" s="38">
        <v>25.06</v>
      </c>
      <c r="V6" s="38">
        <v>25.1</v>
      </c>
      <c r="W6" s="38">
        <v>24.87</v>
      </c>
      <c r="X6" s="38">
        <v>24.58</v>
      </c>
      <c r="Y6" s="38">
        <v>24.57</v>
      </c>
      <c r="Z6" s="38">
        <v>25.2</v>
      </c>
      <c r="AA6" s="38">
        <v>25.53</v>
      </c>
      <c r="AB6" s="38">
        <v>25.94</v>
      </c>
      <c r="AC6" s="38">
        <v>26.29</v>
      </c>
      <c r="AD6" s="38">
        <v>26.55</v>
      </c>
      <c r="AE6" s="38">
        <v>26.71</v>
      </c>
      <c r="AF6" s="38">
        <v>26.74</v>
      </c>
      <c r="AG6" s="38">
        <v>27.1</v>
      </c>
      <c r="AH6" s="38">
        <v>27.32</v>
      </c>
      <c r="AI6" s="38">
        <v>27.37</v>
      </c>
      <c r="AJ6" s="38">
        <v>27.92</v>
      </c>
      <c r="AK6" s="38">
        <v>28.23</v>
      </c>
      <c r="AL6" s="38">
        <v>30.62</v>
      </c>
      <c r="AM6" s="38">
        <v>35.4</v>
      </c>
      <c r="AN6" s="38">
        <v>39.22</v>
      </c>
      <c r="AO6" s="38">
        <v>38.85</v>
      </c>
      <c r="AP6" s="38">
        <v>30.04</v>
      </c>
      <c r="AQ6" s="38">
        <v>32.1</v>
      </c>
      <c r="AR6" s="38">
        <v>36.59</v>
      </c>
      <c r="AS6" s="38">
        <v>38.82</v>
      </c>
      <c r="AT6" s="38">
        <v>38.61</v>
      </c>
      <c r="AU6" s="38">
        <v>39.38</v>
      </c>
      <c r="AV6" s="38">
        <v>39.89</v>
      </c>
      <c r="AW6" s="38">
        <v>54.28</v>
      </c>
      <c r="AX6" s="38">
        <v>41.16</v>
      </c>
      <c r="AY6" s="38">
        <v>41.58</v>
      </c>
      <c r="AZ6" s="38">
        <v>43.05</v>
      </c>
      <c r="BA6" s="38">
        <v>44.33</v>
      </c>
      <c r="BB6" s="38">
        <v>43.88</v>
      </c>
      <c r="BC6" s="38">
        <v>44.78</v>
      </c>
      <c r="BD6" s="38">
        <v>46.02</v>
      </c>
      <c r="BE6" s="38">
        <v>48.07</v>
      </c>
      <c r="BF6" s="38">
        <v>64.86</v>
      </c>
      <c r="BG6" s="38">
        <v>180.96</v>
      </c>
      <c r="BH6" s="38">
        <v>58.71</v>
      </c>
      <c r="BI6" s="38">
        <v>59.18</v>
      </c>
      <c r="BJ6" s="38">
        <v>69.09</v>
      </c>
      <c r="BK6" s="38">
        <v>67.76</v>
      </c>
      <c r="BL6" s="38">
        <v>84.02</v>
      </c>
      <c r="BM6" s="38">
        <v>94.15</v>
      </c>
      <c r="BN6" s="38">
        <v>106.16</v>
      </c>
      <c r="BO6" s="38">
        <v>108.9</v>
      </c>
      <c r="BP6" s="38">
        <v>195.5</v>
      </c>
      <c r="BQ6" s="38">
        <v>212.08</v>
      </c>
      <c r="BR6" s="38">
        <v>292.51</v>
      </c>
      <c r="BS6" s="38">
        <v>114.25</v>
      </c>
      <c r="BT6" s="38">
        <v>81.97</v>
      </c>
      <c r="BU6" s="38">
        <v>90.07</v>
      </c>
      <c r="BV6" s="38">
        <v>91.42</v>
      </c>
      <c r="BW6" s="38">
        <v>119.99</v>
      </c>
      <c r="BX6" s="38">
        <v>76.45</v>
      </c>
      <c r="BY6" s="38">
        <v>66.93</v>
      </c>
      <c r="BZ6" s="38">
        <v>52.78</v>
      </c>
      <c r="CA6" s="38">
        <v>55.5</v>
      </c>
      <c r="CB6" s="38">
        <v>55.67</v>
      </c>
      <c r="CC6" s="38">
        <v>54.95</v>
      </c>
      <c r="CD6" s="38">
        <v>64.62</v>
      </c>
      <c r="CE6" s="38">
        <v>53.88</v>
      </c>
      <c r="CF6" s="38">
        <v>49.66</v>
      </c>
      <c r="CG6" s="38">
        <v>47.19</v>
      </c>
      <c r="CH6" s="38">
        <v>45.97</v>
      </c>
      <c r="CI6" s="38">
        <v>55.33</v>
      </c>
      <c r="CJ6" s="38">
        <v>46.84</v>
      </c>
      <c r="CK6" s="38">
        <v>45.35</v>
      </c>
      <c r="CL6" s="38">
        <v>46.23</v>
      </c>
      <c r="CM6" s="38">
        <v>43.57</v>
      </c>
      <c r="CN6" s="38">
        <v>40.56</v>
      </c>
      <c r="CO6" s="38">
        <v>38.95</v>
      </c>
      <c r="CP6" s="38">
        <v>42.97</v>
      </c>
      <c r="CQ6" s="38">
        <v>41.83</v>
      </c>
      <c r="CR6" s="38">
        <v>38.35</v>
      </c>
      <c r="CS6" s="38">
        <v>35.72</v>
      </c>
      <c r="CT6" s="38">
        <v>41.14</v>
      </c>
      <c r="CU6" s="38">
        <v>38.72</v>
      </c>
      <c r="CV6" s="38">
        <v>34.73</v>
      </c>
      <c r="CW6" s="38">
        <v>32.79</v>
      </c>
      <c r="CX6" s="3"/>
      <c r="CY6" s="3"/>
      <c r="CZ6" s="3"/>
      <c r="DA6" s="3"/>
      <c r="DB6" s="3"/>
    </row>
    <row r="7" spans="1:106" ht="15">
      <c r="A7" s="11"/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ht="15">
      <c r="A8" s="13" t="s">
        <v>96</v>
      </c>
      <c r="B8" s="12"/>
      <c r="C8" s="3"/>
      <c r="D8" s="14">
        <f>SUM(F8:CW8)</f>
        <v>68838604.27261834</v>
      </c>
      <c r="E8" s="15">
        <f>AVERAGE(F8:CW8)</f>
        <v>717068.794506441</v>
      </c>
      <c r="F8" s="16">
        <f aca="true" t="shared" si="0" ref="F8:AK8">F5*F$6</f>
        <v>333635.61770968005</v>
      </c>
      <c r="G8" s="16">
        <f t="shared" si="0"/>
        <v>339611.58453939005</v>
      </c>
      <c r="H8" s="16">
        <f t="shared" si="0"/>
        <v>306956.0966052</v>
      </c>
      <c r="I8" s="16">
        <f t="shared" si="0"/>
        <v>294507.31521668</v>
      </c>
      <c r="J8" s="16">
        <f t="shared" si="0"/>
        <v>285890.59460544</v>
      </c>
      <c r="K8" s="16">
        <f t="shared" si="0"/>
        <v>286357.22334023996</v>
      </c>
      <c r="L8" s="16">
        <f t="shared" si="0"/>
        <v>270477.11264254997</v>
      </c>
      <c r="M8" s="16">
        <f t="shared" si="0"/>
        <v>260739.06297448</v>
      </c>
      <c r="N8" s="16">
        <f t="shared" si="0"/>
        <v>255450.39454944</v>
      </c>
      <c r="O8" s="16">
        <f t="shared" si="0"/>
        <v>253195.81352800003</v>
      </c>
      <c r="P8" s="16">
        <f t="shared" si="0"/>
        <v>245633.7045036</v>
      </c>
      <c r="Q8" s="16">
        <f t="shared" si="0"/>
        <v>244373.80361702</v>
      </c>
      <c r="R8" s="16">
        <f t="shared" si="0"/>
        <v>239573.80929954004</v>
      </c>
      <c r="S8" s="16">
        <f t="shared" si="0"/>
        <v>235409.74872421</v>
      </c>
      <c r="T8" s="16">
        <f t="shared" si="0"/>
        <v>232330.81282750002</v>
      </c>
      <c r="U8" s="16">
        <f t="shared" si="0"/>
        <v>229479.07940579997</v>
      </c>
      <c r="V8" s="16">
        <f t="shared" si="0"/>
        <v>229693.36756820005</v>
      </c>
      <c r="W8" s="16">
        <f t="shared" si="0"/>
        <v>227050.84888878002</v>
      </c>
      <c r="X8" s="16">
        <f t="shared" si="0"/>
        <v>223300.08230335996</v>
      </c>
      <c r="Y8" s="16">
        <f t="shared" si="0"/>
        <v>224008.01213427001</v>
      </c>
      <c r="Z8" s="16">
        <f t="shared" si="0"/>
        <v>231569.845164</v>
      </c>
      <c r="AA8" s="16">
        <f t="shared" si="0"/>
        <v>236041.40513274</v>
      </c>
      <c r="AB8" s="16">
        <f t="shared" si="0"/>
        <v>240083.16725698003</v>
      </c>
      <c r="AC8" s="16">
        <f t="shared" si="0"/>
        <v>245937.95093020998</v>
      </c>
      <c r="AD8" s="16">
        <f t="shared" si="0"/>
        <v>252359.2317024</v>
      </c>
      <c r="AE8" s="16">
        <f t="shared" si="0"/>
        <v>255278.53822335</v>
      </c>
      <c r="AF8" s="16">
        <f t="shared" si="0"/>
        <v>254554.04709727998</v>
      </c>
      <c r="AG8" s="16">
        <f t="shared" si="0"/>
        <v>257895.50581590005</v>
      </c>
      <c r="AH8" s="16">
        <f t="shared" si="0"/>
        <v>261527.20778792</v>
      </c>
      <c r="AI8" s="16">
        <f t="shared" si="0"/>
        <v>265450.0434579</v>
      </c>
      <c r="AJ8" s="16">
        <f t="shared" si="0"/>
        <v>274052.68479816004</v>
      </c>
      <c r="AK8" s="16">
        <f t="shared" si="0"/>
        <v>280094.34001998004</v>
      </c>
      <c r="AL8" s="16">
        <f aca="true" t="shared" si="1" ref="AL8:BQ8">AL5*AL$6</f>
        <v>310616.62034888</v>
      </c>
      <c r="AM8" s="16">
        <f t="shared" si="1"/>
        <v>365560.22300879995</v>
      </c>
      <c r="AN8" s="16">
        <f t="shared" si="1"/>
        <v>412489.62949612</v>
      </c>
      <c r="AO8" s="16">
        <f t="shared" si="1"/>
        <v>414596.73641295003</v>
      </c>
      <c r="AP8" s="16">
        <f t="shared" si="1"/>
        <v>328456.39039892</v>
      </c>
      <c r="AQ8" s="16">
        <f t="shared" si="1"/>
        <v>359262.13100580004</v>
      </c>
      <c r="AR8" s="16">
        <f t="shared" si="1"/>
        <v>419116.86050958</v>
      </c>
      <c r="AS8" s="16">
        <f t="shared" si="1"/>
        <v>453740.66326205997</v>
      </c>
      <c r="AT8" s="16">
        <f t="shared" si="1"/>
        <v>461920.50194004</v>
      </c>
      <c r="AU8" s="16">
        <f t="shared" si="1"/>
        <v>480770.21420076006</v>
      </c>
      <c r="AV8" s="16">
        <f t="shared" si="1"/>
        <v>496555.99002746</v>
      </c>
      <c r="AW8" s="16">
        <f t="shared" si="1"/>
        <v>689859.4089497201</v>
      </c>
      <c r="AX8" s="16">
        <f t="shared" si="1"/>
        <v>532751.4696436799</v>
      </c>
      <c r="AY8" s="16">
        <f t="shared" si="1"/>
        <v>548754.1317858599</v>
      </c>
      <c r="AZ8" s="16">
        <f t="shared" si="1"/>
        <v>577620.77818095</v>
      </c>
      <c r="BA8" s="16">
        <f t="shared" si="1"/>
        <v>603869.6364272</v>
      </c>
      <c r="BB8" s="16">
        <f t="shared" si="1"/>
        <v>606065.4579407601</v>
      </c>
      <c r="BC8" s="16">
        <f t="shared" si="1"/>
        <v>628193.83274748</v>
      </c>
      <c r="BD8" s="16">
        <f t="shared" si="1"/>
        <v>656122.34942592</v>
      </c>
      <c r="BE8" s="16">
        <f t="shared" si="1"/>
        <v>695710.0950487601</v>
      </c>
      <c r="BF8" s="16">
        <f t="shared" si="1"/>
        <v>952933.0905386399</v>
      </c>
      <c r="BG8" s="16">
        <f t="shared" si="1"/>
        <v>2690254.4668459203</v>
      </c>
      <c r="BH8" s="16">
        <f t="shared" si="1"/>
        <v>882160.9552173901</v>
      </c>
      <c r="BI8" s="16">
        <f t="shared" si="1"/>
        <v>898533.51251906</v>
      </c>
      <c r="BJ8" s="16">
        <f t="shared" si="1"/>
        <v>1058845.84211091</v>
      </c>
      <c r="BK8" s="16">
        <f t="shared" si="1"/>
        <v>1045613.4925297601</v>
      </c>
      <c r="BL8" s="16">
        <f t="shared" si="1"/>
        <v>1309959.43067548</v>
      </c>
      <c r="BM8" s="16">
        <f t="shared" si="1"/>
        <v>1475517.64939285</v>
      </c>
      <c r="BN8" s="16">
        <f t="shared" si="1"/>
        <v>1672611.05195728</v>
      </c>
      <c r="BO8" s="16">
        <f t="shared" si="1"/>
        <v>1722225.9802077</v>
      </c>
      <c r="BP8" s="16">
        <f t="shared" si="1"/>
        <v>3102449.4045235</v>
      </c>
      <c r="BQ8" s="16">
        <f t="shared" si="1"/>
        <v>3376658.21154904</v>
      </c>
      <c r="BR8" s="16">
        <f aca="true" t="shared" si="2" ref="BR8:CW8">BR5*BR$6</f>
        <v>4664324.78716121</v>
      </c>
      <c r="BS8" s="16">
        <f t="shared" si="2"/>
        <v>1826361.2800315</v>
      </c>
      <c r="BT8" s="16">
        <f t="shared" si="2"/>
        <v>1309681.92242552</v>
      </c>
      <c r="BU8" s="16">
        <f t="shared" si="2"/>
        <v>1440678.3651732</v>
      </c>
      <c r="BV8" s="16">
        <f t="shared" si="2"/>
        <v>1454759.47386644</v>
      </c>
      <c r="BW8" s="16">
        <f t="shared" si="2"/>
        <v>1906792.25896237</v>
      </c>
      <c r="BX8" s="16">
        <f t="shared" si="2"/>
        <v>1210671.8210796001</v>
      </c>
      <c r="BY8" s="16">
        <f t="shared" si="2"/>
        <v>1057846.63696899</v>
      </c>
      <c r="BZ8" s="16">
        <f t="shared" si="2"/>
        <v>825303.69631346</v>
      </c>
      <c r="CA8" s="16">
        <f t="shared" si="2"/>
        <v>861274.9317089999</v>
      </c>
      <c r="CB8" s="16">
        <f t="shared" si="2"/>
        <v>857625.0157077401</v>
      </c>
      <c r="CC8" s="16">
        <f t="shared" si="2"/>
        <v>840255.4047524</v>
      </c>
      <c r="CD8" s="16">
        <f t="shared" si="2"/>
        <v>974519.7021477001</v>
      </c>
      <c r="CE8" s="16">
        <f t="shared" si="2"/>
        <v>803840.1444639601</v>
      </c>
      <c r="CF8" s="16">
        <f t="shared" si="2"/>
        <v>731785.72418146</v>
      </c>
      <c r="CG8" s="16">
        <f t="shared" si="2"/>
        <v>686724.9838234499</v>
      </c>
      <c r="CH8" s="16">
        <f t="shared" si="2"/>
        <v>660116.13904957</v>
      </c>
      <c r="CI8" s="16">
        <f t="shared" si="2"/>
        <v>786825.65497195</v>
      </c>
      <c r="CJ8" s="16">
        <f t="shared" si="2"/>
        <v>663568.58852748</v>
      </c>
      <c r="CK8" s="16">
        <f t="shared" si="2"/>
        <v>639824.75916915</v>
      </c>
      <c r="CL8" s="16">
        <f t="shared" si="2"/>
        <v>649124.46468267</v>
      </c>
      <c r="CM8" s="16">
        <f t="shared" si="2"/>
        <v>604945.76334378</v>
      </c>
      <c r="CN8" s="16">
        <f t="shared" si="2"/>
        <v>554968.20563808</v>
      </c>
      <c r="CO8" s="16">
        <f t="shared" si="2"/>
        <v>524400.9855851</v>
      </c>
      <c r="CP8" s="16">
        <f t="shared" si="2"/>
        <v>566019.3331278099</v>
      </c>
      <c r="CQ8" s="16">
        <f t="shared" si="2"/>
        <v>542684.3155577</v>
      </c>
      <c r="CR8" s="16">
        <f t="shared" si="2"/>
        <v>487880.21724845003</v>
      </c>
      <c r="CS8" s="16">
        <f t="shared" si="2"/>
        <v>446583.38412504</v>
      </c>
      <c r="CT8" s="16">
        <f t="shared" si="2"/>
        <v>503821.96284353995</v>
      </c>
      <c r="CU8" s="16">
        <f t="shared" si="2"/>
        <v>465036.30167808</v>
      </c>
      <c r="CV8" s="16">
        <f t="shared" si="2"/>
        <v>409133.26720277994</v>
      </c>
      <c r="CW8" s="16">
        <f t="shared" si="2"/>
        <v>378910.51989972</v>
      </c>
      <c r="CX8" s="3"/>
      <c r="CY8" s="3"/>
      <c r="CZ8" s="3"/>
      <c r="DA8" s="3"/>
      <c r="DB8" s="3"/>
    </row>
    <row r="9" spans="1:106" ht="1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ht="15.75" thickBot="1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106" ht="30.75" thickBot="1">
      <c r="A11" s="11"/>
      <c r="B11" s="17" t="s">
        <v>107</v>
      </c>
      <c r="C11" s="18" t="s">
        <v>98</v>
      </c>
      <c r="D11" s="19" t="s">
        <v>109</v>
      </c>
      <c r="E11" s="19" t="s">
        <v>99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</row>
    <row r="12" spans="1:106" ht="30.75" thickBot="1">
      <c r="A12" s="20" t="s">
        <v>102</v>
      </c>
      <c r="B12" s="35">
        <v>45</v>
      </c>
      <c r="C12" s="36">
        <v>70</v>
      </c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</row>
    <row r="13" spans="1:106" ht="15">
      <c r="A13" s="22" t="s">
        <v>105</v>
      </c>
      <c r="B13" s="3"/>
      <c r="C13" s="3"/>
      <c r="D13" s="23">
        <f>SUM(F13:CW13)</f>
        <v>11.44967603500001</v>
      </c>
      <c r="E13" s="24">
        <f>AVERAGE(F13:CW13)</f>
        <v>0.11926745869791677</v>
      </c>
      <c r="F13" s="25">
        <f>(($B$12*4)/3600)*($C$12/100)*(G5-F5)</f>
        <v>-7.907013100000012</v>
      </c>
      <c r="G13" s="25">
        <f>(($B$12*4)/3600)*($C$12/100)*(H5-G5)</f>
        <v>-6.122361455000036</v>
      </c>
      <c r="H13" s="25">
        <f aca="true" t="shared" si="3" ref="H13:BS13">(($B$12*4)/3600)*($C$12/100)*(I5-H5)</f>
        <v>-5.321405249999961</v>
      </c>
      <c r="I13" s="25">
        <f t="shared" si="3"/>
        <v>-6.881291829999999</v>
      </c>
      <c r="J13" s="25">
        <f t="shared" si="3"/>
        <v>-5.249210820000035</v>
      </c>
      <c r="K13" s="25">
        <f t="shared" si="3"/>
        <v>-4.456351584999992</v>
      </c>
      <c r="L13" s="25">
        <f t="shared" si="3"/>
        <v>-4.563382389999979</v>
      </c>
      <c r="M13" s="25">
        <f t="shared" si="3"/>
        <v>-4.420734605000006</v>
      </c>
      <c r="N13" s="25">
        <f t="shared" si="3"/>
        <v>-3.898487879999975</v>
      </c>
      <c r="O13" s="25">
        <f t="shared" si="3"/>
        <v>-4.119265850000019</v>
      </c>
      <c r="P13" s="25">
        <f t="shared" si="3"/>
        <v>-2.8492101400000136</v>
      </c>
      <c r="Q13" s="25">
        <f t="shared" si="3"/>
        <v>-2.6956126399999807</v>
      </c>
      <c r="R13" s="25">
        <f t="shared" si="3"/>
        <v>-2.1378638050000154</v>
      </c>
      <c r="S13" s="25">
        <f t="shared" si="3"/>
        <v>-2.4685615149999736</v>
      </c>
      <c r="T13" s="25">
        <f t="shared" si="3"/>
        <v>-1.5412033000000336</v>
      </c>
      <c r="U13" s="25">
        <f t="shared" si="3"/>
        <v>-0.21195117999996</v>
      </c>
      <c r="V13" s="25">
        <f t="shared" si="3"/>
        <v>-0.7567975800000203</v>
      </c>
      <c r="W13" s="25">
        <f t="shared" si="3"/>
        <v>-1.5708840700000382</v>
      </c>
      <c r="X13" s="25">
        <f t="shared" si="3"/>
        <v>1.1378576650000558</v>
      </c>
      <c r="Y13" s="25">
        <f t="shared" si="3"/>
        <v>2.525052564999996</v>
      </c>
      <c r="Z13" s="25">
        <f t="shared" si="3"/>
        <v>1.972911079999967</v>
      </c>
      <c r="AA13" s="25">
        <f t="shared" si="3"/>
        <v>0.3387285650000194</v>
      </c>
      <c r="AB13" s="25">
        <f t="shared" si="3"/>
        <v>3.4819201199999674</v>
      </c>
      <c r="AC13" s="25">
        <f t="shared" si="3"/>
        <v>5.258608564999994</v>
      </c>
      <c r="AD13" s="25">
        <f t="shared" si="3"/>
        <v>1.8325501950000305</v>
      </c>
      <c r="AE13" s="25">
        <f t="shared" si="3"/>
        <v>-1.3235779549999915</v>
      </c>
      <c r="AF13" s="25">
        <f t="shared" si="3"/>
        <v>-0.11054900499998438</v>
      </c>
      <c r="AG13" s="25">
        <f t="shared" si="3"/>
        <v>1.9704606949999741</v>
      </c>
      <c r="AH13" s="25">
        <f t="shared" si="3"/>
        <v>4.404346240000013</v>
      </c>
      <c r="AI13" s="25">
        <f t="shared" si="3"/>
        <v>4.097236605000007</v>
      </c>
      <c r="AJ13" s="25">
        <f t="shared" si="3"/>
        <v>3.717967854999997</v>
      </c>
      <c r="AK13" s="25">
        <f t="shared" si="3"/>
        <v>7.783002429999951</v>
      </c>
      <c r="AL13" s="25">
        <f t="shared" si="3"/>
        <v>6.381208679999999</v>
      </c>
      <c r="AM13" s="25">
        <f t="shared" si="3"/>
        <v>6.676903590000029</v>
      </c>
      <c r="AN13" s="25">
        <f t="shared" si="3"/>
        <v>5.404070734999995</v>
      </c>
      <c r="AO13" s="25">
        <f t="shared" si="3"/>
        <v>9.178296959999997</v>
      </c>
      <c r="AP13" s="25">
        <f t="shared" si="3"/>
        <v>9.029964125000014</v>
      </c>
      <c r="AQ13" s="25">
        <f t="shared" si="3"/>
        <v>9.185514239999984</v>
      </c>
      <c r="AR13" s="25">
        <f t="shared" si="3"/>
        <v>8.186924234999978</v>
      </c>
      <c r="AS13" s="25">
        <f t="shared" si="3"/>
        <v>9.640080835000006</v>
      </c>
      <c r="AT13" s="25">
        <f t="shared" si="3"/>
        <v>8.565687830000043</v>
      </c>
      <c r="AU13" s="25">
        <f t="shared" si="3"/>
        <v>8.38758241999998</v>
      </c>
      <c r="AV13" s="25">
        <f t="shared" si="3"/>
        <v>9.13997647500002</v>
      </c>
      <c r="AW13" s="25">
        <f t="shared" si="3"/>
        <v>8.195356714999951</v>
      </c>
      <c r="AX13" s="25">
        <f t="shared" si="3"/>
        <v>8.89429516500003</v>
      </c>
      <c r="AY13" s="25">
        <f t="shared" si="3"/>
        <v>7.696136419999966</v>
      </c>
      <c r="AZ13" s="25">
        <f t="shared" si="3"/>
        <v>7.164645635000051</v>
      </c>
      <c r="BA13" s="25">
        <f t="shared" si="3"/>
        <v>6.64089604499999</v>
      </c>
      <c r="BB13" s="25">
        <f t="shared" si="3"/>
        <v>7.579695864999966</v>
      </c>
      <c r="BC13" s="25">
        <f t="shared" si="3"/>
        <v>8.010941050000037</v>
      </c>
      <c r="BD13" s="25">
        <f t="shared" si="3"/>
        <v>7.543325020000001</v>
      </c>
      <c r="BE13" s="25">
        <f t="shared" si="3"/>
        <v>7.675487959999972</v>
      </c>
      <c r="BF13" s="25">
        <f t="shared" si="3"/>
        <v>6.1045618550000285</v>
      </c>
      <c r="BG13" s="25">
        <f t="shared" si="3"/>
        <v>5.57081462000001</v>
      </c>
      <c r="BH13" s="25">
        <f t="shared" si="3"/>
        <v>5.506356029999969</v>
      </c>
      <c r="BI13" s="25">
        <f t="shared" si="3"/>
        <v>4.988957120000014</v>
      </c>
      <c r="BJ13" s="25">
        <f t="shared" si="3"/>
        <v>3.69354394500001</v>
      </c>
      <c r="BK13" s="25">
        <f t="shared" si="3"/>
        <v>5.596890179999972</v>
      </c>
      <c r="BL13" s="25">
        <f t="shared" si="3"/>
        <v>2.833068174999971</v>
      </c>
      <c r="BM13" s="25">
        <f t="shared" si="3"/>
        <v>2.9252922650000523</v>
      </c>
      <c r="BN13" s="25">
        <f t="shared" si="3"/>
        <v>2.0712907249999897</v>
      </c>
      <c r="BO13" s="25">
        <f t="shared" si="3"/>
        <v>1.9095693399999798</v>
      </c>
      <c r="BP13" s="25">
        <f t="shared" si="3"/>
        <v>1.8311473599999952</v>
      </c>
      <c r="BQ13" s="25">
        <f t="shared" si="3"/>
        <v>0.8483810300000004</v>
      </c>
      <c r="BR13" s="25">
        <f t="shared" si="3"/>
        <v>1.392732145000018</v>
      </c>
      <c r="BS13" s="25">
        <f t="shared" si="3"/>
        <v>-0.28281757000002467</v>
      </c>
      <c r="BT13" s="25">
        <f aca="true" t="shared" si="4" ref="BT13:CV13">(($B$12*4)/3600)*($C$12/100)*(BU5-BT5)</f>
        <v>0.6132190400000308</v>
      </c>
      <c r="BU13" s="25">
        <f t="shared" si="4"/>
        <v>-2.876061230000032</v>
      </c>
      <c r="BV13" s="25">
        <f t="shared" si="4"/>
        <v>-0.7582336649999797</v>
      </c>
      <c r="BW13" s="25">
        <f t="shared" si="4"/>
        <v>-1.9296870250000118</v>
      </c>
      <c r="BX13" s="25">
        <f t="shared" si="4"/>
        <v>-1.0799986749999697</v>
      </c>
      <c r="BY13" s="25">
        <f t="shared" si="4"/>
        <v>-5.900787760000038</v>
      </c>
      <c r="BZ13" s="25">
        <f t="shared" si="4"/>
        <v>-4.137264915000005</v>
      </c>
      <c r="CA13" s="25">
        <f t="shared" si="4"/>
        <v>-3.9533310599999636</v>
      </c>
      <c r="CB13" s="25">
        <f t="shared" si="4"/>
        <v>-3.9984969500000256</v>
      </c>
      <c r="CC13" s="25">
        <f t="shared" si="4"/>
        <v>-7.367388594999974</v>
      </c>
      <c r="CD13" s="25">
        <f t="shared" si="4"/>
        <v>-5.659262630000011</v>
      </c>
      <c r="CE13" s="25">
        <f t="shared" si="4"/>
        <v>-6.410718510000005</v>
      </c>
      <c r="CF13" s="25">
        <f t="shared" si="4"/>
        <v>-6.425211660000013</v>
      </c>
      <c r="CG13" s="25">
        <f t="shared" si="4"/>
        <v>-6.741888089999974</v>
      </c>
      <c r="CH13" s="25">
        <f t="shared" si="4"/>
        <v>-4.869146309999996</v>
      </c>
      <c r="CI13" s="25">
        <f t="shared" si="4"/>
        <v>-1.8861401300000122</v>
      </c>
      <c r="CJ13" s="25">
        <f t="shared" si="4"/>
        <v>-2.0339629800000054</v>
      </c>
      <c r="CK13" s="25">
        <f t="shared" si="4"/>
        <v>-2.3589664000000083</v>
      </c>
      <c r="CL13" s="25">
        <f t="shared" si="4"/>
        <v>-5.485867624999982</v>
      </c>
      <c r="CM13" s="25">
        <f t="shared" si="4"/>
        <v>-7.063290009999982</v>
      </c>
      <c r="CN13" s="25">
        <f t="shared" si="4"/>
        <v>-7.672284550000031</v>
      </c>
      <c r="CO13" s="25">
        <f t="shared" si="4"/>
        <v>-10.18533477500001</v>
      </c>
      <c r="CP13" s="25">
        <f t="shared" si="4"/>
        <v>-6.960211404999981</v>
      </c>
      <c r="CQ13" s="25">
        <f t="shared" si="4"/>
        <v>-8.81259340499997</v>
      </c>
      <c r="CR13" s="25">
        <f t="shared" si="4"/>
        <v>-7.680554875000052</v>
      </c>
      <c r="CS13" s="25">
        <f t="shared" si="4"/>
        <v>-8.953392734999996</v>
      </c>
      <c r="CT13" s="25">
        <f t="shared" si="4"/>
        <v>-8.270083394999956</v>
      </c>
      <c r="CU13" s="25">
        <f t="shared" si="4"/>
        <v>-8.04425223000002</v>
      </c>
      <c r="CV13" s="25">
        <f t="shared" si="4"/>
        <v>-7.865417629999992</v>
      </c>
      <c r="CW13" s="25">
        <f>CV13</f>
        <v>-7.865417629999992</v>
      </c>
      <c r="CX13" s="3"/>
      <c r="CY13" s="3"/>
      <c r="CZ13" s="3"/>
      <c r="DA13" s="3"/>
      <c r="DB13" s="3"/>
    </row>
    <row r="14" spans="1:106" ht="15">
      <c r="A14" s="11"/>
      <c r="B14" s="3"/>
      <c r="C14" s="3"/>
      <c r="D14" s="25"/>
      <c r="E14" s="25"/>
      <c r="F14" s="25"/>
      <c r="G14" s="2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</row>
    <row r="15" spans="1:106" ht="15">
      <c r="A15" s="22" t="s">
        <v>106</v>
      </c>
      <c r="B15" s="3"/>
      <c r="C15" s="3"/>
      <c r="D15" s="23">
        <f>SUM(F15:CW15)</f>
        <v>-11.408080564999974</v>
      </c>
      <c r="E15" s="24">
        <f>AVERAGE(F15:CW15)</f>
        <v>-0.11883417255208306</v>
      </c>
      <c r="F15" s="25">
        <f>G15</f>
        <v>7.907013100000012</v>
      </c>
      <c r="G15" s="25">
        <f>(($B$12*4)/3600)*($C$12/100)*(F5-G5)</f>
        <v>7.907013100000012</v>
      </c>
      <c r="H15" s="25">
        <f>(($B$12*4)/3600)*($C$12/100)*(G5-H5)</f>
        <v>6.122361455000036</v>
      </c>
      <c r="I15" s="25">
        <f aca="true" t="shared" si="5" ref="I15:BT15">(($B$12*4)/3600)*($C$12/100)*(H5-I5)</f>
        <v>5.321405249999961</v>
      </c>
      <c r="J15" s="25">
        <f t="shared" si="5"/>
        <v>6.881291829999999</v>
      </c>
      <c r="K15" s="25">
        <f t="shared" si="5"/>
        <v>5.249210820000035</v>
      </c>
      <c r="L15" s="25">
        <f t="shared" si="5"/>
        <v>4.456351584999992</v>
      </c>
      <c r="M15" s="25">
        <f t="shared" si="5"/>
        <v>4.563382389999979</v>
      </c>
      <c r="N15" s="25">
        <f t="shared" si="5"/>
        <v>4.420734605000006</v>
      </c>
      <c r="O15" s="25">
        <f t="shared" si="5"/>
        <v>3.898487879999975</v>
      </c>
      <c r="P15" s="25">
        <f t="shared" si="5"/>
        <v>4.119265850000019</v>
      </c>
      <c r="Q15" s="25">
        <f t="shared" si="5"/>
        <v>2.8492101400000136</v>
      </c>
      <c r="R15" s="25">
        <f t="shared" si="5"/>
        <v>2.6956126399999807</v>
      </c>
      <c r="S15" s="25">
        <f t="shared" si="5"/>
        <v>2.1378638050000154</v>
      </c>
      <c r="T15" s="25">
        <f t="shared" si="5"/>
        <v>2.4685615149999736</v>
      </c>
      <c r="U15" s="25">
        <f t="shared" si="5"/>
        <v>1.5412033000000336</v>
      </c>
      <c r="V15" s="25">
        <f t="shared" si="5"/>
        <v>0.21195117999996</v>
      </c>
      <c r="W15" s="25">
        <f t="shared" si="5"/>
        <v>0.7567975800000203</v>
      </c>
      <c r="X15" s="25">
        <f t="shared" si="5"/>
        <v>1.5708840700000382</v>
      </c>
      <c r="Y15" s="25">
        <f t="shared" si="5"/>
        <v>-1.1378576650000558</v>
      </c>
      <c r="Z15" s="25">
        <f t="shared" si="5"/>
        <v>-2.525052564999996</v>
      </c>
      <c r="AA15" s="25">
        <f t="shared" si="5"/>
        <v>-1.972911079999967</v>
      </c>
      <c r="AB15" s="25">
        <f t="shared" si="5"/>
        <v>-0.3387285650000194</v>
      </c>
      <c r="AC15" s="25">
        <f t="shared" si="5"/>
        <v>-3.4819201199999674</v>
      </c>
      <c r="AD15" s="25">
        <f t="shared" si="5"/>
        <v>-5.258608564999994</v>
      </c>
      <c r="AE15" s="25">
        <f t="shared" si="5"/>
        <v>-1.8325501950000305</v>
      </c>
      <c r="AF15" s="25">
        <f t="shared" si="5"/>
        <v>1.3235779549999915</v>
      </c>
      <c r="AG15" s="25">
        <f t="shared" si="5"/>
        <v>0.11054900499998438</v>
      </c>
      <c r="AH15" s="25">
        <f t="shared" si="5"/>
        <v>-1.9704606949999741</v>
      </c>
      <c r="AI15" s="25">
        <f t="shared" si="5"/>
        <v>-4.404346240000013</v>
      </c>
      <c r="AJ15" s="25">
        <f t="shared" si="5"/>
        <v>-4.097236605000007</v>
      </c>
      <c r="AK15" s="25">
        <f t="shared" si="5"/>
        <v>-3.717967854999997</v>
      </c>
      <c r="AL15" s="25">
        <f t="shared" si="5"/>
        <v>-7.783002429999951</v>
      </c>
      <c r="AM15" s="25">
        <f t="shared" si="5"/>
        <v>-6.381208679999999</v>
      </c>
      <c r="AN15" s="25">
        <f t="shared" si="5"/>
        <v>-6.676903590000029</v>
      </c>
      <c r="AO15" s="25">
        <f t="shared" si="5"/>
        <v>-5.404070734999995</v>
      </c>
      <c r="AP15" s="25">
        <f t="shared" si="5"/>
        <v>-9.178296959999997</v>
      </c>
      <c r="AQ15" s="25">
        <f t="shared" si="5"/>
        <v>-9.029964125000014</v>
      </c>
      <c r="AR15" s="25">
        <f t="shared" si="5"/>
        <v>-9.185514239999984</v>
      </c>
      <c r="AS15" s="25">
        <f t="shared" si="5"/>
        <v>-8.186924234999978</v>
      </c>
      <c r="AT15" s="25">
        <f t="shared" si="5"/>
        <v>-9.640080835000006</v>
      </c>
      <c r="AU15" s="25">
        <f t="shared" si="5"/>
        <v>-8.565687830000043</v>
      </c>
      <c r="AV15" s="25">
        <f t="shared" si="5"/>
        <v>-8.38758241999998</v>
      </c>
      <c r="AW15" s="25">
        <f t="shared" si="5"/>
        <v>-9.13997647500002</v>
      </c>
      <c r="AX15" s="25">
        <f t="shared" si="5"/>
        <v>-8.195356714999951</v>
      </c>
      <c r="AY15" s="25">
        <f t="shared" si="5"/>
        <v>-8.89429516500003</v>
      </c>
      <c r="AZ15" s="25">
        <f t="shared" si="5"/>
        <v>-7.696136419999966</v>
      </c>
      <c r="BA15" s="25">
        <f t="shared" si="5"/>
        <v>-7.164645635000051</v>
      </c>
      <c r="BB15" s="25">
        <f t="shared" si="5"/>
        <v>-6.64089604499999</v>
      </c>
      <c r="BC15" s="25">
        <f t="shared" si="5"/>
        <v>-7.579695864999966</v>
      </c>
      <c r="BD15" s="25">
        <f t="shared" si="5"/>
        <v>-8.010941050000037</v>
      </c>
      <c r="BE15" s="25">
        <f t="shared" si="5"/>
        <v>-7.543325020000001</v>
      </c>
      <c r="BF15" s="25">
        <f t="shared" si="5"/>
        <v>-7.675487959999972</v>
      </c>
      <c r="BG15" s="25">
        <f t="shared" si="5"/>
        <v>-6.1045618550000285</v>
      </c>
      <c r="BH15" s="25">
        <f t="shared" si="5"/>
        <v>-5.57081462000001</v>
      </c>
      <c r="BI15" s="25">
        <f t="shared" si="5"/>
        <v>-5.506356029999969</v>
      </c>
      <c r="BJ15" s="25">
        <f t="shared" si="5"/>
        <v>-4.988957120000014</v>
      </c>
      <c r="BK15" s="25">
        <f t="shared" si="5"/>
        <v>-3.69354394500001</v>
      </c>
      <c r="BL15" s="25">
        <f t="shared" si="5"/>
        <v>-5.596890179999972</v>
      </c>
      <c r="BM15" s="25">
        <f t="shared" si="5"/>
        <v>-2.833068174999971</v>
      </c>
      <c r="BN15" s="25">
        <f t="shared" si="5"/>
        <v>-2.9252922650000523</v>
      </c>
      <c r="BO15" s="25">
        <f t="shared" si="5"/>
        <v>-2.0712907249999897</v>
      </c>
      <c r="BP15" s="25">
        <f t="shared" si="5"/>
        <v>-1.9095693399999798</v>
      </c>
      <c r="BQ15" s="25">
        <f t="shared" si="5"/>
        <v>-1.8311473599999952</v>
      </c>
      <c r="BR15" s="25">
        <f t="shared" si="5"/>
        <v>-0.8483810300000004</v>
      </c>
      <c r="BS15" s="25">
        <f t="shared" si="5"/>
        <v>-1.392732145000018</v>
      </c>
      <c r="BT15" s="25">
        <f t="shared" si="5"/>
        <v>0.28281757000002467</v>
      </c>
      <c r="BU15" s="25">
        <f aca="true" t="shared" si="6" ref="BU15:CW15">(($B$12*4)/3600)*($C$12/100)*(BT5-BU5)</f>
        <v>-0.6132190400000308</v>
      </c>
      <c r="BV15" s="25">
        <f t="shared" si="6"/>
        <v>2.876061230000032</v>
      </c>
      <c r="BW15" s="25">
        <f t="shared" si="6"/>
        <v>0.7582336649999797</v>
      </c>
      <c r="BX15" s="25">
        <f t="shared" si="6"/>
        <v>1.9296870250000118</v>
      </c>
      <c r="BY15" s="25">
        <f t="shared" si="6"/>
        <v>1.0799986749999697</v>
      </c>
      <c r="BZ15" s="25">
        <f t="shared" si="6"/>
        <v>5.900787760000038</v>
      </c>
      <c r="CA15" s="25">
        <f t="shared" si="6"/>
        <v>4.137264915000005</v>
      </c>
      <c r="CB15" s="25">
        <f t="shared" si="6"/>
        <v>3.9533310599999636</v>
      </c>
      <c r="CC15" s="25">
        <f t="shared" si="6"/>
        <v>3.9984969500000256</v>
      </c>
      <c r="CD15" s="25">
        <f t="shared" si="6"/>
        <v>7.367388594999974</v>
      </c>
      <c r="CE15" s="25">
        <f t="shared" si="6"/>
        <v>5.659262630000011</v>
      </c>
      <c r="CF15" s="25">
        <f t="shared" si="6"/>
        <v>6.410718510000005</v>
      </c>
      <c r="CG15" s="25">
        <f t="shared" si="6"/>
        <v>6.425211660000013</v>
      </c>
      <c r="CH15" s="25">
        <f t="shared" si="6"/>
        <v>6.741888089999974</v>
      </c>
      <c r="CI15" s="25">
        <f t="shared" si="6"/>
        <v>4.869146309999996</v>
      </c>
      <c r="CJ15" s="25">
        <f t="shared" si="6"/>
        <v>1.8861401300000122</v>
      </c>
      <c r="CK15" s="25">
        <f t="shared" si="6"/>
        <v>2.0339629800000054</v>
      </c>
      <c r="CL15" s="25">
        <f t="shared" si="6"/>
        <v>2.3589664000000083</v>
      </c>
      <c r="CM15" s="25">
        <f t="shared" si="6"/>
        <v>5.485867624999982</v>
      </c>
      <c r="CN15" s="25">
        <f t="shared" si="6"/>
        <v>7.063290009999982</v>
      </c>
      <c r="CO15" s="25">
        <f t="shared" si="6"/>
        <v>7.672284550000031</v>
      </c>
      <c r="CP15" s="25">
        <f t="shared" si="6"/>
        <v>10.18533477500001</v>
      </c>
      <c r="CQ15" s="25">
        <f t="shared" si="6"/>
        <v>6.960211404999981</v>
      </c>
      <c r="CR15" s="25">
        <f t="shared" si="6"/>
        <v>8.81259340499997</v>
      </c>
      <c r="CS15" s="25">
        <f t="shared" si="6"/>
        <v>7.680554875000052</v>
      </c>
      <c r="CT15" s="25">
        <f t="shared" si="6"/>
        <v>8.953392734999996</v>
      </c>
      <c r="CU15" s="25">
        <f t="shared" si="6"/>
        <v>8.270083394999956</v>
      </c>
      <c r="CV15" s="25">
        <f t="shared" si="6"/>
        <v>8.04425223000002</v>
      </c>
      <c r="CW15" s="25">
        <f t="shared" si="6"/>
        <v>7.865417629999992</v>
      </c>
      <c r="CX15" s="3"/>
      <c r="CY15" s="3"/>
      <c r="CZ15" s="3"/>
      <c r="DA15" s="3"/>
      <c r="DB15" s="3"/>
    </row>
    <row r="16" spans="1:106" ht="15">
      <c r="A16" s="11"/>
      <c r="B16" s="3"/>
      <c r="C16" s="3"/>
      <c r="D16" s="25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</row>
    <row r="17" spans="1:106" ht="15">
      <c r="A17" s="20"/>
      <c r="B17" s="3"/>
      <c r="C17" s="3"/>
      <c r="D17" s="25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</row>
    <row r="18" spans="1:106" ht="30">
      <c r="A18" s="20" t="s">
        <v>104</v>
      </c>
      <c r="B18" s="3"/>
      <c r="C18" s="3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</row>
    <row r="19" spans="1:106" ht="15">
      <c r="A19" s="22" t="s">
        <v>105</v>
      </c>
      <c r="B19" s="3"/>
      <c r="C19" s="3"/>
      <c r="D19" s="6">
        <f>SUM(F19:CW19)</f>
        <v>1199395.4733640351</v>
      </c>
      <c r="E19" s="7">
        <f>AVERAGE(F19:CW19)</f>
        <v>12493.702847542032</v>
      </c>
      <c r="F19" s="26">
        <f>F5+F13</f>
        <v>10995.9062359</v>
      </c>
      <c r="G19" s="26">
        <f aca="true" t="shared" si="7" ref="G19:AK19">G5+G13</f>
        <v>10771.776227545</v>
      </c>
      <c r="H19" s="26">
        <f t="shared" si="7"/>
        <v>10597.652570749999</v>
      </c>
      <c r="I19" s="26">
        <f t="shared" si="7"/>
        <v>10444.052534170001</v>
      </c>
      <c r="J19" s="26">
        <f t="shared" si="7"/>
        <v>10249.07627718</v>
      </c>
      <c r="K19" s="26">
        <f t="shared" si="7"/>
        <v>10099.891684414999</v>
      </c>
      <c r="L19" s="26">
        <f t="shared" si="7"/>
        <v>9972.460322609999</v>
      </c>
      <c r="M19" s="26">
        <f t="shared" si="7"/>
        <v>9842.220616395</v>
      </c>
      <c r="N19" s="26">
        <f t="shared" si="7"/>
        <v>9716.43616012</v>
      </c>
      <c r="O19" s="26">
        <f t="shared" si="7"/>
        <v>9604.83001415</v>
      </c>
      <c r="P19" s="26">
        <f t="shared" si="7"/>
        <v>9488.40675986</v>
      </c>
      <c r="Q19" s="26">
        <f t="shared" si="7"/>
        <v>9407.15435336</v>
      </c>
      <c r="R19" s="26">
        <f t="shared" si="7"/>
        <v>9330.694598195001</v>
      </c>
      <c r="S19" s="26">
        <f t="shared" si="7"/>
        <v>9269.282077485</v>
      </c>
      <c r="T19" s="26">
        <f t="shared" si="7"/>
        <v>9199.679106700001</v>
      </c>
      <c r="U19" s="26">
        <f t="shared" si="7"/>
        <v>9156.97397882</v>
      </c>
      <c r="V19" s="26">
        <f t="shared" si="7"/>
        <v>9150.373384420001</v>
      </c>
      <c r="W19" s="26">
        <f t="shared" si="7"/>
        <v>9127.93650993</v>
      </c>
      <c r="X19" s="26">
        <f t="shared" si="7"/>
        <v>9085.762849665</v>
      </c>
      <c r="Y19" s="26">
        <f t="shared" si="7"/>
        <v>9119.660263565002</v>
      </c>
      <c r="Z19" s="26">
        <f t="shared" si="7"/>
        <v>9191.25248108</v>
      </c>
      <c r="AA19" s="26">
        <f t="shared" si="7"/>
        <v>9245.987186565</v>
      </c>
      <c r="AB19" s="26">
        <f t="shared" si="7"/>
        <v>9258.808337120001</v>
      </c>
      <c r="AC19" s="26">
        <f t="shared" si="7"/>
        <v>9360.068457565</v>
      </c>
      <c r="AD19" s="26">
        <f t="shared" si="7"/>
        <v>9506.888358195</v>
      </c>
      <c r="AE19" s="26">
        <f t="shared" si="7"/>
        <v>9556.090807045</v>
      </c>
      <c r="AF19" s="26">
        <f t="shared" si="7"/>
        <v>9519.487322995</v>
      </c>
      <c r="AG19" s="26">
        <f t="shared" si="7"/>
        <v>9518.409789695</v>
      </c>
      <c r="AH19" s="26">
        <f t="shared" si="7"/>
        <v>9577.14255224</v>
      </c>
      <c r="AI19" s="26">
        <f t="shared" si="7"/>
        <v>9702.673906605</v>
      </c>
      <c r="AJ19" s="26">
        <f t="shared" si="7"/>
        <v>9819.358540855</v>
      </c>
      <c r="AK19" s="26">
        <f t="shared" si="7"/>
        <v>9929.65122843</v>
      </c>
      <c r="AL19" s="26">
        <f aca="true" t="shared" si="8" ref="AL19:BQ19">AL5+AL13</f>
        <v>10150.62093268</v>
      </c>
      <c r="AM19" s="26">
        <f t="shared" si="8"/>
        <v>10333.236875589999</v>
      </c>
      <c r="AN19" s="26">
        <f t="shared" si="8"/>
        <v>10522.732716735</v>
      </c>
      <c r="AO19" s="26">
        <f t="shared" si="8"/>
        <v>10680.90896396</v>
      </c>
      <c r="AP19" s="26">
        <f t="shared" si="8"/>
        <v>10942.997687125</v>
      </c>
      <c r="AQ19" s="26">
        <f t="shared" si="8"/>
        <v>11201.15221224</v>
      </c>
      <c r="AR19" s="26">
        <f t="shared" si="8"/>
        <v>11462.596886235</v>
      </c>
      <c r="AS19" s="26">
        <f t="shared" si="8"/>
        <v>11697.962163835</v>
      </c>
      <c r="AT19" s="26">
        <f t="shared" si="8"/>
        <v>11972.318651829999</v>
      </c>
      <c r="AU19" s="26">
        <f t="shared" si="8"/>
        <v>12216.874484420001</v>
      </c>
      <c r="AV19" s="26">
        <f t="shared" si="8"/>
        <v>12457.272090475</v>
      </c>
      <c r="AW19" s="26">
        <f t="shared" si="8"/>
        <v>12717.469655715</v>
      </c>
      <c r="AX19" s="26">
        <f t="shared" si="8"/>
        <v>12952.321643165</v>
      </c>
      <c r="AY19" s="26">
        <f t="shared" si="8"/>
        <v>13205.24620342</v>
      </c>
      <c r="AZ19" s="26">
        <f t="shared" si="8"/>
        <v>13424.604324635</v>
      </c>
      <c r="BA19" s="26">
        <f t="shared" si="8"/>
        <v>13628.784736045001</v>
      </c>
      <c r="BB19" s="26">
        <f t="shared" si="8"/>
        <v>13819.463422865001</v>
      </c>
      <c r="BC19" s="26">
        <f t="shared" si="8"/>
        <v>14036.45740705</v>
      </c>
      <c r="BD19" s="26">
        <f t="shared" si="8"/>
        <v>14264.87382102</v>
      </c>
      <c r="BE19" s="26">
        <f t="shared" si="8"/>
        <v>14480.52955596</v>
      </c>
      <c r="BF19" s="26">
        <f t="shared" si="8"/>
        <v>14698.258285855</v>
      </c>
      <c r="BG19" s="26">
        <f t="shared" si="8"/>
        <v>14872.14059162</v>
      </c>
      <c r="BH19" s="26">
        <f t="shared" si="8"/>
        <v>15031.242265030001</v>
      </c>
      <c r="BI19" s="26">
        <f t="shared" si="8"/>
        <v>15188.04932412</v>
      </c>
      <c r="BJ19" s="26">
        <f t="shared" si="8"/>
        <v>15329.295542945001</v>
      </c>
      <c r="BK19" s="26">
        <f t="shared" si="8"/>
        <v>15436.728716180001</v>
      </c>
      <c r="BL19" s="26">
        <f t="shared" si="8"/>
        <v>15593.876042175</v>
      </c>
      <c r="BM19" s="26">
        <f t="shared" si="8"/>
        <v>15674.913071264999</v>
      </c>
      <c r="BN19" s="26">
        <f t="shared" si="8"/>
        <v>15757.638848725</v>
      </c>
      <c r="BO19" s="26">
        <f t="shared" si="8"/>
        <v>15816.65686234</v>
      </c>
      <c r="BP19" s="26">
        <f t="shared" si="8"/>
        <v>15871.13756436</v>
      </c>
      <c r="BQ19" s="26">
        <f t="shared" si="8"/>
        <v>15922.47329403</v>
      </c>
      <c r="BR19" s="26">
        <f aca="true" t="shared" si="9" ref="BR19:CW19">BR5+BR13</f>
        <v>15947.257103144999</v>
      </c>
      <c r="BS19" s="26">
        <f t="shared" si="9"/>
        <v>15985.37390043</v>
      </c>
      <c r="BT19" s="26">
        <f t="shared" si="9"/>
        <v>15978.18943504</v>
      </c>
      <c r="BU19" s="26">
        <f t="shared" si="9"/>
        <v>15992.220698770001</v>
      </c>
      <c r="BV19" s="26">
        <f t="shared" si="9"/>
        <v>15912.165348335</v>
      </c>
      <c r="BW19" s="26">
        <f t="shared" si="9"/>
        <v>15889.330075975</v>
      </c>
      <c r="BX19" s="26">
        <f t="shared" si="9"/>
        <v>15835.045849324999</v>
      </c>
      <c r="BY19" s="26">
        <f t="shared" si="9"/>
        <v>15799.36795524</v>
      </c>
      <c r="BZ19" s="26">
        <f t="shared" si="9"/>
        <v>15632.537542085</v>
      </c>
      <c r="CA19" s="26">
        <f t="shared" si="9"/>
        <v>15514.51390694</v>
      </c>
      <c r="CB19" s="26">
        <f t="shared" si="9"/>
        <v>15401.51642505</v>
      </c>
      <c r="CC19" s="26">
        <f t="shared" si="9"/>
        <v>15283.904763405</v>
      </c>
      <c r="CD19" s="26">
        <f t="shared" si="9"/>
        <v>15075.11607237</v>
      </c>
      <c r="CE19" s="26">
        <f t="shared" si="9"/>
        <v>14912.67139849</v>
      </c>
      <c r="CF19" s="26">
        <f t="shared" si="9"/>
        <v>14729.49351934</v>
      </c>
      <c r="CG19" s="26">
        <f t="shared" si="9"/>
        <v>14545.599366909999</v>
      </c>
      <c r="CH19" s="26">
        <f t="shared" si="9"/>
        <v>14354.84673469</v>
      </c>
      <c r="CI19" s="26">
        <f t="shared" si="9"/>
        <v>14218.71127487</v>
      </c>
      <c r="CJ19" s="26">
        <f t="shared" si="9"/>
        <v>14164.67373402</v>
      </c>
      <c r="CK19" s="26">
        <f t="shared" si="9"/>
        <v>14106.2355026</v>
      </c>
      <c r="CL19" s="26">
        <f t="shared" si="9"/>
        <v>14035.709561374999</v>
      </c>
      <c r="CM19" s="26">
        <f t="shared" si="9"/>
        <v>13877.393063989999</v>
      </c>
      <c r="CN19" s="26">
        <f t="shared" si="9"/>
        <v>13674.97578345</v>
      </c>
      <c r="CO19" s="26">
        <f t="shared" si="9"/>
        <v>13453.254603225</v>
      </c>
      <c r="CP19" s="26">
        <f t="shared" si="9"/>
        <v>13165.470161595</v>
      </c>
      <c r="CQ19" s="26">
        <f t="shared" si="9"/>
        <v>12964.754596595</v>
      </c>
      <c r="CR19" s="26">
        <f t="shared" si="9"/>
        <v>12714.098252125</v>
      </c>
      <c r="CS19" s="26">
        <f t="shared" si="9"/>
        <v>12493.380989264999</v>
      </c>
      <c r="CT19" s="26">
        <f t="shared" si="9"/>
        <v>12238.253077604999</v>
      </c>
      <c r="CU19" s="26">
        <f t="shared" si="9"/>
        <v>12002.19081177</v>
      </c>
      <c r="CV19" s="26">
        <f t="shared" si="9"/>
        <v>11772.53386837</v>
      </c>
      <c r="CW19" s="26">
        <f t="shared" si="9"/>
        <v>11547.80765037</v>
      </c>
      <c r="CX19" s="3"/>
      <c r="CY19" s="3"/>
      <c r="CZ19" s="3"/>
      <c r="DA19" s="3"/>
      <c r="DB19" s="3"/>
    </row>
    <row r="20" spans="1:106" ht="15">
      <c r="A20" s="11"/>
      <c r="B20" s="3"/>
      <c r="C20" s="3"/>
      <c r="D20" s="25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3"/>
      <c r="CY20" s="3"/>
      <c r="CZ20" s="3"/>
      <c r="DA20" s="3"/>
      <c r="DB20" s="3"/>
    </row>
    <row r="21" spans="1:106" ht="15">
      <c r="A21" s="22" t="s">
        <v>106</v>
      </c>
      <c r="B21" s="3"/>
      <c r="C21" s="3"/>
      <c r="D21" s="6">
        <f>SUM(F21:CW21)</f>
        <v>1199372.6156074351</v>
      </c>
      <c r="E21" s="7">
        <f>AVERAGE(F21:CW21)</f>
        <v>12493.464745910782</v>
      </c>
      <c r="F21" s="26">
        <f aca="true" t="shared" si="10" ref="F21:AK21">F5+F15</f>
        <v>11011.720262100001</v>
      </c>
      <c r="G21" s="26">
        <f t="shared" si="10"/>
        <v>10785.805602100001</v>
      </c>
      <c r="H21" s="26">
        <f t="shared" si="10"/>
        <v>10609.096337455</v>
      </c>
      <c r="I21" s="26">
        <f t="shared" si="10"/>
        <v>10456.255231250001</v>
      </c>
      <c r="J21" s="26">
        <f t="shared" si="10"/>
        <v>10261.20677983</v>
      </c>
      <c r="K21" s="26">
        <f t="shared" si="10"/>
        <v>10109.59724682</v>
      </c>
      <c r="L21" s="26">
        <f t="shared" si="10"/>
        <v>9981.480056585</v>
      </c>
      <c r="M21" s="26">
        <f t="shared" si="10"/>
        <v>9851.204733390001</v>
      </c>
      <c r="N21" s="26">
        <f t="shared" si="10"/>
        <v>9724.755382605</v>
      </c>
      <c r="O21" s="26">
        <f t="shared" si="10"/>
        <v>9612.84776788</v>
      </c>
      <c r="P21" s="26">
        <f t="shared" si="10"/>
        <v>9495.37523585</v>
      </c>
      <c r="Q21" s="26">
        <f t="shared" si="10"/>
        <v>9412.69917614</v>
      </c>
      <c r="R21" s="26">
        <f t="shared" si="10"/>
        <v>9335.52807464</v>
      </c>
      <c r="S21" s="26">
        <f t="shared" si="10"/>
        <v>9273.888502804999</v>
      </c>
      <c r="T21" s="26">
        <f t="shared" si="10"/>
        <v>9203.688871515</v>
      </c>
      <c r="U21" s="26">
        <f t="shared" si="10"/>
        <v>9158.727133299999</v>
      </c>
      <c r="V21" s="26">
        <f t="shared" si="10"/>
        <v>9151.34213318</v>
      </c>
      <c r="W21" s="26">
        <f t="shared" si="10"/>
        <v>9130.26419158</v>
      </c>
      <c r="X21" s="26">
        <f t="shared" si="10"/>
        <v>9086.19587607</v>
      </c>
      <c r="Y21" s="26">
        <f t="shared" si="10"/>
        <v>9115.997353335</v>
      </c>
      <c r="Z21" s="26">
        <f t="shared" si="10"/>
        <v>9186.754517435</v>
      </c>
      <c r="AA21" s="26">
        <f t="shared" si="10"/>
        <v>9243.67554692</v>
      </c>
      <c r="AB21" s="26">
        <f t="shared" si="10"/>
        <v>9254.987688435</v>
      </c>
      <c r="AC21" s="26">
        <f t="shared" si="10"/>
        <v>9351.327928879999</v>
      </c>
      <c r="AD21" s="26">
        <f t="shared" si="10"/>
        <v>9499.797199435</v>
      </c>
      <c r="AE21" s="26">
        <f t="shared" si="10"/>
        <v>9555.581834805</v>
      </c>
      <c r="AF21" s="26">
        <f t="shared" si="10"/>
        <v>9520.921449955</v>
      </c>
      <c r="AG21" s="26">
        <f t="shared" si="10"/>
        <v>9516.549878005</v>
      </c>
      <c r="AH21" s="26">
        <f t="shared" si="10"/>
        <v>9570.767745305</v>
      </c>
      <c r="AI21" s="26">
        <f t="shared" si="10"/>
        <v>9694.17232376</v>
      </c>
      <c r="AJ21" s="26">
        <f t="shared" si="10"/>
        <v>9811.543336395001</v>
      </c>
      <c r="AK21" s="26">
        <f t="shared" si="10"/>
        <v>9918.150258145</v>
      </c>
      <c r="AL21" s="26">
        <f aca="true" t="shared" si="11" ref="AL21:BQ21">AL5+AL15</f>
        <v>10136.456721569999</v>
      </c>
      <c r="AM21" s="26">
        <f t="shared" si="11"/>
        <v>10320.178763319998</v>
      </c>
      <c r="AN21" s="26">
        <f t="shared" si="11"/>
        <v>10510.65174241</v>
      </c>
      <c r="AO21" s="26">
        <f t="shared" si="11"/>
        <v>10666.326596265</v>
      </c>
      <c r="AP21" s="26">
        <f t="shared" si="11"/>
        <v>10924.789426039999</v>
      </c>
      <c r="AQ21" s="26">
        <f t="shared" si="11"/>
        <v>11182.936733875</v>
      </c>
      <c r="AR21" s="26">
        <f t="shared" si="11"/>
        <v>11445.22444776</v>
      </c>
      <c r="AS21" s="26">
        <f t="shared" si="11"/>
        <v>11680.135158764999</v>
      </c>
      <c r="AT21" s="26">
        <f t="shared" si="11"/>
        <v>11954.112883164998</v>
      </c>
      <c r="AU21" s="26">
        <f t="shared" si="11"/>
        <v>12199.92121417</v>
      </c>
      <c r="AV21" s="26">
        <f t="shared" si="11"/>
        <v>12439.74453158</v>
      </c>
      <c r="AW21" s="26">
        <f t="shared" si="11"/>
        <v>12700.134322525</v>
      </c>
      <c r="AX21" s="26">
        <f t="shared" si="11"/>
        <v>12935.231991285</v>
      </c>
      <c r="AY21" s="26">
        <f t="shared" si="11"/>
        <v>13188.655771835</v>
      </c>
      <c r="AZ21" s="26">
        <f t="shared" si="11"/>
        <v>13409.74354258</v>
      </c>
      <c r="BA21" s="26">
        <f t="shared" si="11"/>
        <v>13614.979194365</v>
      </c>
      <c r="BB21" s="26">
        <f t="shared" si="11"/>
        <v>13805.242830955</v>
      </c>
      <c r="BC21" s="26">
        <f t="shared" si="11"/>
        <v>14020.866770134999</v>
      </c>
      <c r="BD21" s="26">
        <f t="shared" si="11"/>
        <v>14249.31955495</v>
      </c>
      <c r="BE21" s="26">
        <f t="shared" si="11"/>
        <v>14465.31074298</v>
      </c>
      <c r="BF21" s="26">
        <f t="shared" si="11"/>
        <v>14684.47823604</v>
      </c>
      <c r="BG21" s="26">
        <f t="shared" si="11"/>
        <v>14860.465215145001</v>
      </c>
      <c r="BH21" s="26">
        <f t="shared" si="11"/>
        <v>15020.165094380001</v>
      </c>
      <c r="BI21" s="26">
        <f t="shared" si="11"/>
        <v>15177.55401097</v>
      </c>
      <c r="BJ21" s="26">
        <f t="shared" si="11"/>
        <v>15320.61304188</v>
      </c>
      <c r="BK21" s="26">
        <f t="shared" si="11"/>
        <v>15427.438282055</v>
      </c>
      <c r="BL21" s="26">
        <f t="shared" si="11"/>
        <v>15585.44608382</v>
      </c>
      <c r="BM21" s="26">
        <f t="shared" si="11"/>
        <v>15669.154710825</v>
      </c>
      <c r="BN21" s="26">
        <f t="shared" si="11"/>
        <v>15752.642265735001</v>
      </c>
      <c r="BO21" s="26">
        <f t="shared" si="11"/>
        <v>15812.676002275</v>
      </c>
      <c r="BP21" s="26">
        <f t="shared" si="11"/>
        <v>15867.39684766</v>
      </c>
      <c r="BQ21" s="26">
        <f t="shared" si="11"/>
        <v>15919.793765639999</v>
      </c>
      <c r="BR21" s="26">
        <f aca="true" t="shared" si="12" ref="BR21:CW21">BR5+BR15</f>
        <v>15945.01598997</v>
      </c>
      <c r="BS21" s="26">
        <f t="shared" si="12"/>
        <v>15984.263985855001</v>
      </c>
      <c r="BT21" s="26">
        <f t="shared" si="12"/>
        <v>15977.85903357</v>
      </c>
      <c r="BU21" s="26">
        <f t="shared" si="12"/>
        <v>15994.48354096</v>
      </c>
      <c r="BV21" s="26">
        <f t="shared" si="12"/>
        <v>15915.799643229999</v>
      </c>
      <c r="BW21" s="26">
        <f t="shared" si="12"/>
        <v>15892.017996665</v>
      </c>
      <c r="BX21" s="26">
        <f t="shared" si="12"/>
        <v>15838.055535025</v>
      </c>
      <c r="BY21" s="26">
        <f t="shared" si="12"/>
        <v>15806.348741675001</v>
      </c>
      <c r="BZ21" s="26">
        <f t="shared" si="12"/>
        <v>15642.57559476</v>
      </c>
      <c r="CA21" s="26">
        <f t="shared" si="12"/>
        <v>15522.604502915</v>
      </c>
      <c r="CB21" s="26">
        <f t="shared" si="12"/>
        <v>15409.46825306</v>
      </c>
      <c r="CC21" s="26">
        <f t="shared" si="12"/>
        <v>15295.27064895</v>
      </c>
      <c r="CD21" s="26">
        <f t="shared" si="12"/>
        <v>15088.142723595</v>
      </c>
      <c r="CE21" s="26">
        <f t="shared" si="12"/>
        <v>14924.74137963</v>
      </c>
      <c r="CF21" s="26">
        <f t="shared" si="12"/>
        <v>14742.32944951</v>
      </c>
      <c r="CG21" s="26">
        <f t="shared" si="12"/>
        <v>14558.76646666</v>
      </c>
      <c r="CH21" s="26">
        <f t="shared" si="12"/>
        <v>14366.45776909</v>
      </c>
      <c r="CI21" s="26">
        <f t="shared" si="12"/>
        <v>14225.46656131</v>
      </c>
      <c r="CJ21" s="26">
        <f t="shared" si="12"/>
        <v>14168.59383713</v>
      </c>
      <c r="CK21" s="26">
        <f t="shared" si="12"/>
        <v>14110.62843198</v>
      </c>
      <c r="CL21" s="26">
        <f t="shared" si="12"/>
        <v>14043.554395399999</v>
      </c>
      <c r="CM21" s="26">
        <f t="shared" si="12"/>
        <v>13889.942221625</v>
      </c>
      <c r="CN21" s="26">
        <f t="shared" si="12"/>
        <v>13689.711358010001</v>
      </c>
      <c r="CO21" s="26">
        <f t="shared" si="12"/>
        <v>13471.11222255</v>
      </c>
      <c r="CP21" s="26">
        <f t="shared" si="12"/>
        <v>13182.615707775</v>
      </c>
      <c r="CQ21" s="26">
        <f t="shared" si="12"/>
        <v>12980.527401405</v>
      </c>
      <c r="CR21" s="26">
        <f t="shared" si="12"/>
        <v>12730.591400405001</v>
      </c>
      <c r="CS21" s="26">
        <f t="shared" si="12"/>
        <v>12510.014936874999</v>
      </c>
      <c r="CT21" s="26">
        <f t="shared" si="12"/>
        <v>12255.476553735</v>
      </c>
      <c r="CU21" s="26">
        <f t="shared" si="12"/>
        <v>12018.505147395</v>
      </c>
      <c r="CV21" s="26">
        <f t="shared" si="12"/>
        <v>11788.44353823</v>
      </c>
      <c r="CW21" s="26">
        <f t="shared" si="12"/>
        <v>11563.53848563</v>
      </c>
      <c r="CX21" s="3"/>
      <c r="CY21" s="3"/>
      <c r="CZ21" s="3"/>
      <c r="DA21" s="3"/>
      <c r="DB21" s="3"/>
    </row>
    <row r="22" spans="1:106" ht="15">
      <c r="A22" s="20"/>
      <c r="B22" s="3"/>
      <c r="C22" s="3"/>
      <c r="D22" s="25"/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</row>
    <row r="23" spans="1:106" ht="15">
      <c r="A23" s="20" t="s">
        <v>97</v>
      </c>
      <c r="B23" s="3"/>
      <c r="C23" s="3"/>
      <c r="D23" s="25"/>
      <c r="E23" s="2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</row>
    <row r="24" spans="1:106" ht="15">
      <c r="A24" s="22" t="s">
        <v>105</v>
      </c>
      <c r="B24" s="3"/>
      <c r="C24" s="3"/>
      <c r="D24" s="27">
        <f>SUM(F24:CW24)</f>
        <v>2381.068042775803</v>
      </c>
      <c r="E24" s="28">
        <f>AVERAGE(F24:CW24)</f>
        <v>24.802792112247946</v>
      </c>
      <c r="F24" s="29">
        <f aca="true" t="shared" si="13" ref="F24:AK24">F13*F6</f>
        <v>-239.74063719200035</v>
      </c>
      <c r="G24" s="29">
        <f t="shared" si="13"/>
        <v>-192.91560944705114</v>
      </c>
      <c r="H24" s="29">
        <f t="shared" si="13"/>
        <v>-154.05468198749887</v>
      </c>
      <c r="I24" s="29">
        <f t="shared" si="13"/>
        <v>-193.91480376939998</v>
      </c>
      <c r="J24" s="29">
        <f t="shared" si="13"/>
        <v>-146.34799766160097</v>
      </c>
      <c r="K24" s="29">
        <f t="shared" si="13"/>
        <v>-126.29300391889977</v>
      </c>
      <c r="L24" s="29">
        <f t="shared" si="13"/>
        <v>-123.71329659289943</v>
      </c>
      <c r="M24" s="29">
        <f t="shared" si="13"/>
        <v>-117.06105234040017</v>
      </c>
      <c r="N24" s="29">
        <f t="shared" si="13"/>
        <v>-102.45226148639935</v>
      </c>
      <c r="O24" s="29">
        <f t="shared" si="13"/>
        <v>-108.54265514750051</v>
      </c>
      <c r="P24" s="29">
        <f t="shared" si="13"/>
        <v>-73.73755842320035</v>
      </c>
      <c r="Q24" s="29">
        <f t="shared" si="13"/>
        <v>-70.0050602607995</v>
      </c>
      <c r="R24" s="29">
        <f t="shared" si="13"/>
        <v>-54.8789638743504</v>
      </c>
      <c r="S24" s="29">
        <f t="shared" si="13"/>
        <v>-62.67677686584933</v>
      </c>
      <c r="T24" s="29">
        <f t="shared" si="13"/>
        <v>-38.915383325000846</v>
      </c>
      <c r="U24" s="29">
        <f t="shared" si="13"/>
        <v>-5.311496570798997</v>
      </c>
      <c r="V24" s="29">
        <f t="shared" si="13"/>
        <v>-18.99561925800051</v>
      </c>
      <c r="W24" s="29">
        <f t="shared" si="13"/>
        <v>-39.06788682090095</v>
      </c>
      <c r="X24" s="29">
        <f t="shared" si="13"/>
        <v>27.96854140570137</v>
      </c>
      <c r="Y24" s="29">
        <f t="shared" si="13"/>
        <v>62.04054152204991</v>
      </c>
      <c r="Z24" s="29">
        <f t="shared" si="13"/>
        <v>49.71735921599917</v>
      </c>
      <c r="AA24" s="29">
        <f t="shared" si="13"/>
        <v>8.647740264450496</v>
      </c>
      <c r="AB24" s="29">
        <f t="shared" si="13"/>
        <v>90.32100791279916</v>
      </c>
      <c r="AC24" s="29">
        <f t="shared" si="13"/>
        <v>138.24881917384985</v>
      </c>
      <c r="AD24" s="29">
        <f t="shared" si="13"/>
        <v>48.65420767725081</v>
      </c>
      <c r="AE24" s="29">
        <f t="shared" si="13"/>
        <v>-35.352767178049774</v>
      </c>
      <c r="AF24" s="29">
        <f t="shared" si="13"/>
        <v>-2.9560803936995823</v>
      </c>
      <c r="AG24" s="29">
        <f t="shared" si="13"/>
        <v>53.399484834499304</v>
      </c>
      <c r="AH24" s="29">
        <f t="shared" si="13"/>
        <v>120.32673927680035</v>
      </c>
      <c r="AI24" s="29">
        <f t="shared" si="13"/>
        <v>112.1413658788502</v>
      </c>
      <c r="AJ24" s="29">
        <f t="shared" si="13"/>
        <v>103.80566251159992</v>
      </c>
      <c r="AK24" s="29">
        <f t="shared" si="13"/>
        <v>219.71415859889862</v>
      </c>
      <c r="AL24" s="29">
        <f aca="true" t="shared" si="14" ref="AL24:BQ24">AL13*AL6</f>
        <v>195.3926097816</v>
      </c>
      <c r="AM24" s="29">
        <f t="shared" si="14"/>
        <v>236.362387086001</v>
      </c>
      <c r="AN24" s="29">
        <f t="shared" si="14"/>
        <v>211.9476542266998</v>
      </c>
      <c r="AO24" s="29">
        <f t="shared" si="14"/>
        <v>356.5768368959999</v>
      </c>
      <c r="AP24" s="29">
        <f t="shared" si="14"/>
        <v>271.2601223150004</v>
      </c>
      <c r="AQ24" s="29">
        <f t="shared" si="14"/>
        <v>294.85500710399947</v>
      </c>
      <c r="AR24" s="29">
        <f t="shared" si="14"/>
        <v>299.55955775864925</v>
      </c>
      <c r="AS24" s="29">
        <f t="shared" si="14"/>
        <v>374.22793801470027</v>
      </c>
      <c r="AT24" s="29">
        <f t="shared" si="14"/>
        <v>330.7212071163016</v>
      </c>
      <c r="AU24" s="29">
        <f t="shared" si="14"/>
        <v>330.30299569959925</v>
      </c>
      <c r="AV24" s="29">
        <f t="shared" si="14"/>
        <v>364.59366158775083</v>
      </c>
      <c r="AW24" s="29">
        <f t="shared" si="14"/>
        <v>444.8439624901973</v>
      </c>
      <c r="AX24" s="29">
        <f t="shared" si="14"/>
        <v>366.08918899140116</v>
      </c>
      <c r="AY24" s="29">
        <f t="shared" si="14"/>
        <v>320.00535234359853</v>
      </c>
      <c r="AZ24" s="29">
        <f t="shared" si="14"/>
        <v>308.43799458675215</v>
      </c>
      <c r="BA24" s="29">
        <f t="shared" si="14"/>
        <v>294.39092167484955</v>
      </c>
      <c r="BB24" s="29">
        <f t="shared" si="14"/>
        <v>332.59705455619854</v>
      </c>
      <c r="BC24" s="29">
        <f t="shared" si="14"/>
        <v>358.72994021900166</v>
      </c>
      <c r="BD24" s="29">
        <f t="shared" si="14"/>
        <v>347.14381742040007</v>
      </c>
      <c r="BE24" s="29">
        <f t="shared" si="14"/>
        <v>368.9607062371987</v>
      </c>
      <c r="BF24" s="29">
        <f t="shared" si="14"/>
        <v>395.94188191530185</v>
      </c>
      <c r="BG24" s="29">
        <f t="shared" si="14"/>
        <v>1008.0946136352019</v>
      </c>
      <c r="BH24" s="29">
        <f t="shared" si="14"/>
        <v>323.27816252129816</v>
      </c>
      <c r="BI24" s="29">
        <f t="shared" si="14"/>
        <v>295.2464823616008</v>
      </c>
      <c r="BJ24" s="29">
        <f t="shared" si="14"/>
        <v>255.18695116005068</v>
      </c>
      <c r="BK24" s="29">
        <f t="shared" si="14"/>
        <v>379.2452785967982</v>
      </c>
      <c r="BL24" s="29">
        <f t="shared" si="14"/>
        <v>238.03438806349754</v>
      </c>
      <c r="BM24" s="29">
        <f t="shared" si="14"/>
        <v>275.4162667497549</v>
      </c>
      <c r="BN24" s="29">
        <f t="shared" si="14"/>
        <v>219.8882233659989</v>
      </c>
      <c r="BO24" s="29">
        <f t="shared" si="14"/>
        <v>207.9521011259978</v>
      </c>
      <c r="BP24" s="29">
        <f t="shared" si="14"/>
        <v>357.98930887999904</v>
      </c>
      <c r="BQ24" s="29">
        <f t="shared" si="14"/>
        <v>179.9246488424001</v>
      </c>
      <c r="BR24" s="29">
        <f aca="true" t="shared" si="15" ref="BR24:CW24">BR13*BR6</f>
        <v>407.3880797339553</v>
      </c>
      <c r="BS24" s="29">
        <f t="shared" si="15"/>
        <v>-32.311907372502816</v>
      </c>
      <c r="BT24" s="29">
        <f t="shared" si="15"/>
        <v>50.26556470880252</v>
      </c>
      <c r="BU24" s="29">
        <f t="shared" si="15"/>
        <v>-259.04683498610285</v>
      </c>
      <c r="BV24" s="29">
        <f t="shared" si="15"/>
        <v>-69.31772165429814</v>
      </c>
      <c r="BW24" s="29">
        <f t="shared" si="15"/>
        <v>-231.5431461297514</v>
      </c>
      <c r="BX24" s="29">
        <f t="shared" si="15"/>
        <v>-82.56589870374769</v>
      </c>
      <c r="BY24" s="29">
        <f t="shared" si="15"/>
        <v>-394.9397247768026</v>
      </c>
      <c r="BZ24" s="29">
        <f t="shared" si="15"/>
        <v>-218.36484221370026</v>
      </c>
      <c r="CA24" s="29">
        <f t="shared" si="15"/>
        <v>-219.409873829998</v>
      </c>
      <c r="CB24" s="29">
        <f t="shared" si="15"/>
        <v>-222.59632520650143</v>
      </c>
      <c r="CC24" s="29">
        <f t="shared" si="15"/>
        <v>-404.8380032952486</v>
      </c>
      <c r="CD24" s="29">
        <f t="shared" si="15"/>
        <v>-365.7015511506008</v>
      </c>
      <c r="CE24" s="29">
        <f t="shared" si="15"/>
        <v>-345.4095133188003</v>
      </c>
      <c r="CF24" s="29">
        <f t="shared" si="15"/>
        <v>-319.07601103560063</v>
      </c>
      <c r="CG24" s="29">
        <f t="shared" si="15"/>
        <v>-318.14969896709874</v>
      </c>
      <c r="CH24" s="29">
        <f t="shared" si="15"/>
        <v>-223.8346558706998</v>
      </c>
      <c r="CI24" s="29">
        <f t="shared" si="15"/>
        <v>-104.36013339290068</v>
      </c>
      <c r="CJ24" s="29">
        <f t="shared" si="15"/>
        <v>-95.27082598320025</v>
      </c>
      <c r="CK24" s="29">
        <f t="shared" si="15"/>
        <v>-106.97912624000038</v>
      </c>
      <c r="CL24" s="29">
        <f t="shared" si="15"/>
        <v>-253.61166030374918</v>
      </c>
      <c r="CM24" s="29">
        <f t="shared" si="15"/>
        <v>-307.7475457356992</v>
      </c>
      <c r="CN24" s="29">
        <f t="shared" si="15"/>
        <v>-311.18786134800126</v>
      </c>
      <c r="CO24" s="29">
        <f t="shared" si="15"/>
        <v>-396.71878948625044</v>
      </c>
      <c r="CP24" s="29">
        <f t="shared" si="15"/>
        <v>-299.08028407284917</v>
      </c>
      <c r="CQ24" s="29">
        <f t="shared" si="15"/>
        <v>-368.6307821311487</v>
      </c>
      <c r="CR24" s="29">
        <f t="shared" si="15"/>
        <v>-294.549279456252</v>
      </c>
      <c r="CS24" s="29">
        <f t="shared" si="15"/>
        <v>-319.81518849419984</v>
      </c>
      <c r="CT24" s="29">
        <f t="shared" si="15"/>
        <v>-340.2312308702982</v>
      </c>
      <c r="CU24" s="29">
        <f t="shared" si="15"/>
        <v>-311.47344634560073</v>
      </c>
      <c r="CV24" s="29">
        <f t="shared" si="15"/>
        <v>-273.1659542898997</v>
      </c>
      <c r="CW24" s="29">
        <f t="shared" si="15"/>
        <v>-257.9070440876997</v>
      </c>
      <c r="CX24" s="3"/>
      <c r="CY24" s="3"/>
      <c r="CZ24" s="3"/>
      <c r="DA24" s="3"/>
      <c r="DB24" s="3"/>
    </row>
    <row r="25" spans="1:106" ht="15">
      <c r="A25" s="11"/>
      <c r="B25" s="3"/>
      <c r="C25" s="3"/>
      <c r="D25" s="29"/>
      <c r="E25" s="29"/>
      <c r="F25" s="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3"/>
      <c r="CY25" s="3"/>
      <c r="CZ25" s="3"/>
      <c r="DA25" s="3"/>
      <c r="DB25" s="3"/>
    </row>
    <row r="26" spans="1:106" ht="15">
      <c r="A26" s="22" t="s">
        <v>106</v>
      </c>
      <c r="B26" s="3"/>
      <c r="C26" s="3"/>
      <c r="D26" s="27">
        <f>SUM(F26:CW26)</f>
        <v>-3222.127180892204</v>
      </c>
      <c r="E26" s="28">
        <f>AVERAGE(F26:CW26)</f>
        <v>-33.563824800960454</v>
      </c>
      <c r="F26" s="29">
        <f aca="true" t="shared" si="16" ref="F26:AK26">F15*F6</f>
        <v>239.74063719200035</v>
      </c>
      <c r="G26" s="29">
        <f t="shared" si="16"/>
        <v>249.14998278100038</v>
      </c>
      <c r="H26" s="29">
        <f t="shared" si="16"/>
        <v>177.24236412225102</v>
      </c>
      <c r="I26" s="29">
        <f t="shared" si="16"/>
        <v>149.95719994499888</v>
      </c>
      <c r="J26" s="29">
        <f t="shared" si="16"/>
        <v>191.85041622039998</v>
      </c>
      <c r="K26" s="29">
        <f t="shared" si="16"/>
        <v>148.762634638801</v>
      </c>
      <c r="L26" s="29">
        <f t="shared" si="16"/>
        <v>120.81169146934978</v>
      </c>
      <c r="M26" s="29">
        <f t="shared" si="16"/>
        <v>120.83836568719944</v>
      </c>
      <c r="N26" s="29">
        <f t="shared" si="16"/>
        <v>116.17690541940016</v>
      </c>
      <c r="O26" s="29">
        <f t="shared" si="16"/>
        <v>102.72515563799935</v>
      </c>
      <c r="P26" s="29">
        <f t="shared" si="16"/>
        <v>106.60660019800049</v>
      </c>
      <c r="Q26" s="29">
        <f t="shared" si="16"/>
        <v>73.99398733580036</v>
      </c>
      <c r="R26" s="29">
        <f t="shared" si="16"/>
        <v>69.19637646879951</v>
      </c>
      <c r="S26" s="29">
        <f t="shared" si="16"/>
        <v>54.28036200895039</v>
      </c>
      <c r="T26" s="29">
        <f t="shared" si="16"/>
        <v>62.331178253749336</v>
      </c>
      <c r="U26" s="29">
        <f t="shared" si="16"/>
        <v>38.62255469800084</v>
      </c>
      <c r="V26" s="29">
        <f t="shared" si="16"/>
        <v>5.319974617998996</v>
      </c>
      <c r="W26" s="29">
        <f t="shared" si="16"/>
        <v>18.821555814600504</v>
      </c>
      <c r="X26" s="29">
        <f t="shared" si="16"/>
        <v>38.612330440600935</v>
      </c>
      <c r="Y26" s="29">
        <f t="shared" si="16"/>
        <v>-27.95716282905137</v>
      </c>
      <c r="Z26" s="29">
        <f t="shared" si="16"/>
        <v>-63.6313246379999</v>
      </c>
      <c r="AA26" s="29">
        <f t="shared" si="16"/>
        <v>-50.36841987239916</v>
      </c>
      <c r="AB26" s="29">
        <f t="shared" si="16"/>
        <v>-8.786618976100504</v>
      </c>
      <c r="AC26" s="29">
        <f t="shared" si="16"/>
        <v>-91.53967995479914</v>
      </c>
      <c r="AD26" s="29">
        <f t="shared" si="16"/>
        <v>-139.61605740074984</v>
      </c>
      <c r="AE26" s="29">
        <f t="shared" si="16"/>
        <v>-48.94741570845081</v>
      </c>
      <c r="AF26" s="29">
        <f t="shared" si="16"/>
        <v>35.39247451669977</v>
      </c>
      <c r="AG26" s="29">
        <f t="shared" si="16"/>
        <v>2.995878035499577</v>
      </c>
      <c r="AH26" s="29">
        <f t="shared" si="16"/>
        <v>-53.83298618739929</v>
      </c>
      <c r="AI26" s="29">
        <f t="shared" si="16"/>
        <v>-120.54695658880036</v>
      </c>
      <c r="AJ26" s="29">
        <f t="shared" si="16"/>
        <v>-114.39484601160021</v>
      </c>
      <c r="AK26" s="29">
        <f t="shared" si="16"/>
        <v>-104.95823254664991</v>
      </c>
      <c r="AL26" s="29">
        <f aca="true" t="shared" si="17" ref="AL26:BQ26">AL15*AL6</f>
        <v>-238.31553440659852</v>
      </c>
      <c r="AM26" s="29">
        <f t="shared" si="17"/>
        <v>-225.89478727199997</v>
      </c>
      <c r="AN26" s="29">
        <f t="shared" si="17"/>
        <v>-261.8681587998011</v>
      </c>
      <c r="AO26" s="29">
        <f t="shared" si="17"/>
        <v>-209.94814805474982</v>
      </c>
      <c r="AP26" s="29">
        <f t="shared" si="17"/>
        <v>-275.7160406783999</v>
      </c>
      <c r="AQ26" s="29">
        <f t="shared" si="17"/>
        <v>-289.8618484125004</v>
      </c>
      <c r="AR26" s="29">
        <f t="shared" si="17"/>
        <v>-336.0979660415994</v>
      </c>
      <c r="AS26" s="29">
        <f t="shared" si="17"/>
        <v>-317.81639880269915</v>
      </c>
      <c r="AT26" s="29">
        <f t="shared" si="17"/>
        <v>-372.2035210393502</v>
      </c>
      <c r="AU26" s="29">
        <f t="shared" si="17"/>
        <v>-337.3167867454017</v>
      </c>
      <c r="AV26" s="29">
        <f t="shared" si="17"/>
        <v>-334.5806627337992</v>
      </c>
      <c r="AW26" s="29">
        <f t="shared" si="17"/>
        <v>-496.1179230630011</v>
      </c>
      <c r="AX26" s="29">
        <f t="shared" si="17"/>
        <v>-337.320882389398</v>
      </c>
      <c r="AY26" s="29">
        <f t="shared" si="17"/>
        <v>-369.8247929607012</v>
      </c>
      <c r="AZ26" s="29">
        <f t="shared" si="17"/>
        <v>-331.3186728809985</v>
      </c>
      <c r="BA26" s="29">
        <f t="shared" si="17"/>
        <v>-317.60874099955225</v>
      </c>
      <c r="BB26" s="29">
        <f t="shared" si="17"/>
        <v>-291.4025184545996</v>
      </c>
      <c r="BC26" s="29">
        <f t="shared" si="17"/>
        <v>-339.4187808346985</v>
      </c>
      <c r="BD26" s="29">
        <f t="shared" si="17"/>
        <v>-368.6635071210017</v>
      </c>
      <c r="BE26" s="29">
        <f t="shared" si="17"/>
        <v>-362.60763371140007</v>
      </c>
      <c r="BF26" s="29">
        <f t="shared" si="17"/>
        <v>-497.8321490855982</v>
      </c>
      <c r="BG26" s="29">
        <f t="shared" si="17"/>
        <v>-1104.6815132808051</v>
      </c>
      <c r="BH26" s="29">
        <f t="shared" si="17"/>
        <v>-327.0625263402006</v>
      </c>
      <c r="BI26" s="29">
        <f t="shared" si="17"/>
        <v>-325.86614985539813</v>
      </c>
      <c r="BJ26" s="29">
        <f t="shared" si="17"/>
        <v>-344.687047420801</v>
      </c>
      <c r="BK26" s="29">
        <f t="shared" si="17"/>
        <v>-250.2745377132007</v>
      </c>
      <c r="BL26" s="29">
        <f t="shared" si="17"/>
        <v>-470.25071292359763</v>
      </c>
      <c r="BM26" s="29">
        <f t="shared" si="17"/>
        <v>-266.73336867624727</v>
      </c>
      <c r="BN26" s="29">
        <f t="shared" si="17"/>
        <v>-310.5490268524056</v>
      </c>
      <c r="BO26" s="29">
        <f t="shared" si="17"/>
        <v>-225.56355995249888</v>
      </c>
      <c r="BP26" s="29">
        <f t="shared" si="17"/>
        <v>-373.32080596999606</v>
      </c>
      <c r="BQ26" s="29">
        <f t="shared" si="17"/>
        <v>-388.349732108799</v>
      </c>
      <c r="BR26" s="29">
        <f aca="true" t="shared" si="18" ref="BR26:CW26">BR15*BR6</f>
        <v>-248.1599350853001</v>
      </c>
      <c r="BS26" s="29">
        <f t="shared" si="18"/>
        <v>-159.11964756625207</v>
      </c>
      <c r="BT26" s="29">
        <f t="shared" si="18"/>
        <v>23.18255621290202</v>
      </c>
      <c r="BU26" s="29">
        <f t="shared" si="18"/>
        <v>-55.23263893280277</v>
      </c>
      <c r="BV26" s="29">
        <f t="shared" si="18"/>
        <v>262.9295176466029</v>
      </c>
      <c r="BW26" s="29">
        <f t="shared" si="18"/>
        <v>90.98045746334756</v>
      </c>
      <c r="BX26" s="29">
        <f t="shared" si="18"/>
        <v>147.52457306125092</v>
      </c>
      <c r="BY26" s="29">
        <f t="shared" si="18"/>
        <v>72.28431131774798</v>
      </c>
      <c r="BZ26" s="29">
        <f t="shared" si="18"/>
        <v>311.443577972802</v>
      </c>
      <c r="CA26" s="29">
        <f t="shared" si="18"/>
        <v>229.61820278250025</v>
      </c>
      <c r="CB26" s="29">
        <f t="shared" si="18"/>
        <v>220.081940110198</v>
      </c>
      <c r="CC26" s="29">
        <f t="shared" si="18"/>
        <v>219.7174074025014</v>
      </c>
      <c r="CD26" s="29">
        <f t="shared" si="18"/>
        <v>476.0806510088983</v>
      </c>
      <c r="CE26" s="29">
        <f t="shared" si="18"/>
        <v>304.92107050440063</v>
      </c>
      <c r="CF26" s="29">
        <f t="shared" si="18"/>
        <v>318.3562812066002</v>
      </c>
      <c r="CG26" s="29">
        <f t="shared" si="18"/>
        <v>303.2057382354006</v>
      </c>
      <c r="CH26" s="29">
        <f t="shared" si="18"/>
        <v>309.9245954972988</v>
      </c>
      <c r="CI26" s="29">
        <f t="shared" si="18"/>
        <v>269.4098653322998</v>
      </c>
      <c r="CJ26" s="29">
        <f t="shared" si="18"/>
        <v>88.34680368920058</v>
      </c>
      <c r="CK26" s="29">
        <f t="shared" si="18"/>
        <v>92.24022114300026</v>
      </c>
      <c r="CL26" s="29">
        <f t="shared" si="18"/>
        <v>109.05501667200038</v>
      </c>
      <c r="CM26" s="29">
        <f t="shared" si="18"/>
        <v>239.01925242124923</v>
      </c>
      <c r="CN26" s="29">
        <f t="shared" si="18"/>
        <v>286.4870428055993</v>
      </c>
      <c r="CO26" s="29">
        <f t="shared" si="18"/>
        <v>298.83548322250124</v>
      </c>
      <c r="CP26" s="29">
        <f t="shared" si="18"/>
        <v>437.66383528175044</v>
      </c>
      <c r="CQ26" s="29">
        <f t="shared" si="18"/>
        <v>291.1456430711492</v>
      </c>
      <c r="CR26" s="29">
        <f t="shared" si="18"/>
        <v>337.9629570817488</v>
      </c>
      <c r="CS26" s="29">
        <f t="shared" si="18"/>
        <v>274.3494201350018</v>
      </c>
      <c r="CT26" s="29">
        <f t="shared" si="18"/>
        <v>368.34257711789985</v>
      </c>
      <c r="CU26" s="29">
        <f t="shared" si="18"/>
        <v>320.2176290543983</v>
      </c>
      <c r="CV26" s="29">
        <f t="shared" si="18"/>
        <v>279.37687994790065</v>
      </c>
      <c r="CW26" s="29">
        <f t="shared" si="18"/>
        <v>257.9070440876997</v>
      </c>
      <c r="CX26" s="3"/>
      <c r="CY26" s="3"/>
      <c r="CZ26" s="3"/>
      <c r="DA26" s="3"/>
      <c r="DB26" s="3"/>
    </row>
    <row r="27" spans="1:106" ht="15">
      <c r="A27" s="11"/>
      <c r="B27" s="3"/>
      <c r="C27" s="3"/>
      <c r="D27" s="25"/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ht="30">
      <c r="A28" s="20" t="s">
        <v>103</v>
      </c>
      <c r="B28" s="3"/>
      <c r="C28" s="3"/>
      <c r="D28" s="25"/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106" ht="15">
      <c r="A29" s="22" t="s">
        <v>105</v>
      </c>
      <c r="B29" s="3"/>
      <c r="C29" s="3"/>
      <c r="D29" s="30"/>
      <c r="E29" s="31">
        <f>AVERAGE(F29:CW29)</f>
        <v>1.378666019342773E-05</v>
      </c>
      <c r="F29" s="32">
        <f aca="true" t="shared" si="19" ref="F29:AK29">F13/F5</f>
        <v>-0.0007185702738747026</v>
      </c>
      <c r="G29" s="32">
        <f t="shared" si="19"/>
        <v>-0.0005680477882069294</v>
      </c>
      <c r="H29" s="32">
        <f t="shared" si="19"/>
        <v>-0.0005018785542664772</v>
      </c>
      <c r="I29" s="32">
        <f t="shared" si="19"/>
        <v>-0.0006584379869366899</v>
      </c>
      <c r="J29" s="32">
        <f t="shared" si="19"/>
        <v>-0.0005119021066907677</v>
      </c>
      <c r="K29" s="32">
        <f t="shared" si="19"/>
        <v>-0.000441033065084734</v>
      </c>
      <c r="L29" s="32">
        <f t="shared" si="19"/>
        <v>-0.0004573891498035665</v>
      </c>
      <c r="M29" s="32">
        <f t="shared" si="19"/>
        <v>-0.00044895862938595276</v>
      </c>
      <c r="N29" s="32">
        <f t="shared" si="19"/>
        <v>-0.00040106519180408106</v>
      </c>
      <c r="O29" s="32">
        <f t="shared" si="19"/>
        <v>-0.0004286905602232525</v>
      </c>
      <c r="P29" s="32">
        <f t="shared" si="19"/>
        <v>-0.0003001931618961504</v>
      </c>
      <c r="Q29" s="32">
        <f t="shared" si="19"/>
        <v>-0.000286467122190031</v>
      </c>
      <c r="R29" s="32">
        <f t="shared" si="19"/>
        <v>-0.00022906912919573369</v>
      </c>
      <c r="S29" s="32">
        <f t="shared" si="19"/>
        <v>-0.00026624546012016335</v>
      </c>
      <c r="T29" s="32">
        <f t="shared" si="19"/>
        <v>-0.00016749988024143217</v>
      </c>
      <c r="U29" s="32">
        <f t="shared" si="19"/>
        <v>-2.3145885823458432E-05</v>
      </c>
      <c r="V29" s="32">
        <f t="shared" si="19"/>
        <v>-8.269990317574309E-05</v>
      </c>
      <c r="W29" s="32">
        <f t="shared" si="19"/>
        <v>-0.00017206668467484217</v>
      </c>
      <c r="X29" s="32">
        <f t="shared" si="19"/>
        <v>0.00012525092296072356</v>
      </c>
      <c r="Y29" s="32">
        <f t="shared" si="19"/>
        <v>0.0002769567969062772</v>
      </c>
      <c r="Z29" s="32">
        <f t="shared" si="19"/>
        <v>0.00021469703527585317</v>
      </c>
      <c r="AA29" s="32">
        <f t="shared" si="19"/>
        <v>3.663653950707234E-05</v>
      </c>
      <c r="AB29" s="32">
        <f t="shared" si="19"/>
        <v>0.00037620716581150996</v>
      </c>
      <c r="AC29" s="32">
        <f t="shared" si="19"/>
        <v>0.0005621288566931292</v>
      </c>
      <c r="AD29" s="32">
        <f t="shared" si="19"/>
        <v>0.00019279741560882275</v>
      </c>
      <c r="AE29" s="32">
        <f t="shared" si="19"/>
        <v>-0.00013848703233766834</v>
      </c>
      <c r="AF29" s="32">
        <f t="shared" si="19"/>
        <v>-1.1612780968946413E-05</v>
      </c>
      <c r="AG29" s="32">
        <f t="shared" si="19"/>
        <v>0.0002070586095153546</v>
      </c>
      <c r="AH29" s="32">
        <f t="shared" si="19"/>
        <v>0.0004600926239933583</v>
      </c>
      <c r="AI29" s="32">
        <f t="shared" si="19"/>
        <v>0.0004224575156139903</v>
      </c>
      <c r="AJ29" s="32">
        <f t="shared" si="19"/>
        <v>0.0003787799509720288</v>
      </c>
      <c r="AK29" s="32">
        <f t="shared" si="19"/>
        <v>0.0007844291269263981</v>
      </c>
      <c r="AL29" s="32">
        <f aca="true" t="shared" si="20" ref="AL29:BQ29">AL13/AL5</f>
        <v>0.000629047504161683</v>
      </c>
      <c r="AM29" s="32">
        <f t="shared" si="20"/>
        <v>0.0006465757820711013</v>
      </c>
      <c r="AN29" s="32">
        <f t="shared" si="20"/>
        <v>0.0005138254129821546</v>
      </c>
      <c r="AO29" s="32">
        <f t="shared" si="20"/>
        <v>0.0008600570278991279</v>
      </c>
      <c r="AP29" s="32">
        <f t="shared" si="20"/>
        <v>0.0008258634334547334</v>
      </c>
      <c r="AQ29" s="32">
        <f t="shared" si="20"/>
        <v>0.0008207238716714044</v>
      </c>
      <c r="AR29" s="32">
        <f t="shared" si="20"/>
        <v>0.0007147399352878146</v>
      </c>
      <c r="AS29" s="32">
        <f t="shared" si="20"/>
        <v>0.0008247617379590315</v>
      </c>
      <c r="AT29" s="32">
        <f t="shared" si="20"/>
        <v>0.0007159699682678974</v>
      </c>
      <c r="AU29" s="32">
        <f t="shared" si="20"/>
        <v>0.0006870288257118842</v>
      </c>
      <c r="AV29" s="32">
        <f t="shared" si="20"/>
        <v>0.0007342448161134627</v>
      </c>
      <c r="AW29" s="32">
        <f t="shared" si="20"/>
        <v>0.0006448327829107272</v>
      </c>
      <c r="AX29" s="32">
        <f t="shared" si="20"/>
        <v>0.0006871669246379603</v>
      </c>
      <c r="AY29" s="32">
        <f t="shared" si="20"/>
        <v>0.0005831488708835346</v>
      </c>
      <c r="AZ29" s="32">
        <f t="shared" si="20"/>
        <v>0.0005339800890786663</v>
      </c>
      <c r="BA29" s="32">
        <f t="shared" si="20"/>
        <v>0.00048750740874572865</v>
      </c>
      <c r="BB29" s="32">
        <f t="shared" si="20"/>
        <v>0.0005487807466973448</v>
      </c>
      <c r="BC29" s="32">
        <f t="shared" si="20"/>
        <v>0.00057104976444938</v>
      </c>
      <c r="BD29" s="32">
        <f t="shared" si="20"/>
        <v>0.0005290839699701382</v>
      </c>
      <c r="BE29" s="32">
        <f t="shared" si="20"/>
        <v>0.0005303368585033101</v>
      </c>
      <c r="BF29" s="32">
        <f t="shared" si="20"/>
        <v>0.00041549809304187134</v>
      </c>
      <c r="BG29" s="32">
        <f t="shared" si="20"/>
        <v>0.00037472091434424847</v>
      </c>
      <c r="BH29" s="32">
        <f t="shared" si="20"/>
        <v>0.0003664616537484739</v>
      </c>
      <c r="BI29" s="32">
        <f t="shared" si="20"/>
        <v>0.00032858705685208145</v>
      </c>
      <c r="BJ29" s="32">
        <f t="shared" si="20"/>
        <v>0.0002410048195980174</v>
      </c>
      <c r="BK29" s="32">
        <f t="shared" si="20"/>
        <v>0.0003627012096785889</v>
      </c>
      <c r="BL29" s="32">
        <f t="shared" si="20"/>
        <v>0.0001817112671502775</v>
      </c>
      <c r="BM29" s="32">
        <f t="shared" si="20"/>
        <v>0.00018665738553726144</v>
      </c>
      <c r="BN29" s="32">
        <f t="shared" si="20"/>
        <v>0.00013146405023970573</v>
      </c>
      <c r="BO29" s="32">
        <f t="shared" si="20"/>
        <v>0.00012074611782416546</v>
      </c>
      <c r="BP29" s="32">
        <f t="shared" si="20"/>
        <v>0.00011538924965481654</v>
      </c>
      <c r="BQ29" s="32">
        <f t="shared" si="20"/>
        <v>5.328482705978695E-05</v>
      </c>
      <c r="BR29" s="32">
        <f aca="true" t="shared" si="21" ref="BR29:CW29">BR13/BR5</f>
        <v>8.734127624545177E-05</v>
      </c>
      <c r="BS29" s="32">
        <f t="shared" si="21"/>
        <v>-1.7691958171575737E-05</v>
      </c>
      <c r="BT29" s="32">
        <f t="shared" si="21"/>
        <v>3.83799790224722E-05</v>
      </c>
      <c r="BU29" s="32">
        <f t="shared" si="21"/>
        <v>-0.00017980892977105265</v>
      </c>
      <c r="BV29" s="32">
        <f t="shared" si="21"/>
        <v>-4.764892265665502E-05</v>
      </c>
      <c r="BW29" s="32">
        <f t="shared" si="21"/>
        <v>-0.00012143071435361898</v>
      </c>
      <c r="BX29" s="32">
        <f t="shared" si="21"/>
        <v>-6.819841452171628E-05</v>
      </c>
      <c r="BY29" s="32">
        <f t="shared" si="21"/>
        <v>-0.0003733430829901858</v>
      </c>
      <c r="BZ29" s="32">
        <f t="shared" si="21"/>
        <v>-0.00026458725822883355</v>
      </c>
      <c r="CA29" s="32">
        <f t="shared" si="21"/>
        <v>-0.00025475009866434876</v>
      </c>
      <c r="CB29" s="32">
        <f t="shared" si="21"/>
        <v>-0.0002595497112718986</v>
      </c>
      <c r="CC29" s="32">
        <f t="shared" si="21"/>
        <v>-0.00048180350998699393</v>
      </c>
      <c r="CD29" s="32">
        <f t="shared" si="21"/>
        <v>-0.0003752633736851575</v>
      </c>
      <c r="CE29" s="32">
        <f t="shared" si="21"/>
        <v>-0.00042969925761686894</v>
      </c>
      <c r="CF29" s="32">
        <f t="shared" si="21"/>
        <v>-0.00043602382567998793</v>
      </c>
      <c r="CG29" s="32">
        <f t="shared" si="21"/>
        <v>-0.00046328545846075094</v>
      </c>
      <c r="CH29" s="32">
        <f t="shared" si="21"/>
        <v>-0.00033908375000946833</v>
      </c>
      <c r="CI29" s="32">
        <f t="shared" si="21"/>
        <v>-0.00013263438060699874</v>
      </c>
      <c r="CJ29" s="32">
        <f t="shared" si="21"/>
        <v>-0.00014357344158591806</v>
      </c>
      <c r="CK29" s="32">
        <f t="shared" si="21"/>
        <v>-0.0001672006665995843</v>
      </c>
      <c r="CL29" s="32">
        <f t="shared" si="21"/>
        <v>-0.0003906980465259916</v>
      </c>
      <c r="CM29" s="32">
        <f t="shared" si="21"/>
        <v>-0.000508719234654449</v>
      </c>
      <c r="CN29" s="32">
        <f t="shared" si="21"/>
        <v>-0.0005607309719485822</v>
      </c>
      <c r="CO29" s="32">
        <f t="shared" si="21"/>
        <v>-0.0007565180089118477</v>
      </c>
      <c r="CP29" s="32">
        <f t="shared" si="21"/>
        <v>-0.0005283923473428697</v>
      </c>
      <c r="CQ29" s="32">
        <f t="shared" si="21"/>
        <v>-0.0006792729613943572</v>
      </c>
      <c r="CR29" s="32">
        <f t="shared" si="21"/>
        <v>-0.0006037327791593045</v>
      </c>
      <c r="CS29" s="32">
        <f t="shared" si="21"/>
        <v>-0.000716137679687281</v>
      </c>
      <c r="CT29" s="32">
        <f t="shared" si="21"/>
        <v>-0.0006753005147891016</v>
      </c>
      <c r="CU29" s="32">
        <f t="shared" si="21"/>
        <v>-0.0006697830797760329</v>
      </c>
      <c r="CV29" s="32">
        <f t="shared" si="21"/>
        <v>-0.0006676698674676816</v>
      </c>
      <c r="CW29" s="32">
        <f t="shared" si="21"/>
        <v>-0.0006806542192493249</v>
      </c>
      <c r="CX29" s="3"/>
      <c r="CY29" s="3"/>
      <c r="CZ29" s="3"/>
      <c r="DA29" s="3"/>
      <c r="DB29" s="3"/>
    </row>
    <row r="30" spans="1:106" ht="15">
      <c r="A30" s="11"/>
      <c r="B30" s="3"/>
      <c r="C30" s="3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"/>
      <c r="CY30" s="3"/>
      <c r="CZ30" s="3"/>
      <c r="DA30" s="3"/>
      <c r="DB30" s="3"/>
    </row>
    <row r="31" spans="1:106" ht="15">
      <c r="A31" s="22" t="s">
        <v>106</v>
      </c>
      <c r="B31" s="3"/>
      <c r="C31" s="3"/>
      <c r="D31" s="30"/>
      <c r="E31" s="31">
        <f>AVERAGE(F31:CW31)</f>
        <v>-7.325568014298057E-06</v>
      </c>
      <c r="F31" s="32">
        <f aca="true" t="shared" si="22" ref="F31:AK31">F15/F5</f>
        <v>0.0007185702738747026</v>
      </c>
      <c r="G31" s="32">
        <f t="shared" si="22"/>
        <v>0.000733632167226918</v>
      </c>
      <c r="H31" s="32">
        <f t="shared" si="22"/>
        <v>0.000577419266411301</v>
      </c>
      <c r="I31" s="32">
        <f t="shared" si="22"/>
        <v>0.0005091798817787252</v>
      </c>
      <c r="J31" s="32">
        <f t="shared" si="22"/>
        <v>0.0006710623568612823</v>
      </c>
      <c r="K31" s="32">
        <f t="shared" si="22"/>
        <v>0.0005195001994485965</v>
      </c>
      <c r="L31" s="32">
        <f t="shared" si="22"/>
        <v>0.00044666142095730265</v>
      </c>
      <c r="M31" s="32">
        <f t="shared" si="22"/>
        <v>0.0004634455777691683</v>
      </c>
      <c r="N31" s="32">
        <f t="shared" si="22"/>
        <v>0.00045479242897358385</v>
      </c>
      <c r="O31" s="32">
        <f t="shared" si="22"/>
        <v>0.0004057142738919707</v>
      </c>
      <c r="P31" s="32">
        <f t="shared" si="22"/>
        <v>0.00043400640157848565</v>
      </c>
      <c r="Q31" s="32">
        <f t="shared" si="22"/>
        <v>0.0003027901773455347</v>
      </c>
      <c r="R31" s="32">
        <f t="shared" si="22"/>
        <v>0.00028883114006123694</v>
      </c>
      <c r="S31" s="32">
        <f t="shared" si="22"/>
        <v>0.00023057822500180975</v>
      </c>
      <c r="T31" s="32">
        <f t="shared" si="22"/>
        <v>0.0002682863176656155</v>
      </c>
      <c r="U31" s="32">
        <f t="shared" si="22"/>
        <v>0.00016830534094004507</v>
      </c>
      <c r="V31" s="32">
        <f t="shared" si="22"/>
        <v>2.3161202582044087E-05</v>
      </c>
      <c r="W31" s="32">
        <f t="shared" si="22"/>
        <v>8.289577381769743E-05</v>
      </c>
      <c r="X31" s="32">
        <f t="shared" si="22"/>
        <v>0.00017291677657397774</v>
      </c>
      <c r="Y31" s="32">
        <f t="shared" si="22"/>
        <v>-0.0001248042985725613</v>
      </c>
      <c r="Z31" s="32">
        <f t="shared" si="22"/>
        <v>-0.0002747824294347806</v>
      </c>
      <c r="AA31" s="32">
        <f t="shared" si="22"/>
        <v>-0.00021338806996202224</v>
      </c>
      <c r="AB31" s="32">
        <f t="shared" si="22"/>
        <v>-3.6598230007085376E-05</v>
      </c>
      <c r="AC31" s="32">
        <f t="shared" si="22"/>
        <v>-0.0003722064025034324</v>
      </c>
      <c r="AD31" s="32">
        <f t="shared" si="22"/>
        <v>-0.0005532433129507823</v>
      </c>
      <c r="AE31" s="32">
        <f t="shared" si="22"/>
        <v>-0.0001917412096179641</v>
      </c>
      <c r="AF31" s="32">
        <f t="shared" si="22"/>
        <v>0.0001390371707709453</v>
      </c>
      <c r="AG31" s="32">
        <f t="shared" si="22"/>
        <v>1.161663529584032E-05</v>
      </c>
      <c r="AH31" s="32">
        <f t="shared" si="22"/>
        <v>-0.00020584086314665213</v>
      </c>
      <c r="AI31" s="32">
        <f t="shared" si="22"/>
        <v>-0.00045412294915641606</v>
      </c>
      <c r="AJ31" s="32">
        <f t="shared" si="22"/>
        <v>-0.0004174191765202084</v>
      </c>
      <c r="AK31" s="32">
        <f t="shared" si="22"/>
        <v>-0.00037472457508124906</v>
      </c>
      <c r="AL31" s="32">
        <f aca="true" t="shared" si="23" ref="AL31:BQ31">AL15/AL5</f>
        <v>-0.0007672336854960499</v>
      </c>
      <c r="AM31" s="32">
        <f t="shared" si="23"/>
        <v>-0.0006179413761506599</v>
      </c>
      <c r="AN31" s="32">
        <f t="shared" si="23"/>
        <v>-0.0006348478605866728</v>
      </c>
      <c r="AO31" s="32">
        <f t="shared" si="23"/>
        <v>-0.0005063912221577055</v>
      </c>
      <c r="AP31" s="32">
        <f t="shared" si="23"/>
        <v>-0.0008394296738861882</v>
      </c>
      <c r="AQ31" s="32">
        <f t="shared" si="23"/>
        <v>-0.0008068254998126169</v>
      </c>
      <c r="AR31" s="32">
        <f t="shared" si="23"/>
        <v>-0.0008019194590094927</v>
      </c>
      <c r="AS31" s="32">
        <f t="shared" si="23"/>
        <v>-0.0007004362283023835</v>
      </c>
      <c r="AT31" s="32">
        <f t="shared" si="23"/>
        <v>-0.0008057739794534265</v>
      </c>
      <c r="AU31" s="32">
        <f t="shared" si="23"/>
        <v>-0.0007016174812455102</v>
      </c>
      <c r="AV31" s="32">
        <f t="shared" si="23"/>
        <v>-0.0006738024904609379</v>
      </c>
      <c r="AW31" s="32">
        <f t="shared" si="23"/>
        <v>-0.0007191580148458341</v>
      </c>
      <c r="AX31" s="32">
        <f t="shared" si="23"/>
        <v>-0.0006331674366191955</v>
      </c>
      <c r="AY31" s="32">
        <f t="shared" si="23"/>
        <v>-0.0006739353228323714</v>
      </c>
      <c r="AZ31" s="32">
        <f t="shared" si="23"/>
        <v>-0.000573592026804145</v>
      </c>
      <c r="BA31" s="32">
        <f t="shared" si="23"/>
        <v>-0.0005259558054262956</v>
      </c>
      <c r="BB31" s="32">
        <f t="shared" si="23"/>
        <v>-0.0004808103062740176</v>
      </c>
      <c r="BC31" s="32">
        <f t="shared" si="23"/>
        <v>-0.0005403089988168307</v>
      </c>
      <c r="BD31" s="32">
        <f t="shared" si="23"/>
        <v>-0.0005618822578495719</v>
      </c>
      <c r="BE31" s="32">
        <f t="shared" si="23"/>
        <v>-0.0005212050770745048</v>
      </c>
      <c r="BF31" s="32">
        <f t="shared" si="23"/>
        <v>-0.0005224208856092943</v>
      </c>
      <c r="BG31" s="32">
        <f t="shared" si="23"/>
        <v>-0.00041062342871079564</v>
      </c>
      <c r="BH31" s="32">
        <f t="shared" si="23"/>
        <v>-0.0003707515328193174</v>
      </c>
      <c r="BI31" s="32">
        <f t="shared" si="23"/>
        <v>-0.00036266443634564577</v>
      </c>
      <c r="BJ31" s="32">
        <f t="shared" si="23"/>
        <v>-0.00032553090706163087</v>
      </c>
      <c r="BK31" s="32">
        <f t="shared" si="23"/>
        <v>-0.00023935664516693046</v>
      </c>
      <c r="BL31" s="32">
        <f t="shared" si="23"/>
        <v>-0.0003589811271339244</v>
      </c>
      <c r="BM31" s="32">
        <f t="shared" si="23"/>
        <v>-0.00018077274018782726</v>
      </c>
      <c r="BN31" s="32">
        <f t="shared" si="23"/>
        <v>-0.00018566720965343546</v>
      </c>
      <c r="BO31" s="32">
        <f t="shared" si="23"/>
        <v>-0.000130972103861362</v>
      </c>
      <c r="BP31" s="32">
        <f t="shared" si="23"/>
        <v>-0.00012033098925825472</v>
      </c>
      <c r="BQ31" s="32">
        <f t="shared" si="23"/>
        <v>-0.00011501008031566327</v>
      </c>
      <c r="BR31" s="32">
        <f aca="true" t="shared" si="24" ref="BR31:CW31">BR15/BR5</f>
        <v>-5.320382829437026E-05</v>
      </c>
      <c r="BS31" s="32">
        <f t="shared" si="24"/>
        <v>-8.712386169482725E-05</v>
      </c>
      <c r="BT31" s="32">
        <f t="shared" si="24"/>
        <v>1.7700905705385412E-05</v>
      </c>
      <c r="BU31" s="32">
        <f t="shared" si="24"/>
        <v>-3.833793875717891E-05</v>
      </c>
      <c r="BV31" s="32">
        <f t="shared" si="24"/>
        <v>0.000180737449983943</v>
      </c>
      <c r="BW31" s="32">
        <f t="shared" si="24"/>
        <v>4.771388022775848E-05</v>
      </c>
      <c r="BX31" s="32">
        <f t="shared" si="24"/>
        <v>0.00012185347878147348</v>
      </c>
      <c r="BY31" s="32">
        <f t="shared" si="24"/>
        <v>6.83315603525116E-05</v>
      </c>
      <c r="BZ31" s="32">
        <f t="shared" si="24"/>
        <v>0.00037736845159422637</v>
      </c>
      <c r="CA31" s="32">
        <f t="shared" si="24"/>
        <v>0.00026660267741321147</v>
      </c>
      <c r="CB31" s="32">
        <f t="shared" si="24"/>
        <v>0.00025661791118415455</v>
      </c>
      <c r="CC31" s="32">
        <f t="shared" si="24"/>
        <v>0.00026148883560855646</v>
      </c>
      <c r="CD31" s="32">
        <f t="shared" si="24"/>
        <v>0.0004885285027687851</v>
      </c>
      <c r="CE31" s="32">
        <f t="shared" si="24"/>
        <v>0.00037933048331112765</v>
      </c>
      <c r="CF31" s="32">
        <f t="shared" si="24"/>
        <v>0.00043504030030470757</v>
      </c>
      <c r="CG31" s="32">
        <f t="shared" si="24"/>
        <v>0.000441524256984586</v>
      </c>
      <c r="CH31" s="32">
        <f t="shared" si="24"/>
        <v>0.000469500103335643</v>
      </c>
      <c r="CI31" s="32">
        <f t="shared" si="24"/>
        <v>0.0003424009672662543</v>
      </c>
      <c r="CJ31" s="32">
        <f t="shared" si="24"/>
        <v>0.0001331389176893534</v>
      </c>
      <c r="CK31" s="32">
        <f t="shared" si="24"/>
        <v>0.00014416481985282906</v>
      </c>
      <c r="CL31" s="32">
        <f t="shared" si="24"/>
        <v>0.00016800324530259826</v>
      </c>
      <c r="CM31" s="32">
        <f t="shared" si="24"/>
        <v>0.00039510856493992635</v>
      </c>
      <c r="CN31" s="32">
        <f t="shared" si="24"/>
        <v>0.0005162224428266265</v>
      </c>
      <c r="CO31" s="32">
        <f t="shared" si="24"/>
        <v>0.0005698606437382564</v>
      </c>
      <c r="CP31" s="32">
        <f t="shared" si="24"/>
        <v>0.0007732312478855272</v>
      </c>
      <c r="CQ31" s="32">
        <f t="shared" si="24"/>
        <v>0.0005364917222122916</v>
      </c>
      <c r="CR31" s="32">
        <f t="shared" si="24"/>
        <v>0.0006927170750800155</v>
      </c>
      <c r="CS31" s="32">
        <f t="shared" si="24"/>
        <v>0.0006143296635913039</v>
      </c>
      <c r="CT31" s="32">
        <f t="shared" si="24"/>
        <v>0.000731096705350035</v>
      </c>
      <c r="CU31" s="32">
        <f t="shared" si="24"/>
        <v>0.000688586305840846</v>
      </c>
      <c r="CV31" s="32">
        <f t="shared" si="24"/>
        <v>0.0006828505583473666</v>
      </c>
      <c r="CW31" s="32">
        <f t="shared" si="24"/>
        <v>0.0006806542192493249</v>
      </c>
      <c r="CX31" s="3"/>
      <c r="CY31" s="3"/>
      <c r="CZ31" s="3"/>
      <c r="DA31" s="3"/>
      <c r="DB31" s="3"/>
    </row>
    <row r="32" spans="1:10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</row>
    <row r="33" spans="1:10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</row>
    <row r="34" spans="1:10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</row>
    <row r="35" spans="1:10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</row>
    <row r="36" spans="1:10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</row>
    <row r="37" spans="1:10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</row>
  </sheetData>
  <sheetProtection password="EB46" sheet="1" objects="1" scenarios="1"/>
  <mergeCells count="1">
    <mergeCell ref="A1:G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6"/>
  <sheetViews>
    <sheetView zoomScalePageLayoutView="0" workbookViewId="0" topLeftCell="A1">
      <selection activeCell="A2" sqref="A2:CR2"/>
    </sheetView>
  </sheetViews>
  <sheetFormatPr defaultColWidth="9.140625" defaultRowHeight="15"/>
  <sheetData>
    <row r="1" spans="1:96" ht="1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</row>
    <row r="2" spans="1:96" ht="15">
      <c r="A2" s="39">
        <v>110.03813249000086</v>
      </c>
      <c r="B2" s="39">
        <v>107.7789858899996</v>
      </c>
      <c r="C2" s="39">
        <v>106.02973976000067</v>
      </c>
      <c r="D2" s="39">
        <v>104.50933826000073</v>
      </c>
      <c r="E2" s="39">
        <v>102.54325487999995</v>
      </c>
      <c r="F2" s="39">
        <v>101.0434803600001</v>
      </c>
      <c r="G2" s="39">
        <v>99.7702370499992</v>
      </c>
      <c r="H2" s="39">
        <v>98.46641350999926</v>
      </c>
      <c r="I2" s="39">
        <v>97.20334648000062</v>
      </c>
      <c r="J2" s="39">
        <v>96.08949279999979</v>
      </c>
      <c r="K2" s="39">
        <v>94.9125597000002</v>
      </c>
      <c r="L2" s="39">
        <v>94.09849966000002</v>
      </c>
      <c r="M2" s="39">
        <v>93.32832462000079</v>
      </c>
      <c r="N2" s="39">
        <v>92.71750638999947</v>
      </c>
      <c r="O2" s="39">
        <v>92.01220309999917</v>
      </c>
      <c r="P2" s="39">
        <v>91.57185930000014</v>
      </c>
      <c r="Q2" s="39">
        <v>91.51130182000088</v>
      </c>
      <c r="R2" s="39">
        <v>91.2950739400003</v>
      </c>
      <c r="S2" s="39">
        <v>90.84624991999954</v>
      </c>
      <c r="T2" s="39">
        <v>91.17135210999913</v>
      </c>
      <c r="U2" s="39">
        <v>91.89279569999962</v>
      </c>
      <c r="V2" s="39">
        <v>92.4564845799996</v>
      </c>
      <c r="W2" s="39">
        <v>92.55326416999924</v>
      </c>
      <c r="X2" s="39">
        <v>93.54809849000048</v>
      </c>
      <c r="Y2" s="39">
        <v>95.05055807999997</v>
      </c>
      <c r="Z2" s="39">
        <v>95.57414385000084</v>
      </c>
      <c r="AA2" s="39">
        <v>95.1959787199994</v>
      </c>
      <c r="AB2" s="39">
        <v>95.16439329000059</v>
      </c>
      <c r="AC2" s="39">
        <v>95.72738206000031</v>
      </c>
      <c r="AD2" s="39">
        <v>96.98576669999966</v>
      </c>
      <c r="AE2" s="39">
        <v>98.15640573000019</v>
      </c>
      <c r="AF2" s="39">
        <v>99.2186822599997</v>
      </c>
      <c r="AG2" s="39">
        <v>101.44239723999999</v>
      </c>
      <c r="AH2" s="39">
        <v>103.26559971999995</v>
      </c>
      <c r="AI2" s="39">
        <v>105.17328645999987</v>
      </c>
      <c r="AJ2" s="39">
        <v>106.71730666999974</v>
      </c>
      <c r="AK2" s="39">
        <v>109.33967723000023</v>
      </c>
      <c r="AL2" s="39">
        <v>111.91966698000033</v>
      </c>
      <c r="AM2" s="39">
        <v>114.54409961999954</v>
      </c>
      <c r="AN2" s="39">
        <v>116.88322082999912</v>
      </c>
      <c r="AO2" s="39">
        <v>119.63752964000014</v>
      </c>
      <c r="AP2" s="39">
        <v>122.08486902000004</v>
      </c>
      <c r="AQ2" s="39">
        <v>124.48132113999964</v>
      </c>
      <c r="AR2" s="39">
        <v>127.09274299000026</v>
      </c>
      <c r="AS2" s="39">
        <v>129.43427347999932</v>
      </c>
      <c r="AT2" s="39">
        <v>131.97550066999975</v>
      </c>
      <c r="AU2" s="39">
        <v>134.17439679000017</v>
      </c>
      <c r="AV2" s="39">
        <v>136.2214383999999</v>
      </c>
      <c r="AW2" s="39">
        <v>138.11883726999986</v>
      </c>
      <c r="AX2" s="39">
        <v>140.2844646600006</v>
      </c>
      <c r="AY2" s="39">
        <v>142.5733049600003</v>
      </c>
      <c r="AZ2" s="39">
        <v>144.72854068000015</v>
      </c>
      <c r="BA2" s="39">
        <v>146.92153723999945</v>
      </c>
      <c r="BB2" s="39">
        <v>148.6656977700004</v>
      </c>
      <c r="BC2" s="39">
        <v>150.25735908999923</v>
      </c>
      <c r="BD2" s="39">
        <v>151.83060366999962</v>
      </c>
      <c r="BE2" s="39">
        <v>153.2560199899999</v>
      </c>
      <c r="BF2" s="39">
        <v>154.3113182599991</v>
      </c>
      <c r="BG2" s="39">
        <v>155.91042974000084</v>
      </c>
      <c r="BH2" s="39">
        <v>156.71987778999937</v>
      </c>
      <c r="BI2" s="39">
        <v>157.55567558000075</v>
      </c>
      <c r="BJ2" s="39">
        <v>158.14747293000073</v>
      </c>
      <c r="BK2" s="39">
        <v>158.69306417000007</v>
      </c>
      <c r="BL2" s="39">
        <v>159.2162491300005</v>
      </c>
      <c r="BM2" s="39">
        <v>159.45864371000062</v>
      </c>
      <c r="BN2" s="39">
        <v>159.85656718000064</v>
      </c>
      <c r="BO2" s="39">
        <v>159.77576215999943</v>
      </c>
      <c r="BP2" s="39">
        <v>159.95096759999979</v>
      </c>
      <c r="BQ2" s="39">
        <v>159.12923582000076</v>
      </c>
      <c r="BR2" s="39">
        <v>158.91259763000016</v>
      </c>
      <c r="BS2" s="39">
        <v>158.36125847999938</v>
      </c>
      <c r="BT2" s="39">
        <v>158.05268742999942</v>
      </c>
      <c r="BU2" s="39">
        <v>156.36674807000054</v>
      </c>
      <c r="BV2" s="39">
        <v>155.18467238000085</v>
      </c>
      <c r="BW2" s="39">
        <v>154.0551492199993</v>
      </c>
      <c r="BX2" s="39">
        <v>152.91272152000056</v>
      </c>
      <c r="BY2" s="39">
        <v>150.80775334999998</v>
      </c>
      <c r="BZ2" s="39">
        <v>149.19082116999925</v>
      </c>
      <c r="CA2" s="39">
        <v>147.35918730999947</v>
      </c>
      <c r="CB2" s="39">
        <v>145.5234125499992</v>
      </c>
      <c r="CC2" s="39">
        <v>143.5971588100001</v>
      </c>
      <c r="CD2" s="39">
        <v>142.20597414999975</v>
      </c>
      <c r="CE2" s="39">
        <v>141.66707696999947</v>
      </c>
      <c r="CF2" s="39">
        <v>141.08594468999945</v>
      </c>
      <c r="CG2" s="39">
        <v>140.41195429000072</v>
      </c>
      <c r="CH2" s="39">
        <v>138.8445635400003</v>
      </c>
      <c r="CI2" s="39">
        <v>136.8264806799998</v>
      </c>
      <c r="CJ2" s="39">
        <v>134.6343993800001</v>
      </c>
      <c r="CK2" s="39">
        <v>131.72430372999952</v>
      </c>
      <c r="CL2" s="39">
        <v>129.73567189999994</v>
      </c>
      <c r="CM2" s="39">
        <v>127.2177880700001</v>
      </c>
      <c r="CN2" s="39">
        <v>125.02334381999935</v>
      </c>
      <c r="CO2" s="39">
        <v>122.46523161000005</v>
      </c>
      <c r="CP2" s="39">
        <v>120.10235063999971</v>
      </c>
      <c r="CQ2" s="39">
        <v>117.8039928599992</v>
      </c>
      <c r="CR2" s="39">
        <v>115.55673068000033</v>
      </c>
    </row>
    <row r="3" spans="1:96" ht="15">
      <c r="A3" s="40">
        <v>550.1906624500007</v>
      </c>
      <c r="B3" s="40">
        <v>538.8949294499998</v>
      </c>
      <c r="C3" s="40">
        <v>530.1486987999997</v>
      </c>
      <c r="D3" s="40">
        <v>522.5466913</v>
      </c>
      <c r="E3" s="40">
        <v>512.7162743999997</v>
      </c>
      <c r="F3" s="40">
        <v>505.2174018000005</v>
      </c>
      <c r="G3" s="40">
        <v>498.8511852499996</v>
      </c>
      <c r="H3" s="40">
        <v>492.3320675499999</v>
      </c>
      <c r="I3" s="40">
        <v>486.01673239999946</v>
      </c>
      <c r="J3" s="40">
        <v>480.44746400000076</v>
      </c>
      <c r="K3" s="40">
        <v>474.5627984999992</v>
      </c>
      <c r="L3" s="40">
        <v>470.4924983000001</v>
      </c>
      <c r="M3" s="40">
        <v>466.6416231000003</v>
      </c>
      <c r="N3" s="40">
        <v>463.5875319499992</v>
      </c>
      <c r="O3" s="40">
        <v>460.0610154999995</v>
      </c>
      <c r="P3" s="40">
        <v>457.8592965000007</v>
      </c>
      <c r="Q3" s="40">
        <v>457.55650910000077</v>
      </c>
      <c r="R3" s="40">
        <v>456.47536969999965</v>
      </c>
      <c r="S3" s="40">
        <v>454.2312495999995</v>
      </c>
      <c r="T3" s="40">
        <v>455.8567605499993</v>
      </c>
      <c r="U3" s="40">
        <v>459.46397849999994</v>
      </c>
      <c r="V3" s="40">
        <v>462.2824228999998</v>
      </c>
      <c r="W3" s="40">
        <v>462.76632084999983</v>
      </c>
      <c r="X3" s="40">
        <v>467.7404924500006</v>
      </c>
      <c r="Y3" s="40">
        <v>475.25279039999987</v>
      </c>
      <c r="Z3" s="40">
        <v>477.87071925000055</v>
      </c>
      <c r="AA3" s="40">
        <v>475.97989360000065</v>
      </c>
      <c r="AB3" s="40">
        <v>475.8219664499993</v>
      </c>
      <c r="AC3" s="40">
        <v>478.6369102999997</v>
      </c>
      <c r="AD3" s="40">
        <v>484.9288335000001</v>
      </c>
      <c r="AE3" s="40">
        <v>490.7820286499991</v>
      </c>
      <c r="AF3" s="40">
        <v>496.0934113000003</v>
      </c>
      <c r="AG3" s="40">
        <v>507.21198619999996</v>
      </c>
      <c r="AH3" s="40">
        <v>516.3279985999998</v>
      </c>
      <c r="AI3" s="40">
        <v>525.8664322999994</v>
      </c>
      <c r="AJ3" s="40">
        <v>533.5865333500005</v>
      </c>
      <c r="AK3" s="40">
        <v>546.6983861499994</v>
      </c>
      <c r="AL3" s="40">
        <v>559.5983348999998</v>
      </c>
      <c r="AM3" s="40">
        <v>572.7204980999995</v>
      </c>
      <c r="AN3" s="40">
        <v>584.4161041499992</v>
      </c>
      <c r="AO3" s="40">
        <v>598.1876482000007</v>
      </c>
      <c r="AP3" s="40">
        <v>610.4243451000002</v>
      </c>
      <c r="AQ3" s="40">
        <v>622.4066057</v>
      </c>
      <c r="AR3" s="40">
        <v>635.4637149499995</v>
      </c>
      <c r="AS3" s="40">
        <v>647.1713674000002</v>
      </c>
      <c r="AT3" s="40">
        <v>659.8775033500006</v>
      </c>
      <c r="AU3" s="40">
        <v>670.8719839500009</v>
      </c>
      <c r="AV3" s="40">
        <v>681.1071919999995</v>
      </c>
      <c r="AW3" s="40">
        <v>690.5941863499993</v>
      </c>
      <c r="AX3" s="40">
        <v>701.4223232999993</v>
      </c>
      <c r="AY3" s="40">
        <v>712.8665247999998</v>
      </c>
      <c r="AZ3" s="40">
        <v>723.6427034000008</v>
      </c>
      <c r="BA3" s="40">
        <v>734.6076862000009</v>
      </c>
      <c r="BB3" s="40">
        <v>743.3284888500002</v>
      </c>
      <c r="BC3" s="40">
        <v>751.2867954499998</v>
      </c>
      <c r="BD3" s="40">
        <v>759.1530183499999</v>
      </c>
      <c r="BE3" s="40">
        <v>766.2800999499996</v>
      </c>
      <c r="BF3" s="40">
        <v>771.5565912999991</v>
      </c>
      <c r="BG3" s="40">
        <v>779.5521487000005</v>
      </c>
      <c r="BH3" s="40">
        <v>783.5993889500005</v>
      </c>
      <c r="BI3" s="40">
        <v>787.7783779000001</v>
      </c>
      <c r="BJ3" s="40">
        <v>790.73736465</v>
      </c>
      <c r="BK3" s="40">
        <v>793.4653208500004</v>
      </c>
      <c r="BL3" s="40">
        <v>796.0812456500007</v>
      </c>
      <c r="BM3" s="40">
        <v>797.2932185499994</v>
      </c>
      <c r="BN3" s="40">
        <v>799.2828358999996</v>
      </c>
      <c r="BO3" s="40">
        <v>798.8788108000008</v>
      </c>
      <c r="BP3" s="40">
        <v>799.7548380000007</v>
      </c>
      <c r="BQ3" s="40">
        <v>795.6461791000002</v>
      </c>
      <c r="BR3" s="40">
        <v>794.5629881500008</v>
      </c>
      <c r="BS3" s="40">
        <v>791.8062924000005</v>
      </c>
      <c r="BT3" s="40">
        <v>790.2634371500008</v>
      </c>
      <c r="BU3" s="40">
        <v>781.8337403500009</v>
      </c>
      <c r="BV3" s="40">
        <v>775.9233619000006</v>
      </c>
      <c r="BW3" s="40">
        <v>770.2757461000001</v>
      </c>
      <c r="BX3" s="40">
        <v>764.5636075999992</v>
      </c>
      <c r="BY3" s="40">
        <v>754.0387667499999</v>
      </c>
      <c r="BZ3" s="40">
        <v>745.9541058499999</v>
      </c>
      <c r="CA3" s="40">
        <v>736.795936550001</v>
      </c>
      <c r="CB3" s="40">
        <v>727.6170627499996</v>
      </c>
      <c r="CC3" s="40">
        <v>717.9857940500005</v>
      </c>
      <c r="CD3" s="40">
        <v>711.0298707500006</v>
      </c>
      <c r="CE3" s="40">
        <v>708.3353848499992</v>
      </c>
      <c r="CF3" s="40">
        <v>705.4297234500009</v>
      </c>
      <c r="CG3" s="40">
        <v>702.05977145</v>
      </c>
      <c r="CH3" s="40">
        <v>694.2228176999997</v>
      </c>
      <c r="CI3" s="40">
        <v>684.1324034000008</v>
      </c>
      <c r="CJ3" s="40">
        <v>673.1719969000005</v>
      </c>
      <c r="CK3" s="40">
        <v>658.6215186499994</v>
      </c>
      <c r="CL3" s="40">
        <v>648.6783594999997</v>
      </c>
      <c r="CM3" s="40">
        <v>636.0889403500005</v>
      </c>
      <c r="CN3" s="40">
        <v>625.1167191000004</v>
      </c>
      <c r="CO3" s="40">
        <v>612.3261580500002</v>
      </c>
      <c r="CP3" s="40">
        <v>600.5117532000004</v>
      </c>
      <c r="CQ3" s="40">
        <v>589.0199642999996</v>
      </c>
      <c r="CR3" s="40">
        <v>577.7836533999998</v>
      </c>
    </row>
    <row r="4" spans="1:96" ht="15">
      <c r="A4" s="41">
        <v>1100.3813248999995</v>
      </c>
      <c r="B4" s="41">
        <v>1077.7898588999997</v>
      </c>
      <c r="C4" s="41">
        <v>1060.2973975999994</v>
      </c>
      <c r="D4" s="41">
        <v>1045.0933826</v>
      </c>
      <c r="E4" s="41">
        <v>1025.4325487999995</v>
      </c>
      <c r="F4" s="41">
        <v>1010.4348035999992</v>
      </c>
      <c r="G4" s="41">
        <v>997.7023704999992</v>
      </c>
      <c r="H4" s="41">
        <v>984.6641350999998</v>
      </c>
      <c r="I4" s="41">
        <v>972.0334648000007</v>
      </c>
      <c r="J4" s="41">
        <v>960.8949279999997</v>
      </c>
      <c r="K4" s="41">
        <v>949.1255970000002</v>
      </c>
      <c r="L4" s="41">
        <v>940.9849966000002</v>
      </c>
      <c r="M4" s="41">
        <v>933.2832462000006</v>
      </c>
      <c r="N4" s="41">
        <v>927.1750639000002</v>
      </c>
      <c r="O4" s="41">
        <v>920.1220310000008</v>
      </c>
      <c r="P4" s="41">
        <v>915.7185929999996</v>
      </c>
      <c r="Q4" s="41">
        <v>915.1130181999997</v>
      </c>
      <c r="R4" s="41">
        <v>912.9507393999993</v>
      </c>
      <c r="S4" s="41">
        <v>908.4624991999999</v>
      </c>
      <c r="T4" s="41">
        <v>911.7135211000004</v>
      </c>
      <c r="U4" s="41">
        <v>918.9279569999999</v>
      </c>
      <c r="V4" s="41">
        <v>924.5648457999996</v>
      </c>
      <c r="W4" s="41">
        <v>925.5326416999997</v>
      </c>
      <c r="X4" s="41">
        <v>935.4809848999994</v>
      </c>
      <c r="Y4" s="41">
        <v>950.5055807999997</v>
      </c>
      <c r="Z4" s="41">
        <v>955.7414384999993</v>
      </c>
      <c r="AA4" s="41">
        <v>951.9597871999995</v>
      </c>
      <c r="AB4" s="41">
        <v>951.6439329000004</v>
      </c>
      <c r="AC4" s="41">
        <v>957.2738205999995</v>
      </c>
      <c r="AD4" s="41">
        <v>969.8576670000002</v>
      </c>
      <c r="AE4" s="41">
        <v>981.5640573000001</v>
      </c>
      <c r="AF4" s="41">
        <v>992.1868226000006</v>
      </c>
      <c r="AG4" s="41">
        <v>1014.4239723999999</v>
      </c>
      <c r="AH4" s="41">
        <v>1032.6559971999995</v>
      </c>
      <c r="AI4" s="41">
        <v>1051.7328646000005</v>
      </c>
      <c r="AJ4" s="41">
        <v>1067.1730666999993</v>
      </c>
      <c r="AK4" s="41">
        <v>1093.3967723000005</v>
      </c>
      <c r="AL4" s="41">
        <v>1119.1966697999997</v>
      </c>
      <c r="AM4" s="41">
        <v>1145.4409962000009</v>
      </c>
      <c r="AN4" s="41">
        <v>1168.8322083000003</v>
      </c>
      <c r="AO4" s="41">
        <v>1196.3752963999996</v>
      </c>
      <c r="AP4" s="41">
        <v>1220.8486902000004</v>
      </c>
      <c r="AQ4" s="41">
        <v>1244.8132114</v>
      </c>
      <c r="AR4" s="41">
        <v>1270.9274299000008</v>
      </c>
      <c r="AS4" s="41">
        <v>1294.3427348000005</v>
      </c>
      <c r="AT4" s="41">
        <v>1319.755006700001</v>
      </c>
      <c r="AU4" s="41">
        <v>1341.7439679</v>
      </c>
      <c r="AV4" s="41">
        <v>1362.2143840000008</v>
      </c>
      <c r="AW4" s="41">
        <v>1381.1883727000004</v>
      </c>
      <c r="AX4" s="41">
        <v>1402.8446466000005</v>
      </c>
      <c r="AY4" s="41">
        <v>1425.7330495999995</v>
      </c>
      <c r="AZ4" s="41">
        <v>1447.2854067999997</v>
      </c>
      <c r="BA4" s="41">
        <v>1469.2153724</v>
      </c>
      <c r="BB4" s="41">
        <v>1486.6569777000004</v>
      </c>
      <c r="BC4" s="41">
        <v>1502.5735908999995</v>
      </c>
      <c r="BD4" s="41">
        <v>1518.3060366999998</v>
      </c>
      <c r="BE4" s="41">
        <v>1532.560199900001</v>
      </c>
      <c r="BF4" s="41">
        <v>1543.1131826</v>
      </c>
      <c r="BG4" s="41">
        <v>1559.104297400001</v>
      </c>
      <c r="BH4" s="41">
        <v>1567.198777900001</v>
      </c>
      <c r="BI4" s="41">
        <v>1575.5567558000002</v>
      </c>
      <c r="BJ4" s="41">
        <v>1581.4747293</v>
      </c>
      <c r="BK4" s="41">
        <v>1586.9306417000007</v>
      </c>
      <c r="BL4" s="41">
        <v>1592.1624912999996</v>
      </c>
      <c r="BM4" s="41">
        <v>1594.5864371000007</v>
      </c>
      <c r="BN4" s="41">
        <v>1598.565671800001</v>
      </c>
      <c r="BO4" s="41">
        <v>1597.7576215999998</v>
      </c>
      <c r="BP4" s="41">
        <v>1599.5096759999997</v>
      </c>
      <c r="BQ4" s="41">
        <v>1591.2923582000003</v>
      </c>
      <c r="BR4" s="41">
        <v>1589.1259762999998</v>
      </c>
      <c r="BS4" s="41">
        <v>1583.612584800001</v>
      </c>
      <c r="BT4" s="41">
        <v>1580.5268742999997</v>
      </c>
      <c r="BU4" s="41">
        <v>1563.6674807</v>
      </c>
      <c r="BV4" s="41">
        <v>1551.8467237999994</v>
      </c>
      <c r="BW4" s="41">
        <v>1540.5514922000002</v>
      </c>
      <c r="BX4" s="41">
        <v>1529.1272152000001</v>
      </c>
      <c r="BY4" s="41">
        <v>1508.0775334999998</v>
      </c>
      <c r="BZ4" s="41">
        <v>1491.9082116999998</v>
      </c>
      <c r="CA4" s="41">
        <v>1473.5918731000002</v>
      </c>
      <c r="CB4" s="41">
        <v>1455.2341254999992</v>
      </c>
      <c r="CC4" s="41">
        <v>1435.971588100001</v>
      </c>
      <c r="CD4" s="41">
        <v>1422.059741500001</v>
      </c>
      <c r="CE4" s="41">
        <v>1416.6707697000002</v>
      </c>
      <c r="CF4" s="41">
        <v>1410.8594469</v>
      </c>
      <c r="CG4" s="41">
        <v>1404.1195429</v>
      </c>
      <c r="CH4" s="41">
        <v>1388.4456353999994</v>
      </c>
      <c r="CI4" s="41">
        <v>1368.2648067999999</v>
      </c>
      <c r="CJ4" s="41">
        <v>1346.343993800001</v>
      </c>
      <c r="CK4" s="41">
        <v>1317.2430373000007</v>
      </c>
      <c r="CL4" s="41">
        <v>1297.3567189999994</v>
      </c>
      <c r="CM4" s="41">
        <v>1272.1778806999992</v>
      </c>
      <c r="CN4" s="41">
        <v>1250.233438199999</v>
      </c>
      <c r="CO4" s="41">
        <v>1224.6523161000005</v>
      </c>
      <c r="CP4" s="41">
        <v>1201.0235064000008</v>
      </c>
      <c r="CQ4" s="41">
        <v>1178.0399285999993</v>
      </c>
      <c r="CR4" s="41">
        <v>1155.5673067999996</v>
      </c>
    </row>
    <row r="5" spans="1:96" ht="15">
      <c r="A5" s="40">
        <v>1650.5719873500002</v>
      </c>
      <c r="B5" s="40">
        <v>1616.6847883499995</v>
      </c>
      <c r="C5" s="40">
        <v>1590.446096399999</v>
      </c>
      <c r="D5" s="40">
        <v>1567.6400739</v>
      </c>
      <c r="E5" s="40">
        <v>1538.1488231999992</v>
      </c>
      <c r="F5" s="40">
        <v>1515.6522053999997</v>
      </c>
      <c r="G5" s="40">
        <v>1496.5535557500007</v>
      </c>
      <c r="H5" s="40">
        <v>1476.9962026499998</v>
      </c>
      <c r="I5" s="40">
        <v>1458.0501972000002</v>
      </c>
      <c r="J5" s="40">
        <v>1441.3423920000005</v>
      </c>
      <c r="K5" s="40">
        <v>1423.6883955000003</v>
      </c>
      <c r="L5" s="40">
        <v>1411.4774949000002</v>
      </c>
      <c r="M5" s="40">
        <v>1399.9248693</v>
      </c>
      <c r="N5" s="40">
        <v>1390.7625958500003</v>
      </c>
      <c r="O5" s="40">
        <v>1380.1830465000003</v>
      </c>
      <c r="P5" s="40">
        <v>1373.5778895000003</v>
      </c>
      <c r="Q5" s="40">
        <v>1372.6695273000005</v>
      </c>
      <c r="R5" s="40">
        <v>1369.4261090999998</v>
      </c>
      <c r="S5" s="40">
        <v>1362.6937488000003</v>
      </c>
      <c r="T5" s="40">
        <v>1367.5702816499997</v>
      </c>
      <c r="U5" s="40">
        <v>1378.3919354999998</v>
      </c>
      <c r="V5" s="40">
        <v>1386.8472686999994</v>
      </c>
      <c r="W5" s="40">
        <v>1388.2989625499995</v>
      </c>
      <c r="X5" s="40">
        <v>1403.22147735</v>
      </c>
      <c r="Y5" s="40">
        <v>1425.7583711999996</v>
      </c>
      <c r="Z5" s="40">
        <v>1433.6121577499998</v>
      </c>
      <c r="AA5" s="40">
        <v>1427.9396808000001</v>
      </c>
      <c r="AB5" s="40">
        <v>1427.4658993499997</v>
      </c>
      <c r="AC5" s="40">
        <v>1435.9107309</v>
      </c>
      <c r="AD5" s="40">
        <v>1454.7865005000003</v>
      </c>
      <c r="AE5" s="40">
        <v>1472.346085950001</v>
      </c>
      <c r="AF5" s="40">
        <v>1488.280233899999</v>
      </c>
      <c r="AG5" s="40">
        <v>1521.6359585999999</v>
      </c>
      <c r="AH5" s="40">
        <v>1548.9839957999993</v>
      </c>
      <c r="AI5" s="40">
        <v>1577.5992969</v>
      </c>
      <c r="AJ5" s="40">
        <v>1600.7596000499998</v>
      </c>
      <c r="AK5" s="40">
        <v>1640.0951584499999</v>
      </c>
      <c r="AL5" s="40">
        <v>1678.7950046999995</v>
      </c>
      <c r="AM5" s="40">
        <v>1718.1614943000004</v>
      </c>
      <c r="AN5" s="40">
        <v>1753.2483124499995</v>
      </c>
      <c r="AO5" s="40">
        <v>1794.5629446000003</v>
      </c>
      <c r="AP5" s="40">
        <v>1831.2730353000006</v>
      </c>
      <c r="AQ5" s="40">
        <v>1867.2198171</v>
      </c>
      <c r="AR5" s="40">
        <v>1906.3911448500003</v>
      </c>
      <c r="AS5" s="40">
        <v>1941.5141022000007</v>
      </c>
      <c r="AT5" s="40">
        <v>1979.6325100499998</v>
      </c>
      <c r="AU5" s="40">
        <v>2012.615951849999</v>
      </c>
      <c r="AV5" s="40">
        <v>2043.3215760000003</v>
      </c>
      <c r="AW5" s="40">
        <v>2071.7825590499997</v>
      </c>
      <c r="AX5" s="40">
        <v>2104.2669699</v>
      </c>
      <c r="AY5" s="40">
        <v>2138.599574400001</v>
      </c>
      <c r="AZ5" s="40">
        <v>2170.9281102000004</v>
      </c>
      <c r="BA5" s="40">
        <v>2203.823058599999</v>
      </c>
      <c r="BB5" s="40">
        <v>2229.9854665500006</v>
      </c>
      <c r="BC5" s="40">
        <v>2253.860386350001</v>
      </c>
      <c r="BD5" s="40">
        <v>2277.4590550499997</v>
      </c>
      <c r="BE5" s="40">
        <v>2298.8402998500005</v>
      </c>
      <c r="BF5" s="40">
        <v>2314.669773900001</v>
      </c>
      <c r="BG5" s="40">
        <v>2338.6564461</v>
      </c>
      <c r="BH5" s="40">
        <v>2350.7981668499997</v>
      </c>
      <c r="BI5" s="40">
        <v>2363.3351337000004</v>
      </c>
      <c r="BJ5" s="40">
        <v>2372.21209395</v>
      </c>
      <c r="BK5" s="40">
        <v>2380.3959625499992</v>
      </c>
      <c r="BL5" s="40">
        <v>2388.2437369500003</v>
      </c>
      <c r="BM5" s="40">
        <v>2391.87965565</v>
      </c>
      <c r="BN5" s="40">
        <v>2397.8485077000005</v>
      </c>
      <c r="BO5" s="40">
        <v>2396.6364324000006</v>
      </c>
      <c r="BP5" s="40">
        <v>2399.2645140000004</v>
      </c>
      <c r="BQ5" s="40">
        <v>2386.9385373000005</v>
      </c>
      <c r="BR5" s="40">
        <v>2383.688964449999</v>
      </c>
      <c r="BS5" s="40">
        <v>2375.4188771999998</v>
      </c>
      <c r="BT5" s="40">
        <v>2370.7903114500004</v>
      </c>
      <c r="BU5" s="40">
        <v>2345.501221049999</v>
      </c>
      <c r="BV5" s="40">
        <v>2327.7700857</v>
      </c>
      <c r="BW5" s="40">
        <v>2310.8272383000003</v>
      </c>
      <c r="BX5" s="40">
        <v>2293.6908227999993</v>
      </c>
      <c r="BY5" s="40">
        <v>2262.1163002499998</v>
      </c>
      <c r="BZ5" s="40">
        <v>2237.8623175499997</v>
      </c>
      <c r="CA5" s="40">
        <v>2210.3878096499993</v>
      </c>
      <c r="CB5" s="40">
        <v>2182.851188249999</v>
      </c>
      <c r="CC5" s="40">
        <v>2153.95738215</v>
      </c>
      <c r="CD5" s="40">
        <v>2133.08961225</v>
      </c>
      <c r="CE5" s="40">
        <v>2125.0061545499993</v>
      </c>
      <c r="CF5" s="40">
        <v>2116.289170349999</v>
      </c>
      <c r="CG5" s="40">
        <v>2106.17931435</v>
      </c>
      <c r="CH5" s="40">
        <v>2082.668453100001</v>
      </c>
      <c r="CI5" s="40">
        <v>2052.397210199999</v>
      </c>
      <c r="CJ5" s="40">
        <v>2019.5159906999997</v>
      </c>
      <c r="CK5" s="40">
        <v>1975.86455595</v>
      </c>
      <c r="CL5" s="40">
        <v>1946.0350784999991</v>
      </c>
      <c r="CM5" s="40">
        <v>1908.2668210499996</v>
      </c>
      <c r="CN5" s="40">
        <v>1875.3501572999994</v>
      </c>
      <c r="CO5" s="40">
        <v>1836.9784741499989</v>
      </c>
      <c r="CP5" s="40">
        <v>1801.5352595999993</v>
      </c>
      <c r="CQ5" s="40">
        <v>1767.0598929000007</v>
      </c>
      <c r="CR5" s="40">
        <v>1733.3509601999995</v>
      </c>
    </row>
    <row r="6" spans="1:96" ht="15">
      <c r="A6" s="42">
        <v>11003.813249</v>
      </c>
      <c r="B6" s="42">
        <v>10777.898589</v>
      </c>
      <c r="C6" s="42">
        <v>10602.973976</v>
      </c>
      <c r="D6" s="42">
        <v>10450.933826</v>
      </c>
      <c r="E6" s="42">
        <v>10254.325488</v>
      </c>
      <c r="F6" s="42">
        <v>10104.348036</v>
      </c>
      <c r="G6" s="42">
        <v>9977.023705</v>
      </c>
      <c r="H6" s="42">
        <v>9846.641351</v>
      </c>
      <c r="I6" s="42">
        <v>9720.334648</v>
      </c>
      <c r="J6" s="42">
        <v>9608.94928</v>
      </c>
      <c r="K6" s="42">
        <v>9491.25597</v>
      </c>
      <c r="L6" s="42">
        <v>9409.849966</v>
      </c>
      <c r="M6" s="42">
        <v>9332.832462</v>
      </c>
      <c r="N6" s="42">
        <v>9271.750639</v>
      </c>
      <c r="O6" s="42">
        <v>9201.22031</v>
      </c>
      <c r="P6" s="42">
        <v>9157.18593</v>
      </c>
      <c r="Q6" s="42">
        <v>9151.130182</v>
      </c>
      <c r="R6" s="42">
        <v>9129.507394</v>
      </c>
      <c r="S6" s="42">
        <v>9084.624992</v>
      </c>
      <c r="T6" s="42">
        <v>9117.135211</v>
      </c>
      <c r="U6" s="42">
        <v>9189.27957</v>
      </c>
      <c r="V6" s="42">
        <v>9245.648458</v>
      </c>
      <c r="W6" s="42">
        <v>9255.326417</v>
      </c>
      <c r="X6" s="42">
        <v>9354.809849</v>
      </c>
      <c r="Y6" s="42">
        <v>9505.055808</v>
      </c>
      <c r="Z6" s="42">
        <v>9557.414385</v>
      </c>
      <c r="AA6" s="42">
        <v>9519.597872</v>
      </c>
      <c r="AB6" s="42">
        <v>9516.439329</v>
      </c>
      <c r="AC6" s="42">
        <v>9572.738206</v>
      </c>
      <c r="AD6" s="42">
        <v>9698.57667</v>
      </c>
      <c r="AE6" s="42">
        <v>9815.640573</v>
      </c>
      <c r="AF6" s="42">
        <v>9921.868226</v>
      </c>
      <c r="AG6" s="42">
        <v>10144.239724</v>
      </c>
      <c r="AH6" s="42">
        <v>10326.559972</v>
      </c>
      <c r="AI6" s="42">
        <v>10517.328646</v>
      </c>
      <c r="AJ6" s="42">
        <v>10671.730667</v>
      </c>
      <c r="AK6" s="42">
        <v>10933.967723</v>
      </c>
      <c r="AL6" s="42">
        <v>11191.966698</v>
      </c>
      <c r="AM6" s="42">
        <v>11454.409962</v>
      </c>
      <c r="AN6" s="42">
        <v>11688.322083</v>
      </c>
      <c r="AO6" s="42">
        <v>11963.752964</v>
      </c>
      <c r="AP6" s="42">
        <v>12208.486902</v>
      </c>
      <c r="AQ6" s="42">
        <v>12448.132114</v>
      </c>
      <c r="AR6" s="42">
        <v>12709.274299</v>
      </c>
      <c r="AS6" s="42">
        <v>12943.427348</v>
      </c>
      <c r="AT6" s="42">
        <v>13197.550067</v>
      </c>
      <c r="AU6" s="42">
        <v>13417.439679</v>
      </c>
      <c r="AV6" s="42">
        <v>13622.14384</v>
      </c>
      <c r="AW6" s="42">
        <v>13811.883727</v>
      </c>
      <c r="AX6" s="42">
        <v>14028.446466</v>
      </c>
      <c r="AY6" s="42">
        <v>14257.330496</v>
      </c>
      <c r="AZ6" s="42">
        <v>14472.854068</v>
      </c>
      <c r="BA6" s="42">
        <v>14692.153724</v>
      </c>
      <c r="BB6" s="42">
        <v>14866.569777</v>
      </c>
      <c r="BC6" s="42">
        <v>15025.735909</v>
      </c>
      <c r="BD6" s="42">
        <v>15183.060367</v>
      </c>
      <c r="BE6" s="42">
        <v>15325.601999</v>
      </c>
      <c r="BF6" s="42">
        <v>15431.131826</v>
      </c>
      <c r="BG6" s="42">
        <v>15591.042974</v>
      </c>
      <c r="BH6" s="42">
        <v>15671.987779</v>
      </c>
      <c r="BI6" s="42">
        <v>15755.567558</v>
      </c>
      <c r="BJ6" s="42">
        <v>15814.747293</v>
      </c>
      <c r="BK6" s="42">
        <v>15869.306417</v>
      </c>
      <c r="BL6" s="42">
        <v>15921.624913</v>
      </c>
      <c r="BM6" s="42">
        <v>15945.864371</v>
      </c>
      <c r="BN6" s="42">
        <v>15985.656718</v>
      </c>
      <c r="BO6" s="42">
        <v>15977.576216</v>
      </c>
      <c r="BP6" s="42">
        <v>15995.09676</v>
      </c>
      <c r="BQ6" s="42">
        <v>15912.923582</v>
      </c>
      <c r="BR6" s="42">
        <v>15891.259763</v>
      </c>
      <c r="BS6" s="42">
        <v>15836.125848</v>
      </c>
      <c r="BT6" s="42">
        <v>15805.268743</v>
      </c>
      <c r="BU6" s="42">
        <v>15636.674807</v>
      </c>
      <c r="BV6" s="42">
        <v>15518.467238</v>
      </c>
      <c r="BW6" s="42">
        <v>15405.514922</v>
      </c>
      <c r="BX6" s="42">
        <v>15291.272152</v>
      </c>
      <c r="BY6" s="42">
        <v>15080.775335</v>
      </c>
      <c r="BZ6" s="42">
        <v>14919.082117</v>
      </c>
      <c r="CA6" s="42">
        <v>14735.918731</v>
      </c>
      <c r="CB6" s="42">
        <v>14552.341255</v>
      </c>
      <c r="CC6" s="42">
        <v>14359.715881</v>
      </c>
      <c r="CD6" s="42">
        <v>14220.597415</v>
      </c>
      <c r="CE6" s="42">
        <v>14166.707697</v>
      </c>
      <c r="CF6" s="42">
        <v>14108.594469</v>
      </c>
      <c r="CG6" s="42">
        <v>14041.195429</v>
      </c>
      <c r="CH6" s="42">
        <v>13884.456354</v>
      </c>
      <c r="CI6" s="42">
        <v>13682.648068</v>
      </c>
      <c r="CJ6" s="42">
        <v>13463.439938</v>
      </c>
      <c r="CK6" s="42">
        <v>13172.430373</v>
      </c>
      <c r="CL6" s="42">
        <v>12973.56719</v>
      </c>
      <c r="CM6" s="42">
        <v>12721.778807</v>
      </c>
      <c r="CN6" s="42">
        <v>12502.334382</v>
      </c>
      <c r="CO6" s="42">
        <v>12246.523161</v>
      </c>
      <c r="CP6" s="42">
        <v>12010.235064</v>
      </c>
      <c r="CQ6" s="42">
        <v>11780.399286</v>
      </c>
      <c r="CR6" s="42">
        <v>11555.673068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balbracht</cp:lastModifiedBy>
  <dcterms:created xsi:type="dcterms:W3CDTF">2011-07-20T18:15:30Z</dcterms:created>
  <dcterms:modified xsi:type="dcterms:W3CDTF">2011-09-07T18:29:20Z</dcterms:modified>
  <cp:category/>
  <cp:version/>
  <cp:contentType/>
  <cp:contentStatus/>
</cp:coreProperties>
</file>