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250" activeTab="1"/>
  </bookViews>
  <sheets>
    <sheet name="No Congestion" sheetId="1" r:id="rId1"/>
    <sheet name="Conges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ercot</author>
  </authors>
  <commentList>
    <comment ref="D4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fixed price in retail contract btwn customer and LSE QSE</t>
        </r>
      </text>
    </comment>
    <comment ref="D5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Offer price at which the DR provider was willing to curtail</t>
        </r>
      </text>
    </comment>
    <comment ref="H5" authorId="0">
      <text>
        <r>
          <rPr>
            <b/>
            <sz val="8"/>
            <rFont val="Tahoma"/>
            <family val="2"/>
          </rPr>
          <t>ercot:</t>
        </r>
      </text>
    </comment>
    <comment ref="I3" authorId="0">
      <text>
        <r>
          <rPr>
            <b/>
            <sz val="8"/>
            <rFont val="Tahoma"/>
            <family val="2"/>
          </rPr>
          <t>ercot:</t>
        </r>
        <r>
          <rPr>
            <sz val="8"/>
            <rFont val="Tahoma"/>
            <family val="2"/>
          </rPr>
          <t xml:space="preserve">
Customer will be billed for energy not consumed and will pay this to the LSE QSE</t>
        </r>
      </text>
    </comment>
  </commentList>
</comments>
</file>

<file path=xl/sharedStrings.xml><?xml version="1.0" encoding="utf-8"?>
<sst xmlns="http://schemas.openxmlformats.org/spreadsheetml/2006/main" count="174" uniqueCount="31">
  <si>
    <t>MW</t>
  </si>
  <si>
    <t>Load Resource</t>
  </si>
  <si>
    <t>LSE QSE</t>
  </si>
  <si>
    <t>DR QSE</t>
  </si>
  <si>
    <t>Qty Disp</t>
  </si>
  <si>
    <t>LMP</t>
  </si>
  <si>
    <t>Entity Load</t>
  </si>
  <si>
    <t>Fixed Price w/Separate QSEs</t>
  </si>
  <si>
    <t>Fixed Price w/One QSE</t>
  </si>
  <si>
    <t>Indexed Price w/Separate QSEs</t>
  </si>
  <si>
    <t>Index</t>
  </si>
  <si>
    <t>WS Trxn</t>
  </si>
  <si>
    <t>Retail Trxn</t>
  </si>
  <si>
    <t>Indexed Price w/One QSE</t>
  </si>
  <si>
    <t>LMPz</t>
  </si>
  <si>
    <t>Entity</t>
  </si>
  <si>
    <t>Balance</t>
  </si>
  <si>
    <t>Example 1:  Fixed Price w/Separate QSEs</t>
  </si>
  <si>
    <t>Example 2:  Fixed Price w/Separate QSEs</t>
  </si>
  <si>
    <t>Example 3:  Fixed Price w/One QSE</t>
  </si>
  <si>
    <t>Example 4:  Fixed Price w/One QSE</t>
  </si>
  <si>
    <t>Example 5:  Indexed Price w/Separate QSEs</t>
  </si>
  <si>
    <t>Example 6:  Indexed Price w/Separate QSEs</t>
  </si>
  <si>
    <t>Example 7:  Indexed Price w/One QSE</t>
  </si>
  <si>
    <t>Example 8:  Indexed Price w/One QSE</t>
  </si>
  <si>
    <t>*as per contract</t>
  </si>
  <si>
    <t xml:space="preserve">NOTE:  Customers on fixed price contracts that offer into SCED would have zero risk of price exposure; </t>
  </si>
  <si>
    <t>This would encourage Loads to enter into long-term contracts but also respond to price; would encourage 3rd party DR QSEs</t>
  </si>
  <si>
    <t>Need to develop a method to accommodate NOIE LRs represented by 3rd party QSEs</t>
  </si>
  <si>
    <t>&lt;= DR QSE fee</t>
  </si>
  <si>
    <t>Note:  Volumetric flow adds  the DR QSE load back to the LSE QSE to ensure there is no RT Imbalance 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</si>
</sst>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10">
      <selection activeCell="C10" sqref="C10:D10"/>
    </sheetView>
  </sheetViews>
  <sheetFormatPr defaultColWidth="9.140625" defaultRowHeight="15"/>
  <cols>
    <col min="1" max="1" width="13.8515625" style="0" bestFit="1" customWidth="1"/>
    <col min="2" max="2" width="2.00390625" style="0" bestFit="1" customWidth="1"/>
    <col min="3" max="3" width="6.00390625" style="0" bestFit="1" customWidth="1"/>
    <col min="4" max="4" width="14.421875" style="0" customWidth="1"/>
    <col min="5" max="5" width="8.421875" style="0" bestFit="1" customWidth="1"/>
    <col min="6" max="6" width="10.57421875" style="0" bestFit="1" customWidth="1"/>
    <col min="7" max="7" width="10.7109375" style="0" bestFit="1" customWidth="1"/>
    <col min="8" max="8" width="12.57421875" style="2" bestFit="1" customWidth="1"/>
    <col min="9" max="9" width="12.7109375" style="2" bestFit="1" customWidth="1"/>
    <col min="10" max="10" width="11.28125" style="0" bestFit="1" customWidth="1"/>
    <col min="11" max="11" width="34.7109375" style="0" customWidth="1"/>
  </cols>
  <sheetData>
    <row r="1" spans="1:10" ht="15">
      <c r="A1" s="4" t="s">
        <v>7</v>
      </c>
      <c r="B1" s="4"/>
      <c r="C1" s="4"/>
      <c r="D1" s="4"/>
      <c r="E1" s="5"/>
      <c r="F1" s="5"/>
      <c r="G1" s="5"/>
      <c r="H1" s="5"/>
      <c r="I1" s="6"/>
      <c r="J1" s="4"/>
    </row>
    <row r="2" spans="5:10" ht="15">
      <c r="E2" t="s">
        <v>4</v>
      </c>
      <c r="F2" t="s">
        <v>5</v>
      </c>
      <c r="G2" t="s">
        <v>6</v>
      </c>
      <c r="H2" s="2" t="s">
        <v>11</v>
      </c>
      <c r="I2" s="2" t="s">
        <v>12</v>
      </c>
      <c r="J2" t="s">
        <v>16</v>
      </c>
    </row>
    <row r="3" spans="1:11" ht="15">
      <c r="A3" t="s">
        <v>1</v>
      </c>
      <c r="B3">
        <v>5</v>
      </c>
      <c r="C3" t="s">
        <v>0</v>
      </c>
      <c r="E3">
        <v>5</v>
      </c>
      <c r="F3" s="2">
        <v>1200</v>
      </c>
      <c r="G3">
        <v>5</v>
      </c>
      <c r="I3" s="2">
        <f>G3*D4</f>
        <v>300</v>
      </c>
      <c r="J3" s="3">
        <f>I3+I5</f>
        <v>-5600</v>
      </c>
      <c r="K3" s="7"/>
    </row>
    <row r="4" spans="1:7" ht="15">
      <c r="A4" t="s">
        <v>2</v>
      </c>
      <c r="B4">
        <v>5</v>
      </c>
      <c r="C4" t="s">
        <v>0</v>
      </c>
      <c r="D4" s="1">
        <v>60</v>
      </c>
      <c r="F4" s="2">
        <v>1200</v>
      </c>
      <c r="G4">
        <v>5</v>
      </c>
    </row>
    <row r="5" spans="1:11" ht="15">
      <c r="A5" t="s">
        <v>3</v>
      </c>
      <c r="B5">
        <v>5</v>
      </c>
      <c r="C5" t="s">
        <v>0</v>
      </c>
      <c r="D5" s="2">
        <v>1000</v>
      </c>
      <c r="F5" s="2">
        <v>1200</v>
      </c>
      <c r="G5">
        <v>-5</v>
      </c>
      <c r="H5" s="2">
        <f>G5*F5</f>
        <v>-6000</v>
      </c>
      <c r="I5" s="2">
        <f>H5-J5</f>
        <v>-5900</v>
      </c>
      <c r="J5" s="9">
        <v>-100</v>
      </c>
      <c r="K5" s="8" t="s">
        <v>29</v>
      </c>
    </row>
    <row r="6" spans="4:11" ht="15">
      <c r="D6" s="2"/>
      <c r="F6" s="2"/>
      <c r="J6" s="9"/>
      <c r="K6" s="8"/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1" ht="15">
      <c r="A11" t="s">
        <v>30</v>
      </c>
    </row>
    <row r="13" spans="1:10" ht="15">
      <c r="A13" s="4" t="s">
        <v>8</v>
      </c>
      <c r="B13" s="4"/>
      <c r="C13" s="4"/>
      <c r="D13" s="4"/>
      <c r="E13" s="5"/>
      <c r="F13" s="5"/>
      <c r="G13" s="5"/>
      <c r="H13" s="5"/>
      <c r="I13" s="6"/>
      <c r="J13" s="4"/>
    </row>
    <row r="14" spans="5:10" ht="15">
      <c r="E14" t="s">
        <v>4</v>
      </c>
      <c r="F14" t="s">
        <v>5</v>
      </c>
      <c r="G14" t="s">
        <v>6</v>
      </c>
      <c r="H14" s="2" t="s">
        <v>11</v>
      </c>
      <c r="I14" s="2" t="s">
        <v>12</v>
      </c>
      <c r="J14" t="s">
        <v>16</v>
      </c>
    </row>
    <row r="15" spans="1:10" ht="15">
      <c r="A15" t="s">
        <v>1</v>
      </c>
      <c r="B15">
        <v>5</v>
      </c>
      <c r="C15" t="s">
        <v>0</v>
      </c>
      <c r="E15">
        <v>5</v>
      </c>
      <c r="F15" s="2">
        <v>1200</v>
      </c>
      <c r="G15">
        <v>5</v>
      </c>
      <c r="I15" s="2">
        <f>G15*D16</f>
        <v>300</v>
      </c>
      <c r="J15" s="3">
        <f>SUM(I15:I16)</f>
        <v>-5600</v>
      </c>
    </row>
    <row r="16" spans="1:11" ht="15">
      <c r="A16" t="s">
        <v>2</v>
      </c>
      <c r="B16">
        <v>5</v>
      </c>
      <c r="C16" t="s">
        <v>0</v>
      </c>
      <c r="D16" s="1">
        <v>60</v>
      </c>
      <c r="F16" s="2">
        <v>1200</v>
      </c>
      <c r="G16">
        <v>-5</v>
      </c>
      <c r="H16" s="2">
        <f>G16*F16</f>
        <v>-6000</v>
      </c>
      <c r="I16" s="2">
        <f>H16-J16</f>
        <v>-5900</v>
      </c>
      <c r="J16" s="9">
        <v>-100</v>
      </c>
      <c r="K16" s="8" t="s">
        <v>29</v>
      </c>
    </row>
    <row r="17" spans="4:6" ht="15">
      <c r="D17" s="2"/>
      <c r="F17" s="2"/>
    </row>
    <row r="19" spans="1:10" ht="15">
      <c r="A19" s="4" t="s">
        <v>9</v>
      </c>
      <c r="B19" s="4"/>
      <c r="C19" s="4"/>
      <c r="D19" s="4"/>
      <c r="E19" s="5"/>
      <c r="F19" s="5"/>
      <c r="G19" s="5"/>
      <c r="H19" s="5"/>
      <c r="I19" s="6"/>
      <c r="J19" s="4"/>
    </row>
    <row r="20" spans="5:10" ht="15">
      <c r="E20" t="s">
        <v>4</v>
      </c>
      <c r="F20" t="s">
        <v>5</v>
      </c>
      <c r="G20" t="s">
        <v>6</v>
      </c>
      <c r="H20" s="2" t="s">
        <v>11</v>
      </c>
      <c r="I20" s="2" t="s">
        <v>12</v>
      </c>
      <c r="J20" t="s">
        <v>16</v>
      </c>
    </row>
    <row r="21" spans="1:10" ht="15">
      <c r="A21" t="s">
        <v>1</v>
      </c>
      <c r="B21">
        <v>5</v>
      </c>
      <c r="C21" t="s">
        <v>0</v>
      </c>
      <c r="E21">
        <v>5</v>
      </c>
      <c r="F21" s="2">
        <v>1200</v>
      </c>
      <c r="G21">
        <v>5</v>
      </c>
      <c r="I21" s="2">
        <f>G21*F21</f>
        <v>6000</v>
      </c>
      <c r="J21" s="3">
        <f>SUM(I21:I23)</f>
        <v>100</v>
      </c>
    </row>
    <row r="22" spans="1:8" ht="15">
      <c r="A22" t="s">
        <v>2</v>
      </c>
      <c r="B22">
        <v>5</v>
      </c>
      <c r="C22" t="s">
        <v>0</v>
      </c>
      <c r="D22" s="1" t="s">
        <v>10</v>
      </c>
      <c r="F22" s="2">
        <v>1200</v>
      </c>
      <c r="G22">
        <v>5</v>
      </c>
      <c r="H22" s="2">
        <v>6000</v>
      </c>
    </row>
    <row r="23" spans="1:11" ht="15">
      <c r="A23" t="s">
        <v>3</v>
      </c>
      <c r="B23">
        <v>5</v>
      </c>
      <c r="C23" t="s">
        <v>0</v>
      </c>
      <c r="D23" s="2"/>
      <c r="F23" s="2">
        <v>1200</v>
      </c>
      <c r="G23">
        <v>-5</v>
      </c>
      <c r="H23" s="2">
        <f>G23*F23</f>
        <v>-6000</v>
      </c>
      <c r="I23" s="2">
        <f>H23-J23</f>
        <v>-5900</v>
      </c>
      <c r="J23" s="9">
        <v>-100</v>
      </c>
      <c r="K23" s="8" t="s">
        <v>29</v>
      </c>
    </row>
    <row r="26" spans="1:10" ht="15">
      <c r="A26" s="4" t="s">
        <v>13</v>
      </c>
      <c r="B26" s="4"/>
      <c r="C26" s="4"/>
      <c r="D26" s="4"/>
      <c r="E26" s="5"/>
      <c r="F26" s="5"/>
      <c r="G26" s="5"/>
      <c r="H26" s="5"/>
      <c r="I26" s="6"/>
      <c r="J26" s="4"/>
    </row>
    <row r="27" spans="5:10" ht="15">
      <c r="E27" t="s">
        <v>4</v>
      </c>
      <c r="F27" t="s">
        <v>5</v>
      </c>
      <c r="G27" t="s">
        <v>6</v>
      </c>
      <c r="H27" s="2" t="s">
        <v>11</v>
      </c>
      <c r="I27" s="2" t="s">
        <v>12</v>
      </c>
      <c r="J27" t="s">
        <v>16</v>
      </c>
    </row>
    <row r="28" spans="1:10" ht="15">
      <c r="A28" t="s">
        <v>1</v>
      </c>
      <c r="B28">
        <v>5</v>
      </c>
      <c r="C28" t="s">
        <v>0</v>
      </c>
      <c r="E28">
        <v>5</v>
      </c>
      <c r="F28" s="2">
        <v>1200</v>
      </c>
      <c r="I28" s="2">
        <v>0</v>
      </c>
      <c r="J28" s="3">
        <f>SUM(I28:I29)</f>
        <v>0</v>
      </c>
    </row>
    <row r="29" spans="1:10" ht="15">
      <c r="A29" t="s">
        <v>2</v>
      </c>
      <c r="B29">
        <v>5</v>
      </c>
      <c r="C29" t="s">
        <v>0</v>
      </c>
      <c r="D29" s="1" t="s">
        <v>10</v>
      </c>
      <c r="F29" s="2">
        <v>1200</v>
      </c>
      <c r="H29" s="2">
        <v>0</v>
      </c>
      <c r="J29" s="3">
        <f>H29-I29</f>
        <v>0</v>
      </c>
    </row>
    <row r="30" spans="4:6" ht="15">
      <c r="D30" s="2"/>
      <c r="F30" s="2"/>
    </row>
  </sheetData>
  <sheetProtection/>
  <printOptions/>
  <pageMargins left="0.7" right="0.7" top="0.75" bottom="0.75" header="0.3" footer="0.3"/>
  <pageSetup horizontalDpi="90" verticalDpi="90" orientation="landscape" r:id="rId3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3.8515625" style="0" bestFit="1" customWidth="1"/>
    <col min="2" max="2" width="2.00390625" style="0" bestFit="1" customWidth="1"/>
    <col min="3" max="3" width="6.00390625" style="0" bestFit="1" customWidth="1"/>
    <col min="4" max="4" width="14.421875" style="0" customWidth="1"/>
    <col min="5" max="5" width="8.421875" style="0" bestFit="1" customWidth="1"/>
    <col min="6" max="6" width="10.57421875" style="0" bestFit="1" customWidth="1"/>
    <col min="7" max="7" width="10.57421875" style="0" customWidth="1"/>
    <col min="8" max="8" width="10.7109375" style="0" bestFit="1" customWidth="1"/>
    <col min="9" max="9" width="12.57421875" style="2" bestFit="1" customWidth="1"/>
    <col min="10" max="10" width="12.7109375" style="2" bestFit="1" customWidth="1"/>
    <col min="11" max="11" width="11.28125" style="0" bestFit="1" customWidth="1"/>
  </cols>
  <sheetData>
    <row r="1" spans="1:11" ht="15">
      <c r="A1" s="4" t="s">
        <v>17</v>
      </c>
      <c r="B1" s="4"/>
      <c r="C1" s="4"/>
      <c r="D1" s="4"/>
      <c r="E1" s="5"/>
      <c r="F1" s="5"/>
      <c r="G1" s="5"/>
      <c r="H1" s="5"/>
      <c r="I1" s="5"/>
      <c r="J1" s="6"/>
      <c r="K1" s="4"/>
    </row>
    <row r="2" spans="1:11" ht="15">
      <c r="A2" t="s">
        <v>15</v>
      </c>
      <c r="E2" t="s">
        <v>4</v>
      </c>
      <c r="F2" t="s">
        <v>5</v>
      </c>
      <c r="G2" t="s">
        <v>14</v>
      </c>
      <c r="H2" t="s">
        <v>6</v>
      </c>
      <c r="I2" s="2" t="s">
        <v>11</v>
      </c>
      <c r="J2" s="2" t="s">
        <v>12</v>
      </c>
      <c r="K2" t="s">
        <v>16</v>
      </c>
    </row>
    <row r="3" spans="1:11" ht="15">
      <c r="A3" t="s">
        <v>1</v>
      </c>
      <c r="B3">
        <v>5</v>
      </c>
      <c r="C3" t="s">
        <v>0</v>
      </c>
      <c r="E3">
        <v>5</v>
      </c>
      <c r="F3" s="2">
        <v>1000</v>
      </c>
      <c r="G3" s="2">
        <v>800</v>
      </c>
      <c r="H3">
        <v>5</v>
      </c>
      <c r="J3" s="2">
        <f>H3*D4</f>
        <v>300</v>
      </c>
      <c r="K3" s="3">
        <f>J3+J4+J5</f>
        <v>-4600</v>
      </c>
    </row>
    <row r="4" spans="1:11" ht="15">
      <c r="A4" t="s">
        <v>2</v>
      </c>
      <c r="B4">
        <v>5</v>
      </c>
      <c r="C4" t="s">
        <v>0</v>
      </c>
      <c r="D4" s="1">
        <v>60</v>
      </c>
      <c r="F4" s="2">
        <v>1000</v>
      </c>
      <c r="G4" s="2">
        <v>800</v>
      </c>
      <c r="H4">
        <v>5</v>
      </c>
      <c r="K4" s="1">
        <f>D4*B4-J3</f>
        <v>0</v>
      </c>
    </row>
    <row r="5" spans="1:12" ht="15">
      <c r="A5" t="s">
        <v>3</v>
      </c>
      <c r="B5">
        <v>5</v>
      </c>
      <c r="C5" t="s">
        <v>0</v>
      </c>
      <c r="D5" s="2">
        <v>1000</v>
      </c>
      <c r="F5" s="2">
        <v>1000</v>
      </c>
      <c r="G5" s="2">
        <v>800</v>
      </c>
      <c r="H5">
        <v>-5</v>
      </c>
      <c r="I5" s="2">
        <f>H5*F5</f>
        <v>-5000</v>
      </c>
      <c r="J5" s="2">
        <f>I5+100</f>
        <v>-4900</v>
      </c>
      <c r="K5" s="3">
        <f>I5-J5</f>
        <v>-100</v>
      </c>
      <c r="L5" t="s">
        <v>25</v>
      </c>
    </row>
    <row r="7" spans="1:11" ht="15">
      <c r="A7" s="4" t="s">
        <v>18</v>
      </c>
      <c r="B7" s="4"/>
      <c r="C7" s="4"/>
      <c r="D7" s="4"/>
      <c r="E7" s="5"/>
      <c r="F7" s="5"/>
      <c r="G7" s="5"/>
      <c r="H7" s="5"/>
      <c r="I7" s="5"/>
      <c r="J7" s="6"/>
      <c r="K7" s="4"/>
    </row>
    <row r="8" spans="1:11" ht="15">
      <c r="A8" t="s">
        <v>15</v>
      </c>
      <c r="E8" t="s">
        <v>4</v>
      </c>
      <c r="F8" t="s">
        <v>5</v>
      </c>
      <c r="G8" t="s">
        <v>14</v>
      </c>
      <c r="H8" t="s">
        <v>6</v>
      </c>
      <c r="I8" s="2" t="s">
        <v>11</v>
      </c>
      <c r="J8" s="2" t="s">
        <v>12</v>
      </c>
      <c r="K8" t="s">
        <v>16</v>
      </c>
    </row>
    <row r="9" spans="1:11" ht="15">
      <c r="A9" t="s">
        <v>1</v>
      </c>
      <c r="B9">
        <v>5</v>
      </c>
      <c r="C9" t="s">
        <v>0</v>
      </c>
      <c r="E9">
        <v>5</v>
      </c>
      <c r="F9" s="2">
        <v>1000</v>
      </c>
      <c r="G9" s="2">
        <v>1200</v>
      </c>
      <c r="H9">
        <v>5</v>
      </c>
      <c r="J9" s="2">
        <f>H9*D10</f>
        <v>300</v>
      </c>
      <c r="K9" s="3">
        <f>J9+J10+J11</f>
        <v>-4600</v>
      </c>
    </row>
    <row r="10" spans="1:11" ht="15">
      <c r="A10" t="s">
        <v>2</v>
      </c>
      <c r="B10">
        <v>5</v>
      </c>
      <c r="C10" t="s">
        <v>0</v>
      </c>
      <c r="D10" s="1">
        <v>60</v>
      </c>
      <c r="F10" s="2">
        <v>1000</v>
      </c>
      <c r="G10" s="2">
        <v>1200</v>
      </c>
      <c r="H10">
        <v>5</v>
      </c>
      <c r="K10" s="1">
        <f>D10*B10-J9</f>
        <v>0</v>
      </c>
    </row>
    <row r="11" spans="1:12" ht="15">
      <c r="A11" t="s">
        <v>3</v>
      </c>
      <c r="B11">
        <v>5</v>
      </c>
      <c r="C11" t="s">
        <v>0</v>
      </c>
      <c r="D11" s="2">
        <v>1000</v>
      </c>
      <c r="F11" s="2">
        <v>1000</v>
      </c>
      <c r="G11" s="2">
        <v>1200</v>
      </c>
      <c r="H11">
        <v>-5</v>
      </c>
      <c r="I11" s="2">
        <f>H11*F11</f>
        <v>-5000</v>
      </c>
      <c r="J11" s="2">
        <f>I11+100</f>
        <v>-4900</v>
      </c>
      <c r="K11" s="3">
        <f>I11-J11</f>
        <v>-100</v>
      </c>
      <c r="L11" t="s">
        <v>25</v>
      </c>
    </row>
    <row r="13" spans="1:11" ht="15">
      <c r="A13" s="4" t="s">
        <v>19</v>
      </c>
      <c r="B13" s="4"/>
      <c r="C13" s="4"/>
      <c r="D13" s="4"/>
      <c r="E13" s="5"/>
      <c r="F13" s="5"/>
      <c r="G13" s="5"/>
      <c r="H13" s="5"/>
      <c r="I13" s="5"/>
      <c r="J13" s="6"/>
      <c r="K13" s="4"/>
    </row>
    <row r="14" spans="5:11" ht="15">
      <c r="E14" t="s">
        <v>4</v>
      </c>
      <c r="F14" t="s">
        <v>5</v>
      </c>
      <c r="G14" t="s">
        <v>14</v>
      </c>
      <c r="H14" t="s">
        <v>6</v>
      </c>
      <c r="I14" s="2" t="s">
        <v>11</v>
      </c>
      <c r="J14" s="2" t="s">
        <v>12</v>
      </c>
      <c r="K14" t="s">
        <v>16</v>
      </c>
    </row>
    <row r="15" spans="1:11" ht="15">
      <c r="A15" t="s">
        <v>1</v>
      </c>
      <c r="B15">
        <v>5</v>
      </c>
      <c r="C15" t="s">
        <v>0</v>
      </c>
      <c r="E15">
        <v>5</v>
      </c>
      <c r="F15" s="2">
        <v>1000</v>
      </c>
      <c r="G15" s="2">
        <v>800</v>
      </c>
      <c r="H15">
        <v>5</v>
      </c>
      <c r="J15" s="2">
        <f>H15*D16</f>
        <v>300</v>
      </c>
      <c r="K15" s="3">
        <f>SUM(J15:J16)</f>
        <v>-4600</v>
      </c>
    </row>
    <row r="16" spans="1:12" ht="15">
      <c r="A16" t="s">
        <v>2</v>
      </c>
      <c r="B16">
        <v>5</v>
      </c>
      <c r="C16" t="s">
        <v>0</v>
      </c>
      <c r="D16" s="1">
        <v>60</v>
      </c>
      <c r="F16" s="2">
        <v>1000</v>
      </c>
      <c r="G16" s="2">
        <v>800</v>
      </c>
      <c r="H16">
        <v>-5</v>
      </c>
      <c r="I16" s="2">
        <f>H16*F16</f>
        <v>-5000</v>
      </c>
      <c r="J16" s="2">
        <f>I16+100</f>
        <v>-4900</v>
      </c>
      <c r="K16" s="3">
        <f>I16-J16</f>
        <v>-100</v>
      </c>
      <c r="L16" t="s">
        <v>25</v>
      </c>
    </row>
    <row r="17" spans="4:7" ht="15">
      <c r="D17" s="2"/>
      <c r="F17" s="2"/>
      <c r="G17" s="2"/>
    </row>
    <row r="18" spans="1:11" ht="15">
      <c r="A18" s="4" t="s">
        <v>20</v>
      </c>
      <c r="B18" s="4"/>
      <c r="C18" s="4"/>
      <c r="D18" s="4"/>
      <c r="E18" s="5"/>
      <c r="F18" s="5"/>
      <c r="G18" s="5"/>
      <c r="H18" s="5"/>
      <c r="I18" s="5"/>
      <c r="J18" s="6"/>
      <c r="K18" s="4"/>
    </row>
    <row r="19" spans="5:11" ht="15">
      <c r="E19" t="s">
        <v>4</v>
      </c>
      <c r="F19" t="s">
        <v>5</v>
      </c>
      <c r="G19" t="s">
        <v>14</v>
      </c>
      <c r="H19" t="s">
        <v>6</v>
      </c>
      <c r="I19" s="2" t="s">
        <v>11</v>
      </c>
      <c r="J19" s="2" t="s">
        <v>12</v>
      </c>
      <c r="K19" t="s">
        <v>16</v>
      </c>
    </row>
    <row r="20" spans="1:11" ht="15">
      <c r="A20" t="s">
        <v>1</v>
      </c>
      <c r="B20">
        <v>5</v>
      </c>
      <c r="C20" t="s">
        <v>0</v>
      </c>
      <c r="E20">
        <v>5</v>
      </c>
      <c r="F20" s="2">
        <v>1000</v>
      </c>
      <c r="G20" s="2">
        <v>1200</v>
      </c>
      <c r="H20">
        <v>5</v>
      </c>
      <c r="J20" s="2">
        <f>H20*D21</f>
        <v>300</v>
      </c>
      <c r="K20" s="3">
        <f>SUM(J20:J21)</f>
        <v>-4600</v>
      </c>
    </row>
    <row r="21" spans="1:12" ht="15">
      <c r="A21" t="s">
        <v>2</v>
      </c>
      <c r="B21">
        <v>5</v>
      </c>
      <c r="C21" t="s">
        <v>0</v>
      </c>
      <c r="D21" s="1">
        <v>60</v>
      </c>
      <c r="F21" s="2">
        <v>1000</v>
      </c>
      <c r="G21" s="2">
        <v>1200</v>
      </c>
      <c r="H21">
        <v>-5</v>
      </c>
      <c r="I21" s="2">
        <f>H21*F21</f>
        <v>-5000</v>
      </c>
      <c r="J21" s="2">
        <f>I21+100</f>
        <v>-4900</v>
      </c>
      <c r="K21" s="3">
        <f>I21-J21</f>
        <v>-100</v>
      </c>
      <c r="L21" t="s">
        <v>25</v>
      </c>
    </row>
    <row r="23" spans="1:11" ht="15">
      <c r="A23" s="4" t="s">
        <v>21</v>
      </c>
      <c r="B23" s="4"/>
      <c r="C23" s="4"/>
      <c r="D23" s="4"/>
      <c r="E23" s="5"/>
      <c r="F23" s="5"/>
      <c r="G23" s="5"/>
      <c r="H23" s="5"/>
      <c r="I23" s="5"/>
      <c r="J23" s="6"/>
      <c r="K23" s="4"/>
    </row>
    <row r="24" spans="5:11" ht="15">
      <c r="E24" t="s">
        <v>4</v>
      </c>
      <c r="F24" t="s">
        <v>5</v>
      </c>
      <c r="G24" t="s">
        <v>14</v>
      </c>
      <c r="H24" t="s">
        <v>6</v>
      </c>
      <c r="I24" s="2" t="s">
        <v>11</v>
      </c>
      <c r="J24" s="2" t="s">
        <v>12</v>
      </c>
      <c r="K24" t="s">
        <v>16</v>
      </c>
    </row>
    <row r="25" spans="1:11" ht="15">
      <c r="A25" t="s">
        <v>1</v>
      </c>
      <c r="B25">
        <v>5</v>
      </c>
      <c r="C25" t="s">
        <v>0</v>
      </c>
      <c r="E25">
        <v>5</v>
      </c>
      <c r="F25" s="2">
        <v>1000</v>
      </c>
      <c r="G25" s="2">
        <v>800</v>
      </c>
      <c r="H25">
        <v>5</v>
      </c>
      <c r="J25" s="2">
        <f>H25*G25</f>
        <v>4000</v>
      </c>
      <c r="K25" s="3">
        <f>J25+J27</f>
        <v>-900</v>
      </c>
    </row>
    <row r="26" spans="1:9" ht="15">
      <c r="A26" t="s">
        <v>2</v>
      </c>
      <c r="B26">
        <v>5</v>
      </c>
      <c r="C26" t="s">
        <v>0</v>
      </c>
      <c r="D26" s="1" t="s">
        <v>10</v>
      </c>
      <c r="F26" s="2">
        <v>1000</v>
      </c>
      <c r="G26" s="2">
        <v>800</v>
      </c>
      <c r="H26">
        <v>5</v>
      </c>
      <c r="I26" s="2">
        <f>H26*G26</f>
        <v>4000</v>
      </c>
    </row>
    <row r="27" spans="1:12" ht="15">
      <c r="A27" t="s">
        <v>3</v>
      </c>
      <c r="B27">
        <v>5</v>
      </c>
      <c r="C27" t="s">
        <v>0</v>
      </c>
      <c r="D27" s="2">
        <v>1000</v>
      </c>
      <c r="F27" s="2">
        <v>1000</v>
      </c>
      <c r="G27" s="2">
        <v>800</v>
      </c>
      <c r="H27">
        <v>-5</v>
      </c>
      <c r="I27" s="2">
        <f>H27*F27</f>
        <v>-5000</v>
      </c>
      <c r="J27" s="2">
        <f>I27+100</f>
        <v>-4900</v>
      </c>
      <c r="K27" s="3">
        <f>I27-J27</f>
        <v>-100</v>
      </c>
      <c r="L27" t="s">
        <v>25</v>
      </c>
    </row>
    <row r="29" spans="1:11" ht="15">
      <c r="A29" s="4" t="s">
        <v>22</v>
      </c>
      <c r="B29" s="4"/>
      <c r="C29" s="4"/>
      <c r="D29" s="4"/>
      <c r="E29" s="5"/>
      <c r="F29" s="5"/>
      <c r="G29" s="5"/>
      <c r="H29" s="5"/>
      <c r="I29" s="5"/>
      <c r="J29" s="6"/>
      <c r="K29" s="4"/>
    </row>
    <row r="30" spans="5:11" ht="15">
      <c r="E30" t="s">
        <v>4</v>
      </c>
      <c r="F30" t="s">
        <v>5</v>
      </c>
      <c r="G30" t="s">
        <v>14</v>
      </c>
      <c r="H30" t="s">
        <v>6</v>
      </c>
      <c r="I30" s="2" t="s">
        <v>11</v>
      </c>
      <c r="J30" s="2" t="s">
        <v>12</v>
      </c>
      <c r="K30" t="s">
        <v>16</v>
      </c>
    </row>
    <row r="31" spans="1:11" ht="15">
      <c r="A31" t="s">
        <v>1</v>
      </c>
      <c r="B31">
        <v>5</v>
      </c>
      <c r="C31" t="s">
        <v>0</v>
      </c>
      <c r="E31">
        <v>5</v>
      </c>
      <c r="F31" s="2">
        <v>1000</v>
      </c>
      <c r="G31" s="2">
        <v>1200</v>
      </c>
      <c r="H31">
        <v>5</v>
      </c>
      <c r="J31" s="2">
        <f>H31*G31</f>
        <v>6000</v>
      </c>
      <c r="K31" s="3">
        <f>J31+J33</f>
        <v>1100</v>
      </c>
    </row>
    <row r="32" spans="1:9" ht="15">
      <c r="A32" t="s">
        <v>2</v>
      </c>
      <c r="B32">
        <v>5</v>
      </c>
      <c r="C32" t="s">
        <v>0</v>
      </c>
      <c r="D32" s="1" t="s">
        <v>10</v>
      </c>
      <c r="F32" s="2">
        <v>1000</v>
      </c>
      <c r="G32" s="2">
        <v>1200</v>
      </c>
      <c r="H32">
        <v>5</v>
      </c>
      <c r="I32" s="2">
        <f>H32*G32</f>
        <v>6000</v>
      </c>
    </row>
    <row r="33" spans="1:12" ht="15">
      <c r="A33" t="s">
        <v>3</v>
      </c>
      <c r="B33">
        <v>5</v>
      </c>
      <c r="C33" t="s">
        <v>0</v>
      </c>
      <c r="D33" s="2">
        <v>1000</v>
      </c>
      <c r="F33" s="2">
        <v>1000</v>
      </c>
      <c r="G33" s="2">
        <v>1200</v>
      </c>
      <c r="H33">
        <v>-5</v>
      </c>
      <c r="I33" s="2">
        <f>H33*F33</f>
        <v>-5000</v>
      </c>
      <c r="J33" s="2">
        <f>I33+100</f>
        <v>-4900</v>
      </c>
      <c r="K33" s="3">
        <f>I33-J33</f>
        <v>-100</v>
      </c>
      <c r="L33" t="s">
        <v>25</v>
      </c>
    </row>
    <row r="35" spans="1:11" ht="15">
      <c r="A35" s="4" t="s">
        <v>23</v>
      </c>
      <c r="B35" s="4"/>
      <c r="C35" s="4"/>
      <c r="D35" s="4"/>
      <c r="E35" s="5"/>
      <c r="F35" s="5"/>
      <c r="G35" s="5"/>
      <c r="H35" s="5"/>
      <c r="I35" s="5"/>
      <c r="J35" s="6"/>
      <c r="K35" s="4"/>
    </row>
    <row r="36" spans="5:11" ht="15">
      <c r="E36" t="s">
        <v>4</v>
      </c>
      <c r="F36" t="s">
        <v>5</v>
      </c>
      <c r="G36" t="s">
        <v>14</v>
      </c>
      <c r="H36" t="s">
        <v>6</v>
      </c>
      <c r="I36" s="2" t="s">
        <v>11</v>
      </c>
      <c r="J36" s="2" t="s">
        <v>12</v>
      </c>
      <c r="K36" t="s">
        <v>16</v>
      </c>
    </row>
    <row r="37" spans="1:11" ht="15">
      <c r="A37" t="s">
        <v>1</v>
      </c>
      <c r="B37">
        <v>5</v>
      </c>
      <c r="C37" t="s">
        <v>0</v>
      </c>
      <c r="E37">
        <v>5</v>
      </c>
      <c r="F37" s="2">
        <v>1000</v>
      </c>
      <c r="G37" s="2">
        <v>800</v>
      </c>
      <c r="H37">
        <v>0</v>
      </c>
      <c r="J37" s="2">
        <f>H37*G37</f>
        <v>0</v>
      </c>
      <c r="K37" s="3">
        <f>SUM(J37:J38)</f>
        <v>0</v>
      </c>
    </row>
    <row r="38" spans="1:12" ht="15">
      <c r="A38" t="s">
        <v>2</v>
      </c>
      <c r="B38">
        <v>5</v>
      </c>
      <c r="C38" t="s">
        <v>0</v>
      </c>
      <c r="D38" s="1" t="s">
        <v>10</v>
      </c>
      <c r="F38" s="2">
        <v>1000</v>
      </c>
      <c r="G38" s="2">
        <v>800</v>
      </c>
      <c r="H38">
        <v>0</v>
      </c>
      <c r="I38" s="2">
        <f>H38*F38</f>
        <v>0</v>
      </c>
      <c r="J38" s="2">
        <v>0</v>
      </c>
      <c r="K38" s="3">
        <f>I38-J38</f>
        <v>0</v>
      </c>
      <c r="L38" t="s">
        <v>25</v>
      </c>
    </row>
    <row r="39" spans="4:7" ht="15">
      <c r="D39" s="2"/>
      <c r="F39" s="2"/>
      <c r="G39" s="2"/>
    </row>
    <row r="40" spans="1:11" ht="15">
      <c r="A40" s="4" t="s">
        <v>24</v>
      </c>
      <c r="B40" s="4"/>
      <c r="C40" s="4"/>
      <c r="D40" s="4"/>
      <c r="E40" s="5"/>
      <c r="F40" s="5"/>
      <c r="G40" s="5"/>
      <c r="H40" s="5"/>
      <c r="I40" s="5"/>
      <c r="J40" s="6"/>
      <c r="K40" s="4"/>
    </row>
    <row r="41" spans="5:11" ht="15">
      <c r="E41" t="s">
        <v>4</v>
      </c>
      <c r="F41" t="s">
        <v>5</v>
      </c>
      <c r="H41" t="s">
        <v>6</v>
      </c>
      <c r="I41" s="2" t="s">
        <v>11</v>
      </c>
      <c r="J41" s="2" t="s">
        <v>12</v>
      </c>
      <c r="K41" t="s">
        <v>16</v>
      </c>
    </row>
    <row r="42" spans="1:11" ht="15">
      <c r="A42" t="s">
        <v>1</v>
      </c>
      <c r="B42">
        <v>5</v>
      </c>
      <c r="C42" t="s">
        <v>0</v>
      </c>
      <c r="E42">
        <v>5</v>
      </c>
      <c r="F42" s="2">
        <v>1000</v>
      </c>
      <c r="G42" s="2">
        <v>1200</v>
      </c>
      <c r="H42">
        <v>0</v>
      </c>
      <c r="J42" s="2">
        <f>H42*G42</f>
        <v>0</v>
      </c>
      <c r="K42" s="3">
        <f>SUM(J42:J43)</f>
        <v>0</v>
      </c>
    </row>
    <row r="43" spans="1:12" ht="15">
      <c r="A43" t="s">
        <v>2</v>
      </c>
      <c r="B43">
        <v>5</v>
      </c>
      <c r="C43" t="s">
        <v>0</v>
      </c>
      <c r="D43" s="1" t="s">
        <v>10</v>
      </c>
      <c r="F43" s="2">
        <v>1000</v>
      </c>
      <c r="G43" s="2">
        <v>1200</v>
      </c>
      <c r="H43">
        <v>0</v>
      </c>
      <c r="I43" s="2">
        <f>H43*F43</f>
        <v>0</v>
      </c>
      <c r="J43" s="2">
        <v>0</v>
      </c>
      <c r="K43" s="3">
        <f>I43-J43</f>
        <v>0</v>
      </c>
      <c r="L43" t="s">
        <v>25</v>
      </c>
    </row>
  </sheetData>
  <sheetProtection/>
  <printOptions/>
  <pageMargins left="0.7" right="0.7" top="0.75" bottom="0.75" header="0.3" footer="0.3"/>
  <pageSetup horizontalDpi="90" verticalDpi="90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DSWG 080811</cp:lastModifiedBy>
  <dcterms:created xsi:type="dcterms:W3CDTF">2011-04-20T15:44:05Z</dcterms:created>
  <dcterms:modified xsi:type="dcterms:W3CDTF">2011-08-09T20:58:18Z</dcterms:modified>
  <cp:category/>
  <cp:version/>
  <cp:contentType/>
  <cp:contentStatus/>
</cp:coreProperties>
</file>