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55" yWindow="195" windowWidth="14370" windowHeight="14430" tabRatio="661" activeTab="1"/>
  </bookViews>
  <sheets>
    <sheet name=" Summary" sheetId="1" r:id="rId1"/>
    <sheet name="Detail" sheetId="2" r:id="rId2"/>
  </sheets>
  <definedNames>
    <definedName name="CRCount">'Detail'!#REF!</definedName>
    <definedName name="CRCount2">'Detail'!#REF!</definedName>
    <definedName name="ERCOTBenefit">'Detail'!$C$67</definedName>
    <definedName name="ERCOTCost">'Detail'!$C$54</definedName>
    <definedName name="ERCOTOCost">'Detail'!$C$54</definedName>
    <definedName name="ERCOTPCost">'Detail'!#REF!</definedName>
    <definedName name="HighPct">'Detail'!#REF!</definedName>
    <definedName name="Impact_List">'Detail'!$A$109:$E$128</definedName>
    <definedName name="LowPct">'Detail'!#REF!</definedName>
    <definedName name="MarketBenefit">'Detail'!$C$91</definedName>
    <definedName name="MarketCost">'Detail'!$C$81</definedName>
    <definedName name="MarketOCost">'Detail'!$C$81</definedName>
    <definedName name="MarketPCost">'Detail'!$C$75</definedName>
    <definedName name="MedPct">'Detail'!#REF!</definedName>
    <definedName name="NPVRate">' Summary'!$E$66</definedName>
    <definedName name="_xlnm.Print_Area" localSheetId="1">'Detail'!$A$1:$J$107</definedName>
    <definedName name="_xlnm.Print_Titles" localSheetId="0">' Summary'!$1:$2</definedName>
    <definedName name="_xlnm.Print_Titles" localSheetId="1">'Detail'!$1:$2</definedName>
    <definedName name="ProjectNumber">CONCATENATE("'"&amp;#REF!&amp;"Project"&amp;"'")</definedName>
    <definedName name="QSECount">'Detail'!$E$74</definedName>
    <definedName name="RESCount">'Detail'!#REF!</definedName>
    <definedName name="Skills">#REF!</definedName>
    <definedName name="TDSPCount">'Detail'!#REF!</definedName>
  </definedNames>
  <calcPr fullCalcOnLoad="1"/>
</workbook>
</file>

<file path=xl/sharedStrings.xml><?xml version="1.0" encoding="utf-8"?>
<sst xmlns="http://schemas.openxmlformats.org/spreadsheetml/2006/main" count="181" uniqueCount="120">
  <si>
    <t>Sponsor's Name:</t>
  </si>
  <si>
    <t xml:space="preserve">  </t>
  </si>
  <si>
    <t>Estimator's Name:</t>
  </si>
  <si>
    <t>Estimate Date:</t>
  </si>
  <si>
    <t xml:space="preserve">Project Title:  </t>
  </si>
  <si>
    <t>Total Cost</t>
  </si>
  <si>
    <t>Project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</si>
  <si>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</si>
  <si>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</si>
  <si>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</si>
  <si>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</si>
  <si>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</si>
  <si>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</si>
  <si>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</si>
  <si>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</si>
  <si>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</si>
  <si>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</si>
  <si>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</si>
  <si>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</si>
  <si>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</si>
  <si>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</si>
  <si>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</si>
  <si>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</si>
  <si>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</si>
  <si>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</si>
  <si>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</si>
  <si>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</si>
  <si>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</si>
  <si>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</si>
  <si>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</si>
  <si>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</si>
  <si>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</si>
  <si>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</si>
  <si>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</si>
  <si>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</si>
  <si>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</si>
  <si>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</si>
  <si>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</si>
  <si>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</si>
  <si>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</si>
  <si>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</si>
  <si>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</si>
  <si>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</si>
  <si>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</si>
  <si>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</si>
  <si>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</si>
  <si>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</si>
  <si>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</si>
  <si>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</si>
  <si>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</si>
  <si>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</si>
  <si>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</si>
  <si>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</si>
  <si>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</si>
  <si>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</si>
  <si>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</si>
  <si>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</si>
  <si>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</si>
  <si>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</si>
  <si>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</si>
  <si>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</si>
  <si>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</si>
  <si>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</si>
  <si>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Project Costs</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</si>
  <si>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</si>
  <si>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</si>
  <si>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</si>
  <si>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</si>
  <si>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</si>
  <si>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</si>
  <si>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</si>
  <si>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</si>
  <si>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</si>
  <si>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</si>
  <si>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</si>
  <si>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</si>
  <si>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</si>
  <si>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</si>
  <si>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</si>
  <si>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</si>
  <si>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</si>
  <si>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</si>
  <si>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</si>
  <si>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</si>
  <si>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</si>
  <si>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</si>
  <si>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</si>
  <si>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</si>
  <si>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</si>
  <si>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</si>
  <si>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</si>
  <si>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</si>
  <si>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</si>
  <si>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</si>
  <si>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</si>
  <si>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</si>
  <si>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</si>
  <si>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</si>
  <si>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</si>
  <si>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</si>
  <si>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</si>
  <si>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</si>
  <si>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</si>
  <si>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</si>
  <si>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</si>
  <si>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</si>
  <si>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</si>
  <si>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</si>
  <si>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</si>
  <si>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 xml:space="preserve"> </t>
  </si>
  <si>
    <t>Project Title:</t>
  </si>
  <si>
    <t>This project is being considered based on its non-quantified benefits, listed above.
The cost, as noted in the Impact Analysis is between $25k and $35k</t>
  </si>
  <si>
    <t>PRS</t>
  </si>
  <si>
    <t>MISUG/R. Rajagopal</t>
  </si>
  <si>
    <t>NPRR383</t>
  </si>
  <si>
    <t xml:space="preserve">Unconfirmed Trades Reports </t>
  </si>
  <si>
    <t xml:space="preserve">This Nodal Protocol Revision Request (NPRR) creates a new report for unconfirmed trades on the Market Information System (MIS) Certified Area that will provide timely information regarding the trades that have not yet been confirmed for the upcoming hour and all remaining hours of the Reliability Unit Commitment (RUC) Study Period so that Market Participants may make adjustments as necessary to conduct business. </t>
  </si>
  <si>
    <t>This NPRR assists in resolving disputes by indicating which party confirmed and which didn’t confirm specific trades</t>
  </si>
  <si>
    <t>It provides historical information that would be difficult to reconstruct manually</t>
  </si>
  <si>
    <t>An ERCOT report the unconfirmed trades provides an independent source of data, that is otherwise unavailable.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</si>
</sst>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2">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19" fillId="33" borderId="45"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center" vertical="center" wrapText="1"/>
      <protection locked="0"/>
    </xf>
    <xf numFmtId="0" fontId="19" fillId="33" borderId="13" xfId="0" applyFont="1" applyFill="1" applyBorder="1" applyAlignment="1" applyProtection="1">
      <alignment horizontal="center" vertical="center" wrapText="1"/>
      <protection locked="0"/>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0" xfId="0" applyFont="1" applyFill="1" applyBorder="1" applyAlignment="1">
      <alignment wrapText="1"/>
    </xf>
    <xf numFmtId="0" fontId="3" fillId="36" borderId="47" xfId="0" applyFont="1" applyFill="1" applyBorder="1" applyAlignment="1">
      <alignment/>
    </xf>
    <xf numFmtId="0" fontId="3" fillId="36" borderId="48" xfId="0" applyFont="1" applyFill="1" applyBorder="1" applyAlignment="1">
      <alignment/>
    </xf>
    <xf numFmtId="0" fontId="3" fillId="36" borderId="49" xfId="0" applyFont="1" applyFill="1" applyBorder="1" applyAlignment="1">
      <alignment/>
    </xf>
    <xf numFmtId="0" fontId="2" fillId="0" borderId="44" xfId="0" applyFont="1" applyFill="1" applyBorder="1" applyAlignment="1">
      <alignment wrapText="1"/>
    </xf>
    <xf numFmtId="0" fontId="2" fillId="0" borderId="51" xfId="0" applyFont="1" applyFill="1" applyBorder="1" applyAlignment="1">
      <alignment wrapText="1"/>
    </xf>
    <xf numFmtId="0" fontId="2" fillId="0" borderId="52" xfId="0" applyFont="1" applyFill="1" applyBorder="1" applyAlignment="1">
      <alignment wrapText="1"/>
    </xf>
    <xf numFmtId="165" fontId="6" fillId="0" borderId="0" xfId="42" applyNumberFormat="1" applyFont="1" applyFill="1" applyBorder="1" applyAlignment="1">
      <alignment/>
    </xf>
    <xf numFmtId="0" fontId="2" fillId="0" borderId="53" xfId="0" applyFont="1" applyFill="1" applyBorder="1" applyAlignment="1">
      <alignment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0" borderId="44"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8" fillId="35" borderId="57" xfId="0" applyFont="1" applyFill="1" applyBorder="1" applyAlignment="1">
      <alignment horizontal="center"/>
    </xf>
    <xf numFmtId="0" fontId="8" fillId="35" borderId="58" xfId="0" applyFont="1" applyFill="1" applyBorder="1" applyAlignment="1">
      <alignment horizontal="center"/>
    </xf>
    <xf numFmtId="0" fontId="8" fillId="35" borderId="59" xfId="0" applyFont="1" applyFill="1" applyBorder="1" applyAlignment="1">
      <alignment horizontal="center"/>
    </xf>
    <xf numFmtId="0" fontId="5" fillId="0" borderId="16" xfId="0" applyFont="1" applyFill="1" applyBorder="1" applyAlignment="1">
      <alignment horizontal="left" readingOrder="1"/>
    </xf>
    <xf numFmtId="0" fontId="2" fillId="0" borderId="41" xfId="0" applyFont="1" applyFill="1" applyBorder="1" applyAlignment="1">
      <alignment horizontal="center" readingOrder="1"/>
    </xf>
    <xf numFmtId="0" fontId="2" fillId="0" borderId="56" xfId="0" applyFont="1" applyFill="1" applyBorder="1" applyAlignment="1">
      <alignment horizontal="center" readingOrder="1"/>
    </xf>
    <xf numFmtId="0" fontId="8" fillId="0" borderId="60"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6"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6" xfId="0" applyNumberFormat="1" applyFont="1" applyFill="1" applyBorder="1" applyAlignment="1">
      <alignment horizontal="center" readingOrder="1"/>
    </xf>
    <xf numFmtId="0" fontId="2" fillId="37" borderId="53" xfId="0" applyFont="1" applyFill="1" applyBorder="1" applyAlignment="1">
      <alignment vertical="center" wrapText="1"/>
    </xf>
    <xf numFmtId="0" fontId="2" fillId="37" borderId="54" xfId="0" applyFont="1" applyFill="1" applyBorder="1" applyAlignment="1">
      <alignment vertical="center" wrapText="1"/>
    </xf>
    <xf numFmtId="0" fontId="2" fillId="37" borderId="55" xfId="0" applyFont="1" applyFill="1" applyBorder="1" applyAlignment="1">
      <alignmen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0" xfId="0" applyFont="1" applyFill="1" applyBorder="1" applyAlignment="1">
      <alignmen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6" xfId="0" applyFont="1" applyFill="1" applyBorder="1" applyAlignment="1">
      <alignment horizontal="center"/>
    </xf>
    <xf numFmtId="0" fontId="17" fillId="33" borderId="27" xfId="0" applyFont="1" applyFill="1" applyBorder="1" applyAlignment="1">
      <alignment horizontal="left" wrapText="1"/>
    </xf>
    <xf numFmtId="0" fontId="17" fillId="33" borderId="56" xfId="0" applyFont="1" applyFill="1" applyBorder="1" applyAlignment="1">
      <alignment horizontal="left"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4" xfId="0" applyFont="1" applyFill="1" applyBorder="1" applyAlignment="1">
      <alignment vertical="center" wrapText="1"/>
    </xf>
    <xf numFmtId="0" fontId="2" fillId="33" borderId="51" xfId="0" applyFont="1" applyFill="1" applyBorder="1" applyAlignment="1">
      <alignment vertical="center" wrapText="1"/>
    </xf>
    <xf numFmtId="0" fontId="2" fillId="33" borderId="52" xfId="0" applyFont="1" applyFill="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56" xfId="0" applyFill="1" applyBorder="1" applyAlignment="1">
      <alignment horizont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1" xfId="0" applyFont="1" applyBorder="1" applyAlignment="1">
      <alignment horizontal="center" wrapText="1"/>
    </xf>
    <xf numFmtId="0" fontId="0" fillId="0" borderId="62" xfId="0" applyBorder="1" applyAlignment="1">
      <alignment horizont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0"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PageLayoutView="0" workbookViewId="0" topLeftCell="A1">
      <selection activeCell="A19" sqref="A19:IV23"/>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5" t="s">
        <v>51</v>
      </c>
      <c r="B1" s="156"/>
      <c r="C1" s="156"/>
      <c r="D1" s="156"/>
      <c r="E1" s="156"/>
      <c r="F1" s="156"/>
      <c r="G1" s="156"/>
      <c r="H1" s="157"/>
      <c r="I1" s="6"/>
      <c r="O1" s="7"/>
    </row>
    <row r="2" spans="1:15" ht="15" customHeight="1" thickBot="1" thickTop="1">
      <c r="A2" s="161"/>
      <c r="B2" s="161"/>
      <c r="C2" s="161"/>
      <c r="D2" s="161"/>
      <c r="E2" s="161"/>
      <c r="F2" s="161"/>
      <c r="G2" s="161"/>
      <c r="H2" s="161"/>
      <c r="I2" s="6"/>
      <c r="O2" s="7"/>
    </row>
    <row r="3" spans="1:15" ht="16.5" thickBot="1">
      <c r="A3" s="139" t="s">
        <v>41</v>
      </c>
      <c r="B3" s="140"/>
      <c r="C3" s="140"/>
      <c r="D3" s="140"/>
      <c r="E3" s="140"/>
      <c r="F3" s="140"/>
      <c r="G3" s="140"/>
      <c r="H3" s="141"/>
      <c r="I3" s="6"/>
      <c r="M3" s="8"/>
      <c r="N3" s="1"/>
      <c r="O3" s="7"/>
    </row>
    <row r="4" spans="1:15" ht="24" customHeight="1">
      <c r="A4" s="22" t="s">
        <v>17</v>
      </c>
      <c r="B4" s="101" t="str">
        <f>IF(ISBLANK(Detail!B3),"",Detail!B3)</f>
        <v>NPRR383</v>
      </c>
      <c r="C4" s="162" t="s">
        <v>1</v>
      </c>
      <c r="D4" s="163"/>
      <c r="E4" s="158" t="s">
        <v>2</v>
      </c>
      <c r="F4" s="158"/>
      <c r="G4" s="159" t="str">
        <f>IF(ISBLANK(Detail!F4),"",Detail!F4)</f>
        <v>MISUG/R. Rajagopal</v>
      </c>
      <c r="H4" s="160"/>
      <c r="I4" s="9"/>
      <c r="O4" s="7"/>
    </row>
    <row r="5" spans="1:15" ht="12.75">
      <c r="A5" s="175" t="s">
        <v>4</v>
      </c>
      <c r="B5" s="169" t="str">
        <f>IF(ISBLANK(Detail!D3),"",Detail!D3)</f>
        <v>Unconfirmed Trades Reports </v>
      </c>
      <c r="C5" s="170"/>
      <c r="D5" s="171"/>
      <c r="E5" s="164" t="s">
        <v>0</v>
      </c>
      <c r="F5" s="165"/>
      <c r="G5" s="159" t="str">
        <f>IF(ISBLANK(Detail!B4),"",Detail!B4)</f>
        <v>PRS</v>
      </c>
      <c r="H5" s="160"/>
      <c r="I5" s="9"/>
      <c r="O5" s="7"/>
    </row>
    <row r="6" spans="1:15" ht="12.75">
      <c r="A6" s="176"/>
      <c r="B6" s="172"/>
      <c r="C6" s="173"/>
      <c r="D6" s="174"/>
      <c r="E6" s="164" t="s">
        <v>3</v>
      </c>
      <c r="F6" s="165"/>
      <c r="G6" s="177">
        <f>IF(ISBLANK(Detail!D4),"",Detail!D4)</f>
        <v>40738</v>
      </c>
      <c r="H6" s="178"/>
      <c r="I6" s="9"/>
      <c r="O6" s="7"/>
    </row>
    <row r="7" spans="1:15" ht="80.25" customHeight="1">
      <c r="A7" s="92" t="s">
        <v>52</v>
      </c>
      <c r="B7" s="166" t="str">
        <f>IF(ISBLANK(Detail!B5),"",Detail!B5)</f>
        <v>This Nodal Protocol Revision Request (NPRR) creates a new report for unconfirmed trades on the Market Information System (MIS) Certified Area that will provide timely information regarding the trades that have not yet been confirmed for the upcoming hour and all remaining hours of the Reliability Unit Commitment (RUC) Study Period so that Market Participants may make adjustments as necessary to conduct business. </v>
      </c>
      <c r="C7" s="167"/>
      <c r="D7" s="167"/>
      <c r="E7" s="167"/>
      <c r="F7" s="167"/>
      <c r="G7" s="167"/>
      <c r="H7" s="168"/>
      <c r="I7" s="9"/>
      <c r="O7" s="7"/>
    </row>
    <row r="8" spans="1:15" ht="9.75" customHeight="1" thickBot="1">
      <c r="A8" s="10"/>
      <c r="B8" s="10"/>
      <c r="C8" s="10"/>
      <c r="D8" s="10"/>
      <c r="E8" s="10"/>
      <c r="F8" s="10"/>
      <c r="G8" s="10"/>
      <c r="H8" s="10"/>
      <c r="I8" s="9"/>
      <c r="O8" s="7"/>
    </row>
    <row r="9" spans="1:9" ht="15" customHeight="1" thickBot="1">
      <c r="A9" s="139" t="s">
        <v>55</v>
      </c>
      <c r="B9" s="140"/>
      <c r="C9" s="140"/>
      <c r="D9" s="140"/>
      <c r="E9" s="140"/>
      <c r="F9" s="140"/>
      <c r="G9" s="140"/>
      <c r="H9" s="141"/>
      <c r="I9" s="9"/>
    </row>
    <row r="10" spans="1:9" ht="6.75" customHeight="1">
      <c r="A10" s="24"/>
      <c r="B10" s="25"/>
      <c r="C10" s="25"/>
      <c r="D10" s="25"/>
      <c r="E10" s="25"/>
      <c r="F10" s="25"/>
      <c r="G10" s="20"/>
      <c r="H10" s="19"/>
      <c r="I10" s="9"/>
    </row>
    <row r="11" spans="1:9" ht="25.5" customHeight="1">
      <c r="A11" s="149" t="str">
        <f>IF(ISBLANK(Detail!B9),"","1 - "&amp;Detail!B9)</f>
        <v>1 - This NPRR assists in resolving disputes by indicating which party confirmed and which didn’t confirm specific trades</v>
      </c>
      <c r="B11" s="150"/>
      <c r="C11" s="150"/>
      <c r="D11" s="150"/>
      <c r="E11" s="150"/>
      <c r="F11" s="150"/>
      <c r="G11" s="150"/>
      <c r="H11" s="151"/>
      <c r="I11" s="9"/>
    </row>
    <row r="12" spans="1:9" ht="25.5" customHeight="1">
      <c r="A12" s="152" t="str">
        <f>IF(ISBLANK(Detail!B10),"","2 - "&amp;Detail!B10)</f>
        <v>2 - It provides historical information that would be difficult to reconstruct manually</v>
      </c>
      <c r="B12" s="153"/>
      <c r="C12" s="153"/>
      <c r="D12" s="153"/>
      <c r="E12" s="153"/>
      <c r="F12" s="153"/>
      <c r="G12" s="153"/>
      <c r="H12" s="154"/>
      <c r="I12" s="9"/>
    </row>
    <row r="13" spans="1:9" ht="21" customHeight="1" thickBot="1">
      <c r="A13" s="142" t="str">
        <f>IF(ISBLANK(Detail!B11),"","3 - "&amp;Detail!B11)</f>
        <v>3 - An ERCOT report the unconfirmed trades provides an independent source of data, that is otherwise unavailable.</v>
      </c>
      <c r="B13" s="143"/>
      <c r="C13" s="143"/>
      <c r="D13" s="143"/>
      <c r="E13" s="143"/>
      <c r="F13" s="143"/>
      <c r="G13" s="143"/>
      <c r="H13" s="144"/>
      <c r="I13" s="9"/>
    </row>
    <row r="14" spans="1:9" ht="20.25" customHeight="1" hidden="1" thickBot="1">
      <c r="A14" s="142">
        <f>IF(ISBLANK(Detail!B12),"","4 - "&amp;Detail!B12)</f>
      </c>
      <c r="B14" s="143"/>
      <c r="C14" s="143"/>
      <c r="D14" s="143"/>
      <c r="E14" s="143"/>
      <c r="F14" s="143"/>
      <c r="G14" s="143"/>
      <c r="H14" s="144"/>
      <c r="I14" s="9"/>
    </row>
    <row r="15" spans="1:9" ht="15" customHeight="1" hidden="1">
      <c r="A15" s="142"/>
      <c r="B15" s="143"/>
      <c r="C15" s="143"/>
      <c r="D15" s="143"/>
      <c r="E15" s="143"/>
      <c r="F15" s="143"/>
      <c r="G15" s="143"/>
      <c r="H15" s="144"/>
      <c r="I15" s="9"/>
    </row>
    <row r="16" spans="1:9" ht="15" customHeight="1" hidden="1">
      <c r="A16" s="142"/>
      <c r="B16" s="143"/>
      <c r="C16" s="143"/>
      <c r="D16" s="143"/>
      <c r="E16" s="143"/>
      <c r="F16" s="143"/>
      <c r="G16" s="143"/>
      <c r="H16" s="144"/>
      <c r="I16" s="9"/>
    </row>
    <row r="17" spans="1:15" ht="15" customHeight="1" hidden="1" thickBot="1">
      <c r="A17" s="10"/>
      <c r="B17" s="10"/>
      <c r="C17" s="10"/>
      <c r="D17" s="10"/>
      <c r="E17" s="10"/>
      <c r="F17" s="10"/>
      <c r="G17" s="10"/>
      <c r="H17" s="10"/>
      <c r="I17" s="9"/>
      <c r="O17" s="7"/>
    </row>
    <row r="18" spans="1:9" ht="16.5" thickBot="1">
      <c r="A18" s="139" t="s">
        <v>47</v>
      </c>
      <c r="B18" s="140"/>
      <c r="C18" s="140"/>
      <c r="D18" s="140"/>
      <c r="E18" s="140"/>
      <c r="F18" s="140"/>
      <c r="G18" s="140"/>
      <c r="H18" s="141"/>
      <c r="I18" s="9"/>
    </row>
    <row r="19" spans="1:9" ht="6.75" customHeight="1" hidden="1">
      <c r="A19" s="22"/>
      <c r="B19" s="23"/>
      <c r="C19" s="23"/>
      <c r="D19" s="23"/>
      <c r="E19" s="23"/>
      <c r="F19" s="23"/>
      <c r="G19" s="35"/>
      <c r="H19" s="36"/>
      <c r="I19" s="9"/>
    </row>
    <row r="20" spans="1:9" ht="24.75" customHeight="1" hidden="1">
      <c r="A20" s="142">
        <f>IF(ISBLANK(Detail!B21),"","1 - "&amp;Detail!B21)</f>
      </c>
      <c r="B20" s="143"/>
      <c r="C20" s="143"/>
      <c r="D20" s="143"/>
      <c r="E20" s="143"/>
      <c r="F20" s="143"/>
      <c r="G20" s="143"/>
      <c r="H20" s="144"/>
      <c r="I20" s="9"/>
    </row>
    <row r="21" spans="1:9" ht="6.75" customHeight="1" hidden="1">
      <c r="A21" s="136"/>
      <c r="B21" s="137"/>
      <c r="C21" s="137"/>
      <c r="D21" s="137"/>
      <c r="E21" s="137"/>
      <c r="F21" s="137"/>
      <c r="G21" s="137"/>
      <c r="H21" s="138"/>
      <c r="I21" s="9"/>
    </row>
    <row r="22" spans="1:9" ht="7.5" customHeight="1" hidden="1">
      <c r="A22" s="136"/>
      <c r="B22" s="137"/>
      <c r="C22" s="137"/>
      <c r="D22" s="137"/>
      <c r="E22" s="137"/>
      <c r="F22" s="137"/>
      <c r="G22" s="137"/>
      <c r="H22" s="138"/>
      <c r="I22" s="9"/>
    </row>
    <row r="23" spans="1:9" ht="6.75" customHeight="1" hidden="1">
      <c r="A23" s="146">
        <f>IF(ISBLANK(Detail!B24),"","4 - "&amp;Detail!B24)</f>
      </c>
      <c r="B23" s="147"/>
      <c r="C23" s="147"/>
      <c r="D23" s="147"/>
      <c r="E23" s="147"/>
      <c r="F23" s="147"/>
      <c r="G23" s="147"/>
      <c r="H23" s="148"/>
      <c r="I23" s="9"/>
    </row>
    <row r="24" spans="1:9" s="13" customFormat="1" ht="6.75" customHeight="1" thickBot="1">
      <c r="A24" s="86"/>
      <c r="B24" s="86"/>
      <c r="C24" s="86"/>
      <c r="D24" s="87"/>
      <c r="E24" s="87"/>
      <c r="F24" s="87"/>
      <c r="G24" s="87"/>
      <c r="H24" s="89"/>
      <c r="I24" s="12"/>
    </row>
    <row r="25" spans="1:9" ht="16.5" thickBot="1">
      <c r="A25" s="139" t="s">
        <v>33</v>
      </c>
      <c r="B25" s="140"/>
      <c r="C25" s="140"/>
      <c r="D25" s="140"/>
      <c r="E25" s="140"/>
      <c r="F25" s="140"/>
      <c r="G25" s="140"/>
      <c r="H25" s="141"/>
      <c r="I25" s="9"/>
    </row>
    <row r="26" spans="1:9" ht="6.75" customHeight="1">
      <c r="A26" s="22"/>
      <c r="B26" s="23"/>
      <c r="C26" s="23"/>
      <c r="D26" s="23"/>
      <c r="E26" s="23"/>
      <c r="F26" s="23"/>
      <c r="G26" s="35"/>
      <c r="H26" s="36"/>
      <c r="I26" s="9"/>
    </row>
    <row r="27" spans="1:9" ht="12.75">
      <c r="A27" s="142">
        <f>IF(ISBLANK(Detail!B29),"","1 - "&amp;Detail!B29)</f>
      </c>
      <c r="B27" s="143"/>
      <c r="C27" s="143"/>
      <c r="D27" s="143"/>
      <c r="E27" s="143"/>
      <c r="F27" s="143"/>
      <c r="G27" s="143"/>
      <c r="H27" s="144"/>
      <c r="I27" s="9"/>
    </row>
    <row r="28" spans="1:9" ht="12.75" hidden="1">
      <c r="A28" s="146">
        <f>IF(ISBLANK(Detail!B30),"","2 - "&amp;Detail!B30)</f>
      </c>
      <c r="B28" s="147"/>
      <c r="C28" s="147"/>
      <c r="D28" s="147"/>
      <c r="E28" s="147"/>
      <c r="F28" s="147"/>
      <c r="G28" s="147"/>
      <c r="H28" s="148"/>
      <c r="I28" s="9"/>
    </row>
    <row r="29" spans="1:15" ht="6.75" customHeight="1" thickBot="1">
      <c r="A29" s="9"/>
      <c r="B29" s="9"/>
      <c r="C29" s="27"/>
      <c r="E29" s="9"/>
      <c r="F29" s="9"/>
      <c r="G29" s="9"/>
      <c r="H29" s="27"/>
      <c r="I29" s="9"/>
      <c r="J29" s="28"/>
      <c r="K29"/>
      <c r="O29" s="7"/>
    </row>
    <row r="30" spans="1:8" ht="16.5" thickBot="1">
      <c r="A30" s="139" t="s">
        <v>10</v>
      </c>
      <c r="B30" s="140"/>
      <c r="C30" s="140"/>
      <c r="D30" s="140"/>
      <c r="E30" s="140"/>
      <c r="F30" s="140"/>
      <c r="G30" s="140"/>
      <c r="H30" s="141"/>
    </row>
    <row r="31" spans="1:8" ht="6.75" customHeight="1">
      <c r="A31" s="22"/>
      <c r="B31" s="23"/>
      <c r="C31" s="23"/>
      <c r="D31" s="23"/>
      <c r="E31" s="23"/>
      <c r="F31" s="23"/>
      <c r="G31" s="35"/>
      <c r="H31" s="36"/>
    </row>
    <row r="32" spans="1:8" ht="19.5" customHeight="1" thickBot="1">
      <c r="A32" s="142">
        <f>IF(ISBLANK(Detail!B35),"","1 - "&amp;Detail!B35)</f>
      </c>
      <c r="B32" s="143"/>
      <c r="C32" s="143"/>
      <c r="D32" s="143"/>
      <c r="E32" s="143"/>
      <c r="F32" s="143"/>
      <c r="G32" s="143"/>
      <c r="H32" s="144"/>
    </row>
    <row r="33" spans="1:8" ht="19.5" customHeight="1" hidden="1">
      <c r="A33" s="136">
        <f>IF(ISBLANK(Detail!B36),"","2 - "&amp;Detail!B36)</f>
      </c>
      <c r="B33" s="137"/>
      <c r="C33" s="137"/>
      <c r="D33" s="137"/>
      <c r="E33" s="137"/>
      <c r="F33" s="137"/>
      <c r="G33" s="137"/>
      <c r="H33" s="138"/>
    </row>
    <row r="34" spans="1:8" ht="19.5" customHeight="1" hidden="1">
      <c r="A34" s="136">
        <f>IF(ISBLANK(Detail!B37),"","3 - "&amp;Detail!B37)</f>
      </c>
      <c r="B34" s="137"/>
      <c r="C34" s="137"/>
      <c r="D34" s="137"/>
      <c r="E34" s="137"/>
      <c r="F34" s="137"/>
      <c r="G34" s="137"/>
      <c r="H34" s="138"/>
    </row>
    <row r="35" spans="1:8" ht="19.5" customHeight="1" hidden="1">
      <c r="A35" s="136">
        <f>IF(ISBLANK(Detail!B38),"","4 - "&amp;Detail!B38)</f>
      </c>
      <c r="B35" s="137"/>
      <c r="C35" s="137"/>
      <c r="D35" s="137"/>
      <c r="E35" s="137"/>
      <c r="F35" s="137"/>
      <c r="G35" s="137"/>
      <c r="H35" s="138"/>
    </row>
    <row r="36" spans="1:8" ht="19.5" customHeight="1" hidden="1">
      <c r="A36" s="136">
        <f>IF(ISBLANK(Detail!B39),"","5 - "&amp;Detail!B39)</f>
      </c>
      <c r="B36" s="137"/>
      <c r="C36" s="137"/>
      <c r="D36" s="137"/>
      <c r="E36" s="137"/>
      <c r="F36" s="137"/>
      <c r="G36" s="137"/>
      <c r="H36" s="138"/>
    </row>
    <row r="37" spans="1:8" ht="19.5" customHeight="1" hidden="1">
      <c r="A37" s="136">
        <f>IF(ISBLANK(Detail!B40),"","6 - "&amp;Detail!B40)</f>
      </c>
      <c r="B37" s="137"/>
      <c r="C37" s="137"/>
      <c r="D37" s="137"/>
      <c r="E37" s="137"/>
      <c r="F37" s="137"/>
      <c r="G37" s="137"/>
      <c r="H37" s="138"/>
    </row>
    <row r="38" spans="1:9" ht="19.5" customHeight="1" hidden="1" thickBot="1">
      <c r="A38" s="136">
        <f>IF(ISBLANK(Detail!B41),"","7 - "&amp;Detail!B41)</f>
      </c>
      <c r="B38" s="137"/>
      <c r="C38" s="137"/>
      <c r="D38" s="137"/>
      <c r="E38" s="137"/>
      <c r="F38" s="137"/>
      <c r="G38" s="137"/>
      <c r="H38" s="138"/>
      <c r="I38" s="9"/>
    </row>
    <row r="39" spans="1:15" ht="16.5" thickBot="1">
      <c r="A39" s="139" t="s">
        <v>64</v>
      </c>
      <c r="B39" s="140"/>
      <c r="C39" s="140"/>
      <c r="D39" s="140"/>
      <c r="E39" s="140"/>
      <c r="F39" s="140"/>
      <c r="G39" s="140"/>
      <c r="H39" s="141"/>
      <c r="I39" s="9"/>
      <c r="O39" s="7"/>
    </row>
    <row r="40" spans="1:15" ht="7.5" customHeight="1">
      <c r="A40" s="29"/>
      <c r="B40" s="14"/>
      <c r="C40" s="14"/>
      <c r="D40" s="14"/>
      <c r="E40" s="14"/>
      <c r="F40" s="14"/>
      <c r="G40" s="14"/>
      <c r="H40" s="30"/>
      <c r="I40" s="9"/>
      <c r="O40" s="7"/>
    </row>
    <row r="41" spans="1:15" ht="15.75" customHeight="1">
      <c r="A41" s="121" t="s">
        <v>63</v>
      </c>
      <c r="B41" s="1"/>
      <c r="C41" s="145">
        <f>ROUND(Detail!C47+Detail!J47,2-LEN(INT(Detail!C47+Detail!J47)))</f>
        <v>0</v>
      </c>
      <c r="D41" s="145"/>
      <c r="E41" s="4"/>
      <c r="F41" s="1"/>
      <c r="G41" s="1"/>
      <c r="H41" s="17"/>
      <c r="I41" s="9"/>
      <c r="O41" s="7"/>
    </row>
    <row r="42" spans="1:15" ht="15.75">
      <c r="A42" s="31"/>
      <c r="B42" s="126" t="s">
        <v>111</v>
      </c>
      <c r="C42" s="126"/>
      <c r="D42" s="126"/>
      <c r="E42" s="126"/>
      <c r="F42" s="126"/>
      <c r="G42" s="1"/>
      <c r="H42" s="17"/>
      <c r="I42" s="9"/>
      <c r="O42" s="7"/>
    </row>
    <row r="43" spans="1:15" ht="15.75">
      <c r="A43" s="31"/>
      <c r="B43" s="127"/>
      <c r="C43" s="127"/>
      <c r="D43" s="127"/>
      <c r="E43" s="127"/>
      <c r="F43" s="127"/>
      <c r="G43" s="1"/>
      <c r="H43" s="17"/>
      <c r="I43" s="9"/>
      <c r="O43" s="7"/>
    </row>
    <row r="44" spans="1:15" ht="15.75">
      <c r="A44" s="32"/>
      <c r="B44" s="127"/>
      <c r="C44" s="127"/>
      <c r="D44" s="127"/>
      <c r="E44" s="127"/>
      <c r="F44" s="127"/>
      <c r="G44" s="1"/>
      <c r="H44" s="17"/>
      <c r="I44" s="9"/>
      <c r="O44" s="7"/>
    </row>
    <row r="45" spans="1:15" ht="15.75">
      <c r="A45" s="32"/>
      <c r="B45" s="127"/>
      <c r="C45" s="127"/>
      <c r="D45" s="127"/>
      <c r="E45" s="127"/>
      <c r="F45" s="127"/>
      <c r="G45" s="1"/>
      <c r="H45" s="17"/>
      <c r="I45" s="9"/>
      <c r="O45" s="7"/>
    </row>
    <row r="46" spans="1:15" ht="15.75">
      <c r="A46" s="32"/>
      <c r="B46" s="128"/>
      <c r="C46" s="128"/>
      <c r="D46" s="128"/>
      <c r="E46" s="128"/>
      <c r="F46" s="128"/>
      <c r="G46" s="1"/>
      <c r="H46" s="17"/>
      <c r="I46" s="9"/>
      <c r="O46" s="7"/>
    </row>
    <row r="47" spans="1:15" ht="15.75">
      <c r="A47" s="32"/>
      <c r="I47" s="9"/>
      <c r="O47" s="7"/>
    </row>
    <row r="48" spans="1:15" ht="6.75" customHeight="1">
      <c r="A48" s="33"/>
      <c r="I48" s="9"/>
      <c r="O48" s="7"/>
    </row>
    <row r="49" spans="1:15" ht="15.75">
      <c r="A49" s="121" t="s">
        <v>6</v>
      </c>
      <c r="I49" s="9"/>
      <c r="O49" s="7"/>
    </row>
    <row r="50" spans="1:15" ht="15.75">
      <c r="A50" s="31"/>
      <c r="I50" s="9"/>
      <c r="O50" s="7"/>
    </row>
    <row r="51" spans="1:15" ht="15.75">
      <c r="A51" s="31"/>
      <c r="I51" s="9"/>
      <c r="O51" s="7"/>
    </row>
    <row r="52" spans="1:15" ht="6.75" customHeight="1">
      <c r="A52" s="31"/>
      <c r="I52" s="9"/>
      <c r="O52" s="7"/>
    </row>
    <row r="53" spans="1:15" ht="15.75">
      <c r="A53" s="31"/>
      <c r="I53" s="9"/>
      <c r="O53" s="7"/>
    </row>
    <row r="54" spans="1:15" ht="7.5" customHeight="1">
      <c r="A54" s="34"/>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33" t="s">
        <v>18</v>
      </c>
      <c r="B58" s="134"/>
      <c r="C58" s="134"/>
      <c r="D58" s="134"/>
      <c r="E58" s="134"/>
      <c r="F58" s="134"/>
      <c r="G58" s="134"/>
      <c r="H58" s="135"/>
      <c r="I58" s="9"/>
    </row>
    <row r="59" spans="1:9" ht="12.75" hidden="1">
      <c r="A59" s="37"/>
      <c r="B59" s="38"/>
      <c r="C59" s="38"/>
      <c r="D59" s="38"/>
      <c r="E59" s="38"/>
      <c r="F59" s="38"/>
      <c r="G59" s="38"/>
      <c r="H59" s="30"/>
      <c r="I59" s="9"/>
    </row>
    <row r="60" spans="1:9" ht="12.75" hidden="1">
      <c r="A60" s="21"/>
      <c r="B60" s="5"/>
      <c r="C60" s="5"/>
      <c r="D60" s="5"/>
      <c r="E60" s="5"/>
      <c r="F60" s="5"/>
      <c r="G60" s="5"/>
      <c r="H60" s="17"/>
      <c r="I60" s="9"/>
    </row>
    <row r="61" spans="1:9" ht="12.75" hidden="1">
      <c r="A61" s="39" t="s">
        <v>9</v>
      </c>
      <c r="B61" s="40" t="s">
        <v>11</v>
      </c>
      <c r="C61" s="40"/>
      <c r="D61" s="41"/>
      <c r="E61" s="83">
        <f>QSECount</f>
        <v>0</v>
      </c>
      <c r="F61" s="77"/>
      <c r="G61" s="26"/>
      <c r="H61" s="78"/>
      <c r="I61" s="9"/>
    </row>
    <row r="62" spans="1:9" ht="12.75" hidden="1">
      <c r="A62" s="39"/>
      <c r="B62" s="40" t="s">
        <v>12</v>
      </c>
      <c r="C62" s="40"/>
      <c r="D62" s="41"/>
      <c r="E62" s="83" t="e">
        <f>CRCount</f>
        <v>#REF!</v>
      </c>
      <c r="F62" s="77"/>
      <c r="G62" s="26"/>
      <c r="H62" s="78"/>
      <c r="I62" s="9"/>
    </row>
    <row r="63" spans="1:9" ht="12.75" hidden="1">
      <c r="A63" s="39"/>
      <c r="B63" s="40" t="s">
        <v>13</v>
      </c>
      <c r="C63" s="40"/>
      <c r="D63" s="41"/>
      <c r="E63" s="83" t="e">
        <f>TDSPCount</f>
        <v>#REF!</v>
      </c>
      <c r="F63" s="77"/>
      <c r="G63" s="26"/>
      <c r="H63" s="78"/>
      <c r="I63" s="9"/>
    </row>
    <row r="64" spans="1:9" ht="12.75" hidden="1">
      <c r="A64" s="39"/>
      <c r="B64" s="40" t="s">
        <v>14</v>
      </c>
      <c r="C64" s="40"/>
      <c r="D64" s="41"/>
      <c r="E64" s="83" t="e">
        <f>RESCount</f>
        <v>#REF!</v>
      </c>
      <c r="F64" s="77"/>
      <c r="G64" s="26"/>
      <c r="H64" s="78"/>
      <c r="I64" s="9"/>
    </row>
    <row r="65" spans="1:9" ht="12.75" hidden="1">
      <c r="A65" s="39"/>
      <c r="B65" s="5"/>
      <c r="C65" s="5"/>
      <c r="D65" s="26"/>
      <c r="E65" s="84"/>
      <c r="F65" s="26"/>
      <c r="G65" s="26"/>
      <c r="H65" s="17"/>
      <c r="I65" s="9"/>
    </row>
    <row r="66" spans="1:9" ht="12.75" hidden="1">
      <c r="A66" s="131" t="s">
        <v>15</v>
      </c>
      <c r="B66" s="132"/>
      <c r="C66" s="15"/>
      <c r="D66" s="15"/>
      <c r="E66" s="85">
        <v>0.06</v>
      </c>
      <c r="F66" s="42"/>
      <c r="G66" s="42"/>
      <c r="H66" s="17"/>
      <c r="I66" s="9"/>
    </row>
    <row r="67" spans="1:9" ht="12.75" hidden="1">
      <c r="A67" s="129" t="s">
        <v>16</v>
      </c>
      <c r="B67" s="130"/>
      <c r="C67" s="130"/>
      <c r="D67" s="15"/>
      <c r="E67" s="15"/>
      <c r="F67" s="42"/>
      <c r="G67" s="42"/>
      <c r="H67" s="17"/>
      <c r="I67" s="9"/>
    </row>
    <row r="68" spans="1:9" ht="12.75" hidden="1">
      <c r="A68" s="129" t="s">
        <v>19</v>
      </c>
      <c r="B68" s="130"/>
      <c r="C68" s="130"/>
      <c r="D68" s="1"/>
      <c r="E68" s="1"/>
      <c r="F68" s="1"/>
      <c r="G68" s="1"/>
      <c r="H68" s="17"/>
      <c r="I68" s="9"/>
    </row>
    <row r="69" spans="1:9" ht="12.75" hidden="1">
      <c r="A69" s="34"/>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43">
    <mergeCell ref="E5:F5"/>
    <mergeCell ref="G5:H5"/>
    <mergeCell ref="B7:H7"/>
    <mergeCell ref="A9:H9"/>
    <mergeCell ref="B5:D6"/>
    <mergeCell ref="A5:A6"/>
    <mergeCell ref="E6:F6"/>
    <mergeCell ref="G6:H6"/>
    <mergeCell ref="A1:H1"/>
    <mergeCell ref="A3:H3"/>
    <mergeCell ref="E4:F4"/>
    <mergeCell ref="G4:H4"/>
    <mergeCell ref="A2:H2"/>
    <mergeCell ref="C4:D4"/>
    <mergeCell ref="A11:H11"/>
    <mergeCell ref="A12:H12"/>
    <mergeCell ref="A13:H13"/>
    <mergeCell ref="A16:H16"/>
    <mergeCell ref="A14:H14"/>
    <mergeCell ref="A15:H15"/>
    <mergeCell ref="A21:H21"/>
    <mergeCell ref="A23:H23"/>
    <mergeCell ref="A22:H22"/>
    <mergeCell ref="A28:H28"/>
    <mergeCell ref="A36:H36"/>
    <mergeCell ref="A34:H34"/>
    <mergeCell ref="A18:H18"/>
    <mergeCell ref="A20:H20"/>
    <mergeCell ref="A39:H39"/>
    <mergeCell ref="C41:D41"/>
    <mergeCell ref="A38:H38"/>
    <mergeCell ref="A27:H27"/>
    <mergeCell ref="A25:H25"/>
    <mergeCell ref="A30:H30"/>
    <mergeCell ref="A32:H32"/>
    <mergeCell ref="A33:H33"/>
    <mergeCell ref="B42:F46"/>
    <mergeCell ref="A68:C68"/>
    <mergeCell ref="A66:B66"/>
    <mergeCell ref="A67:C67"/>
    <mergeCell ref="A58:H58"/>
    <mergeCell ref="A35:H35"/>
    <mergeCell ref="A37:H37"/>
  </mergeCells>
  <dataValidations count="1">
    <dataValidation type="list" allowBlank="1" showInputMessage="1" sqref="B42">
      <formula1>"Select type…, Project, O&amp;M"</formula1>
    </dataValidation>
  </dataValidation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tabSelected="1" zoomScalePageLayoutView="0" workbookViewId="0" topLeftCell="A1">
      <selection activeCell="D3" sqref="D3:G3"/>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185" t="s">
        <v>56</v>
      </c>
      <c r="B1" s="186"/>
      <c r="C1" s="186"/>
      <c r="D1" s="186"/>
      <c r="E1" s="186"/>
      <c r="F1" s="186"/>
      <c r="G1" s="187"/>
      <c r="H1" s="93"/>
    </row>
    <row r="2" ht="6.75" customHeight="1"/>
    <row r="3" spans="1:7" ht="52.5" customHeight="1">
      <c r="A3" s="96" t="s">
        <v>53</v>
      </c>
      <c r="B3" s="124" t="s">
        <v>114</v>
      </c>
      <c r="C3" s="123" t="s">
        <v>110</v>
      </c>
      <c r="D3" s="188" t="s">
        <v>115</v>
      </c>
      <c r="E3" s="188"/>
      <c r="F3" s="188"/>
      <c r="G3" s="189"/>
    </row>
    <row r="4" spans="1:7" ht="16.5">
      <c r="A4" s="98" t="s">
        <v>42</v>
      </c>
      <c r="B4" s="97" t="s">
        <v>112</v>
      </c>
      <c r="C4" s="99" t="s">
        <v>3</v>
      </c>
      <c r="D4" s="100">
        <v>40738</v>
      </c>
      <c r="E4" s="99" t="s">
        <v>35</v>
      </c>
      <c r="F4" s="208" t="s">
        <v>113</v>
      </c>
      <c r="G4" s="208"/>
    </row>
    <row r="5" spans="1:7" ht="57">
      <c r="A5" s="95" t="s">
        <v>54</v>
      </c>
      <c r="B5" s="218" t="s">
        <v>116</v>
      </c>
      <c r="C5" s="219"/>
      <c r="D5" s="219"/>
      <c r="E5" s="219"/>
      <c r="F5" s="219"/>
      <c r="G5" s="220"/>
    </row>
    <row r="6" ht="13.5" thickBot="1"/>
    <row r="7" spans="1:7" ht="16.5" thickBot="1">
      <c r="A7" s="133" t="s">
        <v>55</v>
      </c>
      <c r="B7" s="134"/>
      <c r="C7" s="134"/>
      <c r="D7" s="134"/>
      <c r="E7" s="134"/>
      <c r="F7" s="134"/>
      <c r="G7" s="135"/>
    </row>
    <row r="8" spans="1:7" ht="12.75">
      <c r="A8" s="190" t="s">
        <v>101</v>
      </c>
      <c r="B8" s="221"/>
      <c r="C8" s="221"/>
      <c r="D8" s="221"/>
      <c r="E8" s="221"/>
      <c r="F8" s="221"/>
      <c r="G8" s="222"/>
    </row>
    <row r="9" spans="1:7" ht="42.75" customHeight="1">
      <c r="A9" s="90">
        <v>1</v>
      </c>
      <c r="B9" s="199" t="s">
        <v>117</v>
      </c>
      <c r="C9" s="200"/>
      <c r="D9" s="200"/>
      <c r="E9" s="200"/>
      <c r="F9" s="200"/>
      <c r="G9" s="201"/>
    </row>
    <row r="10" spans="1:7" ht="23.25" customHeight="1">
      <c r="A10" s="91">
        <v>2</v>
      </c>
      <c r="B10" s="182" t="s">
        <v>118</v>
      </c>
      <c r="C10" s="183"/>
      <c r="D10" s="183"/>
      <c r="E10" s="183"/>
      <c r="F10" s="183"/>
      <c r="G10" s="184"/>
    </row>
    <row r="11" spans="1:7" ht="34.5" customHeight="1">
      <c r="A11" s="76">
        <v>3</v>
      </c>
      <c r="B11" s="182" t="s">
        <v>119</v>
      </c>
      <c r="C11" s="183"/>
      <c r="D11" s="183"/>
      <c r="E11" s="183"/>
      <c r="F11" s="183"/>
      <c r="G11" s="184"/>
    </row>
    <row r="12" spans="1:7" ht="17.25" customHeight="1" hidden="1">
      <c r="A12" s="76">
        <v>4</v>
      </c>
      <c r="B12" s="182"/>
      <c r="C12" s="183"/>
      <c r="D12" s="183"/>
      <c r="E12" s="183"/>
      <c r="F12" s="183"/>
      <c r="G12" s="184"/>
    </row>
    <row r="13" spans="1:7" ht="24" customHeight="1" hidden="1">
      <c r="A13" s="76">
        <v>5</v>
      </c>
      <c r="B13" s="182" t="s">
        <v>109</v>
      </c>
      <c r="C13" s="183"/>
      <c r="D13" s="183"/>
      <c r="E13" s="183"/>
      <c r="F13" s="183"/>
      <c r="G13" s="184"/>
    </row>
    <row r="14" spans="1:7" ht="19.5" customHeight="1" hidden="1">
      <c r="A14" s="76">
        <v>6</v>
      </c>
      <c r="B14" s="182" t="s">
        <v>109</v>
      </c>
      <c r="C14" s="183"/>
      <c r="D14" s="183"/>
      <c r="E14" s="183"/>
      <c r="F14" s="183"/>
      <c r="G14" s="184"/>
    </row>
    <row r="15" spans="1:7" ht="19.5" customHeight="1" hidden="1">
      <c r="A15" s="76">
        <v>7</v>
      </c>
      <c r="B15" s="182"/>
      <c r="C15" s="183"/>
      <c r="D15" s="183"/>
      <c r="E15" s="183"/>
      <c r="F15" s="183"/>
      <c r="G15" s="184"/>
    </row>
    <row r="16" spans="1:7" ht="19.5" customHeight="1" hidden="1">
      <c r="A16" s="76">
        <v>8</v>
      </c>
      <c r="B16" s="179"/>
      <c r="C16" s="180"/>
      <c r="D16" s="180"/>
      <c r="E16" s="180"/>
      <c r="F16" s="180"/>
      <c r="G16" s="181"/>
    </row>
    <row r="17" spans="1:7" ht="6" customHeight="1" hidden="1">
      <c r="A17" s="24"/>
      <c r="B17" s="25"/>
      <c r="C17" s="25"/>
      <c r="D17" s="25"/>
      <c r="E17" s="25"/>
      <c r="F17" s="25"/>
      <c r="G17" s="73"/>
    </row>
    <row r="18" spans="1:7" ht="13.5" thickBot="1">
      <c r="A18" s="102"/>
      <c r="B18" s="102"/>
      <c r="C18" s="102"/>
      <c r="D18" s="103"/>
      <c r="E18" s="103"/>
      <c r="F18" s="104"/>
      <c r="G18" s="102"/>
    </row>
    <row r="19" spans="1:7" ht="16.5" thickBot="1">
      <c r="A19" s="133" t="s">
        <v>47</v>
      </c>
      <c r="B19" s="134"/>
      <c r="C19" s="134"/>
      <c r="D19" s="134"/>
      <c r="E19" s="134"/>
      <c r="F19" s="134"/>
      <c r="G19" s="135"/>
    </row>
    <row r="20" spans="1:7" ht="13.5" hidden="1" thickBot="1">
      <c r="A20" s="190" t="s">
        <v>102</v>
      </c>
      <c r="B20" s="191"/>
      <c r="C20" s="191"/>
      <c r="D20" s="191"/>
      <c r="E20" s="191"/>
      <c r="F20" s="191"/>
      <c r="G20" s="192"/>
    </row>
    <row r="21" spans="1:8" ht="27" customHeight="1" hidden="1">
      <c r="A21" s="90" t="s">
        <v>105</v>
      </c>
      <c r="B21" s="182"/>
      <c r="C21" s="183"/>
      <c r="D21" s="183"/>
      <c r="E21" s="183"/>
      <c r="F21" s="183"/>
      <c r="G21" s="184"/>
      <c r="H21" s="11"/>
    </row>
    <row r="22" spans="1:7" ht="12" customHeight="1" hidden="1">
      <c r="A22" s="91" t="s">
        <v>106</v>
      </c>
      <c r="B22" s="182"/>
      <c r="C22" s="183"/>
      <c r="D22" s="183"/>
      <c r="E22" s="183"/>
      <c r="F22" s="183"/>
      <c r="G22" s="184"/>
    </row>
    <row r="23" spans="1:7" ht="19.5" customHeight="1" hidden="1">
      <c r="A23" s="76" t="s">
        <v>107</v>
      </c>
      <c r="B23" s="182" t="s">
        <v>109</v>
      </c>
      <c r="C23" s="183"/>
      <c r="D23" s="183"/>
      <c r="E23" s="183"/>
      <c r="F23" s="183"/>
      <c r="G23" s="184"/>
    </row>
    <row r="24" spans="1:7" ht="19.5" customHeight="1" hidden="1">
      <c r="A24" s="76" t="s">
        <v>108</v>
      </c>
      <c r="B24" s="179"/>
      <c r="C24" s="180"/>
      <c r="D24" s="180"/>
      <c r="E24" s="180"/>
      <c r="F24" s="180"/>
      <c r="G24" s="181"/>
    </row>
    <row r="25" spans="1:7" ht="6" customHeight="1" hidden="1">
      <c r="A25" s="24"/>
      <c r="B25" s="25"/>
      <c r="C25" s="25"/>
      <c r="D25" s="25"/>
      <c r="E25" s="25"/>
      <c r="F25" s="25"/>
      <c r="G25" s="73"/>
    </row>
    <row r="26" spans="1:7" ht="13.5" hidden="1" thickBot="1">
      <c r="A26" s="88"/>
      <c r="B26" s="79"/>
      <c r="C26" s="79"/>
      <c r="D26" s="79"/>
      <c r="E26" s="79"/>
      <c r="F26" s="79"/>
      <c r="G26" s="5"/>
    </row>
    <row r="27" spans="1:8" ht="16.5" thickBot="1">
      <c r="A27" s="133" t="s">
        <v>33</v>
      </c>
      <c r="B27" s="134"/>
      <c r="C27" s="134"/>
      <c r="D27" s="134"/>
      <c r="E27" s="134"/>
      <c r="F27" s="134"/>
      <c r="G27" s="135"/>
      <c r="H27" s="11"/>
    </row>
    <row r="28" spans="1:8" ht="12.75">
      <c r="A28" s="190" t="s">
        <v>103</v>
      </c>
      <c r="B28" s="191"/>
      <c r="C28" s="191"/>
      <c r="D28" s="191"/>
      <c r="E28" s="191"/>
      <c r="F28" s="191"/>
      <c r="G28" s="192"/>
      <c r="H28" s="11"/>
    </row>
    <row r="29" spans="1:8" ht="18" customHeight="1" hidden="1">
      <c r="A29" s="74">
        <v>1</v>
      </c>
      <c r="B29" s="199"/>
      <c r="C29" s="200"/>
      <c r="D29" s="200"/>
      <c r="E29" s="200"/>
      <c r="F29" s="200"/>
      <c r="G29" s="201"/>
      <c r="H29" s="11"/>
    </row>
    <row r="30" spans="1:7" ht="18" customHeight="1" hidden="1">
      <c r="A30" s="75">
        <v>2</v>
      </c>
      <c r="B30" s="179"/>
      <c r="C30" s="180"/>
      <c r="D30" s="180"/>
      <c r="E30" s="180"/>
      <c r="F30" s="180"/>
      <c r="G30" s="181"/>
    </row>
    <row r="31" spans="1:7" ht="6" customHeight="1">
      <c r="A31" s="54"/>
      <c r="B31" s="55"/>
      <c r="C31" s="55"/>
      <c r="D31" s="56"/>
      <c r="E31" s="56"/>
      <c r="F31" s="20"/>
      <c r="G31" s="73"/>
    </row>
    <row r="32" spans="1:7" ht="13.5" thickBot="1">
      <c r="A32" s="5"/>
      <c r="B32" s="5"/>
      <c r="C32" s="5"/>
      <c r="D32" s="52"/>
      <c r="E32" s="52"/>
      <c r="F32" s="1"/>
      <c r="G32" s="5"/>
    </row>
    <row r="33" spans="1:7" ht="16.5" thickBot="1">
      <c r="A33" s="133" t="s">
        <v>10</v>
      </c>
      <c r="B33" s="134"/>
      <c r="C33" s="134"/>
      <c r="D33" s="134"/>
      <c r="E33" s="134"/>
      <c r="F33" s="134"/>
      <c r="G33" s="135"/>
    </row>
    <row r="34" spans="1:7" ht="12.75">
      <c r="A34" s="190" t="s">
        <v>104</v>
      </c>
      <c r="B34" s="191"/>
      <c r="C34" s="191"/>
      <c r="D34" s="191"/>
      <c r="E34" s="191"/>
      <c r="F34" s="191"/>
      <c r="G34" s="192"/>
    </row>
    <row r="35" spans="1:7" ht="20.25" customHeight="1" hidden="1">
      <c r="A35" s="105">
        <v>1</v>
      </c>
      <c r="B35" s="226"/>
      <c r="C35" s="227"/>
      <c r="D35" s="227"/>
      <c r="E35" s="227"/>
      <c r="F35" s="227"/>
      <c r="G35" s="228"/>
    </row>
    <row r="36" spans="1:7" ht="18" customHeight="1" hidden="1">
      <c r="A36" s="75">
        <v>2</v>
      </c>
      <c r="B36" s="226"/>
      <c r="C36" s="227"/>
      <c r="D36" s="227"/>
      <c r="E36" s="227"/>
      <c r="F36" s="227"/>
      <c r="G36" s="228"/>
    </row>
    <row r="37" spans="1:7" ht="18" customHeight="1" hidden="1">
      <c r="A37" s="76">
        <v>3</v>
      </c>
      <c r="B37" s="226"/>
      <c r="C37" s="227"/>
      <c r="D37" s="227"/>
      <c r="E37" s="227"/>
      <c r="F37" s="227"/>
      <c r="G37" s="228"/>
    </row>
    <row r="38" spans="1:7" ht="28.5" customHeight="1" hidden="1">
      <c r="A38" s="76">
        <v>4</v>
      </c>
      <c r="B38" s="182"/>
      <c r="C38" s="183"/>
      <c r="D38" s="183"/>
      <c r="E38" s="183"/>
      <c r="F38" s="183"/>
      <c r="G38" s="184"/>
    </row>
    <row r="39" spans="1:7" ht="26.25" customHeight="1" hidden="1">
      <c r="A39" s="76">
        <v>5</v>
      </c>
      <c r="B39" s="223"/>
      <c r="C39" s="224"/>
      <c r="D39" s="224"/>
      <c r="E39" s="224"/>
      <c r="F39" s="224"/>
      <c r="G39" s="225"/>
    </row>
    <row r="40" spans="1:7" ht="26.25" customHeight="1" hidden="1">
      <c r="A40" s="76">
        <v>6</v>
      </c>
      <c r="B40" s="179"/>
      <c r="C40" s="180"/>
      <c r="D40" s="180"/>
      <c r="E40" s="180"/>
      <c r="F40" s="180"/>
      <c r="G40" s="181"/>
    </row>
    <row r="41" spans="1:7" ht="26.25" customHeight="1" hidden="1">
      <c r="A41" s="76">
        <v>7</v>
      </c>
      <c r="B41" s="179"/>
      <c r="C41" s="180"/>
      <c r="D41" s="180"/>
      <c r="E41" s="180"/>
      <c r="F41" s="180"/>
      <c r="G41" s="181"/>
    </row>
    <row r="42" spans="1:7" ht="13.5" thickBot="1">
      <c r="A42" s="80"/>
      <c r="B42" s="63"/>
      <c r="C42" s="81"/>
      <c r="D42" s="63"/>
      <c r="E42" s="81"/>
      <c r="F42" s="82"/>
      <c r="G42" s="79"/>
    </row>
    <row r="43" spans="1:7" ht="16.5" thickBot="1">
      <c r="A43" s="133" t="s">
        <v>61</v>
      </c>
      <c r="B43" s="134"/>
      <c r="C43" s="134"/>
      <c r="D43" s="134"/>
      <c r="E43" s="134"/>
      <c r="F43" s="134"/>
      <c r="G43" s="135"/>
    </row>
    <row r="45" spans="1:7" ht="24" customHeight="1">
      <c r="A45" s="111" t="s">
        <v>20</v>
      </c>
      <c r="B45" s="119" t="s">
        <v>57</v>
      </c>
      <c r="C45" s="119" t="s">
        <v>39</v>
      </c>
      <c r="D45" s="119" t="s">
        <v>34</v>
      </c>
      <c r="E45" s="119" t="s">
        <v>21</v>
      </c>
      <c r="F45" s="119" t="s">
        <v>22</v>
      </c>
      <c r="G45" s="43"/>
    </row>
    <row r="46" spans="1:7" ht="6.75" customHeight="1">
      <c r="A46" s="44"/>
      <c r="G46" s="17"/>
    </row>
    <row r="47" spans="1:10" ht="12.75">
      <c r="A47" s="45" t="s">
        <v>23</v>
      </c>
      <c r="B47" s="126" t="s">
        <v>111</v>
      </c>
      <c r="C47" s="126"/>
      <c r="D47" s="126"/>
      <c r="E47" s="126"/>
      <c r="F47" s="126"/>
      <c r="G47" s="17"/>
      <c r="H47" s="11"/>
      <c r="I47" t="s">
        <v>25</v>
      </c>
      <c r="J47" s="51">
        <f>NPV(NPVRate,D47,E47,F47)</f>
        <v>0</v>
      </c>
    </row>
    <row r="48" spans="1:10" ht="12.75">
      <c r="A48" s="45"/>
      <c r="B48" s="127"/>
      <c r="C48" s="127"/>
      <c r="D48" s="127"/>
      <c r="E48" s="127"/>
      <c r="F48" s="127"/>
      <c r="G48" s="17"/>
      <c r="H48" s="11"/>
      <c r="J48" s="51"/>
    </row>
    <row r="49" spans="1:10" ht="12.75">
      <c r="A49" s="48" t="s">
        <v>24</v>
      </c>
      <c r="B49" s="127"/>
      <c r="C49" s="127"/>
      <c r="D49" s="127"/>
      <c r="E49" s="127"/>
      <c r="F49" s="127"/>
      <c r="G49" s="17"/>
      <c r="H49" s="11"/>
      <c r="I49" t="s">
        <v>25</v>
      </c>
      <c r="J49" s="51">
        <f>NPV(NPVRate,D49,E49,F49)</f>
        <v>0</v>
      </c>
    </row>
    <row r="50" spans="1:10" ht="12.75">
      <c r="A50" s="47"/>
      <c r="B50" s="127"/>
      <c r="C50" s="127"/>
      <c r="D50" s="127"/>
      <c r="E50" s="127"/>
      <c r="F50" s="127"/>
      <c r="G50" s="17"/>
      <c r="H50" s="11"/>
      <c r="I50" t="s">
        <v>25</v>
      </c>
      <c r="J50" s="51">
        <f>NPV(NPVRate,D50,E50,F50)</f>
        <v>0</v>
      </c>
    </row>
    <row r="51" spans="1:10" ht="12.75">
      <c r="A51" s="47"/>
      <c r="B51" s="128"/>
      <c r="C51" s="128"/>
      <c r="D51" s="128"/>
      <c r="E51" s="128"/>
      <c r="F51" s="128"/>
      <c r="G51" s="17"/>
      <c r="H51" s="11"/>
      <c r="I51" t="s">
        <v>25</v>
      </c>
      <c r="J51" s="51">
        <f>NPV(NPVRate,D51,E51,F51)</f>
        <v>0</v>
      </c>
    </row>
    <row r="52" spans="1:10" ht="12.75" hidden="1">
      <c r="A52" s="47"/>
      <c r="B52" s="122" t="s">
        <v>58</v>
      </c>
      <c r="C52" s="49">
        <v>0</v>
      </c>
      <c r="D52" s="49">
        <v>0</v>
      </c>
      <c r="E52" s="49">
        <v>0</v>
      </c>
      <c r="F52" s="49">
        <v>0</v>
      </c>
      <c r="G52" s="17"/>
      <c r="H52" s="11"/>
      <c r="I52" t="s">
        <v>25</v>
      </c>
      <c r="J52" s="51">
        <f>NPV(NPVRate,D52,E52,F52)</f>
        <v>0</v>
      </c>
    </row>
    <row r="53" spans="1:7" ht="6.75" customHeight="1" hidden="1">
      <c r="A53" s="48"/>
      <c r="B53" s="1"/>
      <c r="C53" s="52"/>
      <c r="D53" s="52"/>
      <c r="E53" s="52"/>
      <c r="F53" s="52"/>
      <c r="G53" s="17"/>
    </row>
    <row r="54" spans="1:7" ht="13.5" hidden="1" thickBot="1">
      <c r="A54" s="48"/>
      <c r="B54" s="18" t="s">
        <v>59</v>
      </c>
      <c r="C54" s="112">
        <f>ROUND(SUM(C47:C52)+SUM(J47:J52),2-LEN(INT(SUM(C47:C52)+SUM(J47:J52))))</f>
        <v>0</v>
      </c>
      <c r="D54" s="52"/>
      <c r="E54" s="52"/>
      <c r="F54" s="52"/>
      <c r="G54" s="17"/>
    </row>
    <row r="55" spans="1:7" ht="18" customHeight="1" hidden="1" thickTop="1">
      <c r="A55" s="54"/>
      <c r="B55" s="55"/>
      <c r="C55" s="55"/>
      <c r="D55" s="56"/>
      <c r="E55" s="56"/>
      <c r="F55" s="56"/>
      <c r="G55" s="19"/>
    </row>
    <row r="56" spans="1:7" ht="26.25" customHeight="1">
      <c r="A56" s="3"/>
      <c r="B56" s="1"/>
      <c r="C56" s="1"/>
      <c r="D56" s="1"/>
      <c r="E56" s="1"/>
      <c r="F56" s="1"/>
      <c r="G56" s="1"/>
    </row>
    <row r="57" spans="1:7" ht="24" customHeight="1">
      <c r="A57" s="111" t="s">
        <v>26</v>
      </c>
      <c r="B57" s="119" t="s">
        <v>57</v>
      </c>
      <c r="C57" s="119" t="s">
        <v>39</v>
      </c>
      <c r="D57" s="119" t="s">
        <v>34</v>
      </c>
      <c r="E57" s="119" t="s">
        <v>21</v>
      </c>
      <c r="F57" s="119" t="s">
        <v>22</v>
      </c>
      <c r="G57" s="43"/>
    </row>
    <row r="58" spans="1:10" ht="6.75" customHeight="1" hidden="1">
      <c r="A58" s="57"/>
      <c r="C58" s="58"/>
      <c r="D58" s="58"/>
      <c r="E58" s="58"/>
      <c r="F58" s="58"/>
      <c r="G58" s="17"/>
      <c r="J58" s="51"/>
    </row>
    <row r="59" spans="1:10" ht="12.75" hidden="1">
      <c r="A59" s="48" t="s">
        <v>27</v>
      </c>
      <c r="B59" s="107" t="s">
        <v>58</v>
      </c>
      <c r="C59" s="50"/>
      <c r="D59" s="50"/>
      <c r="E59" s="50"/>
      <c r="F59" s="50"/>
      <c r="G59" s="17"/>
      <c r="I59" t="s">
        <v>25</v>
      </c>
      <c r="J59" s="51">
        <f aca="true" t="shared" si="0" ref="J59:J65">NPV(NPVRate,D59,E59,F59)</f>
        <v>0</v>
      </c>
    </row>
    <row r="60" spans="1:10" ht="12.75" hidden="1">
      <c r="A60" s="48"/>
      <c r="B60" s="107" t="s">
        <v>58</v>
      </c>
      <c r="C60" s="50">
        <v>0</v>
      </c>
      <c r="D60" s="50">
        <v>0</v>
      </c>
      <c r="E60" s="50">
        <v>0</v>
      </c>
      <c r="F60" s="50">
        <v>0</v>
      </c>
      <c r="G60" s="17"/>
      <c r="I60" t="s">
        <v>25</v>
      </c>
      <c r="J60" s="51">
        <f t="shared" si="0"/>
        <v>0</v>
      </c>
    </row>
    <row r="61" spans="1:10" ht="12.75" hidden="1">
      <c r="A61" s="48"/>
      <c r="B61" s="107" t="s">
        <v>58</v>
      </c>
      <c r="C61" s="50">
        <v>0</v>
      </c>
      <c r="D61" s="50">
        <v>0</v>
      </c>
      <c r="E61" s="50">
        <v>0</v>
      </c>
      <c r="F61" s="50">
        <v>0</v>
      </c>
      <c r="G61" s="17"/>
      <c r="I61" t="s">
        <v>25</v>
      </c>
      <c r="J61" s="51">
        <f t="shared" si="0"/>
        <v>0</v>
      </c>
    </row>
    <row r="62" spans="1:10" ht="12.75" hidden="1">
      <c r="A62" s="48"/>
      <c r="B62" s="107" t="s">
        <v>58</v>
      </c>
      <c r="C62" s="50">
        <v>0</v>
      </c>
      <c r="D62" s="50">
        <v>0</v>
      </c>
      <c r="E62" s="50">
        <v>0</v>
      </c>
      <c r="F62" s="50">
        <v>0</v>
      </c>
      <c r="G62" s="17"/>
      <c r="I62" t="s">
        <v>25</v>
      </c>
      <c r="J62" s="51">
        <f t="shared" si="0"/>
        <v>0</v>
      </c>
    </row>
    <row r="63" spans="1:10" ht="12.75" hidden="1">
      <c r="A63" s="48" t="s">
        <v>28</v>
      </c>
      <c r="B63" s="118" t="s">
        <v>58</v>
      </c>
      <c r="C63" s="50">
        <v>0</v>
      </c>
      <c r="D63" s="50">
        <v>0</v>
      </c>
      <c r="E63" s="50">
        <v>0</v>
      </c>
      <c r="F63" s="50">
        <v>0</v>
      </c>
      <c r="G63" s="17"/>
      <c r="I63" t="s">
        <v>25</v>
      </c>
      <c r="J63" s="51">
        <f t="shared" si="0"/>
        <v>0</v>
      </c>
    </row>
    <row r="64" spans="1:10" ht="12.75" hidden="1">
      <c r="A64" s="48" t="s">
        <v>36</v>
      </c>
      <c r="B64" s="107" t="s">
        <v>58</v>
      </c>
      <c r="C64" s="50">
        <v>0</v>
      </c>
      <c r="D64" s="50">
        <v>0</v>
      </c>
      <c r="E64" s="50">
        <v>0</v>
      </c>
      <c r="F64" s="50">
        <v>0</v>
      </c>
      <c r="G64" s="17"/>
      <c r="I64" t="s">
        <v>25</v>
      </c>
      <c r="J64" s="51">
        <f t="shared" si="0"/>
        <v>0</v>
      </c>
    </row>
    <row r="65" spans="1:10" ht="12.75" hidden="1">
      <c r="A65" s="48"/>
      <c r="B65" s="107" t="s">
        <v>58</v>
      </c>
      <c r="C65" s="50">
        <v>0</v>
      </c>
      <c r="D65" s="50">
        <v>0</v>
      </c>
      <c r="E65" s="50">
        <v>0</v>
      </c>
      <c r="F65" s="50">
        <v>0</v>
      </c>
      <c r="G65" s="17"/>
      <c r="I65" t="s">
        <v>25</v>
      </c>
      <c r="J65" s="51">
        <f t="shared" si="0"/>
        <v>0</v>
      </c>
    </row>
    <row r="66" spans="1:7" ht="6.75" customHeight="1">
      <c r="A66" s="48"/>
      <c r="B66" s="18"/>
      <c r="C66" s="1"/>
      <c r="D66" s="1"/>
      <c r="E66" s="1"/>
      <c r="F66" s="1"/>
      <c r="G66" s="17"/>
    </row>
    <row r="67" spans="1:7" ht="13.5" thickBot="1">
      <c r="A67" s="48"/>
      <c r="B67" s="18" t="s">
        <v>29</v>
      </c>
      <c r="C67" s="112">
        <f>ROUND(SUM(C59:C65)+SUM(J59:J65),2-LEN(INT(SUM(C59:C65)+SUM(J59:J65))))</f>
        <v>0</v>
      </c>
      <c r="D67" s="1"/>
      <c r="E67" s="1"/>
      <c r="F67" s="1"/>
      <c r="G67" s="17"/>
    </row>
    <row r="68" spans="1:7" ht="6.75" customHeight="1" thickTop="1">
      <c r="A68" s="54"/>
      <c r="B68" s="55"/>
      <c r="C68" s="55"/>
      <c r="D68" s="20"/>
      <c r="E68" s="20"/>
      <c r="F68" s="20"/>
      <c r="G68" s="19"/>
    </row>
    <row r="69" spans="1:7" ht="13.5" thickBot="1">
      <c r="A69" s="5"/>
      <c r="B69" s="5"/>
      <c r="C69" s="5"/>
      <c r="D69" s="1"/>
      <c r="E69" s="1"/>
      <c r="F69" s="1"/>
      <c r="G69" s="1"/>
    </row>
    <row r="70" spans="1:7" ht="16.5" thickBot="1">
      <c r="A70" s="133" t="s">
        <v>62</v>
      </c>
      <c r="B70" s="134"/>
      <c r="C70" s="134"/>
      <c r="D70" s="134"/>
      <c r="E70" s="134"/>
      <c r="F70" s="134"/>
      <c r="G70" s="135"/>
    </row>
    <row r="71" spans="1:7" ht="6.75" customHeight="1">
      <c r="A71" s="3"/>
      <c r="B71" s="1"/>
      <c r="C71" s="1"/>
      <c r="D71" s="1"/>
      <c r="E71" s="1"/>
      <c r="F71" s="1"/>
      <c r="G71" s="1"/>
    </row>
    <row r="72" spans="1:7" s="60" customFormat="1" ht="24" customHeight="1">
      <c r="A72" s="111" t="s">
        <v>9</v>
      </c>
      <c r="B72" s="119" t="s">
        <v>57</v>
      </c>
      <c r="C72" s="119" t="s">
        <v>39</v>
      </c>
      <c r="D72" s="119" t="s">
        <v>34</v>
      </c>
      <c r="E72" s="119" t="s">
        <v>21</v>
      </c>
      <c r="F72" s="119" t="s">
        <v>22</v>
      </c>
      <c r="G72" s="59"/>
    </row>
    <row r="73" spans="1:7" ht="6.75" customHeight="1">
      <c r="A73" s="61"/>
      <c r="B73" s="5"/>
      <c r="C73" s="5"/>
      <c r="D73" s="5"/>
      <c r="E73" s="106"/>
      <c r="F73" s="5"/>
      <c r="G73" s="62"/>
    </row>
    <row r="74" spans="1:10" ht="12.75" hidden="1">
      <c r="A74" s="48" t="s">
        <v>23</v>
      </c>
      <c r="B74" s="113" t="s">
        <v>58</v>
      </c>
      <c r="C74" s="114"/>
      <c r="D74" s="114"/>
      <c r="E74" s="114"/>
      <c r="F74" s="114"/>
      <c r="G74" s="17"/>
      <c r="H74" s="11"/>
      <c r="I74" t="s">
        <v>25</v>
      </c>
      <c r="J74" s="51">
        <f>NPV(NPVRate,D74,E74,F74)</f>
        <v>0</v>
      </c>
    </row>
    <row r="75" spans="1:10" ht="12.75" hidden="1">
      <c r="A75" s="21"/>
      <c r="B75" s="18"/>
      <c r="C75" s="18"/>
      <c r="D75" s="1"/>
      <c r="E75" s="1"/>
      <c r="F75" s="1"/>
      <c r="G75" s="17"/>
      <c r="J75" s="51"/>
    </row>
    <row r="76" spans="1:10" ht="12.75" hidden="1">
      <c r="A76" s="48" t="s">
        <v>30</v>
      </c>
      <c r="B76" s="113" t="s">
        <v>58</v>
      </c>
      <c r="C76" s="115">
        <v>0</v>
      </c>
      <c r="D76" s="115">
        <v>0</v>
      </c>
      <c r="E76" s="115">
        <v>0</v>
      </c>
      <c r="F76" s="115">
        <v>0</v>
      </c>
      <c r="G76" s="17"/>
      <c r="I76" t="s">
        <v>25</v>
      </c>
      <c r="J76" s="51">
        <f>NPV(NPVRate,D76,E76,F76)</f>
        <v>0</v>
      </c>
    </row>
    <row r="77" spans="1:10" ht="12.75" hidden="1">
      <c r="A77" s="21"/>
      <c r="B77" s="113" t="s">
        <v>58</v>
      </c>
      <c r="C77" s="115">
        <v>0</v>
      </c>
      <c r="D77" s="115">
        <v>0</v>
      </c>
      <c r="E77" s="115">
        <v>0</v>
      </c>
      <c r="F77" s="115">
        <v>0</v>
      </c>
      <c r="G77" s="17"/>
      <c r="I77" t="s">
        <v>25</v>
      </c>
      <c r="J77" s="51">
        <f>NPV(NPVRate,D77,E77,F77)</f>
        <v>0</v>
      </c>
    </row>
    <row r="78" spans="1:10" ht="12.75" hidden="1">
      <c r="A78" s="21"/>
      <c r="B78" s="113" t="s">
        <v>58</v>
      </c>
      <c r="C78" s="115">
        <v>0</v>
      </c>
      <c r="D78" s="115">
        <v>0</v>
      </c>
      <c r="E78" s="115">
        <v>0</v>
      </c>
      <c r="F78" s="115">
        <v>0</v>
      </c>
      <c r="G78" s="17"/>
      <c r="I78" t="s">
        <v>25</v>
      </c>
      <c r="J78" s="51">
        <f>NPV(NPVRate,D78,E78,F78)</f>
        <v>0</v>
      </c>
    </row>
    <row r="79" spans="1:10" ht="12.75" hidden="1">
      <c r="A79" s="21"/>
      <c r="B79" s="113" t="s">
        <v>58</v>
      </c>
      <c r="C79" s="115">
        <v>0</v>
      </c>
      <c r="D79" s="115">
        <v>0</v>
      </c>
      <c r="E79" s="115">
        <v>0</v>
      </c>
      <c r="F79" s="115">
        <v>0</v>
      </c>
      <c r="G79" s="17"/>
      <c r="I79" t="s">
        <v>25</v>
      </c>
      <c r="J79" s="51">
        <f>NPV(NPVRate,D79,E79,F79)</f>
        <v>0</v>
      </c>
    </row>
    <row r="80" spans="1:7" ht="6.75" customHeight="1">
      <c r="A80" s="21"/>
      <c r="B80" s="18"/>
      <c r="C80" s="64"/>
      <c r="D80" s="1"/>
      <c r="E80" s="1"/>
      <c r="F80" s="1"/>
      <c r="G80" s="17"/>
    </row>
    <row r="81" spans="1:7" ht="13.5" thickBot="1">
      <c r="A81" s="21"/>
      <c r="B81" s="18" t="s">
        <v>60</v>
      </c>
      <c r="C81" s="70">
        <f>ROUND(SUM(C74:C79)+SUM(J74:J79),2-LEN(INT(SUM(C74:C79)+SUM(J74:J79))))</f>
        <v>0</v>
      </c>
      <c r="D81" s="1"/>
      <c r="E81" s="1"/>
      <c r="F81" s="1"/>
      <c r="G81" s="17"/>
    </row>
    <row r="82" spans="1:7" ht="15" customHeight="1" thickTop="1">
      <c r="A82" s="65"/>
      <c r="B82" s="20"/>
      <c r="C82" s="20"/>
      <c r="D82" s="20"/>
      <c r="E82" s="20"/>
      <c r="F82" s="20"/>
      <c r="G82" s="19"/>
    </row>
    <row r="83" spans="1:7" ht="15" customHeight="1">
      <c r="A83" s="3"/>
      <c r="B83" s="1"/>
      <c r="C83" s="1"/>
      <c r="D83" s="1"/>
      <c r="E83" s="1"/>
      <c r="F83" s="1"/>
      <c r="G83" s="1"/>
    </row>
    <row r="84" spans="1:7" ht="24" customHeight="1">
      <c r="A84" s="111" t="s">
        <v>7</v>
      </c>
      <c r="B84" s="119" t="s">
        <v>57</v>
      </c>
      <c r="C84" s="119" t="s">
        <v>39</v>
      </c>
      <c r="D84" s="119" t="s">
        <v>34</v>
      </c>
      <c r="E84" s="119" t="s">
        <v>21</v>
      </c>
      <c r="F84" s="119" t="s">
        <v>22</v>
      </c>
      <c r="G84" s="43"/>
    </row>
    <row r="85" spans="1:7" ht="13.5" customHeight="1" hidden="1">
      <c r="A85" s="57"/>
      <c r="B85" s="5"/>
      <c r="C85" s="5"/>
      <c r="F85" s="5"/>
      <c r="G85" s="17"/>
    </row>
    <row r="86" spans="1:10" ht="12.75" hidden="1">
      <c r="A86" s="45" t="s">
        <v>31</v>
      </c>
      <c r="B86" s="125" t="s">
        <v>58</v>
      </c>
      <c r="C86" s="114"/>
      <c r="D86" s="114"/>
      <c r="E86" s="114"/>
      <c r="F86" s="114"/>
      <c r="G86" s="17"/>
      <c r="I86" t="s">
        <v>25</v>
      </c>
      <c r="J86" s="51">
        <f>NPV(NPVRate,D86,E86,F86)</f>
        <v>0</v>
      </c>
    </row>
    <row r="87" spans="1:10" ht="12.75" hidden="1">
      <c r="A87" s="57"/>
      <c r="B87" s="113" t="s">
        <v>58</v>
      </c>
      <c r="C87" s="114">
        <v>0</v>
      </c>
      <c r="D87" s="114">
        <v>0</v>
      </c>
      <c r="E87" s="114">
        <v>0</v>
      </c>
      <c r="F87" s="114">
        <v>0</v>
      </c>
      <c r="G87" s="17"/>
      <c r="I87" t="s">
        <v>25</v>
      </c>
      <c r="J87" s="51">
        <f>NPV(NPVRate,D87,E87,F87)</f>
        <v>0</v>
      </c>
    </row>
    <row r="88" spans="1:10" ht="12.75" hidden="1">
      <c r="A88" s="48"/>
      <c r="B88" s="113" t="s">
        <v>58</v>
      </c>
      <c r="C88" s="114">
        <v>0</v>
      </c>
      <c r="D88" s="114">
        <v>0</v>
      </c>
      <c r="E88" s="114">
        <v>0</v>
      </c>
      <c r="F88" s="114">
        <v>0</v>
      </c>
      <c r="G88" s="17"/>
      <c r="I88" t="s">
        <v>25</v>
      </c>
      <c r="J88" s="51">
        <f>NPV(NPVRate,D88,E88,F88)</f>
        <v>0</v>
      </c>
    </row>
    <row r="89" spans="1:10" ht="12.75" hidden="1">
      <c r="A89" s="45"/>
      <c r="B89" s="113" t="s">
        <v>58</v>
      </c>
      <c r="C89" s="115">
        <v>0</v>
      </c>
      <c r="D89" s="115">
        <v>0</v>
      </c>
      <c r="E89" s="115">
        <v>0</v>
      </c>
      <c r="F89" s="115">
        <v>0</v>
      </c>
      <c r="G89" s="17"/>
      <c r="I89" t="s">
        <v>25</v>
      </c>
      <c r="J89" s="51">
        <f>NPV(NPVRate,D89,E89,F89)</f>
        <v>0</v>
      </c>
    </row>
    <row r="90" spans="1:10" ht="6.75" customHeight="1">
      <c r="A90" s="48"/>
      <c r="B90" s="18"/>
      <c r="C90" s="46"/>
      <c r="D90" s="46"/>
      <c r="E90" s="46"/>
      <c r="F90" s="46"/>
      <c r="G90" s="17"/>
      <c r="J90" s="51"/>
    </row>
    <row r="91" spans="1:7" ht="13.5" thickBot="1">
      <c r="A91" s="48"/>
      <c r="B91" s="18" t="s">
        <v>32</v>
      </c>
      <c r="C91" s="53">
        <f>ROUND(SUM(C86:C89)+SUM(J86:J89),2-LEN(INT(SUM(C86:C89)+SUM(J86:J89))))</f>
        <v>0</v>
      </c>
      <c r="D91" s="1"/>
      <c r="E91" s="1"/>
      <c r="F91" s="1"/>
      <c r="G91" s="17"/>
    </row>
    <row r="92" spans="1:7" ht="6.75" customHeight="1" thickTop="1">
      <c r="A92" s="54"/>
      <c r="B92" s="55"/>
      <c r="C92" s="55"/>
      <c r="D92" s="20"/>
      <c r="E92" s="20"/>
      <c r="F92" s="20"/>
      <c r="G92" s="19"/>
    </row>
    <row r="93" spans="1:7" ht="6.75" customHeight="1" thickBot="1">
      <c r="A93" s="5"/>
      <c r="B93" s="5"/>
      <c r="C93" s="5"/>
      <c r="D93" s="1"/>
      <c r="E93" s="1"/>
      <c r="F93" s="1"/>
      <c r="G93" s="1"/>
    </row>
    <row r="94" spans="1:7" ht="6.75" customHeight="1">
      <c r="A94" s="66"/>
      <c r="B94" s="14"/>
      <c r="C94" s="67"/>
      <c r="D94" s="14"/>
      <c r="E94" s="14"/>
      <c r="F94" s="14"/>
      <c r="G94" s="68"/>
    </row>
    <row r="95" spans="1:7" ht="16.5" thickBot="1">
      <c r="A95" s="69" t="s">
        <v>5</v>
      </c>
      <c r="B95" s="116">
        <f>ROUND(ERCOTCost+MarketCost,2-LEN(INT(ERCOTCost+MarketCost)))</f>
        <v>0</v>
      </c>
      <c r="C95" s="5"/>
      <c r="D95" s="215" t="s">
        <v>37</v>
      </c>
      <c r="E95" s="215"/>
      <c r="F95" s="116">
        <f>ROUND(B96-B95,2-(INT(B96-B95)))</f>
        <v>0</v>
      </c>
      <c r="G95" s="71"/>
    </row>
    <row r="96" spans="1:8" ht="17.25" customHeight="1" thickBot="1" thickTop="1">
      <c r="A96" s="69" t="s">
        <v>8</v>
      </c>
      <c r="B96" s="120">
        <f>ROUND(ERCOTBenefit+MarketBenefit,2-LEN(INT(ERCOTBenefit+MarketBenefit)))</f>
        <v>0</v>
      </c>
      <c r="C96" s="94"/>
      <c r="D96" s="214" t="s">
        <v>50</v>
      </c>
      <c r="E96" s="214"/>
      <c r="F96" s="117">
        <f>IF(B95=0,0,B96/B95)</f>
        <v>0</v>
      </c>
      <c r="G96" s="71"/>
      <c r="H96" s="28"/>
    </row>
    <row r="97" spans="1:7" ht="14.25" thickBot="1" thickTop="1">
      <c r="A97" s="216" t="s">
        <v>38</v>
      </c>
      <c r="B97" s="217"/>
      <c r="C97" s="217"/>
      <c r="D97" s="217"/>
      <c r="E97" s="217"/>
      <c r="F97" s="217"/>
      <c r="G97" s="72"/>
    </row>
    <row r="98" spans="1:7" ht="6" customHeight="1">
      <c r="A98" s="108"/>
      <c r="B98" s="109"/>
      <c r="C98" s="109"/>
      <c r="D98" s="109"/>
      <c r="E98" s="109"/>
      <c r="F98" s="109"/>
      <c r="G98" s="1"/>
    </row>
    <row r="99" spans="1:7" ht="9.75" customHeight="1" thickBot="1">
      <c r="A99" s="80"/>
      <c r="B99" s="63"/>
      <c r="C99" s="81"/>
      <c r="D99" s="63"/>
      <c r="E99" s="81"/>
      <c r="F99" s="82"/>
      <c r="G99" s="79"/>
    </row>
    <row r="100" spans="1:7" ht="16.5" thickBot="1">
      <c r="A100" s="133" t="s">
        <v>65</v>
      </c>
      <c r="B100" s="134"/>
      <c r="C100" s="134"/>
      <c r="D100" s="134"/>
      <c r="E100" s="134"/>
      <c r="F100" s="134"/>
      <c r="G100" s="135"/>
    </row>
    <row r="101" spans="1:7" ht="12.75" customHeight="1">
      <c r="A101" s="211" t="s">
        <v>66</v>
      </c>
      <c r="B101" s="212"/>
      <c r="C101" s="212"/>
      <c r="D101" s="212"/>
      <c r="E101" s="212"/>
      <c r="F101" s="212"/>
      <c r="G101" s="213"/>
    </row>
    <row r="102" spans="1:7" ht="22.5" customHeight="1" hidden="1">
      <c r="A102" s="90">
        <v>1</v>
      </c>
      <c r="B102" s="199"/>
      <c r="C102" s="200"/>
      <c r="D102" s="200"/>
      <c r="E102" s="200"/>
      <c r="F102" s="200"/>
      <c r="G102" s="201"/>
    </row>
    <row r="103" spans="1:7" ht="22.5" customHeight="1" hidden="1">
      <c r="A103" s="91">
        <v>2</v>
      </c>
      <c r="B103" s="182"/>
      <c r="C103" s="183"/>
      <c r="D103" s="183"/>
      <c r="E103" s="183"/>
      <c r="F103" s="183"/>
      <c r="G103" s="184"/>
    </row>
    <row r="104" spans="1:7" ht="22.5" customHeight="1" hidden="1">
      <c r="A104" s="76">
        <v>3</v>
      </c>
      <c r="B104" s="182"/>
      <c r="C104" s="183"/>
      <c r="D104" s="183"/>
      <c r="E104" s="183"/>
      <c r="F104" s="183"/>
      <c r="G104" s="184"/>
    </row>
    <row r="105" spans="1:7" ht="22.5" customHeight="1" hidden="1">
      <c r="A105" s="76">
        <v>4</v>
      </c>
      <c r="B105" s="179"/>
      <c r="C105" s="180"/>
      <c r="D105" s="180"/>
      <c r="E105" s="180"/>
      <c r="F105" s="180"/>
      <c r="G105" s="181"/>
    </row>
    <row r="106" spans="1:7" ht="12.75" customHeight="1" hidden="1">
      <c r="A106" s="24"/>
      <c r="B106" s="25"/>
      <c r="C106" s="25"/>
      <c r="D106" s="25"/>
      <c r="E106" s="25"/>
      <c r="F106" s="25"/>
      <c r="G106" s="73"/>
    </row>
    <row r="107" spans="1:7" ht="3.75" customHeight="1" hidden="1">
      <c r="A107" s="88"/>
      <c r="B107" s="79"/>
      <c r="C107" s="79"/>
      <c r="D107" s="79"/>
      <c r="E107" s="79"/>
      <c r="F107" s="79"/>
      <c r="G107" s="5"/>
    </row>
    <row r="108" spans="1:7" ht="12.75" hidden="1">
      <c r="A108" s="202" t="s">
        <v>67</v>
      </c>
      <c r="B108" s="203"/>
      <c r="C108" s="203"/>
      <c r="D108" s="203"/>
      <c r="E108" s="204"/>
      <c r="G108" s="110"/>
    </row>
    <row r="109" spans="1:7" ht="12.75" hidden="1">
      <c r="A109" s="196" t="s">
        <v>45</v>
      </c>
      <c r="B109" s="197"/>
      <c r="C109" s="197"/>
      <c r="D109" s="197"/>
      <c r="E109" s="198"/>
      <c r="G109" s="110"/>
    </row>
    <row r="110" spans="1:7" ht="12.75" hidden="1">
      <c r="A110" s="193" t="s">
        <v>83</v>
      </c>
      <c r="B110" s="194"/>
      <c r="C110" s="194"/>
      <c r="D110" s="194"/>
      <c r="E110" s="195"/>
      <c r="G110" s="110"/>
    </row>
    <row r="111" spans="1:7" ht="12.75" hidden="1">
      <c r="A111" s="229" t="s">
        <v>84</v>
      </c>
      <c r="B111" s="230"/>
      <c r="C111" s="230"/>
      <c r="D111" s="230"/>
      <c r="E111" s="231"/>
      <c r="G111" s="110"/>
    </row>
    <row r="112" spans="1:7" ht="12.75" hidden="1">
      <c r="A112" s="193" t="s">
        <v>85</v>
      </c>
      <c r="B112" s="194"/>
      <c r="C112" s="194"/>
      <c r="D112" s="194"/>
      <c r="E112" s="195"/>
      <c r="G112" s="110"/>
    </row>
    <row r="113" spans="1:7" ht="12.75" hidden="1">
      <c r="A113" s="193" t="s">
        <v>86</v>
      </c>
      <c r="B113" s="194"/>
      <c r="C113" s="194"/>
      <c r="D113" s="194"/>
      <c r="E113" s="195"/>
      <c r="G113" s="110"/>
    </row>
    <row r="114" spans="1:7" ht="12.75" hidden="1">
      <c r="A114" s="193" t="s">
        <v>44</v>
      </c>
      <c r="B114" s="194"/>
      <c r="C114" s="194"/>
      <c r="D114" s="194"/>
      <c r="E114" s="195"/>
      <c r="G114" s="110"/>
    </row>
    <row r="115" spans="1:7" ht="12.75" hidden="1">
      <c r="A115" s="193" t="s">
        <v>95</v>
      </c>
      <c r="B115" s="194"/>
      <c r="C115" s="194"/>
      <c r="D115" s="194"/>
      <c r="E115" s="195"/>
      <c r="G115" s="110"/>
    </row>
    <row r="116" spans="1:7" ht="12.75" hidden="1">
      <c r="A116" s="193" t="s">
        <v>100</v>
      </c>
      <c r="B116" s="194"/>
      <c r="C116" s="194"/>
      <c r="D116" s="194"/>
      <c r="E116" s="195"/>
      <c r="G116" s="110"/>
    </row>
    <row r="117" spans="1:7" ht="12.75" hidden="1">
      <c r="A117" s="193" t="s">
        <v>96</v>
      </c>
      <c r="B117" s="194"/>
      <c r="C117" s="194"/>
      <c r="D117" s="194"/>
      <c r="E117" s="195"/>
      <c r="G117" s="110"/>
    </row>
    <row r="118" spans="1:7" ht="12.75" hidden="1">
      <c r="A118" s="193" t="s">
        <v>97</v>
      </c>
      <c r="B118" s="194"/>
      <c r="C118" s="194"/>
      <c r="D118" s="194"/>
      <c r="E118" s="195"/>
      <c r="G118" s="110"/>
    </row>
    <row r="119" spans="1:7" ht="12.75" customHeight="1" hidden="1">
      <c r="A119" s="193" t="s">
        <v>40</v>
      </c>
      <c r="B119" s="194"/>
      <c r="C119" s="194"/>
      <c r="D119" s="194"/>
      <c r="E119" s="195"/>
      <c r="G119" s="110"/>
    </row>
    <row r="120" spans="1:7" ht="12.75" hidden="1">
      <c r="A120" s="193" t="s">
        <v>89</v>
      </c>
      <c r="B120" s="194"/>
      <c r="C120" s="194"/>
      <c r="D120" s="194"/>
      <c r="E120" s="195"/>
      <c r="G120" s="110"/>
    </row>
    <row r="121" spans="1:7" ht="12.75" hidden="1">
      <c r="A121" s="193" t="s">
        <v>94</v>
      </c>
      <c r="B121" s="194"/>
      <c r="C121" s="194"/>
      <c r="D121" s="194"/>
      <c r="E121" s="195"/>
      <c r="G121" s="110"/>
    </row>
    <row r="122" spans="1:7" ht="12.75" hidden="1">
      <c r="A122" s="193" t="s">
        <v>68</v>
      </c>
      <c r="B122" s="194"/>
      <c r="C122" s="194"/>
      <c r="D122" s="194"/>
      <c r="E122" s="195"/>
      <c r="G122" s="110"/>
    </row>
    <row r="123" spans="1:7" ht="12.75" hidden="1">
      <c r="A123" s="193" t="s">
        <v>88</v>
      </c>
      <c r="B123" s="194"/>
      <c r="C123" s="194"/>
      <c r="D123" s="194"/>
      <c r="E123" s="195"/>
      <c r="G123" s="110"/>
    </row>
    <row r="124" spans="1:7" ht="12.75" hidden="1">
      <c r="A124" s="193" t="s">
        <v>87</v>
      </c>
      <c r="B124" s="194"/>
      <c r="C124" s="194"/>
      <c r="D124" s="194"/>
      <c r="E124" s="195"/>
      <c r="G124" s="110"/>
    </row>
    <row r="125" spans="1:7" ht="12.75" hidden="1">
      <c r="A125" s="193" t="s">
        <v>69</v>
      </c>
      <c r="B125" s="194"/>
      <c r="C125" s="194"/>
      <c r="D125" s="194"/>
      <c r="E125" s="195"/>
      <c r="G125" s="110"/>
    </row>
    <row r="126" spans="1:7" ht="12.75" hidden="1">
      <c r="A126" s="193" t="s">
        <v>46</v>
      </c>
      <c r="B126" s="194"/>
      <c r="C126" s="194"/>
      <c r="D126" s="194"/>
      <c r="E126" s="195"/>
      <c r="G126" s="110"/>
    </row>
    <row r="127" spans="1:7" ht="12.75" hidden="1">
      <c r="A127" s="193" t="s">
        <v>70</v>
      </c>
      <c r="B127" s="194"/>
      <c r="C127" s="194"/>
      <c r="D127" s="194"/>
      <c r="E127" s="195"/>
      <c r="G127" s="110"/>
    </row>
    <row r="128" spans="1:7" ht="12.75" hidden="1">
      <c r="A128" s="205" t="s">
        <v>99</v>
      </c>
      <c r="B128" s="206"/>
      <c r="C128" s="206"/>
      <c r="D128" s="206"/>
      <c r="E128" s="207"/>
      <c r="G128" s="110"/>
    </row>
    <row r="129" ht="12.75" hidden="1">
      <c r="G129" s="110"/>
    </row>
    <row r="130" spans="1:5" ht="12.75" hidden="1">
      <c r="A130" s="202" t="s">
        <v>43</v>
      </c>
      <c r="B130" s="203"/>
      <c r="C130" s="203"/>
      <c r="D130" s="203"/>
      <c r="E130" s="204"/>
    </row>
    <row r="131" spans="1:5" ht="12.75" customHeight="1" hidden="1">
      <c r="A131" s="196" t="s">
        <v>71</v>
      </c>
      <c r="B131" s="197"/>
      <c r="C131" s="197"/>
      <c r="D131" s="197"/>
      <c r="E131" s="198"/>
    </row>
    <row r="132" spans="1:5" ht="12.75" customHeight="1" hidden="1">
      <c r="A132" s="193" t="s">
        <v>72</v>
      </c>
      <c r="B132" s="194"/>
      <c r="C132" s="194"/>
      <c r="D132" s="194"/>
      <c r="E132" s="195"/>
    </row>
    <row r="133" spans="1:5" ht="12.75" customHeight="1" hidden="1">
      <c r="A133" s="193" t="s">
        <v>79</v>
      </c>
      <c r="B133" s="194"/>
      <c r="C133" s="194"/>
      <c r="D133" s="194"/>
      <c r="E133" s="195"/>
    </row>
    <row r="134" spans="1:5" ht="12.75" hidden="1">
      <c r="A134" s="193" t="s">
        <v>73</v>
      </c>
      <c r="B134" s="194"/>
      <c r="C134" s="194"/>
      <c r="D134" s="194"/>
      <c r="E134" s="195"/>
    </row>
    <row r="135" spans="1:5" ht="12.75" hidden="1">
      <c r="A135" s="193" t="s">
        <v>93</v>
      </c>
      <c r="B135" s="194"/>
      <c r="C135" s="194"/>
      <c r="D135" s="194"/>
      <c r="E135" s="195"/>
    </row>
    <row r="136" spans="1:5" ht="12.75" hidden="1">
      <c r="A136" s="205" t="s">
        <v>90</v>
      </c>
      <c r="B136" s="206"/>
      <c r="C136" s="206"/>
      <c r="D136" s="206"/>
      <c r="E136" s="207"/>
    </row>
    <row r="137" ht="12.75" hidden="1"/>
    <row r="138" spans="1:5" ht="12.75" hidden="1">
      <c r="A138" s="202" t="s">
        <v>49</v>
      </c>
      <c r="B138" s="203"/>
      <c r="C138" s="203"/>
      <c r="D138" s="203"/>
      <c r="E138" s="204"/>
    </row>
    <row r="139" spans="1:5" ht="12.75" hidden="1">
      <c r="A139" s="196" t="s">
        <v>80</v>
      </c>
      <c r="B139" s="197"/>
      <c r="C139" s="197"/>
      <c r="D139" s="197"/>
      <c r="E139" s="198"/>
    </row>
    <row r="140" spans="1:5" ht="12.75" hidden="1">
      <c r="A140" s="193" t="s">
        <v>81</v>
      </c>
      <c r="B140" s="194"/>
      <c r="C140" s="194"/>
      <c r="D140" s="194"/>
      <c r="E140" s="195"/>
    </row>
    <row r="141" spans="1:5" ht="12.75" customHeight="1" hidden="1">
      <c r="A141" s="193" t="s">
        <v>82</v>
      </c>
      <c r="B141" s="194"/>
      <c r="C141" s="194"/>
      <c r="D141" s="194"/>
      <c r="E141" s="195"/>
    </row>
    <row r="142" spans="1:5" ht="12.75" hidden="1">
      <c r="A142" s="205" t="s">
        <v>98</v>
      </c>
      <c r="B142" s="206"/>
      <c r="C142" s="206"/>
      <c r="D142" s="206"/>
      <c r="E142" s="207"/>
    </row>
    <row r="143" ht="12.75" hidden="1"/>
    <row r="144" spans="1:5" ht="12.75" hidden="1">
      <c r="A144" s="202" t="s">
        <v>48</v>
      </c>
      <c r="B144" s="203"/>
      <c r="C144" s="203"/>
      <c r="D144" s="203"/>
      <c r="E144" s="204"/>
    </row>
    <row r="145" spans="1:5" ht="12.75" hidden="1">
      <c r="A145" s="196" t="s">
        <v>74</v>
      </c>
      <c r="B145" s="197"/>
      <c r="C145" s="197"/>
      <c r="D145" s="197"/>
      <c r="E145" s="198"/>
    </row>
    <row r="146" spans="1:5" ht="12.75" hidden="1">
      <c r="A146" s="193" t="s">
        <v>75</v>
      </c>
      <c r="B146" s="194"/>
      <c r="C146" s="194"/>
      <c r="D146" s="194"/>
      <c r="E146" s="195"/>
    </row>
    <row r="147" spans="1:5" ht="12.75" hidden="1">
      <c r="A147" s="193" t="s">
        <v>91</v>
      </c>
      <c r="B147" s="194"/>
      <c r="C147" s="194"/>
      <c r="D147" s="194"/>
      <c r="E147" s="195"/>
    </row>
    <row r="148" spans="1:5" ht="12.75" customHeight="1" hidden="1">
      <c r="A148" s="193" t="s">
        <v>76</v>
      </c>
      <c r="B148" s="194"/>
      <c r="C148" s="194"/>
      <c r="D148" s="194"/>
      <c r="E148" s="195"/>
    </row>
    <row r="149" spans="1:5" ht="12.75" customHeight="1" hidden="1">
      <c r="A149" s="193" t="s">
        <v>77</v>
      </c>
      <c r="B149" s="194"/>
      <c r="C149" s="194"/>
      <c r="D149" s="194"/>
      <c r="E149" s="195"/>
    </row>
    <row r="150" spans="1:5" ht="12.75" customHeight="1" hidden="1">
      <c r="A150" s="193" t="s">
        <v>92</v>
      </c>
      <c r="B150" s="194"/>
      <c r="C150" s="194"/>
      <c r="D150" s="194"/>
      <c r="E150" s="195"/>
    </row>
    <row r="151" spans="1:5" ht="12.75" customHeight="1" hidden="1">
      <c r="A151" s="205" t="s">
        <v>78</v>
      </c>
      <c r="B151" s="209"/>
      <c r="C151" s="209"/>
      <c r="D151" s="209"/>
      <c r="E151" s="210"/>
    </row>
    <row r="152" ht="12.75" hidden="1"/>
    <row r="153" ht="12.75" hidden="1"/>
    <row r="154" ht="12.75" hidden="1"/>
    <row r="155" ht="12.75" hidden="1"/>
  </sheetData>
  <sheetProtection/>
  <mergeCells count="86">
    <mergeCell ref="A115:E115"/>
    <mergeCell ref="A118:E118"/>
    <mergeCell ref="B29:G29"/>
    <mergeCell ref="B30:G30"/>
    <mergeCell ref="B39:G39"/>
    <mergeCell ref="B35:G35"/>
    <mergeCell ref="B36:G36"/>
    <mergeCell ref="B37:G37"/>
    <mergeCell ref="B38:G38"/>
    <mergeCell ref="A111:E111"/>
    <mergeCell ref="A128:E128"/>
    <mergeCell ref="A132:E132"/>
    <mergeCell ref="A126:E126"/>
    <mergeCell ref="A140:E140"/>
    <mergeCell ref="A130:E130"/>
    <mergeCell ref="A131:E131"/>
    <mergeCell ref="A127:E127"/>
    <mergeCell ref="B12:G12"/>
    <mergeCell ref="B13:G13"/>
    <mergeCell ref="B14:G14"/>
    <mergeCell ref="B10:G10"/>
    <mergeCell ref="B5:G5"/>
    <mergeCell ref="A7:G7"/>
    <mergeCell ref="B9:G9"/>
    <mergeCell ref="B11:G11"/>
    <mergeCell ref="A8:G8"/>
    <mergeCell ref="A100:G100"/>
    <mergeCell ref="A101:G101"/>
    <mergeCell ref="D96:E96"/>
    <mergeCell ref="B40:G40"/>
    <mergeCell ref="D95:E95"/>
    <mergeCell ref="A43:G43"/>
    <mergeCell ref="A70:G70"/>
    <mergeCell ref="B41:G41"/>
    <mergeCell ref="A97:F97"/>
    <mergeCell ref="B47:F51"/>
    <mergeCell ref="A141:E141"/>
    <mergeCell ref="A144:E144"/>
    <mergeCell ref="A142:E142"/>
    <mergeCell ref="A146:E146"/>
    <mergeCell ref="A145:E145"/>
    <mergeCell ref="A113:E113"/>
    <mergeCell ref="A122:E122"/>
    <mergeCell ref="A117:E117"/>
    <mergeCell ref="A119:E119"/>
    <mergeCell ref="A120:E120"/>
    <mergeCell ref="A123:E123"/>
    <mergeCell ref="B104:G104"/>
    <mergeCell ref="A136:E136"/>
    <mergeCell ref="F4:G4"/>
    <mergeCell ref="A151:E151"/>
    <mergeCell ref="A148:E148"/>
    <mergeCell ref="A149:E149"/>
    <mergeCell ref="A133:E133"/>
    <mergeCell ref="A147:E147"/>
    <mergeCell ref="A108:E108"/>
    <mergeCell ref="A116:E116"/>
    <mergeCell ref="A125:E125"/>
    <mergeCell ref="A110:E110"/>
    <mergeCell ref="A114:E114"/>
    <mergeCell ref="A150:E150"/>
    <mergeCell ref="A135:E135"/>
    <mergeCell ref="A134:E134"/>
    <mergeCell ref="A138:E138"/>
    <mergeCell ref="A139:E139"/>
    <mergeCell ref="A124:E124"/>
    <mergeCell ref="A34:G34"/>
    <mergeCell ref="A121:E121"/>
    <mergeCell ref="A109:E109"/>
    <mergeCell ref="A112:E112"/>
    <mergeCell ref="B105:G105"/>
    <mergeCell ref="A19:G19"/>
    <mergeCell ref="A20:G20"/>
    <mergeCell ref="A27:G27"/>
    <mergeCell ref="B102:G102"/>
    <mergeCell ref="B103:G103"/>
    <mergeCell ref="B24:G24"/>
    <mergeCell ref="B21:G21"/>
    <mergeCell ref="B23:G23"/>
    <mergeCell ref="B22:G22"/>
    <mergeCell ref="A1:G1"/>
    <mergeCell ref="A33:G33"/>
    <mergeCell ref="D3:G3"/>
    <mergeCell ref="B15:G15"/>
    <mergeCell ref="B16:G16"/>
    <mergeCell ref="A28:G28"/>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74 B76:B79 B59:B63 B52">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NPRR364</cp:lastModifiedBy>
  <cp:lastPrinted>2008-04-10T16:36:35Z</cp:lastPrinted>
  <dcterms:created xsi:type="dcterms:W3CDTF">2003-07-08T12:18:02Z</dcterms:created>
  <dcterms:modified xsi:type="dcterms:W3CDTF">2011-07-14T20:48:19Z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