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<sst xmlns="http://schemas.openxmlformats.org/spreadsheetml/2006/main" count="151" uniqueCount="103">
  <si>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</si>
  <si>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</si>
  <si>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</si>
  <si>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</si>
  <si>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</si>
  <si>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</si>
  <si>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</si>
  <si>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</si>
  <si>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</si>
  <si>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</si>
  <si>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</si>
  <si>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</si>
  <si>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</si>
  <si>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</si>
  <si>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</si>
  <si>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</si>
  <si>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</si>
  <si>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</si>
  <si>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</si>
  <si>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</si>
  <si>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</si>
  <si>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</si>
  <si>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</si>
  <si>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</si>
  <si>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</si>
  <si>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</si>
  <si>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</si>
  <si>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</si>
  <si>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</si>
  <si>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</si>
  <si>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</si>
  <si>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</si>
  <si>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</si>
  <si>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</si>
  <si>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</si>
  <si>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</si>
  <si>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</si>
  <si>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</si>
  <si>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</si>
  <si>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</si>
  <si>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</si>
  <si>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</si>
  <si>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</si>
  <si>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</si>
  <si>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</si>
  <si>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</si>
  <si>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</si>
  <si>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</si>
  <si>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</si>
  <si>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</si>
  <si>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</si>
  <si>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</si>
  <si>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</si>
  <si>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</si>
  <si>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</si>
  <si>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</si>
  <si>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William Lewis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</si>
  <si>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</si>
  <si>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</si>
  <si>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</si>
  <si>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</si>
  <si>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</si>
  <si>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</si>
  <si>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</si>
  <si>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</si>
  <si>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</si>
  <si>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</si>
  <si>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</si>
  <si>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</si>
  <si>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</si>
  <si>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</si>
  <si>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</si>
  <si>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</si>
  <si>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</si>
  <si>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</si>
  <si>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</si>
  <si>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</si>
  <si>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</si>
  <si>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</si>
  <si>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</si>
  <si>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</si>
  <si>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</si>
  <si>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Bob Wittmeyer</t>
  </si>
  <si>
    <t>TriEagle Energy</t>
  </si>
  <si>
    <t>EDF Trading</t>
  </si>
  <si>
    <t>Hugh Lenox (Tom Burke)</t>
  </si>
  <si>
    <t xml:space="preserve">Danny Bivens </t>
  </si>
  <si>
    <t>Steve Madden (William Lewis)</t>
  </si>
  <si>
    <t>Keith Emery (Clayton Greer)</t>
  </si>
  <si>
    <t>Date:  May 5, 2011</t>
  </si>
  <si>
    <t xml:space="preserve">Marty Downey </t>
  </si>
  <si>
    <t>Bill Hellinghausen (Mary Anne Brelinsky)</t>
  </si>
  <si>
    <t>John L. Sims (Henry Wood)</t>
  </si>
  <si>
    <t xml:space="preserve">Henry Wood </t>
  </si>
  <si>
    <t xml:space="preserve">Chris Tessler </t>
  </si>
  <si>
    <t xml:space="preserve">Mark Soutter </t>
  </si>
  <si>
    <t xml:space="preserve">Bill Smith </t>
  </si>
  <si>
    <t>Richard Ross (Jennifer Bevill)</t>
  </si>
  <si>
    <t xml:space="preserve">Chris Brewster </t>
  </si>
  <si>
    <t>Kristy Ashley (Clayton Greer)</t>
  </si>
  <si>
    <t>Motion Passes</t>
  </si>
  <si>
    <t>67% of non-abst TAC Votes = 18
50% of total TAC = 15</t>
  </si>
  <si>
    <t>Wood/Houston Motion: Recommend ERCOT recommendation for Valley Import; develop processes for similar constraints and gaps between operations and planning in identifying these constraints; sunset upon development of processes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</si>
</sst>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33</v>
      </c>
      <c r="G5" s="16">
        <f>IF((G63+H63)=0,"",G63)</f>
        <v>19</v>
      </c>
      <c r="H5" s="16">
        <f>IF((G63+H63)=0,"",H63)</f>
        <v>6</v>
      </c>
      <c r="I5" s="16">
        <f>I63</f>
        <v>4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73</v>
      </c>
      <c r="C11" s="24"/>
      <c r="D11" s="24"/>
      <c r="E11" s="25" t="s">
        <v>85</v>
      </c>
      <c r="F11" s="26" t="s">
        <v>13</v>
      </c>
      <c r="G11" s="27"/>
      <c r="H11" s="27"/>
      <c r="I11" s="21" t="s">
        <v>21</v>
      </c>
    </row>
    <row r="12" spans="2:9" s="23" customFormat="1" ht="12.75">
      <c r="B12" s="24" t="s">
        <v>76</v>
      </c>
      <c r="C12" s="24"/>
      <c r="D12" s="24"/>
      <c r="E12" s="25" t="s">
        <v>72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92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74</v>
      </c>
      <c r="C14" s="24"/>
      <c r="D14" s="24"/>
      <c r="E14" s="25" t="s">
        <v>93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3</v>
      </c>
      <c r="H16" s="31">
        <f>SUM(H10:H15)</f>
        <v>0</v>
      </c>
      <c r="I16" s="29">
        <f>COUNTA(I10:I15)</f>
        <v>1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67</v>
      </c>
      <c r="F18" s="26" t="s">
        <v>13</v>
      </c>
      <c r="G18" s="35">
        <v>1</v>
      </c>
      <c r="H18" s="35"/>
      <c r="I18" s="21"/>
    </row>
    <row r="19" spans="2:9" ht="12.75">
      <c r="B19" s="33" t="s">
        <v>68</v>
      </c>
      <c r="C19" s="33"/>
      <c r="D19" s="33"/>
      <c r="E19" s="34" t="s">
        <v>69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70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71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55</v>
      </c>
      <c r="F25" s="26" t="s">
        <v>13</v>
      </c>
      <c r="G25" s="35">
        <v>1</v>
      </c>
      <c r="H25" s="35"/>
      <c r="I25" s="21"/>
    </row>
    <row r="26" spans="2:9" ht="12.75">
      <c r="B26" s="33" t="s">
        <v>51</v>
      </c>
      <c r="C26" s="33"/>
      <c r="D26" s="33"/>
      <c r="E26" s="34" t="s">
        <v>64</v>
      </c>
      <c r="F26" s="26" t="s">
        <v>13</v>
      </c>
      <c r="G26" s="35">
        <v>1</v>
      </c>
      <c r="H26" s="35"/>
      <c r="I26" s="21"/>
    </row>
    <row r="27" spans="2:9" ht="12.75">
      <c r="B27" s="33" t="s">
        <v>65</v>
      </c>
      <c r="C27" s="33"/>
      <c r="D27" s="33"/>
      <c r="E27" s="34" t="s">
        <v>97</v>
      </c>
      <c r="F27" s="26" t="s">
        <v>13</v>
      </c>
      <c r="G27" s="35"/>
      <c r="H27" s="35">
        <v>1</v>
      </c>
      <c r="I27" s="21"/>
    </row>
    <row r="28" spans="2:9" ht="12.75">
      <c r="B28" s="33" t="s">
        <v>66</v>
      </c>
      <c r="C28" s="36"/>
      <c r="D28" s="36"/>
      <c r="E28" s="34" t="s">
        <v>94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2</v>
      </c>
      <c r="H30" s="31">
        <f>SUM(H24:H29)</f>
        <v>1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78</v>
      </c>
      <c r="C32" s="33"/>
      <c r="D32" s="33"/>
      <c r="E32" s="34" t="s">
        <v>77</v>
      </c>
      <c r="F32" s="26" t="s">
        <v>13</v>
      </c>
      <c r="G32" s="35"/>
      <c r="H32" s="35">
        <v>1</v>
      </c>
      <c r="I32" s="21"/>
    </row>
    <row r="33" spans="2:9" ht="12.75">
      <c r="B33" s="33" t="s">
        <v>79</v>
      </c>
      <c r="C33" s="33"/>
      <c r="D33" s="33"/>
      <c r="E33" s="34" t="s">
        <v>80</v>
      </c>
      <c r="F33" s="26" t="s">
        <v>13</v>
      </c>
      <c r="G33" s="35"/>
      <c r="H33" s="35"/>
      <c r="I33" s="21" t="s">
        <v>21</v>
      </c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/>
      <c r="H34" s="35"/>
      <c r="I34" s="21" t="s">
        <v>21</v>
      </c>
    </row>
    <row r="35" spans="2:9" ht="12.75">
      <c r="B35" s="33" t="s">
        <v>81</v>
      </c>
      <c r="C35" s="33"/>
      <c r="D35" s="33"/>
      <c r="E35" s="34" t="s">
        <v>95</v>
      </c>
      <c r="F35" s="26" t="s">
        <v>13</v>
      </c>
      <c r="G35" s="35"/>
      <c r="H35" s="35"/>
      <c r="I35" s="21" t="s">
        <v>21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1</v>
      </c>
      <c r="I37" s="29">
        <f>COUNTA(I31:I36)</f>
        <v>3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82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86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98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96</v>
      </c>
      <c r="F43" s="26" t="s">
        <v>13</v>
      </c>
      <c r="G43" s="35">
        <v>1</v>
      </c>
      <c r="H43" s="35"/>
      <c r="I43" s="21"/>
    </row>
    <row r="44" spans="2:9" ht="12.75">
      <c r="B44" s="33" t="s">
        <v>62</v>
      </c>
      <c r="C44" s="36"/>
      <c r="D44" s="42" t="s">
        <v>18</v>
      </c>
      <c r="E44" s="34" t="s">
        <v>63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60</v>
      </c>
      <c r="C48" s="33"/>
      <c r="D48" s="33"/>
      <c r="E48" s="34" t="s">
        <v>61</v>
      </c>
      <c r="F48" s="26" t="s">
        <v>13</v>
      </c>
      <c r="G48" s="35">
        <v>1</v>
      </c>
      <c r="H48" s="35"/>
      <c r="I48" s="21"/>
    </row>
    <row r="49" spans="2:9" ht="12.75">
      <c r="B49" s="33" t="s">
        <v>83</v>
      </c>
      <c r="C49" s="33"/>
      <c r="D49" s="33"/>
      <c r="E49" s="34" t="s">
        <v>90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56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87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75</v>
      </c>
      <c r="C55" s="33"/>
      <c r="D55" s="33"/>
      <c r="E55" s="34" t="s">
        <v>99</v>
      </c>
      <c r="F55" s="26" t="s">
        <v>13</v>
      </c>
      <c r="G55" s="35"/>
      <c r="H55" s="35">
        <v>1</v>
      </c>
      <c r="I55" s="21"/>
    </row>
    <row r="56" spans="2:9" ht="12.75">
      <c r="B56" s="33" t="s">
        <v>57</v>
      </c>
      <c r="C56" s="33"/>
      <c r="D56" s="33"/>
      <c r="E56" s="34" t="s">
        <v>88</v>
      </c>
      <c r="F56" s="26" t="s">
        <v>13</v>
      </c>
      <c r="G56" s="35"/>
      <c r="H56" s="35">
        <v>1</v>
      </c>
      <c r="I56" s="21"/>
    </row>
    <row r="57" spans="2:9" ht="12.75">
      <c r="B57" s="33" t="s">
        <v>59</v>
      </c>
      <c r="C57" s="33"/>
      <c r="D57" s="33"/>
      <c r="E57" s="34" t="s">
        <v>58</v>
      </c>
      <c r="F57" s="26" t="s">
        <v>13</v>
      </c>
      <c r="G57" s="35"/>
      <c r="H57" s="35">
        <v>1</v>
      </c>
      <c r="I57" s="21"/>
    </row>
    <row r="58" spans="2:9" ht="12.75">
      <c r="B58" s="33" t="s">
        <v>84</v>
      </c>
      <c r="C58" s="33"/>
      <c r="D58" s="33"/>
      <c r="E58" s="34" t="s">
        <v>91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19</v>
      </c>
      <c r="H63" s="48">
        <f>H16+H23+H30+H37+H46+H53+H60</f>
        <v>6</v>
      </c>
      <c r="I63" s="29">
        <f>I16+I23+I30+I37+I46+I53+I60</f>
        <v>4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2011-05-05T21:41:17Z</dcterms:modified>
  <cp:category/>
  <cp:version/>
  <cp:contentType/>
  <cp:contentStatus/>
</cp:coreProperties>
</file>