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<sst xmlns="http://schemas.openxmlformats.org/spreadsheetml/2006/main" count="28" uniqueCount="21">
  <si>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actual</t>
  </si>
  <si>
    <t xml:space="preserve">interval performance </t>
  </si>
  <si>
    <t>seconds</t>
  </si>
  <si>
    <t>weight</t>
  </si>
  <si>
    <t>interval</t>
  </si>
  <si>
    <t>int frac</t>
  </si>
  <si>
    <t>Alternate Baseline Example:</t>
  </si>
  <si>
    <t>wt*int performance</t>
  </si>
  <si>
    <t>Default Baseline Example:</t>
  </si>
  <si>
    <t>Offer MW:</t>
  </si>
  <si>
    <t>baseline</t>
  </si>
  <si>
    <t>max base load</t>
  </si>
  <si>
    <t>Availability Factor with Two Failed Tests:</t>
  </si>
  <si>
    <t>Test</t>
  </si>
  <si>
    <t>First</t>
  </si>
  <si>
    <t>second</t>
  </si>
  <si>
    <t>Test Performance Factor</t>
  </si>
  <si>
    <t>Contract Period Availability</t>
  </si>
  <si>
    <t>Final Availability Factor</t>
  </si>
  <si>
    <t>Payment Reduced By</t>
  </si>
  <si>
    <t>An important change under current protocols (8.1.3.1):    test performance is computed using Event Performance Formulas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</si>
</sst>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#,##0.000000"/>
    <numFmt numFmtId="167" formatCode="#,##0.0000000"/>
    <numFmt numFmtId="168" formatCode="#,##0.00000"/>
    <numFmt numFmtId="169" formatCode="#,##0.0000"/>
    <numFmt numFmtId="170" formatCode="#,##0.000"/>
    <numFmt numFmtId="171" formatCode="#,##0.0"/>
    <numFmt numFmtId="172" formatCode="0.0%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Alignment="1">
      <alignment/>
    </xf>
    <xf numFmtId="166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="140" zoomScaleNormal="140" zoomScalePageLayoutView="0" workbookViewId="0" topLeftCell="A19">
      <selection activeCell="H36" sqref="H36"/>
    </sheetView>
  </sheetViews>
  <sheetFormatPr defaultColWidth="9.140625" defaultRowHeight="15"/>
  <cols>
    <col min="1" max="1" width="10.421875" style="1" customWidth="1"/>
    <col min="2" max="2" width="14.7109375" style="1" customWidth="1"/>
    <col min="3" max="4" width="9.28125" style="1" bestFit="1" customWidth="1"/>
    <col min="5" max="5" width="13.8515625" style="1" bestFit="1" customWidth="1"/>
    <col min="6" max="6" width="3.57421875" style="1" customWidth="1"/>
    <col min="7" max="7" width="13.140625" style="1" bestFit="1" customWidth="1"/>
    <col min="8" max="8" width="20.57421875" style="1" bestFit="1" customWidth="1"/>
    <col min="9" max="9" width="4.00390625" style="1" customWidth="1"/>
    <col min="10" max="10" width="18.8515625" style="1" bestFit="1" customWidth="1"/>
    <col min="11" max="16384" width="9.140625" style="1" customWidth="1"/>
  </cols>
  <sheetData>
    <row r="2" s="5" customFormat="1" ht="15">
      <c r="A2" s="5" t="s">
        <v>20</v>
      </c>
    </row>
    <row r="5" s="5" customFormat="1" ht="15">
      <c r="A5" s="5" t="s">
        <v>6</v>
      </c>
    </row>
    <row r="6" s="5" customFormat="1" ht="15"/>
    <row r="7" spans="1:10" s="6" customFormat="1" ht="15">
      <c r="A7" s="6" t="s">
        <v>4</v>
      </c>
      <c r="B7" s="6" t="s">
        <v>2</v>
      </c>
      <c r="C7" s="6" t="s">
        <v>3</v>
      </c>
      <c r="D7" s="6" t="s">
        <v>5</v>
      </c>
      <c r="E7" s="6" t="s">
        <v>11</v>
      </c>
      <c r="G7" s="6" t="s">
        <v>0</v>
      </c>
      <c r="H7" s="6" t="s">
        <v>1</v>
      </c>
      <c r="J7" s="6" t="s">
        <v>7</v>
      </c>
    </row>
    <row r="8" spans="1:7" ht="15">
      <c r="A8" s="7">
        <v>1</v>
      </c>
      <c r="G8" s="2">
        <v>1600</v>
      </c>
    </row>
    <row r="9" spans="1:10" ht="15">
      <c r="A9" s="7">
        <v>2</v>
      </c>
      <c r="B9" s="3">
        <v>120</v>
      </c>
      <c r="C9" s="1">
        <f>B9/B$13</f>
        <v>0.10371650821089023</v>
      </c>
      <c r="D9" s="1">
        <f>B9/900</f>
        <v>0.13333333333333333</v>
      </c>
      <c r="E9" s="3">
        <v>500</v>
      </c>
      <c r="G9" s="2">
        <v>1300</v>
      </c>
      <c r="H9" s="1">
        <f>MIN((((1-D9)*G8+(D9*E9))/G9),1)</f>
        <v>1</v>
      </c>
      <c r="J9" s="1">
        <f>C9*H9</f>
        <v>0.10371650821089023</v>
      </c>
    </row>
    <row r="10" spans="1:10" ht="15">
      <c r="A10" s="7">
        <v>3</v>
      </c>
      <c r="B10" s="3">
        <v>900</v>
      </c>
      <c r="C10" s="1">
        <f>B10/B$13</f>
        <v>0.7778738115816768</v>
      </c>
      <c r="D10" s="1">
        <f>B10/900</f>
        <v>1</v>
      </c>
      <c r="E10" s="3">
        <v>500</v>
      </c>
      <c r="G10" s="2">
        <v>500</v>
      </c>
      <c r="H10" s="1">
        <f>E10/G10</f>
        <v>1</v>
      </c>
      <c r="J10" s="1">
        <f>C10*H10</f>
        <v>0.7778738115816768</v>
      </c>
    </row>
    <row r="11" spans="1:10" ht="15">
      <c r="A11" s="7">
        <v>4</v>
      </c>
      <c r="B11" s="3">
        <v>137</v>
      </c>
      <c r="C11" s="1">
        <f>B11/B$13</f>
        <v>0.11840968020743302</v>
      </c>
      <c r="D11" s="1">
        <f>B11/900</f>
        <v>0.15222222222222223</v>
      </c>
      <c r="E11" s="3">
        <v>500</v>
      </c>
      <c r="G11" s="2">
        <v>510</v>
      </c>
      <c r="H11" s="1">
        <f>MIN((((1-D11)*G12+(D11*E11))/G11),1)</f>
        <v>0.9803921568627451</v>
      </c>
      <c r="J11" s="1">
        <f>C11*H11</f>
        <v>0.11608792177199315</v>
      </c>
    </row>
    <row r="12" spans="1:7" ht="15">
      <c r="A12" s="7">
        <v>5</v>
      </c>
      <c r="E12" s="3"/>
      <c r="G12" s="2">
        <v>500</v>
      </c>
    </row>
    <row r="13" spans="2:10" ht="15">
      <c r="B13" s="3">
        <f>SUM(B9:B11)</f>
        <v>1157</v>
      </c>
      <c r="E13" s="3"/>
      <c r="G13" s="2"/>
      <c r="J13" s="1">
        <f>SUM(J9:J11)</f>
        <v>0.9976782415645601</v>
      </c>
    </row>
    <row r="14" spans="5:7" ht="15">
      <c r="E14" s="3"/>
      <c r="G14" s="2"/>
    </row>
    <row r="15" spans="5:7" ht="15">
      <c r="E15" s="3"/>
      <c r="G15" s="2"/>
    </row>
    <row r="16" spans="5:7" ht="15">
      <c r="E16" s="3"/>
      <c r="G16" s="2"/>
    </row>
    <row r="17" spans="1:7" s="5" customFormat="1" ht="15">
      <c r="A17" s="5" t="s">
        <v>8</v>
      </c>
      <c r="E17" s="7"/>
      <c r="G17" s="8"/>
    </row>
    <row r="18" spans="5:7" ht="15">
      <c r="E18" s="3"/>
      <c r="G18" s="2"/>
    </row>
    <row r="19" spans="1:7" ht="15">
      <c r="A19" s="5" t="s">
        <v>9</v>
      </c>
      <c r="B19" s="2">
        <v>1000</v>
      </c>
      <c r="E19" s="3"/>
      <c r="G19" s="2"/>
    </row>
    <row r="20" spans="5:7" ht="15">
      <c r="E20" s="3"/>
      <c r="G20" s="2"/>
    </row>
    <row r="21" spans="1:10" s="6" customFormat="1" ht="15">
      <c r="A21" s="6" t="s">
        <v>4</v>
      </c>
      <c r="B21" s="6" t="s">
        <v>2</v>
      </c>
      <c r="C21" s="6" t="s">
        <v>3</v>
      </c>
      <c r="D21" s="6" t="s">
        <v>5</v>
      </c>
      <c r="E21" s="9" t="s">
        <v>10</v>
      </c>
      <c r="G21" s="10" t="s">
        <v>0</v>
      </c>
      <c r="H21" s="6" t="s">
        <v>1</v>
      </c>
      <c r="J21" s="6" t="s">
        <v>7</v>
      </c>
    </row>
    <row r="22" spans="1:7" ht="15">
      <c r="A22" s="7">
        <v>1</v>
      </c>
      <c r="E22" s="3"/>
      <c r="G22" s="2">
        <v>1600</v>
      </c>
    </row>
    <row r="23" spans="1:10" ht="15">
      <c r="A23" s="7">
        <v>2</v>
      </c>
      <c r="B23" s="3">
        <v>120</v>
      </c>
      <c r="C23" s="1">
        <f>B23/B$13</f>
        <v>0.10371650821089023</v>
      </c>
      <c r="D23" s="1">
        <f>B23/900</f>
        <v>0.13333333333333333</v>
      </c>
      <c r="E23" s="3">
        <v>1500</v>
      </c>
      <c r="G23" s="2">
        <v>1300</v>
      </c>
      <c r="H23" s="1">
        <f>MAX(MIN(((E23-G23)/(D23*$B$19)),1),0)</f>
        <v>1</v>
      </c>
      <c r="J23" s="1">
        <f>C23*H23</f>
        <v>0.10371650821089023</v>
      </c>
    </row>
    <row r="24" spans="1:10" ht="15">
      <c r="A24" s="7">
        <v>3</v>
      </c>
      <c r="B24" s="3">
        <v>900</v>
      </c>
      <c r="C24" s="1">
        <f>B24/B$13</f>
        <v>0.7778738115816768</v>
      </c>
      <c r="D24" s="1">
        <f>B24/900</f>
        <v>1</v>
      </c>
      <c r="E24" s="3">
        <v>1600</v>
      </c>
      <c r="G24" s="2">
        <v>500</v>
      </c>
      <c r="H24" s="1">
        <f>MAX(MIN(((E24-G24)/(D24*$B$19)),1),0)</f>
        <v>1</v>
      </c>
      <c r="J24" s="1">
        <f>C24*H24</f>
        <v>0.7778738115816768</v>
      </c>
    </row>
    <row r="25" spans="1:10" ht="15">
      <c r="A25" s="7">
        <v>4</v>
      </c>
      <c r="B25" s="3">
        <v>137</v>
      </c>
      <c r="C25" s="1">
        <f>B25/B$13</f>
        <v>0.11840968020743302</v>
      </c>
      <c r="D25" s="1">
        <f>B25/900</f>
        <v>0.15222222222222223</v>
      </c>
      <c r="E25" s="3">
        <v>1700</v>
      </c>
      <c r="G25" s="2">
        <v>510</v>
      </c>
      <c r="H25" s="1">
        <f>MAX(MIN(((E25-G25)/(D25*$B$19)),1),0)</f>
        <v>1</v>
      </c>
      <c r="J25" s="1">
        <f>C25*H25</f>
        <v>0.11840968020743302</v>
      </c>
    </row>
    <row r="26" spans="1:7" ht="15">
      <c r="A26" s="7">
        <v>5</v>
      </c>
      <c r="G26" s="2">
        <v>500</v>
      </c>
    </row>
    <row r="27" spans="2:10" ht="15">
      <c r="B27" s="3">
        <f>SUM(B23:B25)</f>
        <v>1157</v>
      </c>
      <c r="J27" s="1">
        <f>SUM(J23:J25)</f>
        <v>1</v>
      </c>
    </row>
    <row r="31" ht="15">
      <c r="A31" s="5" t="s">
        <v>12</v>
      </c>
    </row>
    <row r="33" spans="2:3" ht="15">
      <c r="B33" s="5" t="s">
        <v>13</v>
      </c>
      <c r="C33" s="5" t="s">
        <v>16</v>
      </c>
    </row>
    <row r="34" spans="2:3" ht="15">
      <c r="B34" s="5" t="s">
        <v>14</v>
      </c>
      <c r="C34" s="1">
        <v>0.5</v>
      </c>
    </row>
    <row r="35" spans="2:3" ht="15">
      <c r="B35" s="5" t="s">
        <v>15</v>
      </c>
      <c r="C35" s="1">
        <v>0.8</v>
      </c>
    </row>
    <row r="36" spans="1:3" ht="15">
      <c r="A36" s="5" t="s">
        <v>17</v>
      </c>
      <c r="C36" s="1">
        <v>0.95</v>
      </c>
    </row>
    <row r="37" ht="15">
      <c r="A37" s="5"/>
    </row>
    <row r="38" spans="1:3" ht="15">
      <c r="A38" s="5" t="s">
        <v>18</v>
      </c>
      <c r="C38" s="1">
        <f>AVERAGE(C34:C36)</f>
        <v>0.75</v>
      </c>
    </row>
    <row r="39" ht="15">
      <c r="A39" s="5"/>
    </row>
    <row r="40" spans="1:3" ht="15">
      <c r="A40" s="5" t="s">
        <v>19</v>
      </c>
      <c r="C40" s="4">
        <f>1-C38</f>
        <v>0.25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Energy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pwattles</dc:creator>
  <cp:keywords/>
  <dc:description/>
  <cp:lastModifiedBy>ERCOT</cp:lastModifiedBy>
  <dcterms:created xsi:type="dcterms:W3CDTF">2011-01-18T16:04:23Z</dcterms:created>
  <dcterms:modified xsi:type="dcterms:W3CDTF">2011-01-20T23:01:06Z</dcterms:modified>
  <cp:category/>
  <cp:version/>
  <cp:contentType/>
  <cp:contentStatus/>
</cp:coreProperties>
</file>