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908" activeTab="1"/>
  </bookViews>
  <sheets>
    <sheet name="How To Use" sheetId="1" r:id="rId1"/>
    <sheet name="2010 Detailed Incident Data" sheetId="2" r:id="rId2"/>
    <sheet name="2010 Retail API Availability" sheetId="3" r:id="rId3"/>
    <sheet name="2010 TML Rpt Exp Av" sheetId="4" r:id="rId4"/>
    <sheet name="2009 Ext Rpt Annual Summary" sheetId="5" r:id="rId5"/>
    <sheet name="2009 Ext Rpt Monthly Summary" sheetId="6" r:id="rId6"/>
    <sheet name="2009 Detailed Incident Data" sheetId="7" r:id="rId7"/>
    <sheet name="2009 Retail API Av" sheetId="8" r:id="rId8"/>
    <sheet name="2009 TML Rpt Exp Av" sheetId="9" r:id="rId9"/>
    <sheet name="2008 Ext Rpt Annual Summary" sheetId="10" r:id="rId10"/>
    <sheet name="2008 Ext Rpt Monthly Summary" sheetId="11" r:id="rId11"/>
    <sheet name="2008 Detailed Incident Data" sheetId="12" r:id="rId12"/>
    <sheet name="2008 Retail API Av" sheetId="13" r:id="rId13"/>
    <sheet name="2008 TML Rpt Exp Av" sheetId="14" r:id="rId14"/>
    <sheet name="Extract &amp; Report Info" sheetId="15" r:id="rId15"/>
    <sheet name="MOS Public Reports" sheetId="16" r:id="rId16"/>
  </sheets>
  <definedNames>
    <definedName name="_xlnm._FilterDatabase" localSheetId="11" hidden="1">'2008 Detailed Incident Data'!$B$4:$AA$4</definedName>
    <definedName name="_xlnm._FilterDatabase" localSheetId="6" hidden="1">'2009 Detailed Incident Data'!$B$4:$AA$41</definedName>
    <definedName name="OLE_LINK1" localSheetId="0">'How To Use'!$B$47</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5.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<sst xmlns="http://schemas.openxmlformats.org/spreadsheetml/2006/main" count="2687" uniqueCount="1103">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</sst>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s>
  <fonts count="83">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5"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86">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1" fillId="0" borderId="0" xfId="0" applyFont="1" applyAlignment="1">
      <alignment wrapText="1"/>
    </xf>
    <xf numFmtId="0" fontId="81" fillId="0" borderId="0" xfId="0" applyFont="1" applyAlignment="1">
      <alignment horizontal="center" wrapText="1"/>
    </xf>
    <xf numFmtId="0" fontId="81" fillId="0" borderId="10" xfId="0" applyFont="1" applyBorder="1" applyAlignment="1">
      <alignment horizontal="center" wrapText="1"/>
    </xf>
    <xf numFmtId="0" fontId="14" fillId="0" borderId="0" xfId="0" applyFont="1" applyAlignment="1">
      <alignment wrapText="1"/>
    </xf>
    <xf numFmtId="0" fontId="82"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2"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1"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1"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1"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48" xfId="59" applyNumberFormat="1" applyFont="1" applyBorder="1" applyAlignment="1">
      <alignment wrapText="1"/>
    </xf>
    <xf numFmtId="10" fontId="8" fillId="0" borderId="49" xfId="59" applyNumberFormat="1" applyFont="1" applyBorder="1" applyAlignment="1">
      <alignment wrapText="1"/>
    </xf>
    <xf numFmtId="0" fontId="37" fillId="0" borderId="0" xfId="0" applyFont="1" applyAlignment="1">
      <alignment horizontal="center"/>
    </xf>
    <xf numFmtId="0" fontId="7" fillId="0" borderId="50" xfId="0" applyFont="1" applyBorder="1" applyAlignment="1">
      <alignment horizontal="center"/>
    </xf>
    <xf numFmtId="0" fontId="0" fillId="0" borderId="51" xfId="0" applyBorder="1" applyAlignment="1">
      <alignment horizontal="center"/>
    </xf>
    <xf numFmtId="0" fontId="17" fillId="0" borderId="50" xfId="0" applyFont="1" applyBorder="1" applyAlignment="1">
      <alignment horizontal="center"/>
    </xf>
    <xf numFmtId="0" fontId="0" fillId="0" borderId="52" xfId="0" applyBorder="1" applyAlignment="1">
      <alignment horizontal="center"/>
    </xf>
    <xf numFmtId="10" fontId="8" fillId="0" borderId="53" xfId="59" applyNumberFormat="1" applyFont="1" applyBorder="1" applyAlignment="1">
      <alignment wrapText="1"/>
    </xf>
    <xf numFmtId="10" fontId="8" fillId="0" borderId="54"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76" t="s">
        <v>230</v>
      </c>
      <c r="C5" s="377"/>
      <c r="D5" s="377"/>
      <c r="E5" s="377"/>
      <c r="F5" s="377"/>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11.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78" t="s">
        <v>231</v>
      </c>
      <c r="D5" s="377"/>
      <c r="E5" s="377"/>
      <c r="F5" s="377"/>
      <c r="G5" s="377"/>
      <c r="H5" s="377"/>
      <c r="I5" s="379"/>
      <c r="J5" s="60"/>
      <c r="K5" s="378" t="s">
        <v>232</v>
      </c>
      <c r="L5" s="377"/>
      <c r="M5" s="377"/>
      <c r="N5" s="377"/>
      <c r="O5" s="377"/>
      <c r="P5" s="379"/>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7" r:id="rId3"/>
  <legacyDrawing r:id="rId2"/>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8" t="s">
        <v>201</v>
      </c>
      <c r="B1" s="368"/>
      <c r="C1" s="368"/>
      <c r="D1" s="368"/>
      <c r="E1" s="368"/>
      <c r="F1" s="368"/>
      <c r="G1" s="368"/>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369" t="s">
        <v>222</v>
      </c>
      <c r="B16" s="369" t="s">
        <v>223</v>
      </c>
      <c r="C16" s="371">
        <f>SUM(C4:C15)</f>
        <v>396000</v>
      </c>
      <c r="D16" s="371">
        <f>SUM(D4:D15)</f>
        <v>16533</v>
      </c>
      <c r="E16" s="371">
        <f>SUM(E4:E15)</f>
        <v>379467</v>
      </c>
      <c r="F16" s="371">
        <f>SUM(F4:F15)</f>
        <v>318</v>
      </c>
      <c r="G16" s="373">
        <f>(E16-F16)/E16</f>
        <v>0.9991619824648784</v>
      </c>
    </row>
    <row r="17" spans="1:7" ht="23.25" customHeight="1" thickBot="1">
      <c r="A17" s="370"/>
      <c r="B17" s="370"/>
      <c r="C17" s="372"/>
      <c r="D17" s="372"/>
      <c r="E17" s="372"/>
      <c r="F17" s="372"/>
      <c r="G17" s="37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5" t="s">
        <v>220</v>
      </c>
      <c r="B1" s="375"/>
      <c r="C1" s="375"/>
      <c r="D1" s="375"/>
      <c r="E1" s="375"/>
      <c r="F1" s="375"/>
      <c r="G1" s="375"/>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369" t="s">
        <v>222</v>
      </c>
      <c r="B16" s="369" t="s">
        <v>203</v>
      </c>
      <c r="C16" s="371">
        <f>SUM(C4:C15)</f>
        <v>396000</v>
      </c>
      <c r="D16" s="371">
        <f>SUM(D4:D15)</f>
        <v>16533</v>
      </c>
      <c r="E16" s="371">
        <f>SUM(E4:E15)</f>
        <v>379467</v>
      </c>
      <c r="F16" s="371">
        <f>SUM(F4:F15)</f>
        <v>732</v>
      </c>
      <c r="G16" s="380">
        <f>(E16-F16)/E16</f>
        <v>0.9980709785040597</v>
      </c>
    </row>
    <row r="17" spans="1:7" ht="23.25" customHeight="1" thickBot="1">
      <c r="A17" s="370"/>
      <c r="B17" s="370"/>
      <c r="C17" s="372"/>
      <c r="D17" s="372"/>
      <c r="E17" s="372"/>
      <c r="F17" s="372"/>
      <c r="G17" s="38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82" t="s">
        <v>329</v>
      </c>
      <c r="B1" s="383"/>
      <c r="C1" s="383"/>
      <c r="D1" s="383"/>
    </row>
    <row r="2" spans="1:4" ht="12.75">
      <c r="A2" s="383"/>
      <c r="B2" s="383"/>
      <c r="C2" s="383"/>
      <c r="D2" s="383"/>
    </row>
    <row r="3" spans="1:4" ht="12.75">
      <c r="A3" s="383"/>
      <c r="B3" s="383"/>
      <c r="C3" s="383"/>
      <c r="D3" s="383"/>
    </row>
    <row r="4" spans="1:4" ht="12.75">
      <c r="A4" s="384" t="s">
        <v>450</v>
      </c>
      <c r="B4" s="384"/>
      <c r="C4" s="385"/>
      <c r="D4" s="385"/>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23DCEF"/>
    <pageSetUpPr fitToPage="1"/>
  </sheetPr>
  <dimension ref="A1:U41"/>
  <sheetViews>
    <sheetView tabSelected="1" zoomScale="65" zoomScaleNormal="65" zoomScalePageLayoutView="0" workbookViewId="0" topLeftCell="M1">
      <selection activeCell="G9" sqref="G9"/>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7.75" customHeight="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s="213" customFormat="1" ht="38.25">
      <c r="A5" s="258"/>
      <c r="B5" s="303" t="s">
        <v>133</v>
      </c>
      <c r="C5" s="253">
        <v>40420</v>
      </c>
      <c r="D5" s="326" t="s">
        <v>117</v>
      </c>
      <c r="E5" s="303" t="s">
        <v>117</v>
      </c>
      <c r="F5" s="303" t="s">
        <v>442</v>
      </c>
      <c r="G5" s="322" t="s">
        <v>1096</v>
      </c>
      <c r="H5" s="213">
        <v>163</v>
      </c>
      <c r="I5" s="303" t="s">
        <v>793</v>
      </c>
      <c r="J5" s="303" t="s">
        <v>117</v>
      </c>
      <c r="K5" s="303" t="s">
        <v>953</v>
      </c>
      <c r="L5" s="367" t="s">
        <v>1098</v>
      </c>
      <c r="M5" s="303" t="s">
        <v>1101</v>
      </c>
      <c r="N5" s="303" t="s">
        <v>264</v>
      </c>
      <c r="O5" s="303" t="s">
        <v>264</v>
      </c>
      <c r="R5" s="253">
        <v>40420</v>
      </c>
      <c r="T5" s="364" t="s">
        <v>265</v>
      </c>
    </row>
    <row r="6" spans="1:20" s="323" customFormat="1" ht="45">
      <c r="A6" s="52"/>
      <c r="B6" s="303" t="s">
        <v>133</v>
      </c>
      <c r="C6" s="253">
        <v>40420</v>
      </c>
      <c r="D6" s="249">
        <v>40420</v>
      </c>
      <c r="E6" s="358" t="s">
        <v>1095</v>
      </c>
      <c r="F6" s="304" t="s">
        <v>1097</v>
      </c>
      <c r="G6" s="322" t="s">
        <v>1064</v>
      </c>
      <c r="H6" s="303">
        <v>50</v>
      </c>
      <c r="I6" s="303" t="s">
        <v>793</v>
      </c>
      <c r="J6" s="303" t="s">
        <v>117</v>
      </c>
      <c r="K6" s="303" t="s">
        <v>953</v>
      </c>
      <c r="L6" s="280" t="s">
        <v>1094</v>
      </c>
      <c r="M6" s="12" t="s">
        <v>1101</v>
      </c>
      <c r="N6" s="303" t="s">
        <v>264</v>
      </c>
      <c r="O6" s="303" t="s">
        <v>264</v>
      </c>
      <c r="P6" s="303"/>
      <c r="Q6" s="295"/>
      <c r="R6" s="253">
        <v>40420</v>
      </c>
      <c r="S6" s="295"/>
      <c r="T6" s="364" t="s">
        <v>265</v>
      </c>
    </row>
    <row r="7" spans="1:20" s="27" customFormat="1" ht="90">
      <c r="A7" s="258"/>
      <c r="B7" s="303" t="s">
        <v>133</v>
      </c>
      <c r="C7" s="253">
        <v>40408</v>
      </c>
      <c r="D7" s="249">
        <v>40408</v>
      </c>
      <c r="E7" s="358" t="s">
        <v>1099</v>
      </c>
      <c r="F7" s="303" t="s">
        <v>117</v>
      </c>
      <c r="G7" s="303" t="s">
        <v>117</v>
      </c>
      <c r="H7" s="303" t="s">
        <v>117</v>
      </c>
      <c r="I7" s="303" t="s">
        <v>117</v>
      </c>
      <c r="J7" s="303" t="s">
        <v>117</v>
      </c>
      <c r="K7" s="303" t="s">
        <v>117</v>
      </c>
      <c r="L7" s="295" t="s">
        <v>1100</v>
      </c>
      <c r="M7" s="12"/>
      <c r="N7" s="303" t="s">
        <v>264</v>
      </c>
      <c r="O7" s="303" t="s">
        <v>264</v>
      </c>
      <c r="P7" s="303"/>
      <c r="Q7" s="325"/>
      <c r="R7" s="253">
        <v>40408</v>
      </c>
      <c r="S7" s="301" t="s">
        <v>1102</v>
      </c>
      <c r="T7" s="364" t="s">
        <v>265</v>
      </c>
    </row>
    <row r="8" spans="2:20" ht="45">
      <c r="B8" s="303" t="s">
        <v>133</v>
      </c>
      <c r="C8" s="253">
        <v>40398</v>
      </c>
      <c r="D8" s="249">
        <v>40401</v>
      </c>
      <c r="E8" s="324" t="s">
        <v>1089</v>
      </c>
      <c r="F8" s="304">
        <v>40398</v>
      </c>
      <c r="G8" s="322">
        <v>40402</v>
      </c>
      <c r="H8" s="303" t="s">
        <v>117</v>
      </c>
      <c r="I8" s="303" t="s">
        <v>117</v>
      </c>
      <c r="J8" s="303" t="s">
        <v>1079</v>
      </c>
      <c r="K8" s="303" t="s">
        <v>117</v>
      </c>
      <c r="L8" s="280" t="s">
        <v>1091</v>
      </c>
      <c r="M8" s="12" t="s">
        <v>1092</v>
      </c>
      <c r="N8" s="303" t="s">
        <v>264</v>
      </c>
      <c r="O8" s="303" t="s">
        <v>264</v>
      </c>
      <c r="P8" s="303" t="s">
        <v>381</v>
      </c>
      <c r="Q8" s="295" t="s">
        <v>1090</v>
      </c>
      <c r="R8" s="253">
        <v>40401</v>
      </c>
      <c r="S8" s="295"/>
      <c r="T8" s="364" t="s">
        <v>265</v>
      </c>
    </row>
    <row r="9" spans="2:20" ht="165">
      <c r="B9" s="303" t="s">
        <v>133</v>
      </c>
      <c r="C9" s="253">
        <v>40398</v>
      </c>
      <c r="D9" s="249">
        <v>40371</v>
      </c>
      <c r="E9" s="324" t="s">
        <v>1082</v>
      </c>
      <c r="F9" s="303" t="s">
        <v>117</v>
      </c>
      <c r="G9" s="322" t="s">
        <v>117</v>
      </c>
      <c r="H9" s="303" t="s">
        <v>117</v>
      </c>
      <c r="I9" s="303" t="s">
        <v>117</v>
      </c>
      <c r="J9" s="303" t="s">
        <v>1079</v>
      </c>
      <c r="K9" s="303" t="s">
        <v>117</v>
      </c>
      <c r="L9" s="280" t="s">
        <v>1093</v>
      </c>
      <c r="M9" s="295" t="s">
        <v>1088</v>
      </c>
      <c r="N9" s="303" t="s">
        <v>264</v>
      </c>
      <c r="O9" s="303" t="s">
        <v>264</v>
      </c>
      <c r="P9" s="303" t="s">
        <v>117</v>
      </c>
      <c r="Q9" s="325"/>
      <c r="R9" s="253">
        <v>40398</v>
      </c>
      <c r="S9" s="323"/>
      <c r="T9" s="364" t="s">
        <v>265</v>
      </c>
    </row>
    <row r="10" spans="1:20" s="4" customFormat="1" ht="12.75">
      <c r="A10" s="54"/>
      <c r="B10" s="218"/>
      <c r="C10" s="218"/>
      <c r="D10" s="219"/>
      <c r="E10" s="218"/>
      <c r="F10" s="218"/>
      <c r="G10" s="220"/>
      <c r="H10" s="218"/>
      <c r="I10" s="221"/>
      <c r="J10" s="221"/>
      <c r="K10" s="218"/>
      <c r="L10" s="218"/>
      <c r="M10" s="218"/>
      <c r="N10" s="218"/>
      <c r="O10" s="218"/>
      <c r="P10" s="218"/>
      <c r="Q10" s="218"/>
      <c r="R10" s="218"/>
      <c r="S10" s="218"/>
      <c r="T10" s="218"/>
    </row>
    <row r="11" spans="2:20" ht="45">
      <c r="B11" s="213" t="s">
        <v>132</v>
      </c>
      <c r="C11" s="253">
        <v>40378</v>
      </c>
      <c r="D11" s="249">
        <v>40378</v>
      </c>
      <c r="E11" s="324" t="s">
        <v>1083</v>
      </c>
      <c r="F11" s="303" t="s">
        <v>1085</v>
      </c>
      <c r="G11" s="322" t="s">
        <v>1086</v>
      </c>
      <c r="H11" s="213">
        <v>57</v>
      </c>
      <c r="I11" s="303" t="s">
        <v>204</v>
      </c>
      <c r="J11" s="303" t="s">
        <v>117</v>
      </c>
      <c r="K11" s="303" t="s">
        <v>167</v>
      </c>
      <c r="L11" s="295" t="s">
        <v>1084</v>
      </c>
      <c r="M11" s="303" t="s">
        <v>1087</v>
      </c>
      <c r="N11" s="303" t="s">
        <v>264</v>
      </c>
      <c r="O11" s="303" t="s">
        <v>264</v>
      </c>
      <c r="P11" s="303" t="s">
        <v>357</v>
      </c>
      <c r="Q11" s="213"/>
      <c r="R11" s="253">
        <v>40378</v>
      </c>
      <c r="S11" s="213"/>
      <c r="T11" s="364" t="s">
        <v>265</v>
      </c>
    </row>
    <row r="12" spans="2:20" ht="105">
      <c r="B12" s="303" t="s">
        <v>132</v>
      </c>
      <c r="C12" s="253">
        <v>40365</v>
      </c>
      <c r="D12" s="249">
        <v>40366</v>
      </c>
      <c r="E12" s="358" t="s">
        <v>1076</v>
      </c>
      <c r="F12" s="303" t="s">
        <v>117</v>
      </c>
      <c r="G12" s="322" t="s">
        <v>117</v>
      </c>
      <c r="H12" s="303" t="s">
        <v>117</v>
      </c>
      <c r="I12" s="303" t="s">
        <v>117</v>
      </c>
      <c r="J12" s="303" t="s">
        <v>1079</v>
      </c>
      <c r="K12" s="303" t="s">
        <v>209</v>
      </c>
      <c r="L12" s="325" t="s">
        <v>1081</v>
      </c>
      <c r="M12" s="366" t="s">
        <v>1078</v>
      </c>
      <c r="N12" s="303" t="s">
        <v>264</v>
      </c>
      <c r="O12" s="303" t="s">
        <v>264</v>
      </c>
      <c r="P12" s="303" t="s">
        <v>357</v>
      </c>
      <c r="Q12" s="325" t="s">
        <v>1077</v>
      </c>
      <c r="R12" s="253">
        <v>40365</v>
      </c>
      <c r="S12" s="213"/>
      <c r="T12" s="364" t="s">
        <v>265</v>
      </c>
    </row>
    <row r="13" spans="1:20" s="25" customFormat="1" ht="90">
      <c r="A13" s="258"/>
      <c r="B13" s="213" t="s">
        <v>132</v>
      </c>
      <c r="C13" s="253">
        <v>40360</v>
      </c>
      <c r="D13" s="249">
        <v>40365</v>
      </c>
      <c r="E13" s="358" t="s">
        <v>1073</v>
      </c>
      <c r="F13" s="303" t="s">
        <v>117</v>
      </c>
      <c r="G13" s="322" t="s">
        <v>117</v>
      </c>
      <c r="H13" s="303" t="s">
        <v>117</v>
      </c>
      <c r="I13" s="303" t="s">
        <v>117</v>
      </c>
      <c r="J13" s="303" t="s">
        <v>117</v>
      </c>
      <c r="K13" s="303" t="s">
        <v>117</v>
      </c>
      <c r="L13" s="295" t="s">
        <v>1074</v>
      </c>
      <c r="M13" s="12" t="s">
        <v>1075</v>
      </c>
      <c r="N13" s="303" t="s">
        <v>264</v>
      </c>
      <c r="O13" s="303" t="s">
        <v>264</v>
      </c>
      <c r="P13" s="303" t="s">
        <v>357</v>
      </c>
      <c r="Q13" s="303" t="s">
        <v>1080</v>
      </c>
      <c r="R13" s="253">
        <v>40365</v>
      </c>
      <c r="S13" s="213"/>
      <c r="T13" s="364" t="s">
        <v>265</v>
      </c>
    </row>
    <row r="14" spans="1:20" s="4" customFormat="1" ht="12.75">
      <c r="A14" s="54"/>
      <c r="B14" s="218"/>
      <c r="C14" s="218"/>
      <c r="D14" s="219"/>
      <c r="E14" s="218"/>
      <c r="F14" s="218"/>
      <c r="G14" s="220"/>
      <c r="H14" s="218"/>
      <c r="I14" s="221"/>
      <c r="J14" s="221"/>
      <c r="K14" s="218"/>
      <c r="L14" s="218"/>
      <c r="M14" s="218"/>
      <c r="N14" s="218"/>
      <c r="O14" s="218"/>
      <c r="P14" s="218"/>
      <c r="Q14" s="218"/>
      <c r="R14" s="218"/>
      <c r="S14" s="218"/>
      <c r="T14" s="218"/>
    </row>
    <row r="15" spans="2:20" ht="45">
      <c r="B15" s="213" t="s">
        <v>131</v>
      </c>
      <c r="C15" s="253">
        <v>40359</v>
      </c>
      <c r="D15" s="249">
        <v>40359</v>
      </c>
      <c r="E15" s="358" t="s">
        <v>1070</v>
      </c>
      <c r="F15" s="303" t="s">
        <v>117</v>
      </c>
      <c r="G15" s="322" t="s">
        <v>117</v>
      </c>
      <c r="H15" s="303" t="s">
        <v>117</v>
      </c>
      <c r="I15" s="303" t="s">
        <v>117</v>
      </c>
      <c r="J15" s="303" t="s">
        <v>1069</v>
      </c>
      <c r="K15" s="303" t="s">
        <v>207</v>
      </c>
      <c r="L15" s="365" t="s">
        <v>1068</v>
      </c>
      <c r="M15" s="366" t="s">
        <v>1072</v>
      </c>
      <c r="N15" s="303" t="s">
        <v>284</v>
      </c>
      <c r="O15" s="303" t="s">
        <v>264</v>
      </c>
      <c r="P15" s="303" t="s">
        <v>357</v>
      </c>
      <c r="Q15" s="365" t="s">
        <v>1071</v>
      </c>
      <c r="R15" s="253">
        <v>40359</v>
      </c>
      <c r="S15" s="365"/>
      <c r="T15" s="364" t="s">
        <v>265</v>
      </c>
    </row>
    <row r="16" spans="1:20" s="4" customFormat="1" ht="12.75">
      <c r="A16" s="54"/>
      <c r="B16" s="218"/>
      <c r="C16" s="218"/>
      <c r="D16" s="219"/>
      <c r="E16" s="218"/>
      <c r="F16" s="218"/>
      <c r="G16" s="220"/>
      <c r="H16" s="218"/>
      <c r="I16" s="221"/>
      <c r="J16" s="221"/>
      <c r="K16" s="218"/>
      <c r="L16" s="218"/>
      <c r="M16" s="218"/>
      <c r="N16" s="218"/>
      <c r="O16" s="218"/>
      <c r="P16" s="218"/>
      <c r="Q16" s="218"/>
      <c r="R16" s="218"/>
      <c r="S16" s="218"/>
      <c r="T16" s="218"/>
    </row>
    <row r="17" spans="2:20" ht="25.5">
      <c r="B17" s="213" t="s">
        <v>130</v>
      </c>
      <c r="C17" s="253">
        <v>40326</v>
      </c>
      <c r="D17" s="249">
        <v>40326</v>
      </c>
      <c r="E17" s="324" t="s">
        <v>1062</v>
      </c>
      <c r="F17" s="303" t="s">
        <v>1063</v>
      </c>
      <c r="G17" s="322" t="s">
        <v>1064</v>
      </c>
      <c r="H17" s="213">
        <v>5</v>
      </c>
      <c r="I17" s="303" t="s">
        <v>204</v>
      </c>
      <c r="J17" s="303" t="s">
        <v>117</v>
      </c>
      <c r="K17" s="303" t="s">
        <v>167</v>
      </c>
      <c r="L17" s="12" t="s">
        <v>1065</v>
      </c>
      <c r="M17" s="213"/>
      <c r="N17" s="303" t="s">
        <v>264</v>
      </c>
      <c r="O17" s="303" t="s">
        <v>264</v>
      </c>
      <c r="P17" s="303" t="s">
        <v>357</v>
      </c>
      <c r="Q17" s="213"/>
      <c r="R17" s="253">
        <v>40326</v>
      </c>
      <c r="S17" s="213"/>
      <c r="T17" s="364" t="s">
        <v>265</v>
      </c>
    </row>
    <row r="18" spans="1:21" s="4" customFormat="1" ht="77.25" customHeight="1">
      <c r="A18" s="172"/>
      <c r="B18" s="359" t="s">
        <v>130</v>
      </c>
      <c r="C18" s="360">
        <v>40315</v>
      </c>
      <c r="D18" s="360">
        <v>40315</v>
      </c>
      <c r="E18" s="360" t="s">
        <v>1050</v>
      </c>
      <c r="F18" s="359" t="s">
        <v>1051</v>
      </c>
      <c r="G18" s="359" t="s">
        <v>1052</v>
      </c>
      <c r="H18" s="359">
        <v>25</v>
      </c>
      <c r="I18" s="359" t="s">
        <v>793</v>
      </c>
      <c r="J18" s="359" t="s">
        <v>117</v>
      </c>
      <c r="K18" s="303" t="s">
        <v>167</v>
      </c>
      <c r="L18" s="359" t="s">
        <v>1053</v>
      </c>
      <c r="M18" s="359" t="s">
        <v>1067</v>
      </c>
      <c r="N18" s="359" t="s">
        <v>264</v>
      </c>
      <c r="O18" s="303" t="s">
        <v>264</v>
      </c>
      <c r="P18" s="359" t="s">
        <v>357</v>
      </c>
      <c r="Q18" s="359" t="s">
        <v>1054</v>
      </c>
      <c r="R18" s="304">
        <v>40315</v>
      </c>
      <c r="S18" s="359" t="s">
        <v>1066</v>
      </c>
      <c r="T18" s="364" t="s">
        <v>265</v>
      </c>
      <c r="U18" s="347" t="s">
        <v>780</v>
      </c>
    </row>
    <row r="19" spans="1:21" s="4" customFormat="1" ht="96" customHeight="1">
      <c r="A19" s="172"/>
      <c r="B19" s="359" t="s">
        <v>130</v>
      </c>
      <c r="C19" s="360">
        <v>40315</v>
      </c>
      <c r="D19" s="360">
        <v>40315</v>
      </c>
      <c r="E19" s="360" t="s">
        <v>1056</v>
      </c>
      <c r="F19" s="359" t="s">
        <v>1057</v>
      </c>
      <c r="G19" s="359" t="s">
        <v>1058</v>
      </c>
      <c r="H19" s="359">
        <v>121</v>
      </c>
      <c r="I19" s="359" t="s">
        <v>793</v>
      </c>
      <c r="J19" s="359" t="s">
        <v>117</v>
      </c>
      <c r="K19" s="303" t="s">
        <v>167</v>
      </c>
      <c r="L19" s="359" t="s">
        <v>1059</v>
      </c>
      <c r="M19" s="306" t="s">
        <v>1060</v>
      </c>
      <c r="N19" s="359" t="s">
        <v>264</v>
      </c>
      <c r="O19" s="359" t="s">
        <v>264</v>
      </c>
      <c r="P19" s="359" t="s">
        <v>357</v>
      </c>
      <c r="Q19" s="306" t="s">
        <v>1061</v>
      </c>
      <c r="R19" s="304">
        <v>40315</v>
      </c>
      <c r="S19" s="359" t="s">
        <v>1055</v>
      </c>
      <c r="T19" s="364" t="s">
        <v>265</v>
      </c>
      <c r="U19" s="347" t="s">
        <v>780</v>
      </c>
    </row>
    <row r="20" spans="1:20" s="25" customFormat="1" ht="105">
      <c r="A20" s="258"/>
      <c r="B20" s="213" t="s">
        <v>130</v>
      </c>
      <c r="C20" s="253">
        <v>40315</v>
      </c>
      <c r="D20" s="249">
        <v>40318</v>
      </c>
      <c r="E20" s="324" t="s">
        <v>1031</v>
      </c>
      <c r="F20" s="303" t="s">
        <v>117</v>
      </c>
      <c r="G20" s="322" t="s">
        <v>117</v>
      </c>
      <c r="H20" s="303" t="s">
        <v>117</v>
      </c>
      <c r="I20" s="303" t="s">
        <v>117</v>
      </c>
      <c r="J20" s="303" t="s">
        <v>977</v>
      </c>
      <c r="K20" s="303" t="s">
        <v>208</v>
      </c>
      <c r="L20" s="325" t="s">
        <v>1030</v>
      </c>
      <c r="M20" s="12" t="s">
        <v>1032</v>
      </c>
      <c r="N20" s="303" t="s">
        <v>284</v>
      </c>
      <c r="O20" s="303" t="s">
        <v>264</v>
      </c>
      <c r="P20" s="303" t="s">
        <v>357</v>
      </c>
      <c r="Q20" s="325" t="s">
        <v>1034</v>
      </c>
      <c r="R20" s="253">
        <v>40318</v>
      </c>
      <c r="S20" s="325" t="s">
        <v>1033</v>
      </c>
      <c r="T20" s="364" t="s">
        <v>265</v>
      </c>
    </row>
    <row r="21" spans="1:20" s="4" customFormat="1" ht="57.75" customHeight="1">
      <c r="A21" s="54"/>
      <c r="B21" s="362" t="s">
        <v>130</v>
      </c>
      <c r="C21" s="306">
        <v>40311</v>
      </c>
      <c r="D21" s="363">
        <v>40311</v>
      </c>
      <c r="E21" s="357" t="s">
        <v>1029</v>
      </c>
      <c r="F21" s="356">
        <v>0.5013888888888889</v>
      </c>
      <c r="G21" s="354">
        <v>0.5208333333333334</v>
      </c>
      <c r="H21" s="348">
        <v>28</v>
      </c>
      <c r="I21" s="348" t="s">
        <v>793</v>
      </c>
      <c r="J21" s="303" t="s">
        <v>117</v>
      </c>
      <c r="K21" s="303" t="s">
        <v>167</v>
      </c>
      <c r="L21" s="355" t="s">
        <v>1048</v>
      </c>
      <c r="M21" s="355" t="s">
        <v>1025</v>
      </c>
      <c r="N21" s="348" t="s">
        <v>264</v>
      </c>
      <c r="O21" s="348" t="s">
        <v>264</v>
      </c>
      <c r="P21" s="348" t="s">
        <v>357</v>
      </c>
      <c r="Q21" s="306" t="s">
        <v>1026</v>
      </c>
      <c r="R21" s="349">
        <v>40310</v>
      </c>
      <c r="S21" s="303" t="s">
        <v>1027</v>
      </c>
      <c r="T21" s="364" t="s">
        <v>265</v>
      </c>
    </row>
    <row r="22" spans="1:20" s="4" customFormat="1" ht="57.75" customHeight="1">
      <c r="A22" s="54"/>
      <c r="B22" s="362" t="s">
        <v>130</v>
      </c>
      <c r="C22" s="306">
        <v>40310</v>
      </c>
      <c r="D22" s="363">
        <v>40310</v>
      </c>
      <c r="E22" s="357" t="s">
        <v>1029</v>
      </c>
      <c r="F22" s="356">
        <v>0.4375</v>
      </c>
      <c r="G22" s="354">
        <v>0.513888888888889</v>
      </c>
      <c r="H22" s="348">
        <f>120-10</f>
        <v>110</v>
      </c>
      <c r="I22" s="348" t="s">
        <v>793</v>
      </c>
      <c r="J22" s="303" t="s">
        <v>117</v>
      </c>
      <c r="K22" s="303" t="s">
        <v>167</v>
      </c>
      <c r="L22" s="355" t="s">
        <v>1049</v>
      </c>
      <c r="M22" s="355" t="s">
        <v>1025</v>
      </c>
      <c r="N22" s="348" t="s">
        <v>264</v>
      </c>
      <c r="O22" s="348" t="s">
        <v>264</v>
      </c>
      <c r="P22" s="348" t="s">
        <v>357</v>
      </c>
      <c r="Q22" s="306" t="s">
        <v>1026</v>
      </c>
      <c r="R22" s="349">
        <v>40310</v>
      </c>
      <c r="S22" s="303" t="s">
        <v>1027</v>
      </c>
      <c r="T22" s="364" t="s">
        <v>265</v>
      </c>
    </row>
    <row r="23" spans="1:20" s="4" customFormat="1" ht="57.75" customHeight="1">
      <c r="A23" s="54"/>
      <c r="B23" s="362" t="s">
        <v>130</v>
      </c>
      <c r="C23" s="306">
        <v>40304</v>
      </c>
      <c r="D23" s="363">
        <v>40304</v>
      </c>
      <c r="E23" s="304" t="s">
        <v>1024</v>
      </c>
      <c r="F23" s="356">
        <v>0.686111111111111</v>
      </c>
      <c r="G23" s="354">
        <v>0.7111111111111111</v>
      </c>
      <c r="H23" s="348">
        <v>36</v>
      </c>
      <c r="I23" s="348" t="s">
        <v>793</v>
      </c>
      <c r="J23" s="303" t="s">
        <v>117</v>
      </c>
      <c r="K23" s="303" t="s">
        <v>167</v>
      </c>
      <c r="L23" s="355" t="s">
        <v>1047</v>
      </c>
      <c r="M23" s="355" t="s">
        <v>1025</v>
      </c>
      <c r="N23" s="348" t="s">
        <v>264</v>
      </c>
      <c r="O23" s="348" t="s">
        <v>264</v>
      </c>
      <c r="P23" s="348" t="s">
        <v>357</v>
      </c>
      <c r="Q23" s="306" t="s">
        <v>1026</v>
      </c>
      <c r="R23" s="349">
        <v>40304</v>
      </c>
      <c r="S23" s="303" t="s">
        <v>1028</v>
      </c>
      <c r="T23" s="364" t="s">
        <v>265</v>
      </c>
    </row>
    <row r="24" spans="1:20" s="4" customFormat="1" ht="57.75" customHeight="1">
      <c r="A24" s="54"/>
      <c r="B24" s="362" t="s">
        <v>130</v>
      </c>
      <c r="C24" s="306">
        <v>40301</v>
      </c>
      <c r="D24" s="363">
        <v>40302</v>
      </c>
      <c r="E24" s="324" t="s">
        <v>1043</v>
      </c>
      <c r="F24" s="356" t="s">
        <v>117</v>
      </c>
      <c r="G24" s="354" t="s">
        <v>117</v>
      </c>
      <c r="H24" s="348" t="s">
        <v>117</v>
      </c>
      <c r="I24" s="348" t="s">
        <v>117</v>
      </c>
      <c r="J24" s="303" t="s">
        <v>117</v>
      </c>
      <c r="K24" s="303" t="s">
        <v>117</v>
      </c>
      <c r="L24" s="325" t="s">
        <v>1044</v>
      </c>
      <c r="M24" s="355"/>
      <c r="N24" s="348"/>
      <c r="O24" s="348" t="s">
        <v>264</v>
      </c>
      <c r="P24" s="348" t="s">
        <v>357</v>
      </c>
      <c r="Q24" s="325" t="s">
        <v>1045</v>
      </c>
      <c r="R24" s="349">
        <v>40302</v>
      </c>
      <c r="S24" s="12" t="s">
        <v>1046</v>
      </c>
      <c r="T24" s="364" t="s">
        <v>265</v>
      </c>
    </row>
    <row r="25" spans="1:20" s="4" customFormat="1" ht="57.75" customHeight="1">
      <c r="A25" s="54"/>
      <c r="B25" s="362" t="s">
        <v>130</v>
      </c>
      <c r="C25" s="306">
        <v>40298</v>
      </c>
      <c r="D25" s="363">
        <v>40301</v>
      </c>
      <c r="E25" s="358" t="s">
        <v>1039</v>
      </c>
      <c r="F25" s="303" t="s">
        <v>117</v>
      </c>
      <c r="G25" s="354" t="s">
        <v>117</v>
      </c>
      <c r="H25" s="348" t="s">
        <v>117</v>
      </c>
      <c r="I25" s="348" t="s">
        <v>117</v>
      </c>
      <c r="J25" s="303" t="s">
        <v>508</v>
      </c>
      <c r="K25" s="303" t="s">
        <v>207</v>
      </c>
      <c r="L25" s="355" t="s">
        <v>1040</v>
      </c>
      <c r="M25" s="355" t="s">
        <v>1041</v>
      </c>
      <c r="N25" s="348" t="s">
        <v>284</v>
      </c>
      <c r="O25" s="348" t="s">
        <v>264</v>
      </c>
      <c r="P25" s="348" t="s">
        <v>357</v>
      </c>
      <c r="Q25" s="306" t="s">
        <v>1042</v>
      </c>
      <c r="R25" s="349">
        <v>40302</v>
      </c>
      <c r="S25" s="303"/>
      <c r="T25" s="364" t="s">
        <v>265</v>
      </c>
    </row>
    <row r="26" spans="1:20" s="4" customFormat="1" ht="57.75" customHeight="1">
      <c r="A26" s="54"/>
      <c r="B26" s="362" t="s">
        <v>130</v>
      </c>
      <c r="C26" s="306">
        <v>40299</v>
      </c>
      <c r="D26" s="363">
        <v>40301</v>
      </c>
      <c r="E26" s="358" t="s">
        <v>1035</v>
      </c>
      <c r="F26" s="303" t="s">
        <v>117</v>
      </c>
      <c r="G26" s="354" t="s">
        <v>117</v>
      </c>
      <c r="H26" s="348" t="s">
        <v>117</v>
      </c>
      <c r="I26" s="348" t="s">
        <v>117</v>
      </c>
      <c r="J26" s="303" t="s">
        <v>792</v>
      </c>
      <c r="K26" s="303" t="s">
        <v>117</v>
      </c>
      <c r="L26" s="325" t="s">
        <v>1036</v>
      </c>
      <c r="M26" s="355" t="s">
        <v>1037</v>
      </c>
      <c r="N26" s="348"/>
      <c r="O26" s="348" t="s">
        <v>264</v>
      </c>
      <c r="P26" s="348" t="s">
        <v>357</v>
      </c>
      <c r="Q26" s="306" t="s">
        <v>117</v>
      </c>
      <c r="R26" s="349" t="s">
        <v>117</v>
      </c>
      <c r="S26" s="12" t="s">
        <v>1038</v>
      </c>
      <c r="T26" s="364" t="s">
        <v>265</v>
      </c>
    </row>
    <row r="27" spans="1:21" s="4" customFormat="1" ht="38.25">
      <c r="A27" s="54"/>
      <c r="B27" s="362" t="s">
        <v>130</v>
      </c>
      <c r="C27" s="306">
        <v>40300</v>
      </c>
      <c r="D27" s="363">
        <v>40301</v>
      </c>
      <c r="E27" s="304" t="s">
        <v>1019</v>
      </c>
      <c r="F27" s="356">
        <v>0.9902777777777777</v>
      </c>
      <c r="G27" s="354">
        <v>0.5</v>
      </c>
      <c r="H27" s="348">
        <f>12*60+14</f>
        <v>734</v>
      </c>
      <c r="I27" s="348" t="s">
        <v>793</v>
      </c>
      <c r="J27" s="303" t="s">
        <v>117</v>
      </c>
      <c r="K27" s="303" t="s">
        <v>167</v>
      </c>
      <c r="L27" s="355" t="s">
        <v>1020</v>
      </c>
      <c r="M27" s="12" t="s">
        <v>1021</v>
      </c>
      <c r="N27" s="348" t="s">
        <v>264</v>
      </c>
      <c r="O27" s="348" t="s">
        <v>264</v>
      </c>
      <c r="P27" s="348" t="s">
        <v>1022</v>
      </c>
      <c r="Q27" s="306" t="s">
        <v>1023</v>
      </c>
      <c r="R27" s="349">
        <v>40301</v>
      </c>
      <c r="S27" s="303"/>
      <c r="T27" s="364" t="s">
        <v>265</v>
      </c>
      <c r="U27" s="361"/>
    </row>
    <row r="28" spans="1:20" s="4" customFormat="1" ht="12.75" customHeight="1">
      <c r="A28" s="54"/>
      <c r="B28" s="218"/>
      <c r="C28" s="218"/>
      <c r="D28" s="219"/>
      <c r="E28" s="218"/>
      <c r="F28" s="218"/>
      <c r="G28" s="220"/>
      <c r="H28" s="218"/>
      <c r="I28" s="221"/>
      <c r="J28" s="221"/>
      <c r="K28" s="218"/>
      <c r="L28" s="218"/>
      <c r="M28" s="218"/>
      <c r="N28" s="218"/>
      <c r="O28" s="218"/>
      <c r="P28" s="218"/>
      <c r="Q28" s="218"/>
      <c r="R28" s="218"/>
      <c r="S28" s="218"/>
      <c r="T28" s="218"/>
    </row>
    <row r="29" spans="1:21" s="4" customFormat="1" ht="90.75" customHeight="1">
      <c r="A29" s="201"/>
      <c r="B29" s="348" t="s">
        <v>129</v>
      </c>
      <c r="C29" s="306">
        <v>40281</v>
      </c>
      <c r="D29" s="304">
        <v>40281</v>
      </c>
      <c r="E29" s="303" t="s">
        <v>1015</v>
      </c>
      <c r="F29" s="348" t="s">
        <v>1016</v>
      </c>
      <c r="G29" s="348" t="s">
        <v>442</v>
      </c>
      <c r="H29" s="348">
        <v>40</v>
      </c>
      <c r="I29" s="303" t="s">
        <v>793</v>
      </c>
      <c r="J29" s="303" t="s">
        <v>117</v>
      </c>
      <c r="K29" s="353" t="s">
        <v>1017</v>
      </c>
      <c r="L29" s="303" t="s">
        <v>193</v>
      </c>
      <c r="M29" s="348" t="s">
        <v>196</v>
      </c>
      <c r="N29" s="348" t="s">
        <v>139</v>
      </c>
      <c r="O29" s="348" t="s">
        <v>117</v>
      </c>
      <c r="P29" s="306" t="s">
        <v>357</v>
      </c>
      <c r="Q29" s="348" t="s">
        <v>936</v>
      </c>
      <c r="R29" s="303"/>
      <c r="S29" s="348" t="s">
        <v>1018</v>
      </c>
      <c r="T29" s="352" t="s">
        <v>265</v>
      </c>
      <c r="U29" s="285" t="s">
        <v>780</v>
      </c>
    </row>
    <row r="30" spans="1:20" s="4" customFormat="1" ht="12.75">
      <c r="A30" s="54"/>
      <c r="B30" s="239"/>
      <c r="C30" s="239"/>
      <c r="D30" s="240"/>
      <c r="E30" s="256"/>
      <c r="F30" s="239"/>
      <c r="G30" s="241"/>
      <c r="H30" s="239"/>
      <c r="I30" s="242"/>
      <c r="J30" s="242"/>
      <c r="K30" s="239"/>
      <c r="L30" s="239"/>
      <c r="M30" s="256"/>
      <c r="N30" s="239"/>
      <c r="O30" s="239"/>
      <c r="P30" s="239"/>
      <c r="Q30" s="256"/>
      <c r="R30" s="239"/>
      <c r="S30" s="239"/>
      <c r="T30" s="239"/>
    </row>
    <row r="31" spans="1:20" s="172" customFormat="1" ht="57.75" customHeight="1">
      <c r="A31" s="54"/>
      <c r="B31" s="348" t="s">
        <v>699</v>
      </c>
      <c r="C31" s="349">
        <v>40257</v>
      </c>
      <c r="D31" s="350">
        <v>40259</v>
      </c>
      <c r="E31" s="35" t="s">
        <v>1009</v>
      </c>
      <c r="F31" s="348" t="s">
        <v>117</v>
      </c>
      <c r="G31" s="351" t="s">
        <v>117</v>
      </c>
      <c r="H31" s="348" t="s">
        <v>117</v>
      </c>
      <c r="I31" s="164" t="s">
        <v>117</v>
      </c>
      <c r="J31" s="164" t="s">
        <v>1010</v>
      </c>
      <c r="K31" s="348" t="s">
        <v>207</v>
      </c>
      <c r="L31" s="295" t="s">
        <v>1011</v>
      </c>
      <c r="M31" s="255" t="s">
        <v>1013</v>
      </c>
      <c r="N31" s="348" t="s">
        <v>284</v>
      </c>
      <c r="O31" s="348" t="s">
        <v>117</v>
      </c>
      <c r="P31" s="348" t="s">
        <v>357</v>
      </c>
      <c r="Q31" s="301" t="s">
        <v>1012</v>
      </c>
      <c r="R31" s="349">
        <v>40259</v>
      </c>
      <c r="S31" s="348" t="s">
        <v>1014</v>
      </c>
      <c r="T31" s="345" t="s">
        <v>265</v>
      </c>
    </row>
    <row r="32" spans="1:21" s="4" customFormat="1" ht="118.5" customHeight="1">
      <c r="A32" s="172"/>
      <c r="B32" s="348" t="s">
        <v>699</v>
      </c>
      <c r="C32" s="306">
        <v>40238</v>
      </c>
      <c r="D32" s="306">
        <v>40239</v>
      </c>
      <c r="E32" s="303" t="s">
        <v>1003</v>
      </c>
      <c r="F32" s="348" t="s">
        <v>1004</v>
      </c>
      <c r="G32" s="348" t="s">
        <v>1005</v>
      </c>
      <c r="H32" s="348">
        <v>103</v>
      </c>
      <c r="I32" s="348" t="s">
        <v>793</v>
      </c>
      <c r="J32" s="348" t="s">
        <v>117</v>
      </c>
      <c r="K32" s="303" t="s">
        <v>167</v>
      </c>
      <c r="L32" s="348" t="s">
        <v>1006</v>
      </c>
      <c r="M32" s="348" t="s">
        <v>1008</v>
      </c>
      <c r="N32" s="348" t="s">
        <v>264</v>
      </c>
      <c r="O32" s="348" t="s">
        <v>117</v>
      </c>
      <c r="P32" s="348" t="s">
        <v>357</v>
      </c>
      <c r="Q32" s="348" t="s">
        <v>1007</v>
      </c>
      <c r="R32" s="304">
        <v>40239</v>
      </c>
      <c r="S32" s="349">
        <v>40238</v>
      </c>
      <c r="T32" s="345" t="s">
        <v>265</v>
      </c>
      <c r="U32" s="347" t="s">
        <v>780</v>
      </c>
    </row>
    <row r="33" spans="1:20" s="4" customFormat="1" ht="12.75">
      <c r="A33" s="54"/>
      <c r="B33" s="239"/>
      <c r="C33" s="239"/>
      <c r="D33" s="240"/>
      <c r="E33" s="239"/>
      <c r="F33" s="239"/>
      <c r="G33" s="241"/>
      <c r="H33" s="239"/>
      <c r="I33" s="242"/>
      <c r="J33" s="242"/>
      <c r="K33" s="239"/>
      <c r="L33" s="239"/>
      <c r="M33" s="239"/>
      <c r="N33" s="239"/>
      <c r="O33" s="239"/>
      <c r="P33" s="239"/>
      <c r="Q33" s="239"/>
      <c r="R33" s="239"/>
      <c r="S33" s="239"/>
      <c r="T33" s="239"/>
    </row>
    <row r="34" spans="2:20" ht="195">
      <c r="B34" s="303" t="s">
        <v>412</v>
      </c>
      <c r="C34" s="253">
        <v>40133</v>
      </c>
      <c r="D34" s="249">
        <v>40221</v>
      </c>
      <c r="E34" s="324" t="s">
        <v>993</v>
      </c>
      <c r="F34" s="303" t="s">
        <v>117</v>
      </c>
      <c r="G34" s="303" t="s">
        <v>117</v>
      </c>
      <c r="H34" s="303" t="s">
        <v>117</v>
      </c>
      <c r="I34" s="303" t="s">
        <v>117</v>
      </c>
      <c r="J34" s="303" t="s">
        <v>994</v>
      </c>
      <c r="K34" s="303" t="s">
        <v>209</v>
      </c>
      <c r="L34" s="295" t="s">
        <v>992</v>
      </c>
      <c r="M34" s="295" t="s">
        <v>1000</v>
      </c>
      <c r="N34" s="336" t="s">
        <v>284</v>
      </c>
      <c r="O34" s="336" t="s">
        <v>264</v>
      </c>
      <c r="P34" s="336" t="s">
        <v>318</v>
      </c>
      <c r="Q34" s="295" t="s">
        <v>995</v>
      </c>
      <c r="R34" s="253">
        <v>40221</v>
      </c>
      <c r="S34" s="323"/>
      <c r="T34" s="345" t="s">
        <v>265</v>
      </c>
    </row>
    <row r="35" spans="2:20" ht="173.25" customHeight="1">
      <c r="B35" s="213" t="s">
        <v>412</v>
      </c>
      <c r="C35" s="253">
        <v>40220</v>
      </c>
      <c r="D35" s="249">
        <v>40220</v>
      </c>
      <c r="E35" s="324" t="s">
        <v>988</v>
      </c>
      <c r="F35" s="303" t="s">
        <v>117</v>
      </c>
      <c r="G35" s="303" t="s">
        <v>117</v>
      </c>
      <c r="H35" s="303" t="s">
        <v>117</v>
      </c>
      <c r="I35" s="303" t="s">
        <v>117</v>
      </c>
      <c r="J35" s="303" t="s">
        <v>994</v>
      </c>
      <c r="K35" s="303" t="s">
        <v>209</v>
      </c>
      <c r="L35" s="295" t="s">
        <v>989</v>
      </c>
      <c r="M35" s="301" t="s">
        <v>990</v>
      </c>
      <c r="N35" s="336" t="s">
        <v>264</v>
      </c>
      <c r="O35" s="336" t="s">
        <v>264</v>
      </c>
      <c r="P35" s="336" t="s">
        <v>318</v>
      </c>
      <c r="Q35" s="295" t="s">
        <v>991</v>
      </c>
      <c r="R35" s="253">
        <v>40220</v>
      </c>
      <c r="S35" s="323"/>
      <c r="T35" s="352" t="s">
        <v>265</v>
      </c>
    </row>
    <row r="36" spans="2:20" ht="120">
      <c r="B36" s="49" t="s">
        <v>412</v>
      </c>
      <c r="C36" s="331">
        <v>40213</v>
      </c>
      <c r="D36" s="332">
        <v>40213</v>
      </c>
      <c r="E36" s="35" t="s">
        <v>996</v>
      </c>
      <c r="F36" s="303" t="s">
        <v>117</v>
      </c>
      <c r="G36" s="303" t="s">
        <v>117</v>
      </c>
      <c r="H36" s="303" t="s">
        <v>117</v>
      </c>
      <c r="I36" s="303" t="s">
        <v>117</v>
      </c>
      <c r="J36" s="303" t="s">
        <v>117</v>
      </c>
      <c r="K36" s="303" t="s">
        <v>117</v>
      </c>
      <c r="L36" s="301" t="s">
        <v>997</v>
      </c>
      <c r="M36" s="295" t="s">
        <v>1001</v>
      </c>
      <c r="N36" s="336" t="s">
        <v>264</v>
      </c>
      <c r="O36" s="336" t="s">
        <v>264</v>
      </c>
      <c r="P36" s="336" t="s">
        <v>318</v>
      </c>
      <c r="Q36" s="301" t="s">
        <v>998</v>
      </c>
      <c r="R36" s="331">
        <v>40213</v>
      </c>
      <c r="S36" s="301" t="s">
        <v>999</v>
      </c>
      <c r="T36" s="346"/>
    </row>
    <row r="37" spans="1:20" s="4" customFormat="1" ht="12.75">
      <c r="A37" s="54"/>
      <c r="B37" s="239"/>
      <c r="C37" s="239"/>
      <c r="D37" s="240"/>
      <c r="E37" s="239"/>
      <c r="F37" s="239"/>
      <c r="G37" s="241"/>
      <c r="H37" s="239"/>
      <c r="I37" s="242"/>
      <c r="J37" s="242"/>
      <c r="K37" s="239"/>
      <c r="L37" s="239"/>
      <c r="M37" s="239"/>
      <c r="N37" s="239"/>
      <c r="O37" s="239"/>
      <c r="P37" s="239"/>
      <c r="Q37" s="239"/>
      <c r="R37" s="239"/>
      <c r="S37" s="239"/>
      <c r="T37" s="239"/>
    </row>
    <row r="38" spans="2:20" ht="86.25" customHeight="1">
      <c r="B38" s="303" t="s">
        <v>757</v>
      </c>
      <c r="C38" s="253">
        <v>40202</v>
      </c>
      <c r="D38" s="249">
        <v>40204</v>
      </c>
      <c r="E38" s="324" t="s">
        <v>980</v>
      </c>
      <c r="F38" s="213" t="s">
        <v>117</v>
      </c>
      <c r="G38" s="250" t="s">
        <v>117</v>
      </c>
      <c r="H38" s="213" t="s">
        <v>117</v>
      </c>
      <c r="I38" s="213" t="s">
        <v>117</v>
      </c>
      <c r="J38" s="213" t="s">
        <v>982</v>
      </c>
      <c r="K38" s="213" t="s">
        <v>207</v>
      </c>
      <c r="L38" s="343" t="s">
        <v>981</v>
      </c>
      <c r="M38" s="344" t="s">
        <v>986</v>
      </c>
      <c r="N38" s="336" t="s">
        <v>284</v>
      </c>
      <c r="O38" s="336" t="s">
        <v>264</v>
      </c>
      <c r="P38" s="336" t="s">
        <v>318</v>
      </c>
      <c r="Q38" s="212" t="s">
        <v>987</v>
      </c>
      <c r="R38" s="253">
        <v>40203</v>
      </c>
      <c r="S38" s="323"/>
      <c r="T38" s="345" t="s">
        <v>265</v>
      </c>
    </row>
    <row r="39" spans="1:20" ht="63.75">
      <c r="A39" s="329"/>
      <c r="B39" s="336" t="s">
        <v>757</v>
      </c>
      <c r="C39" s="337">
        <v>40192</v>
      </c>
      <c r="D39" s="338" t="s">
        <v>117</v>
      </c>
      <c r="E39" s="339" t="s">
        <v>117</v>
      </c>
      <c r="F39" s="340" t="s">
        <v>974</v>
      </c>
      <c r="G39" s="336" t="s">
        <v>973</v>
      </c>
      <c r="H39" s="336">
        <v>52</v>
      </c>
      <c r="I39" s="336" t="s">
        <v>793</v>
      </c>
      <c r="J39" s="336" t="s">
        <v>117</v>
      </c>
      <c r="K39" s="222" t="s">
        <v>167</v>
      </c>
      <c r="L39" s="255" t="s">
        <v>975</v>
      </c>
      <c r="M39" s="344" t="s">
        <v>1002</v>
      </c>
      <c r="N39" s="336" t="s">
        <v>264</v>
      </c>
      <c r="O39" s="336" t="s">
        <v>264</v>
      </c>
      <c r="P39" s="336" t="s">
        <v>318</v>
      </c>
      <c r="Q39" s="341"/>
      <c r="R39" s="337">
        <v>40192</v>
      </c>
      <c r="S39" s="342"/>
      <c r="T39" s="345" t="s">
        <v>265</v>
      </c>
    </row>
    <row r="40" spans="1:20" ht="135">
      <c r="A40" s="106"/>
      <c r="B40" s="330" t="s">
        <v>757</v>
      </c>
      <c r="C40" s="331">
        <v>40184</v>
      </c>
      <c r="D40" s="332">
        <v>40189</v>
      </c>
      <c r="E40" s="333" t="s">
        <v>976</v>
      </c>
      <c r="F40" s="334" t="s">
        <v>117</v>
      </c>
      <c r="G40" s="330" t="s">
        <v>117</v>
      </c>
      <c r="H40" s="330" t="s">
        <v>117</v>
      </c>
      <c r="I40" s="330" t="s">
        <v>117</v>
      </c>
      <c r="J40" s="330" t="s">
        <v>977</v>
      </c>
      <c r="K40" s="49" t="s">
        <v>208</v>
      </c>
      <c r="L40" s="295" t="s">
        <v>979</v>
      </c>
      <c r="M40" s="255" t="s">
        <v>985</v>
      </c>
      <c r="N40" s="330" t="s">
        <v>284</v>
      </c>
      <c r="O40" s="336" t="s">
        <v>264</v>
      </c>
      <c r="P40" s="336" t="s">
        <v>318</v>
      </c>
      <c r="Q40" s="301" t="s">
        <v>978</v>
      </c>
      <c r="R40" s="331">
        <v>40187</v>
      </c>
      <c r="S40" s="335"/>
      <c r="T40" s="345" t="s">
        <v>265</v>
      </c>
    </row>
    <row r="41" spans="1:20" s="4" customFormat="1" ht="12.75">
      <c r="A41" s="54"/>
      <c r="B41" s="239"/>
      <c r="C41" s="239"/>
      <c r="D41" s="240"/>
      <c r="E41" s="256"/>
      <c r="F41" s="239"/>
      <c r="G41" s="241"/>
      <c r="H41" s="239"/>
      <c r="I41" s="242"/>
      <c r="J41" s="242"/>
      <c r="K41" s="239"/>
      <c r="L41" s="256"/>
      <c r="M41" s="239"/>
      <c r="N41" s="239"/>
      <c r="O41" s="239"/>
      <c r="P41" s="239"/>
      <c r="Q41" s="256"/>
      <c r="R41" s="239"/>
      <c r="S41" s="239"/>
      <c r="T41" s="239"/>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printOptions/>
  <pageMargins left="0.7" right="0.7" top="0.75" bottom="0.75" header="0.3" footer="0.3"/>
  <pageSetup fitToHeight="1" fitToWidth="1" horizontalDpi="600" verticalDpi="600" orientation="landscape" paperSize="5" scale="35" r:id="rId3"/>
  <legacyDrawing r:id="rId2"/>
</worksheet>
</file>

<file path=xl/worksheets/sheet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3" sqref="G13"/>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8" t="s">
        <v>984</v>
      </c>
      <c r="B1" s="368"/>
      <c r="C1" s="368"/>
      <c r="D1" s="368"/>
      <c r="E1" s="368"/>
      <c r="F1" s="368"/>
      <c r="G1" s="368"/>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1546</v>
      </c>
      <c r="E4" s="207">
        <f aca="true" t="shared" si="0" ref="E4:E11">SUM(C4-D4)</f>
        <v>43094</v>
      </c>
      <c r="F4" s="208">
        <v>0</v>
      </c>
      <c r="G4" s="100">
        <f aca="true" t="shared" si="1" ref="G4:G11">(E4-F4)/E4</f>
        <v>1</v>
      </c>
    </row>
    <row r="5" spans="1:7" ht="23.25" customHeight="1" thickBot="1">
      <c r="A5" s="15" t="s">
        <v>127</v>
      </c>
      <c r="B5" s="15" t="s">
        <v>223</v>
      </c>
      <c r="C5" s="206">
        <f>28*24*60</f>
        <v>40320</v>
      </c>
      <c r="D5" s="16">
        <v>1288</v>
      </c>
      <c r="E5" s="207">
        <f t="shared" si="0"/>
        <v>39032</v>
      </c>
      <c r="F5" s="98">
        <v>0</v>
      </c>
      <c r="G5" s="100">
        <f t="shared" si="1"/>
        <v>1</v>
      </c>
    </row>
    <row r="6" spans="1:7" ht="23.25" customHeight="1" thickBot="1">
      <c r="A6" s="15" t="s">
        <v>128</v>
      </c>
      <c r="B6" s="15" t="s">
        <v>223</v>
      </c>
      <c r="C6" s="206">
        <f>31*24*60</f>
        <v>44640</v>
      </c>
      <c r="D6" s="16">
        <v>3208</v>
      </c>
      <c r="E6" s="207">
        <f t="shared" si="0"/>
        <v>41432</v>
      </c>
      <c r="F6" s="98">
        <v>0</v>
      </c>
      <c r="G6" s="100">
        <f t="shared" si="1"/>
        <v>1</v>
      </c>
    </row>
    <row r="7" spans="1:7" ht="23.25" customHeight="1" thickBot="1">
      <c r="A7" s="15" t="s">
        <v>129</v>
      </c>
      <c r="B7" s="15" t="s">
        <v>223</v>
      </c>
      <c r="C7" s="206">
        <f>30*24*60</f>
        <v>43200</v>
      </c>
      <c r="D7" s="16">
        <v>1080</v>
      </c>
      <c r="E7" s="207">
        <f t="shared" si="0"/>
        <v>42120</v>
      </c>
      <c r="F7" s="98">
        <v>0</v>
      </c>
      <c r="G7" s="100">
        <f t="shared" si="1"/>
        <v>1</v>
      </c>
    </row>
    <row r="8" spans="1:7" ht="23.25" customHeight="1" thickBot="1">
      <c r="A8" s="15" t="s">
        <v>130</v>
      </c>
      <c r="B8" s="15" t="s">
        <v>223</v>
      </c>
      <c r="C8" s="206">
        <f>31*24*60</f>
        <v>44640</v>
      </c>
      <c r="D8" s="16">
        <v>4060</v>
      </c>
      <c r="E8" s="207">
        <f t="shared" si="0"/>
        <v>40580</v>
      </c>
      <c r="F8" s="98">
        <v>5</v>
      </c>
      <c r="G8" s="100">
        <f t="shared" si="1"/>
        <v>0.9998767865943815</v>
      </c>
    </row>
    <row r="9" spans="1:7" ht="23.25" customHeight="1" thickBot="1">
      <c r="A9" s="15" t="s">
        <v>131</v>
      </c>
      <c r="B9" s="15" t="s">
        <v>223</v>
      </c>
      <c r="C9" s="206">
        <f>30*24*60</f>
        <v>43200</v>
      </c>
      <c r="D9" s="16">
        <v>3434</v>
      </c>
      <c r="E9" s="207">
        <f t="shared" si="0"/>
        <v>39766</v>
      </c>
      <c r="F9" s="98">
        <v>0</v>
      </c>
      <c r="G9" s="100">
        <f t="shared" si="1"/>
        <v>1</v>
      </c>
    </row>
    <row r="10" spans="1:7" ht="23.25" customHeight="1" thickBot="1">
      <c r="A10" s="15" t="s">
        <v>132</v>
      </c>
      <c r="B10" s="15" t="s">
        <v>223</v>
      </c>
      <c r="C10" s="206">
        <f>31*24*60</f>
        <v>44640</v>
      </c>
      <c r="D10" s="16">
        <v>870</v>
      </c>
      <c r="E10" s="16">
        <f t="shared" si="0"/>
        <v>43770</v>
      </c>
      <c r="F10" s="15">
        <v>57</v>
      </c>
      <c r="G10" s="100">
        <f t="shared" si="1"/>
        <v>0.9986977381768335</v>
      </c>
    </row>
    <row r="11" spans="1:7" ht="21.75" customHeight="1" thickBot="1">
      <c r="A11" s="15" t="s">
        <v>133</v>
      </c>
      <c r="B11" s="15" t="s">
        <v>223</v>
      </c>
      <c r="C11" s="206">
        <f>31*24*60</f>
        <v>44640</v>
      </c>
      <c r="D11" s="16">
        <v>1308</v>
      </c>
      <c r="E11" s="16">
        <f t="shared" si="0"/>
        <v>43332</v>
      </c>
      <c r="F11" s="15">
        <v>0</v>
      </c>
      <c r="G11" s="100">
        <f t="shared" si="1"/>
        <v>1</v>
      </c>
    </row>
    <row r="12" spans="1:7" ht="23.25" customHeight="1" thickBot="1">
      <c r="A12" s="15" t="s">
        <v>134</v>
      </c>
      <c r="B12" s="15" t="s">
        <v>223</v>
      </c>
      <c r="C12" s="16"/>
      <c r="D12" s="16"/>
      <c r="E12" s="16"/>
      <c r="F12" s="98"/>
      <c r="G12" s="100"/>
    </row>
    <row r="13" spans="1:7" ht="23.25" customHeight="1" thickBot="1">
      <c r="A13" s="17" t="s">
        <v>135</v>
      </c>
      <c r="B13" s="15" t="s">
        <v>223</v>
      </c>
      <c r="C13" s="16"/>
      <c r="D13" s="16"/>
      <c r="E13" s="183"/>
      <c r="F13" s="18"/>
      <c r="G13" s="100"/>
    </row>
    <row r="14" spans="1:7" ht="23.25" customHeight="1" thickBot="1">
      <c r="A14" s="17" t="s">
        <v>140</v>
      </c>
      <c r="B14" s="15" t="s">
        <v>223</v>
      </c>
      <c r="C14" s="16"/>
      <c r="D14" s="16"/>
      <c r="E14" s="16"/>
      <c r="F14" s="18"/>
      <c r="G14" s="100"/>
    </row>
    <row r="15" spans="1:7" ht="23.25" customHeight="1" thickBot="1">
      <c r="A15" s="17" t="s">
        <v>141</v>
      </c>
      <c r="B15" s="15" t="s">
        <v>223</v>
      </c>
      <c r="C15" s="18"/>
      <c r="D15" s="16"/>
      <c r="E15" s="183"/>
      <c r="F15" s="204"/>
      <c r="G15" s="100"/>
    </row>
    <row r="16" spans="1:7" ht="23.25" customHeight="1">
      <c r="A16" s="369" t="s">
        <v>222</v>
      </c>
      <c r="B16" s="369" t="s">
        <v>223</v>
      </c>
      <c r="C16" s="371">
        <f>SUM(C4:C15)</f>
        <v>349920</v>
      </c>
      <c r="D16" s="371">
        <f>SUM(D4:D15)</f>
        <v>16794</v>
      </c>
      <c r="E16" s="371">
        <f>SUM(E4:E15)</f>
        <v>333126</v>
      </c>
      <c r="F16" s="371">
        <f>SUM(F4:F15)</f>
        <v>62</v>
      </c>
      <c r="G16" s="373">
        <f>(E16-F16)/E16</f>
        <v>0.9998138842359948</v>
      </c>
    </row>
    <row r="17" spans="1:7" ht="23.25" customHeight="1" thickBot="1">
      <c r="A17" s="370"/>
      <c r="B17" s="370"/>
      <c r="C17" s="372"/>
      <c r="D17" s="372"/>
      <c r="E17" s="372"/>
      <c r="F17" s="372"/>
      <c r="G17" s="374"/>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5" t="s">
        <v>983</v>
      </c>
      <c r="B1" s="375"/>
      <c r="C1" s="375"/>
      <c r="D1" s="375"/>
      <c r="E1" s="375"/>
      <c r="F1" s="375"/>
      <c r="G1" s="375"/>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203</v>
      </c>
      <c r="C5" s="206">
        <f>28*24*60</f>
        <v>40320</v>
      </c>
      <c r="D5" s="16">
        <v>1288</v>
      </c>
      <c r="E5" s="207">
        <f t="shared" si="0"/>
        <v>39032</v>
      </c>
      <c r="F5" s="98">
        <v>0</v>
      </c>
      <c r="G5" s="100">
        <f t="shared" si="1"/>
        <v>1</v>
      </c>
    </row>
    <row r="6" spans="1:7" ht="23.25" customHeight="1" thickBot="1">
      <c r="A6" s="15" t="s">
        <v>128</v>
      </c>
      <c r="B6" s="15" t="s">
        <v>203</v>
      </c>
      <c r="C6" s="206">
        <f>31*24*60</f>
        <v>44640</v>
      </c>
      <c r="D6" s="16">
        <v>3208</v>
      </c>
      <c r="E6" s="207">
        <f t="shared" si="0"/>
        <v>41432</v>
      </c>
      <c r="F6" s="98">
        <v>103</v>
      </c>
      <c r="G6" s="100">
        <f t="shared" si="1"/>
        <v>0.9975139988414752</v>
      </c>
    </row>
    <row r="7" spans="1:7" ht="23.25" customHeight="1" thickBot="1">
      <c r="A7" s="15" t="s">
        <v>129</v>
      </c>
      <c r="B7" s="15" t="s">
        <v>203</v>
      </c>
      <c r="C7" s="206">
        <f>30*24*60</f>
        <v>43200</v>
      </c>
      <c r="D7" s="16">
        <v>1080</v>
      </c>
      <c r="E7" s="207">
        <f t="shared" si="0"/>
        <v>42120</v>
      </c>
      <c r="F7" s="98">
        <v>40</v>
      </c>
      <c r="G7" s="100">
        <f t="shared" si="1"/>
        <v>0.9990503323836657</v>
      </c>
    </row>
    <row r="8" spans="1:7" ht="23.25" customHeight="1" thickBot="1">
      <c r="A8" s="15" t="s">
        <v>130</v>
      </c>
      <c r="B8" s="15" t="s">
        <v>203</v>
      </c>
      <c r="C8" s="206">
        <f>31*24*60</f>
        <v>44640</v>
      </c>
      <c r="D8" s="16">
        <v>4060</v>
      </c>
      <c r="E8" s="207">
        <f t="shared" si="0"/>
        <v>40580</v>
      </c>
      <c r="F8" s="98">
        <v>320</v>
      </c>
      <c r="G8" s="100">
        <f t="shared" si="1"/>
        <v>0.992114342040414</v>
      </c>
    </row>
    <row r="9" spans="1:7" ht="23.25" customHeight="1" thickBot="1">
      <c r="A9" s="15" t="s">
        <v>131</v>
      </c>
      <c r="B9" s="15" t="s">
        <v>203</v>
      </c>
      <c r="C9" s="206">
        <f>30*24*60</f>
        <v>43200</v>
      </c>
      <c r="D9" s="16">
        <v>3434</v>
      </c>
      <c r="E9" s="207">
        <f t="shared" si="0"/>
        <v>39766</v>
      </c>
      <c r="F9" s="98">
        <v>0</v>
      </c>
      <c r="G9" s="100">
        <f t="shared" si="1"/>
        <v>1</v>
      </c>
    </row>
    <row r="10" spans="1:7" ht="23.25" customHeight="1" thickBot="1">
      <c r="A10" s="15" t="s">
        <v>132</v>
      </c>
      <c r="B10" s="15" t="s">
        <v>203</v>
      </c>
      <c r="C10" s="206">
        <f>31*24*60</f>
        <v>44640</v>
      </c>
      <c r="D10" s="16">
        <v>870</v>
      </c>
      <c r="E10" s="16">
        <f t="shared" si="0"/>
        <v>43770</v>
      </c>
      <c r="F10" s="15">
        <v>0</v>
      </c>
      <c r="G10" s="100">
        <f t="shared" si="1"/>
        <v>1</v>
      </c>
    </row>
    <row r="11" spans="1:7" ht="23.25" customHeight="1" thickBot="1">
      <c r="A11" s="15" t="s">
        <v>133</v>
      </c>
      <c r="B11" s="15" t="s">
        <v>203</v>
      </c>
      <c r="C11" s="206">
        <f>31*24*60</f>
        <v>44640</v>
      </c>
      <c r="D11" s="16">
        <v>1308</v>
      </c>
      <c r="E11" s="16">
        <f t="shared" si="0"/>
        <v>43332</v>
      </c>
      <c r="F11" s="15">
        <v>0</v>
      </c>
      <c r="G11" s="100">
        <f t="shared" si="1"/>
        <v>1</v>
      </c>
    </row>
    <row r="12" spans="1:7" ht="23.25" customHeight="1" thickBot="1">
      <c r="A12" s="15" t="s">
        <v>134</v>
      </c>
      <c r="B12" s="15" t="s">
        <v>203</v>
      </c>
      <c r="C12" s="16"/>
      <c r="D12" s="16"/>
      <c r="E12" s="16"/>
      <c r="F12" s="98"/>
      <c r="G12" s="100"/>
    </row>
    <row r="13" spans="1:7" ht="23.25" customHeight="1" thickBot="1">
      <c r="A13" s="17" t="s">
        <v>135</v>
      </c>
      <c r="B13" s="15" t="s">
        <v>203</v>
      </c>
      <c r="C13" s="16"/>
      <c r="D13" s="16"/>
      <c r="E13" s="183"/>
      <c r="F13" s="18"/>
      <c r="G13" s="100"/>
    </row>
    <row r="14" spans="1:7" ht="23.25" customHeight="1" thickBot="1">
      <c r="A14" s="17" t="s">
        <v>140</v>
      </c>
      <c r="B14" s="15" t="s">
        <v>203</v>
      </c>
      <c r="C14" s="16"/>
      <c r="D14" s="16"/>
      <c r="E14" s="183"/>
      <c r="F14" s="18"/>
      <c r="G14" s="100"/>
    </row>
    <row r="15" spans="1:7" ht="23.25" customHeight="1" thickBot="1">
      <c r="A15" s="17" t="s">
        <v>141</v>
      </c>
      <c r="B15" s="15" t="s">
        <v>203</v>
      </c>
      <c r="C15" s="18"/>
      <c r="D15" s="16"/>
      <c r="E15" s="183"/>
      <c r="F15" s="204"/>
      <c r="G15" s="100"/>
    </row>
    <row r="16" spans="1:7" ht="23.25" customHeight="1">
      <c r="A16" s="369" t="s">
        <v>222</v>
      </c>
      <c r="B16" s="369" t="s">
        <v>203</v>
      </c>
      <c r="C16" s="371">
        <f>SUM(C4:C15)</f>
        <v>349920</v>
      </c>
      <c r="D16" s="371">
        <f>SUM(D4:D15)</f>
        <v>16794</v>
      </c>
      <c r="E16" s="371">
        <f>SUM(E4:E15)</f>
        <v>333126</v>
      </c>
      <c r="F16" s="371">
        <f>SUM(F4:F15)</f>
        <v>515</v>
      </c>
      <c r="G16" s="373">
        <f>(E16-F16)/E16</f>
        <v>0.9984540384118922</v>
      </c>
    </row>
    <row r="17" spans="1:7" ht="23.25" customHeight="1" thickBot="1">
      <c r="A17" s="370"/>
      <c r="B17" s="370"/>
      <c r="C17" s="372"/>
      <c r="D17" s="372"/>
      <c r="E17" s="372"/>
      <c r="F17" s="372"/>
      <c r="G17" s="374"/>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76" t="s">
        <v>230</v>
      </c>
      <c r="C5" s="377"/>
      <c r="D5" s="377"/>
      <c r="E5" s="377"/>
      <c r="F5" s="377"/>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8</v>
      </c>
      <c r="D11" s="53"/>
      <c r="E11" s="24" t="s">
        <v>207</v>
      </c>
      <c r="F11" s="49">
        <v>2</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v>10</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78" t="s">
        <v>231</v>
      </c>
      <c r="D5" s="377"/>
      <c r="E5" s="377"/>
      <c r="F5" s="377"/>
      <c r="G5" s="377"/>
      <c r="H5" s="377"/>
      <c r="I5" s="379"/>
      <c r="J5" s="60"/>
      <c r="K5" s="378" t="s">
        <v>232</v>
      </c>
      <c r="L5" s="377"/>
      <c r="M5" s="377"/>
      <c r="N5" s="377"/>
      <c r="O5" s="377"/>
      <c r="P5" s="379"/>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ht="60">
      <c r="A5" s="329"/>
      <c r="B5" s="303" t="s">
        <v>120</v>
      </c>
      <c r="C5" s="253">
        <v>40154</v>
      </c>
      <c r="D5" s="249">
        <v>40155</v>
      </c>
      <c r="E5" s="324" t="s">
        <v>960</v>
      </c>
      <c r="F5" s="303" t="s">
        <v>117</v>
      </c>
      <c r="G5" s="303" t="s">
        <v>117</v>
      </c>
      <c r="H5" s="303" t="s">
        <v>117</v>
      </c>
      <c r="I5" s="303" t="s">
        <v>117</v>
      </c>
      <c r="J5" s="303" t="s">
        <v>969</v>
      </c>
      <c r="K5" s="213" t="s">
        <v>207</v>
      </c>
      <c r="L5" s="325" t="s">
        <v>968</v>
      </c>
      <c r="M5" s="325" t="s">
        <v>961</v>
      </c>
      <c r="N5" s="303" t="s">
        <v>264</v>
      </c>
      <c r="O5" s="214"/>
      <c r="P5" s="303" t="s">
        <v>318</v>
      </c>
      <c r="Q5" s="325" t="s">
        <v>962</v>
      </c>
      <c r="R5" s="323"/>
      <c r="S5" s="323"/>
      <c r="T5" s="312" t="s">
        <v>265</v>
      </c>
    </row>
    <row r="6" spans="1:21" s="213" customFormat="1" ht="105">
      <c r="A6" s="329"/>
      <c r="B6" s="303" t="s">
        <v>120</v>
      </c>
      <c r="C6" s="253">
        <v>40155</v>
      </c>
      <c r="D6" s="249">
        <v>40155</v>
      </c>
      <c r="E6" s="324" t="s">
        <v>959</v>
      </c>
      <c r="F6" s="303" t="s">
        <v>117</v>
      </c>
      <c r="G6" s="303" t="s">
        <v>117</v>
      </c>
      <c r="H6" s="303" t="s">
        <v>117</v>
      </c>
      <c r="I6" s="303" t="s">
        <v>117</v>
      </c>
      <c r="J6" s="12" t="s">
        <v>966</v>
      </c>
      <c r="K6" s="303" t="s">
        <v>207</v>
      </c>
      <c r="L6" s="325" t="s">
        <v>963</v>
      </c>
      <c r="M6" s="325"/>
      <c r="N6" s="303" t="s">
        <v>284</v>
      </c>
      <c r="P6" s="303" t="s">
        <v>318</v>
      </c>
      <c r="Q6" s="325" t="s">
        <v>964</v>
      </c>
      <c r="S6" s="325" t="s">
        <v>965</v>
      </c>
      <c r="T6" s="312" t="s">
        <v>265</v>
      </c>
      <c r="U6" s="328"/>
    </row>
    <row r="7" spans="1:21" s="213" customFormat="1" ht="51">
      <c r="A7" s="329"/>
      <c r="B7" s="303" t="s">
        <v>120</v>
      </c>
      <c r="C7" s="253">
        <v>40157</v>
      </c>
      <c r="D7" s="249">
        <v>40157</v>
      </c>
      <c r="E7" s="324" t="s">
        <v>954</v>
      </c>
      <c r="F7" s="303" t="s">
        <v>957</v>
      </c>
      <c r="G7" s="322" t="s">
        <v>956</v>
      </c>
      <c r="H7" s="213">
        <v>311</v>
      </c>
      <c r="I7" s="303" t="s">
        <v>958</v>
      </c>
      <c r="J7" s="303" t="s">
        <v>117</v>
      </c>
      <c r="K7" s="303" t="s">
        <v>167</v>
      </c>
      <c r="L7" s="300" t="s">
        <v>955</v>
      </c>
      <c r="M7" s="12" t="s">
        <v>971</v>
      </c>
      <c r="N7" s="303" t="s">
        <v>264</v>
      </c>
      <c r="P7" s="303" t="s">
        <v>318</v>
      </c>
      <c r="Q7" s="12" t="s">
        <v>972</v>
      </c>
      <c r="S7" s="12" t="s">
        <v>970</v>
      </c>
      <c r="T7" s="312" t="s">
        <v>265</v>
      </c>
      <c r="U7" s="328"/>
    </row>
    <row r="8" spans="1:21" s="213" customFormat="1" ht="45">
      <c r="A8" s="329"/>
      <c r="B8" s="213" t="s">
        <v>120</v>
      </c>
      <c r="C8" s="303" t="s">
        <v>117</v>
      </c>
      <c r="D8" s="249">
        <v>40162</v>
      </c>
      <c r="E8" s="324" t="s">
        <v>947</v>
      </c>
      <c r="F8" s="303" t="s">
        <v>117</v>
      </c>
      <c r="G8" s="303" t="s">
        <v>117</v>
      </c>
      <c r="H8" s="303" t="s">
        <v>117</v>
      </c>
      <c r="I8" s="303" t="s">
        <v>117</v>
      </c>
      <c r="J8" s="213" t="s">
        <v>967</v>
      </c>
      <c r="K8" s="303" t="s">
        <v>208</v>
      </c>
      <c r="L8" s="325" t="s">
        <v>948</v>
      </c>
      <c r="M8" s="325" t="s">
        <v>949</v>
      </c>
      <c r="N8" s="303" t="s">
        <v>264</v>
      </c>
      <c r="P8" s="303" t="s">
        <v>318</v>
      </c>
      <c r="T8" s="312" t="s">
        <v>265</v>
      </c>
      <c r="U8" s="328"/>
    </row>
    <row r="9" spans="1:21" s="213" customFormat="1" ht="30">
      <c r="A9" s="329"/>
      <c r="B9" s="303" t="s">
        <v>120</v>
      </c>
      <c r="C9" s="253">
        <v>40149</v>
      </c>
      <c r="D9" s="326" t="s">
        <v>117</v>
      </c>
      <c r="E9" s="303" t="s">
        <v>117</v>
      </c>
      <c r="F9" s="303" t="s">
        <v>950</v>
      </c>
      <c r="G9" s="322" t="s">
        <v>951</v>
      </c>
      <c r="H9" s="213">
        <v>0</v>
      </c>
      <c r="I9" s="303" t="s">
        <v>793</v>
      </c>
      <c r="J9" s="303" t="s">
        <v>117</v>
      </c>
      <c r="K9" s="303" t="s">
        <v>167</v>
      </c>
      <c r="L9" s="303" t="s">
        <v>953</v>
      </c>
      <c r="M9" s="303" t="s">
        <v>936</v>
      </c>
      <c r="N9" s="303" t="s">
        <v>264</v>
      </c>
      <c r="P9" s="303" t="s">
        <v>318</v>
      </c>
      <c r="Q9" s="327" t="s">
        <v>952</v>
      </c>
      <c r="T9" s="312" t="s">
        <v>265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374</v>
      </c>
      <c r="C11" s="253">
        <v>40118</v>
      </c>
      <c r="D11" s="249">
        <v>40129</v>
      </c>
      <c r="E11" s="35" t="s">
        <v>943</v>
      </c>
      <c r="F11" s="303" t="s">
        <v>117</v>
      </c>
      <c r="G11" s="322" t="s">
        <v>117</v>
      </c>
      <c r="H11" s="303" t="s">
        <v>117</v>
      </c>
      <c r="I11" s="303" t="s">
        <v>117</v>
      </c>
      <c r="J11" s="303" t="s">
        <v>707</v>
      </c>
      <c r="K11" s="303" t="s">
        <v>209</v>
      </c>
      <c r="L11" s="301" t="s">
        <v>944</v>
      </c>
      <c r="M11" s="213"/>
      <c r="N11" s="303" t="s">
        <v>264</v>
      </c>
      <c r="O11" s="213"/>
      <c r="P11" s="303" t="s">
        <v>318</v>
      </c>
      <c r="Q11" s="301" t="s">
        <v>945</v>
      </c>
      <c r="R11" s="213"/>
      <c r="S11" s="12" t="s">
        <v>946</v>
      </c>
      <c r="T11" s="312" t="s">
        <v>265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266</v>
      </c>
      <c r="C13" s="307">
        <v>40098</v>
      </c>
      <c r="D13" s="308">
        <v>40098</v>
      </c>
      <c r="E13" s="309" t="s">
        <v>934</v>
      </c>
      <c r="F13" s="310">
        <v>0.4895833333333333</v>
      </c>
      <c r="G13" s="310">
        <v>0.5361111111111111</v>
      </c>
      <c r="H13" s="48">
        <v>67</v>
      </c>
      <c r="I13" s="311" t="s">
        <v>793</v>
      </c>
      <c r="J13" s="303" t="s">
        <v>117</v>
      </c>
      <c r="K13" s="311" t="s">
        <v>167</v>
      </c>
      <c r="L13" s="301" t="s">
        <v>935</v>
      </c>
      <c r="M13" s="311" t="s">
        <v>936</v>
      </c>
      <c r="N13" s="311" t="s">
        <v>264</v>
      </c>
      <c r="O13" s="48"/>
      <c r="P13" s="311" t="s">
        <v>318</v>
      </c>
      <c r="Q13" s="311" t="s">
        <v>937</v>
      </c>
      <c r="R13" s="307">
        <v>40098</v>
      </c>
      <c r="S13" s="48"/>
      <c r="T13" s="312" t="s">
        <v>265</v>
      </c>
    </row>
    <row r="14" spans="2:20" ht="218.25" customHeight="1">
      <c r="B14" s="314" t="s">
        <v>266</v>
      </c>
      <c r="C14" s="315">
        <v>40088</v>
      </c>
      <c r="D14" s="316">
        <v>40088</v>
      </c>
      <c r="E14" s="317" t="s">
        <v>938</v>
      </c>
      <c r="F14" s="318" t="s">
        <v>117</v>
      </c>
      <c r="G14" s="318" t="s">
        <v>117</v>
      </c>
      <c r="H14" s="319" t="s">
        <v>117</v>
      </c>
      <c r="I14" s="319" t="s">
        <v>117</v>
      </c>
      <c r="J14" s="320" t="s">
        <v>939</v>
      </c>
      <c r="K14" s="319" t="s">
        <v>209</v>
      </c>
      <c r="L14" s="313" t="s">
        <v>941</v>
      </c>
      <c r="M14" s="313" t="s">
        <v>942</v>
      </c>
      <c r="N14" s="319" t="s">
        <v>264</v>
      </c>
      <c r="O14" s="314"/>
      <c r="P14" s="319" t="s">
        <v>318</v>
      </c>
      <c r="Q14" s="313" t="s">
        <v>940</v>
      </c>
      <c r="R14" s="315">
        <v>40088</v>
      </c>
      <c r="S14" s="314"/>
      <c r="T14" s="321" t="s">
        <v>265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773</v>
      </c>
      <c r="C16" s="253">
        <v>40085</v>
      </c>
      <c r="D16" s="304">
        <v>40085</v>
      </c>
      <c r="E16" s="305" t="s">
        <v>927</v>
      </c>
      <c r="F16" s="303" t="s">
        <v>928</v>
      </c>
      <c r="G16" s="303" t="s">
        <v>929</v>
      </c>
      <c r="H16" s="213">
        <v>35</v>
      </c>
      <c r="I16" s="303" t="s">
        <v>204</v>
      </c>
      <c r="J16" s="306" t="s">
        <v>117</v>
      </c>
      <c r="K16" s="303" t="s">
        <v>167</v>
      </c>
      <c r="L16" s="12" t="s">
        <v>933</v>
      </c>
      <c r="M16" s="164" t="s">
        <v>930</v>
      </c>
      <c r="N16" s="259" t="s">
        <v>264</v>
      </c>
      <c r="P16" s="259" t="s">
        <v>318</v>
      </c>
      <c r="Q16" s="164" t="s">
        <v>931</v>
      </c>
      <c r="R16" s="253">
        <v>40085</v>
      </c>
      <c r="S16" s="164" t="s">
        <v>932</v>
      </c>
      <c r="T16" s="278" t="s">
        <v>265</v>
      </c>
    </row>
    <row r="17" spans="1:20" s="213" customFormat="1" ht="105">
      <c r="A17" s="258"/>
      <c r="B17" s="259" t="s">
        <v>773</v>
      </c>
      <c r="C17" s="253">
        <v>40067</v>
      </c>
      <c r="D17" s="249">
        <v>40069</v>
      </c>
      <c r="E17" s="302" t="s">
        <v>926</v>
      </c>
      <c r="F17" s="259" t="s">
        <v>442</v>
      </c>
      <c r="G17" s="286" t="s">
        <v>920</v>
      </c>
      <c r="H17" s="213">
        <v>382</v>
      </c>
      <c r="I17" s="303" t="s">
        <v>793</v>
      </c>
      <c r="J17" s="259" t="s">
        <v>117</v>
      </c>
      <c r="K17" s="259" t="s">
        <v>167</v>
      </c>
      <c r="L17" s="280" t="s">
        <v>919</v>
      </c>
      <c r="M17" s="301" t="s">
        <v>921</v>
      </c>
      <c r="N17" s="259" t="s">
        <v>264</v>
      </c>
      <c r="P17" s="259" t="s">
        <v>318</v>
      </c>
      <c r="Q17" s="295" t="s">
        <v>922</v>
      </c>
      <c r="R17" s="253">
        <v>40074</v>
      </c>
      <c r="S17" s="295" t="s">
        <v>924</v>
      </c>
      <c r="T17" s="278" t="s">
        <v>265</v>
      </c>
    </row>
    <row r="18" spans="1:20" s="213" customFormat="1" ht="75">
      <c r="A18" s="258"/>
      <c r="B18" s="259" t="s">
        <v>773</v>
      </c>
      <c r="C18" s="253">
        <v>40058</v>
      </c>
      <c r="D18" s="249">
        <v>40058</v>
      </c>
      <c r="E18" s="302" t="s">
        <v>925</v>
      </c>
      <c r="F18" s="259" t="s">
        <v>915</v>
      </c>
      <c r="G18" s="286" t="s">
        <v>916</v>
      </c>
      <c r="H18" s="213">
        <v>69</v>
      </c>
      <c r="I18" s="303" t="s">
        <v>204</v>
      </c>
      <c r="J18" s="259" t="s">
        <v>117</v>
      </c>
      <c r="K18" s="259" t="s">
        <v>167</v>
      </c>
      <c r="L18" s="295" t="s">
        <v>917</v>
      </c>
      <c r="M18" s="295" t="s">
        <v>918</v>
      </c>
      <c r="N18" s="259" t="s">
        <v>264</v>
      </c>
      <c r="P18" s="259" t="s">
        <v>318</v>
      </c>
      <c r="Q18" s="295" t="s">
        <v>923</v>
      </c>
      <c r="R18" s="253">
        <v>40058</v>
      </c>
      <c r="T18" s="278" t="s">
        <v>265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904</v>
      </c>
      <c r="F20" s="259" t="s">
        <v>898</v>
      </c>
      <c r="G20" s="286" t="s">
        <v>899</v>
      </c>
      <c r="H20" s="213">
        <v>435</v>
      </c>
      <c r="I20" s="259" t="s">
        <v>204</v>
      </c>
      <c r="J20" s="259" t="s">
        <v>117</v>
      </c>
      <c r="K20" s="259" t="s">
        <v>167</v>
      </c>
      <c r="L20" s="295" t="s">
        <v>902</v>
      </c>
      <c r="M20" s="295" t="s">
        <v>908</v>
      </c>
      <c r="N20" s="213" t="s">
        <v>264</v>
      </c>
      <c r="O20" s="213"/>
      <c r="P20" s="213" t="s">
        <v>318</v>
      </c>
      <c r="Q20" s="295" t="s">
        <v>909</v>
      </c>
      <c r="R20" s="213" t="s">
        <v>117</v>
      </c>
      <c r="S20" s="213"/>
      <c r="T20" s="278" t="s">
        <v>265</v>
      </c>
    </row>
    <row r="21" spans="1:20" s="25" customFormat="1" ht="87.75" customHeight="1">
      <c r="A21" s="258"/>
      <c r="B21" s="259" t="s">
        <v>70</v>
      </c>
      <c r="C21" s="253">
        <v>40034</v>
      </c>
      <c r="D21" s="249">
        <v>40034</v>
      </c>
      <c r="E21" s="213" t="s">
        <v>903</v>
      </c>
      <c r="F21" s="259" t="s">
        <v>900</v>
      </c>
      <c r="G21" s="286" t="s">
        <v>901</v>
      </c>
      <c r="H21" s="213">
        <v>271</v>
      </c>
      <c r="I21" s="300" t="s">
        <v>911</v>
      </c>
      <c r="J21" s="259" t="s">
        <v>117</v>
      </c>
      <c r="K21" s="259" t="s">
        <v>167</v>
      </c>
      <c r="L21" s="298" t="s">
        <v>907</v>
      </c>
      <c r="M21" s="171" t="s">
        <v>906</v>
      </c>
      <c r="N21" s="213" t="s">
        <v>264</v>
      </c>
      <c r="O21" s="213"/>
      <c r="P21" s="213" t="s">
        <v>318</v>
      </c>
      <c r="Q21" s="295" t="s">
        <v>910</v>
      </c>
      <c r="R21" s="253" t="s">
        <v>117</v>
      </c>
      <c r="S21" s="11"/>
      <c r="T21" s="278" t="s">
        <v>265</v>
      </c>
    </row>
    <row r="22" spans="1:20" s="25" customFormat="1" ht="63.75">
      <c r="A22" s="258"/>
      <c r="B22" s="213" t="s">
        <v>70</v>
      </c>
      <c r="C22" s="253">
        <v>40027</v>
      </c>
      <c r="D22" s="249">
        <v>40027</v>
      </c>
      <c r="E22" s="213" t="s">
        <v>896</v>
      </c>
      <c r="F22" s="259" t="s">
        <v>912</v>
      </c>
      <c r="G22" s="286" t="s">
        <v>913</v>
      </c>
      <c r="H22" s="213">
        <v>72</v>
      </c>
      <c r="I22" s="299" t="s">
        <v>911</v>
      </c>
      <c r="J22" s="213" t="s">
        <v>117</v>
      </c>
      <c r="K22" s="213" t="s">
        <v>167</v>
      </c>
      <c r="L22" s="296" t="s">
        <v>905</v>
      </c>
      <c r="M22" s="171" t="s">
        <v>897</v>
      </c>
      <c r="N22" s="259" t="s">
        <v>264</v>
      </c>
      <c r="O22" s="213"/>
      <c r="P22" s="259" t="s">
        <v>318</v>
      </c>
      <c r="Q22" s="259"/>
      <c r="R22" s="253" t="s">
        <v>117</v>
      </c>
      <c r="S22" s="11"/>
      <c r="T22" s="278" t="s">
        <v>265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440</v>
      </c>
      <c r="C24" s="253">
        <v>40007</v>
      </c>
      <c r="D24" s="249">
        <v>40007</v>
      </c>
      <c r="E24" s="213" t="s">
        <v>441</v>
      </c>
      <c r="F24" s="213" t="s">
        <v>442</v>
      </c>
      <c r="G24" s="286" t="s">
        <v>892</v>
      </c>
      <c r="H24" s="213">
        <v>20</v>
      </c>
      <c r="I24" s="213" t="s">
        <v>793</v>
      </c>
      <c r="J24" s="213" t="s">
        <v>117</v>
      </c>
      <c r="K24" s="213" t="s">
        <v>167</v>
      </c>
      <c r="L24" s="262" t="s">
        <v>895</v>
      </c>
      <c r="M24" s="95" t="s">
        <v>894</v>
      </c>
      <c r="N24" s="213" t="s">
        <v>264</v>
      </c>
      <c r="O24" s="213"/>
      <c r="P24" s="213" t="s">
        <v>318</v>
      </c>
      <c r="Q24" s="259" t="s">
        <v>891</v>
      </c>
      <c r="R24" s="253">
        <v>40007</v>
      </c>
      <c r="S24" s="11" t="s">
        <v>893</v>
      </c>
      <c r="T24" s="278" t="s">
        <v>265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522</v>
      </c>
      <c r="C26" s="253">
        <v>39988</v>
      </c>
      <c r="D26" s="249">
        <v>39988</v>
      </c>
      <c r="E26" s="259" t="s">
        <v>104</v>
      </c>
      <c r="F26" s="213" t="s">
        <v>105</v>
      </c>
      <c r="G26" s="250" t="s">
        <v>106</v>
      </c>
      <c r="H26" s="213">
        <v>43</v>
      </c>
      <c r="I26" s="213" t="s">
        <v>793</v>
      </c>
      <c r="J26" s="213" t="s">
        <v>117</v>
      </c>
      <c r="K26" s="213" t="s">
        <v>167</v>
      </c>
      <c r="L26" s="262" t="s">
        <v>443</v>
      </c>
      <c r="M26" s="255" t="s">
        <v>287</v>
      </c>
      <c r="N26" s="213" t="s">
        <v>264</v>
      </c>
      <c r="O26" s="213"/>
      <c r="P26" s="213" t="s">
        <v>318</v>
      </c>
      <c r="Q26" s="279" t="s">
        <v>288</v>
      </c>
      <c r="R26" s="253">
        <v>39988</v>
      </c>
      <c r="S26" s="213"/>
      <c r="T26" s="278" t="s">
        <v>265</v>
      </c>
    </row>
    <row r="27" spans="1:20" s="25" customFormat="1" ht="45">
      <c r="A27" s="258"/>
      <c r="B27" s="213" t="s">
        <v>522</v>
      </c>
      <c r="C27" s="213" t="s">
        <v>525</v>
      </c>
      <c r="D27" s="249">
        <v>39982</v>
      </c>
      <c r="E27" s="276" t="s">
        <v>524</v>
      </c>
      <c r="F27" s="213" t="s">
        <v>117</v>
      </c>
      <c r="G27" s="250" t="s">
        <v>117</v>
      </c>
      <c r="H27" s="213" t="s">
        <v>117</v>
      </c>
      <c r="I27" s="213" t="s">
        <v>117</v>
      </c>
      <c r="J27" s="277" t="s">
        <v>526</v>
      </c>
      <c r="K27" s="213" t="s">
        <v>208</v>
      </c>
      <c r="L27" s="280" t="s">
        <v>523</v>
      </c>
      <c r="M27" s="213"/>
      <c r="N27" s="259" t="s">
        <v>284</v>
      </c>
      <c r="O27" s="213"/>
      <c r="P27" s="213" t="s">
        <v>318</v>
      </c>
      <c r="Q27" s="251" t="s">
        <v>107</v>
      </c>
      <c r="R27" s="213"/>
      <c r="S27" s="213"/>
      <c r="T27" s="278" t="s">
        <v>265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377</v>
      </c>
      <c r="F29" s="213" t="s">
        <v>117</v>
      </c>
      <c r="G29" s="250" t="s">
        <v>117</v>
      </c>
      <c r="H29" s="213" t="s">
        <v>117</v>
      </c>
      <c r="I29" s="213" t="s">
        <v>117</v>
      </c>
      <c r="J29" s="251" t="s">
        <v>378</v>
      </c>
      <c r="K29" s="213" t="s">
        <v>208</v>
      </c>
      <c r="L29" s="263" t="s">
        <v>379</v>
      </c>
      <c r="M29" s="255" t="s">
        <v>844</v>
      </c>
      <c r="N29" s="213" t="s">
        <v>284</v>
      </c>
      <c r="P29" s="213" t="s">
        <v>381</v>
      </c>
      <c r="Q29" s="254" t="s">
        <v>380</v>
      </c>
      <c r="R29" s="253">
        <v>39966</v>
      </c>
      <c r="T29" s="283" t="s">
        <v>265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564</v>
      </c>
      <c r="C31" s="245">
        <v>39915</v>
      </c>
      <c r="D31" s="246">
        <v>39920</v>
      </c>
      <c r="E31" s="259" t="s">
        <v>565</v>
      </c>
      <c r="F31" s="209" t="s">
        <v>117</v>
      </c>
      <c r="G31" s="247" t="s">
        <v>117</v>
      </c>
      <c r="H31" s="209" t="s">
        <v>117</v>
      </c>
      <c r="I31" s="11" t="s">
        <v>793</v>
      </c>
      <c r="J31" s="11" t="s">
        <v>566</v>
      </c>
      <c r="K31" s="209" t="s">
        <v>208</v>
      </c>
      <c r="L31" s="266" t="s">
        <v>563</v>
      </c>
      <c r="M31" s="210" t="s">
        <v>567</v>
      </c>
      <c r="N31" s="209"/>
      <c r="O31" s="209"/>
      <c r="P31" s="209" t="s">
        <v>318</v>
      </c>
      <c r="Q31" s="209" t="s">
        <v>568</v>
      </c>
      <c r="R31" s="245">
        <v>39920</v>
      </c>
      <c r="S31" s="209"/>
      <c r="T31" s="283" t="s">
        <v>265</v>
      </c>
    </row>
    <row r="32" spans="1:20" s="217" customFormat="1" ht="65.25" customHeight="1">
      <c r="A32" s="216"/>
      <c r="B32" s="228" t="s">
        <v>564</v>
      </c>
      <c r="C32" s="235">
        <v>39912</v>
      </c>
      <c r="D32" s="235">
        <v>39912</v>
      </c>
      <c r="E32" s="260" t="s">
        <v>398</v>
      </c>
      <c r="F32" s="228" t="s">
        <v>399</v>
      </c>
      <c r="G32" s="228" t="s">
        <v>400</v>
      </c>
      <c r="H32" s="228">
        <v>45</v>
      </c>
      <c r="I32" s="228" t="s">
        <v>793</v>
      </c>
      <c r="J32" s="227" t="s">
        <v>508</v>
      </c>
      <c r="K32" s="237" t="s">
        <v>167</v>
      </c>
      <c r="L32" s="267" t="s">
        <v>401</v>
      </c>
      <c r="M32" s="244" t="s">
        <v>185</v>
      </c>
      <c r="N32" s="228" t="s">
        <v>264</v>
      </c>
      <c r="O32" s="228"/>
      <c r="P32" s="228" t="s">
        <v>318</v>
      </c>
      <c r="Q32" s="228" t="s">
        <v>390</v>
      </c>
      <c r="R32" s="238">
        <v>39912</v>
      </c>
      <c r="S32" s="228"/>
      <c r="T32" s="284" t="s">
        <v>265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699</v>
      </c>
      <c r="C34" s="235">
        <v>39894</v>
      </c>
      <c r="D34" s="235">
        <v>39895</v>
      </c>
      <c r="E34" s="228" t="s">
        <v>187</v>
      </c>
      <c r="F34" s="228" t="s">
        <v>189</v>
      </c>
      <c r="G34" s="228" t="s">
        <v>188</v>
      </c>
      <c r="H34" s="228">
        <v>50</v>
      </c>
      <c r="I34" s="228" t="s">
        <v>793</v>
      </c>
      <c r="J34" s="11" t="s">
        <v>508</v>
      </c>
      <c r="K34" s="237" t="s">
        <v>167</v>
      </c>
      <c r="L34" s="268" t="s">
        <v>186</v>
      </c>
      <c r="M34" s="244" t="s">
        <v>185</v>
      </c>
      <c r="N34" s="228" t="s">
        <v>264</v>
      </c>
      <c r="O34" s="228"/>
      <c r="P34" s="228" t="s">
        <v>318</v>
      </c>
      <c r="Q34" s="228" t="s">
        <v>390</v>
      </c>
      <c r="R34" s="238">
        <v>39894</v>
      </c>
      <c r="S34" s="228" t="s">
        <v>190</v>
      </c>
      <c r="T34" s="285" t="s">
        <v>265</v>
      </c>
    </row>
    <row r="35" spans="1:20" s="217" customFormat="1" ht="65.25" customHeight="1">
      <c r="A35" s="216"/>
      <c r="B35" s="228" t="s">
        <v>699</v>
      </c>
      <c r="C35" s="235">
        <v>39881</v>
      </c>
      <c r="D35" s="236" t="s">
        <v>703</v>
      </c>
      <c r="E35" s="228" t="s">
        <v>703</v>
      </c>
      <c r="F35" s="228" t="s">
        <v>701</v>
      </c>
      <c r="G35" s="228" t="s">
        <v>702</v>
      </c>
      <c r="H35" s="228">
        <v>36</v>
      </c>
      <c r="I35" s="228" t="s">
        <v>793</v>
      </c>
      <c r="J35" s="11" t="s">
        <v>508</v>
      </c>
      <c r="K35" s="237" t="s">
        <v>167</v>
      </c>
      <c r="L35" s="269" t="s">
        <v>700</v>
      </c>
      <c r="M35" s="244" t="s">
        <v>185</v>
      </c>
      <c r="N35" s="228" t="s">
        <v>264</v>
      </c>
      <c r="O35" s="228"/>
      <c r="P35" s="228" t="s">
        <v>318</v>
      </c>
      <c r="Q35" s="228" t="s">
        <v>390</v>
      </c>
      <c r="R35" s="238">
        <v>39881</v>
      </c>
      <c r="S35" s="228"/>
      <c r="T35" s="285" t="s">
        <v>265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412</v>
      </c>
      <c r="C37" s="223">
        <v>39861</v>
      </c>
      <c r="D37" s="224">
        <v>39862</v>
      </c>
      <c r="E37" s="223" t="s">
        <v>813</v>
      </c>
      <c r="F37" s="225">
        <v>39849.635416666664</v>
      </c>
      <c r="G37" s="225">
        <v>39849.65972222222</v>
      </c>
      <c r="H37" s="226" t="s">
        <v>117</v>
      </c>
      <c r="I37" s="227" t="s">
        <v>793</v>
      </c>
      <c r="J37" s="227" t="s">
        <v>812</v>
      </c>
      <c r="K37" s="228" t="s">
        <v>209</v>
      </c>
      <c r="L37" s="270" t="s">
        <v>814</v>
      </c>
      <c r="M37" s="229" t="s">
        <v>815</v>
      </c>
      <c r="N37" s="227" t="s">
        <v>284</v>
      </c>
      <c r="O37" s="228"/>
      <c r="P37" s="227" t="s">
        <v>318</v>
      </c>
      <c r="Q37" s="227" t="s">
        <v>391</v>
      </c>
      <c r="R37" s="223">
        <v>39849</v>
      </c>
      <c r="S37" s="229"/>
      <c r="T37" s="285" t="s">
        <v>265</v>
      </c>
    </row>
    <row r="38" spans="1:20" s="4" customFormat="1" ht="63.75">
      <c r="A38" s="54"/>
      <c r="B38" s="222" t="s">
        <v>412</v>
      </c>
      <c r="C38" s="223">
        <v>39856</v>
      </c>
      <c r="D38" s="224">
        <v>39856</v>
      </c>
      <c r="E38" s="243" t="s">
        <v>704</v>
      </c>
      <c r="F38" s="225" t="s">
        <v>117</v>
      </c>
      <c r="G38" s="225" t="s">
        <v>117</v>
      </c>
      <c r="H38" s="226" t="s">
        <v>117</v>
      </c>
      <c r="I38" s="227" t="s">
        <v>793</v>
      </c>
      <c r="J38" s="227" t="s">
        <v>707</v>
      </c>
      <c r="K38" s="228" t="s">
        <v>706</v>
      </c>
      <c r="L38" s="271" t="s">
        <v>705</v>
      </c>
      <c r="M38" s="229"/>
      <c r="N38" s="227"/>
      <c r="O38" s="228"/>
      <c r="P38" s="227" t="s">
        <v>318</v>
      </c>
      <c r="Q38" s="227"/>
      <c r="R38" s="223"/>
      <c r="S38" s="229"/>
      <c r="T38" s="285" t="s">
        <v>265</v>
      </c>
    </row>
    <row r="39" spans="1:20" s="172" customFormat="1" ht="63.75">
      <c r="A39" s="54"/>
      <c r="B39" s="213" t="s">
        <v>412</v>
      </c>
      <c r="C39" s="10">
        <v>39849</v>
      </c>
      <c r="D39" s="197" t="s">
        <v>289</v>
      </c>
      <c r="E39" s="10" t="s">
        <v>285</v>
      </c>
      <c r="F39" s="170">
        <v>39849.635416666664</v>
      </c>
      <c r="G39" s="170">
        <v>39849.65972222222</v>
      </c>
      <c r="H39" s="211">
        <f>G39-F39</f>
        <v>0.024305555554747116</v>
      </c>
      <c r="I39" s="11" t="s">
        <v>793</v>
      </c>
      <c r="J39" s="11" t="s">
        <v>508</v>
      </c>
      <c r="K39" s="95" t="s">
        <v>167</v>
      </c>
      <c r="L39" s="272" t="s">
        <v>286</v>
      </c>
      <c r="M39" s="8" t="s">
        <v>290</v>
      </c>
      <c r="N39" s="11" t="s">
        <v>264</v>
      </c>
      <c r="O39" s="95"/>
      <c r="P39" s="11" t="s">
        <v>318</v>
      </c>
      <c r="Q39" s="11" t="s">
        <v>291</v>
      </c>
      <c r="R39" s="10">
        <v>39849</v>
      </c>
      <c r="S39" s="8"/>
      <c r="T39" s="285" t="s">
        <v>265</v>
      </c>
    </row>
    <row r="40" spans="1:20" s="217" customFormat="1" ht="65.25" customHeight="1">
      <c r="A40" s="216"/>
      <c r="B40" s="95" t="s">
        <v>412</v>
      </c>
      <c r="C40" s="230">
        <v>39846</v>
      </c>
      <c r="D40" s="166">
        <v>39846</v>
      </c>
      <c r="E40" s="95" t="s">
        <v>153</v>
      </c>
      <c r="F40" s="95" t="s">
        <v>154</v>
      </c>
      <c r="G40" s="95" t="s">
        <v>155</v>
      </c>
      <c r="H40" s="95">
        <v>100</v>
      </c>
      <c r="I40" s="95" t="s">
        <v>578</v>
      </c>
      <c r="J40" s="95" t="s">
        <v>508</v>
      </c>
      <c r="K40" s="232" t="s">
        <v>167</v>
      </c>
      <c r="L40" s="273" t="s">
        <v>156</v>
      </c>
      <c r="M40" s="231" t="s">
        <v>158</v>
      </c>
      <c r="N40" s="95" t="s">
        <v>264</v>
      </c>
      <c r="O40" s="95"/>
      <c r="P40" s="95" t="s">
        <v>318</v>
      </c>
      <c r="Q40" s="95" t="s">
        <v>157</v>
      </c>
      <c r="R40" s="233">
        <v>39846</v>
      </c>
      <c r="S40" s="95"/>
      <c r="T40" s="285" t="s">
        <v>265</v>
      </c>
    </row>
    <row r="41" spans="1:20" ht="76.5">
      <c r="A41" s="52" t="s">
        <v>811</v>
      </c>
      <c r="B41" s="213" t="s">
        <v>412</v>
      </c>
      <c r="C41" s="10">
        <v>39845</v>
      </c>
      <c r="D41" s="10">
        <v>39846</v>
      </c>
      <c r="E41" s="249" t="s">
        <v>417</v>
      </c>
      <c r="F41" s="10">
        <v>39846</v>
      </c>
      <c r="G41" s="215">
        <v>0.004756944444444445</v>
      </c>
      <c r="H41" s="234" t="s">
        <v>117</v>
      </c>
      <c r="I41" s="11" t="s">
        <v>793</v>
      </c>
      <c r="J41" s="212" t="s">
        <v>416</v>
      </c>
      <c r="K41" s="95" t="s">
        <v>207</v>
      </c>
      <c r="L41" s="254" t="s">
        <v>413</v>
      </c>
      <c r="M41" s="212" t="s">
        <v>414</v>
      </c>
      <c r="N41" s="213" t="s">
        <v>284</v>
      </c>
      <c r="O41" s="214"/>
      <c r="P41" s="11" t="s">
        <v>318</v>
      </c>
      <c r="Q41" s="25" t="s">
        <v>415</v>
      </c>
      <c r="R41" s="10">
        <v>39845</v>
      </c>
      <c r="T41" s="285" t="s">
        <v>265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757</v>
      </c>
      <c r="C43" s="10">
        <v>39840</v>
      </c>
      <c r="D43" s="197">
        <v>39841</v>
      </c>
      <c r="E43" s="209" t="s">
        <v>405</v>
      </c>
      <c r="F43" s="209" t="s">
        <v>406</v>
      </c>
      <c r="G43" s="209" t="s">
        <v>407</v>
      </c>
      <c r="H43" s="209">
        <v>30</v>
      </c>
      <c r="I43" s="11" t="s">
        <v>793</v>
      </c>
      <c r="J43" s="11" t="s">
        <v>508</v>
      </c>
      <c r="K43" s="95" t="s">
        <v>167</v>
      </c>
      <c r="L43" s="267" t="s">
        <v>408</v>
      </c>
      <c r="M43" s="210" t="s">
        <v>409</v>
      </c>
      <c r="N43" s="11" t="s">
        <v>264</v>
      </c>
      <c r="O43" s="95"/>
      <c r="P43" s="11" t="s">
        <v>318</v>
      </c>
      <c r="Q43" s="209" t="s">
        <v>410</v>
      </c>
      <c r="R43" s="10">
        <v>39840</v>
      </c>
      <c r="S43" s="8"/>
      <c r="T43" s="285" t="s">
        <v>265</v>
      </c>
    </row>
    <row r="44" spans="1:20" s="172" customFormat="1" ht="51">
      <c r="A44" s="54"/>
      <c r="B44" s="22" t="s">
        <v>757</v>
      </c>
      <c r="C44" s="10">
        <v>39812</v>
      </c>
      <c r="D44" s="197">
        <v>39829</v>
      </c>
      <c r="E44" s="10" t="s">
        <v>682</v>
      </c>
      <c r="F44" s="205">
        <v>39812</v>
      </c>
      <c r="G44" s="10">
        <v>39833</v>
      </c>
      <c r="H44" s="11" t="s">
        <v>117</v>
      </c>
      <c r="I44" s="11" t="s">
        <v>793</v>
      </c>
      <c r="J44" s="11" t="s">
        <v>616</v>
      </c>
      <c r="K44" s="95" t="s">
        <v>208</v>
      </c>
      <c r="L44" s="272" t="s">
        <v>683</v>
      </c>
      <c r="M44" s="8" t="s">
        <v>684</v>
      </c>
      <c r="N44" s="11" t="s">
        <v>284</v>
      </c>
      <c r="O44" s="95"/>
      <c r="P44" s="11" t="s">
        <v>318</v>
      </c>
      <c r="Q44" s="11" t="s">
        <v>411</v>
      </c>
      <c r="R44" s="10">
        <v>39833</v>
      </c>
      <c r="S44" s="8"/>
      <c r="T44" s="285" t="s">
        <v>265</v>
      </c>
    </row>
    <row r="45" spans="1:20" s="172" customFormat="1" ht="51">
      <c r="A45" s="54"/>
      <c r="B45" s="22" t="s">
        <v>757</v>
      </c>
      <c r="C45" s="10">
        <v>39827</v>
      </c>
      <c r="D45" s="10">
        <v>39827</v>
      </c>
      <c r="E45" s="10" t="s">
        <v>731</v>
      </c>
      <c r="F45" s="10">
        <v>39827.427083333336</v>
      </c>
      <c r="G45" s="10">
        <v>39827.479166666664</v>
      </c>
      <c r="H45" s="11" t="s">
        <v>732</v>
      </c>
      <c r="I45" s="11" t="s">
        <v>507</v>
      </c>
      <c r="J45" s="11" t="s">
        <v>508</v>
      </c>
      <c r="K45" s="95" t="s">
        <v>167</v>
      </c>
      <c r="L45" s="272" t="s">
        <v>729</v>
      </c>
      <c r="M45" s="8" t="s">
        <v>730</v>
      </c>
      <c r="N45" s="11" t="s">
        <v>264</v>
      </c>
      <c r="O45" s="95"/>
      <c r="P45" s="11" t="s">
        <v>318</v>
      </c>
      <c r="Q45" s="11" t="s">
        <v>733</v>
      </c>
      <c r="R45" s="10">
        <v>39827</v>
      </c>
      <c r="S45" s="8"/>
      <c r="T45" s="285" t="s">
        <v>265</v>
      </c>
    </row>
    <row r="46" spans="1:20" s="172" customFormat="1" ht="51">
      <c r="A46" s="54"/>
      <c r="B46" s="172" t="s">
        <v>757</v>
      </c>
      <c r="C46" s="10">
        <v>39825</v>
      </c>
      <c r="D46" s="10">
        <v>39827</v>
      </c>
      <c r="E46" s="172" t="s">
        <v>734</v>
      </c>
      <c r="F46" s="10">
        <v>39825</v>
      </c>
      <c r="G46" s="10">
        <v>39827</v>
      </c>
      <c r="H46" s="172" t="s">
        <v>117</v>
      </c>
      <c r="I46" s="11" t="s">
        <v>793</v>
      </c>
      <c r="J46" s="11" t="s">
        <v>720</v>
      </c>
      <c r="K46" s="95" t="s">
        <v>208</v>
      </c>
      <c r="L46" s="272" t="s">
        <v>727</v>
      </c>
      <c r="M46" s="201" t="s">
        <v>86</v>
      </c>
      <c r="N46" s="11" t="s">
        <v>264</v>
      </c>
      <c r="O46" s="95"/>
      <c r="P46" s="11" t="s">
        <v>318</v>
      </c>
      <c r="Q46" s="11" t="s">
        <v>87</v>
      </c>
      <c r="R46" s="10">
        <v>39827</v>
      </c>
      <c r="S46" s="8"/>
      <c r="T46" s="285" t="s">
        <v>265</v>
      </c>
    </row>
    <row r="47" spans="1:20" s="172" customFormat="1" ht="51">
      <c r="A47" s="54"/>
      <c r="B47" s="22" t="s">
        <v>757</v>
      </c>
      <c r="C47" s="10">
        <v>39778</v>
      </c>
      <c r="D47" s="10">
        <v>39820</v>
      </c>
      <c r="E47" s="10" t="s">
        <v>735</v>
      </c>
      <c r="F47" s="10">
        <v>39778</v>
      </c>
      <c r="G47" s="10">
        <v>39821</v>
      </c>
      <c r="H47" s="11" t="s">
        <v>117</v>
      </c>
      <c r="I47" s="11" t="s">
        <v>793</v>
      </c>
      <c r="J47" s="11" t="s">
        <v>269</v>
      </c>
      <c r="K47" s="95" t="s">
        <v>208</v>
      </c>
      <c r="L47" s="275" t="s">
        <v>475</v>
      </c>
      <c r="M47" s="8" t="s">
        <v>728</v>
      </c>
      <c r="N47" s="11" t="s">
        <v>284</v>
      </c>
      <c r="O47" s="95"/>
      <c r="P47" s="11" t="s">
        <v>318</v>
      </c>
      <c r="Q47" s="11" t="s">
        <v>890</v>
      </c>
      <c r="R47" s="10">
        <v>39821</v>
      </c>
      <c r="S47" s="8"/>
      <c r="T47" s="285" t="s">
        <v>265</v>
      </c>
    </row>
    <row r="48" spans="1:20" s="172" customFormat="1" ht="51">
      <c r="A48" s="54"/>
      <c r="B48" s="22" t="s">
        <v>757</v>
      </c>
      <c r="C48" s="10">
        <v>39818</v>
      </c>
      <c r="D48" s="10">
        <v>39819</v>
      </c>
      <c r="E48" s="10" t="s">
        <v>758</v>
      </c>
      <c r="F48" s="10">
        <v>39818</v>
      </c>
      <c r="G48" s="10">
        <v>39820</v>
      </c>
      <c r="H48" s="11" t="s">
        <v>117</v>
      </c>
      <c r="I48" s="11" t="s">
        <v>793</v>
      </c>
      <c r="J48" s="11" t="s">
        <v>269</v>
      </c>
      <c r="K48" s="95" t="s">
        <v>208</v>
      </c>
      <c r="L48" s="272" t="s">
        <v>759</v>
      </c>
      <c r="M48" s="8" t="s">
        <v>728</v>
      </c>
      <c r="N48" s="11" t="s">
        <v>264</v>
      </c>
      <c r="O48" s="95"/>
      <c r="P48" s="11" t="s">
        <v>318</v>
      </c>
      <c r="Q48" s="11" t="s">
        <v>890</v>
      </c>
      <c r="R48" s="10">
        <v>39820</v>
      </c>
      <c r="S48" s="8"/>
      <c r="T48" s="285" t="s">
        <v>265</v>
      </c>
    </row>
    <row r="49" spans="1:20" s="172" customFormat="1" ht="51">
      <c r="A49" s="54"/>
      <c r="B49" s="22" t="s">
        <v>757</v>
      </c>
      <c r="C49" s="10">
        <v>39815</v>
      </c>
      <c r="D49" s="10">
        <v>39818</v>
      </c>
      <c r="E49" s="172" t="s">
        <v>498</v>
      </c>
      <c r="F49" s="10">
        <v>39815</v>
      </c>
      <c r="G49" s="189">
        <v>39819.583333333336</v>
      </c>
      <c r="H49" s="11" t="s">
        <v>117</v>
      </c>
      <c r="I49" s="11" t="s">
        <v>793</v>
      </c>
      <c r="J49" s="11" t="s">
        <v>269</v>
      </c>
      <c r="K49" s="95" t="s">
        <v>208</v>
      </c>
      <c r="L49" s="275" t="s">
        <v>499</v>
      </c>
      <c r="M49" s="8" t="s">
        <v>728</v>
      </c>
      <c r="N49" s="11" t="s">
        <v>264</v>
      </c>
      <c r="O49" s="95"/>
      <c r="P49" s="11" t="s">
        <v>318</v>
      </c>
      <c r="Q49" s="11" t="s">
        <v>890</v>
      </c>
      <c r="R49" s="10">
        <v>39819</v>
      </c>
      <c r="S49" s="8"/>
      <c r="T49" s="285" t="s">
        <v>265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9" r:id="rId3"/>
  <legacyDrawing r:id="rId2"/>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8" t="s">
        <v>477</v>
      </c>
      <c r="B1" s="368"/>
      <c r="C1" s="368"/>
      <c r="D1" s="368"/>
      <c r="E1" s="368"/>
      <c r="F1" s="368"/>
      <c r="G1" s="368"/>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2188</v>
      </c>
      <c r="E4" s="207">
        <f>SUM(C4-D4)</f>
        <v>42452</v>
      </c>
      <c r="F4" s="208">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1.75" customHeight="1" thickBot="1">
      <c r="A11" s="15" t="s">
        <v>133</v>
      </c>
      <c r="B11" s="15" t="s">
        <v>223</v>
      </c>
      <c r="C11" s="16">
        <v>44640</v>
      </c>
      <c r="D11" s="16">
        <v>1892</v>
      </c>
      <c r="E11" s="16">
        <f t="shared" si="1"/>
        <v>42748</v>
      </c>
      <c r="F11" s="15">
        <v>778</v>
      </c>
      <c r="G11" s="100">
        <f t="shared" si="0"/>
        <v>0.9818003181435389</v>
      </c>
    </row>
    <row r="12" spans="1:7" ht="23.25" customHeight="1" thickBot="1">
      <c r="A12" s="15" t="s">
        <v>134</v>
      </c>
      <c r="B12" s="15" t="s">
        <v>223</v>
      </c>
      <c r="C12" s="16">
        <f>30*24*60</f>
        <v>43200</v>
      </c>
      <c r="D12" s="16">
        <v>2932</v>
      </c>
      <c r="E12" s="16">
        <f>SUM(C12-D12)</f>
        <v>40268</v>
      </c>
      <c r="F12" s="98">
        <v>104</v>
      </c>
      <c r="G12" s="100">
        <f>(E12-F12)/E12</f>
        <v>0.9974173040627794</v>
      </c>
    </row>
    <row r="13" spans="1:7" ht="23.25" customHeight="1" thickBot="1">
      <c r="A13" s="17" t="s">
        <v>135</v>
      </c>
      <c r="B13" s="15" t="s">
        <v>223</v>
      </c>
      <c r="C13" s="16">
        <v>44640</v>
      </c>
      <c r="D13" s="16">
        <v>1504</v>
      </c>
      <c r="E13" s="183">
        <f t="shared" si="1"/>
        <v>43136</v>
      </c>
      <c r="F13" s="18">
        <v>0</v>
      </c>
      <c r="G13" s="100">
        <f>(E13-F13)/E13</f>
        <v>1</v>
      </c>
    </row>
    <row r="14" spans="1:7" ht="23.25" customHeight="1" thickBot="1">
      <c r="A14" s="17" t="s">
        <v>140</v>
      </c>
      <c r="B14" s="15" t="s">
        <v>223</v>
      </c>
      <c r="C14" s="16">
        <f>30*24*60</f>
        <v>43200</v>
      </c>
      <c r="D14" s="16">
        <v>1555</v>
      </c>
      <c r="E14" s="16">
        <f t="shared" si="1"/>
        <v>41645</v>
      </c>
      <c r="F14" s="18">
        <v>0</v>
      </c>
      <c r="G14" s="100">
        <f>(E14-F14)/E14</f>
        <v>1</v>
      </c>
    </row>
    <row r="15" spans="1:7" ht="23.25" customHeight="1" thickBot="1">
      <c r="A15" s="17" t="s">
        <v>141</v>
      </c>
      <c r="B15" s="15" t="s">
        <v>223</v>
      </c>
      <c r="C15" s="18">
        <v>44640</v>
      </c>
      <c r="D15" s="16">
        <v>855</v>
      </c>
      <c r="E15" s="183">
        <f t="shared" si="1"/>
        <v>43785</v>
      </c>
      <c r="F15" s="204">
        <v>311</v>
      </c>
      <c r="G15" s="100">
        <f>(E15-F15)/E15</f>
        <v>0.9928971108827224</v>
      </c>
    </row>
    <row r="16" spans="1:7" ht="23.25" customHeight="1">
      <c r="A16" s="369" t="s">
        <v>222</v>
      </c>
      <c r="B16" s="369" t="s">
        <v>223</v>
      </c>
      <c r="C16" s="371">
        <f>SUM(C4:C15)</f>
        <v>525600</v>
      </c>
      <c r="D16" s="371">
        <f>SUM(D4:D15)</f>
        <v>26529</v>
      </c>
      <c r="E16" s="371">
        <f>SUM(E4:E15)</f>
        <v>499071</v>
      </c>
      <c r="F16" s="371">
        <f>SUM(F4:F15)</f>
        <v>1414</v>
      </c>
      <c r="G16" s="373">
        <f>(E16-F16)/E16</f>
        <v>0.9971667357951073</v>
      </c>
    </row>
    <row r="17" spans="1:7" ht="23.25" customHeight="1" thickBot="1">
      <c r="A17" s="370"/>
      <c r="B17" s="370"/>
      <c r="C17" s="372"/>
      <c r="D17" s="372"/>
      <c r="E17" s="372"/>
      <c r="F17" s="372"/>
      <c r="G17" s="37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9.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5" t="s">
        <v>914</v>
      </c>
      <c r="B1" s="375"/>
      <c r="C1" s="375"/>
      <c r="D1" s="375"/>
      <c r="E1" s="375"/>
      <c r="F1" s="375"/>
      <c r="G1" s="375"/>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2188</v>
      </c>
      <c r="E4" s="207">
        <f>SUM(C4-D4)</f>
        <v>42452</v>
      </c>
      <c r="F4" s="208">
        <v>30</v>
      </c>
      <c r="G4" s="100">
        <f aca="true" t="shared" si="0" ref="G4:G15">(E4-F4)/E4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6">
        <f>31*24*60</f>
        <v>44640</v>
      </c>
      <c r="D6" s="16">
        <f>568+630</f>
        <v>1198</v>
      </c>
      <c r="E6" s="16">
        <f aca="true" t="shared" si="1" ref="E6:E15">SUM(C6-D6)</f>
        <v>43442</v>
      </c>
      <c r="F6" s="98">
        <v>86</v>
      </c>
      <c r="G6" s="100">
        <f t="shared" si="0"/>
        <v>0.9980203489710419</v>
      </c>
    </row>
    <row r="7" spans="1:7" ht="23.25" customHeight="1" thickBot="1">
      <c r="A7" s="15" t="s">
        <v>129</v>
      </c>
      <c r="B7" s="15" t="s">
        <v>203</v>
      </c>
      <c r="C7" s="206">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f>30*24*60</f>
        <v>43200</v>
      </c>
      <c r="D12" s="16">
        <v>2932</v>
      </c>
      <c r="E12" s="16">
        <f t="shared" si="1"/>
        <v>40268</v>
      </c>
      <c r="F12" s="98">
        <v>382</v>
      </c>
      <c r="G12" s="100">
        <f t="shared" si="0"/>
        <v>0.9905135591536705</v>
      </c>
    </row>
    <row r="13" spans="1:7" ht="23.25" customHeight="1" thickBot="1">
      <c r="A13" s="17" t="s">
        <v>135</v>
      </c>
      <c r="B13" s="15" t="s">
        <v>203</v>
      </c>
      <c r="C13" s="16">
        <v>44640</v>
      </c>
      <c r="D13" s="16">
        <v>1504</v>
      </c>
      <c r="E13" s="183">
        <f t="shared" si="1"/>
        <v>43136</v>
      </c>
      <c r="F13" s="18">
        <v>67</v>
      </c>
      <c r="G13" s="100">
        <f t="shared" si="0"/>
        <v>0.9984467729970327</v>
      </c>
    </row>
    <row r="14" spans="1:7" ht="23.25" customHeight="1" thickBot="1">
      <c r="A14" s="17" t="s">
        <v>140</v>
      </c>
      <c r="B14" s="15" t="s">
        <v>203</v>
      </c>
      <c r="C14" s="16">
        <f>30*24*60</f>
        <v>43200</v>
      </c>
      <c r="D14" s="16">
        <v>1555</v>
      </c>
      <c r="E14" s="183">
        <f t="shared" si="1"/>
        <v>41645</v>
      </c>
      <c r="F14" s="18">
        <v>0</v>
      </c>
      <c r="G14" s="100">
        <f t="shared" si="0"/>
        <v>1</v>
      </c>
    </row>
    <row r="15" spans="1:7" ht="23.25" customHeight="1" thickBot="1">
      <c r="A15" s="17" t="s">
        <v>141</v>
      </c>
      <c r="B15" s="15" t="s">
        <v>203</v>
      </c>
      <c r="C15" s="18">
        <v>44640</v>
      </c>
      <c r="D15" s="16">
        <v>855</v>
      </c>
      <c r="E15" s="183">
        <f t="shared" si="1"/>
        <v>43785</v>
      </c>
      <c r="F15" s="204">
        <v>311</v>
      </c>
      <c r="G15" s="100">
        <f t="shared" si="0"/>
        <v>0.9928971108827224</v>
      </c>
    </row>
    <row r="16" spans="1:7" ht="23.25" customHeight="1">
      <c r="A16" s="369" t="s">
        <v>222</v>
      </c>
      <c r="B16" s="369" t="s">
        <v>203</v>
      </c>
      <c r="C16" s="371">
        <f>SUM(C4:C15)</f>
        <v>525600</v>
      </c>
      <c r="D16" s="371">
        <f>SUM(D4:D15)</f>
        <v>26529</v>
      </c>
      <c r="E16" s="371">
        <f>SUM(E4:E15)</f>
        <v>499071</v>
      </c>
      <c r="F16" s="371">
        <f>SUM(F4:F15)</f>
        <v>1462</v>
      </c>
      <c r="G16" s="373">
        <f>(E16-F16)/E16</f>
        <v>0.9970705570950826</v>
      </c>
    </row>
    <row r="17" spans="1:7" ht="23.25" customHeight="1" thickBot="1">
      <c r="A17" s="370"/>
      <c r="B17" s="370"/>
      <c r="C17" s="372"/>
      <c r="D17" s="372"/>
      <c r="E17" s="372"/>
      <c r="F17" s="372"/>
      <c r="G17" s="374"/>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balbracht</cp:lastModifiedBy>
  <cp:lastPrinted>2010-02-03T19:53:58Z</cp:lastPrinted>
  <dcterms:created xsi:type="dcterms:W3CDTF">2006-03-02T20:08:25Z</dcterms:created>
  <dcterms:modified xsi:type="dcterms:W3CDTF">2010-09-13T18:40:25Z</dcterms:modified>
  <cp:category/>
  <cp:version/>
  <cp:contentType/>
  <cp:contentStatus/>
</cp:coreProperties>
</file>