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34680" windowHeight="11640" tabRatio="799" activeTab="0"/>
  </bookViews>
  <sheets>
    <sheet name="RUCG" sheetId="1" r:id="rId1"/>
    <sheet name="RUCMEREV" sheetId="2" r:id="rId2"/>
    <sheet name="RUCEXRR" sheetId="3" r:id="rId3"/>
    <sheet name="RUCEXRQC" sheetId="4" r:id="rId4"/>
    <sheet name="Settled Clawback" sheetId="5" r:id="rId5"/>
  </sheets>
  <definedNames/>
  <calcPr fullCalcOnLoad="1"/>
</workbook>
</file>

<file path=xl/sharedStrings.xml><?xml version="1.0" encoding="utf-8"?>
<sst xmlns="http://schemas.openxmlformats.org/spreadsheetml/2006/main" count="2229" uniqueCount="155">
  <si>
    <t>RECORDER</t>
  </si>
  <si>
    <t>TOTAL</t>
  </si>
  <si>
    <t>MAXIMUM</t>
  </si>
  <si>
    <t>MINIMUM</t>
  </si>
  <si>
    <t>INTERVALCOUNT</t>
  </si>
  <si>
    <t>INT001</t>
  </si>
  <si>
    <t>INT002</t>
  </si>
  <si>
    <t>INT003</t>
  </si>
  <si>
    <t>INT004</t>
  </si>
  <si>
    <t>INT005</t>
  </si>
  <si>
    <t>INT006</t>
  </si>
  <si>
    <t>INT007</t>
  </si>
  <si>
    <t>INT008</t>
  </si>
  <si>
    <t>INT009</t>
  </si>
  <si>
    <t>INT010</t>
  </si>
  <si>
    <t>INT011</t>
  </si>
  <si>
    <t>INT012</t>
  </si>
  <si>
    <t>INT013</t>
  </si>
  <si>
    <t>INT014</t>
  </si>
  <si>
    <t>INT015</t>
  </si>
  <si>
    <t>INT016</t>
  </si>
  <si>
    <t>INT017</t>
  </si>
  <si>
    <t>INT018</t>
  </si>
  <si>
    <t>INT019</t>
  </si>
  <si>
    <t>INT020</t>
  </si>
  <si>
    <t>INT021</t>
  </si>
  <si>
    <t>INT022</t>
  </si>
  <si>
    <t>INT023</t>
  </si>
  <si>
    <t>INT024</t>
  </si>
  <si>
    <t>INT025</t>
  </si>
  <si>
    <t>INT026</t>
  </si>
  <si>
    <t>INT027</t>
  </si>
  <si>
    <t>INT028</t>
  </si>
  <si>
    <t>INT029</t>
  </si>
  <si>
    <t>INT030</t>
  </si>
  <si>
    <t>INT031</t>
  </si>
  <si>
    <t>INT032</t>
  </si>
  <si>
    <t>INT033</t>
  </si>
  <si>
    <t>INT034</t>
  </si>
  <si>
    <t>INT035</t>
  </si>
  <si>
    <t>INT036</t>
  </si>
  <si>
    <t>INT037</t>
  </si>
  <si>
    <t>INT038</t>
  </si>
  <si>
    <t>INT039</t>
  </si>
  <si>
    <t>INT040</t>
  </si>
  <si>
    <t>INT041</t>
  </si>
  <si>
    <t>INT042</t>
  </si>
  <si>
    <t>INT043</t>
  </si>
  <si>
    <t>INT044</t>
  </si>
  <si>
    <t>INT045</t>
  </si>
  <si>
    <t>INT046</t>
  </si>
  <si>
    <t>INT047</t>
  </si>
  <si>
    <t>INT048</t>
  </si>
  <si>
    <t>INT049</t>
  </si>
  <si>
    <t>INT050</t>
  </si>
  <si>
    <t>INT051</t>
  </si>
  <si>
    <t>INT052</t>
  </si>
  <si>
    <t>INT053</t>
  </si>
  <si>
    <t>INT054</t>
  </si>
  <si>
    <t>INT055</t>
  </si>
  <si>
    <t>INT056</t>
  </si>
  <si>
    <t>INT057</t>
  </si>
  <si>
    <t>INT058</t>
  </si>
  <si>
    <t>INT059</t>
  </si>
  <si>
    <t>INT060</t>
  </si>
  <si>
    <t>INT061</t>
  </si>
  <si>
    <t>INT062</t>
  </si>
  <si>
    <t>INT063</t>
  </si>
  <si>
    <t>INT064</t>
  </si>
  <si>
    <t>INT065</t>
  </si>
  <si>
    <t>INT066</t>
  </si>
  <si>
    <t>INT067</t>
  </si>
  <si>
    <t>INT068</t>
  </si>
  <si>
    <t>INT069</t>
  </si>
  <si>
    <t>INT070</t>
  </si>
  <si>
    <t>INT071</t>
  </si>
  <si>
    <t>INT072</t>
  </si>
  <si>
    <t>INT073</t>
  </si>
  <si>
    <t>INT074</t>
  </si>
  <si>
    <t>INT075</t>
  </si>
  <si>
    <t>INT076</t>
  </si>
  <si>
    <t>INT077</t>
  </si>
  <si>
    <t>INT078</t>
  </si>
  <si>
    <t>INT079</t>
  </si>
  <si>
    <t>INT080</t>
  </si>
  <si>
    <t>INT081</t>
  </si>
  <si>
    <t>INT082</t>
  </si>
  <si>
    <t>INT083</t>
  </si>
  <si>
    <t>INT084</t>
  </si>
  <si>
    <t>INT085</t>
  </si>
  <si>
    <t>INT086</t>
  </si>
  <si>
    <t>INT087</t>
  </si>
  <si>
    <t>INT088</t>
  </si>
  <si>
    <t>INT089</t>
  </si>
  <si>
    <t>INT090</t>
  </si>
  <si>
    <t>INT091</t>
  </si>
  <si>
    <t>INT092</t>
  </si>
  <si>
    <t>INT093</t>
  </si>
  <si>
    <t>INT094</t>
  </si>
  <si>
    <t>INT095</t>
  </si>
  <si>
    <t>INT096</t>
  </si>
  <si>
    <t>INT097</t>
  </si>
  <si>
    <t>INT098</t>
  </si>
  <si>
    <t>INT099</t>
  </si>
  <si>
    <t>INT100</t>
  </si>
  <si>
    <t>LSTIME</t>
  </si>
  <si>
    <t>RUCOUTPUTINT</t>
  </si>
  <si>
    <t>PREPROCESSINT</t>
  </si>
  <si>
    <t>MKTINPUT</t>
  </si>
  <si>
    <t>AGGOUTPUTINT</t>
  </si>
  <si>
    <t>LSL in MWH</t>
  </si>
  <si>
    <t>Start Cost</t>
  </si>
  <si>
    <t>Minimum Energy Cost</t>
  </si>
  <si>
    <t>RUCSCALAR</t>
  </si>
  <si>
    <t>UIDRUCOUTPUTHEADER</t>
  </si>
  <si>
    <t xml:space="preserve">STARTTIME </t>
  </si>
  <si>
    <t>STOPTIME</t>
  </si>
  <si>
    <t>UIDSTATEMENTSCHED</t>
  </si>
  <si>
    <t>CALCGROUP</t>
  </si>
  <si>
    <t>UOMCODE</t>
  </si>
  <si>
    <t>STRINGVALUE</t>
  </si>
  <si>
    <t>VALUE</t>
  </si>
  <si>
    <t>UIDRUCOUTPUTSCALAR</t>
  </si>
  <si>
    <t>MODE MKTINPUT</t>
  </si>
  <si>
    <t>Min Energy Revenue</t>
  </si>
  <si>
    <t>VSSVARAMT</t>
  </si>
  <si>
    <t>VSSEAMT</t>
  </si>
  <si>
    <t>EMREAMT</t>
  </si>
  <si>
    <t>RTMOUTPUT</t>
  </si>
  <si>
    <t>RUCEXRR</t>
  </si>
  <si>
    <t>RUCEXRQC</t>
  </si>
  <si>
    <t>RUCMEREV</t>
  </si>
  <si>
    <t>RUCG</t>
  </si>
  <si>
    <t>Calculated Scalar Totals</t>
  </si>
  <si>
    <t>If statement</t>
  </si>
  <si>
    <t>Result is positive so we utilize equation 1</t>
  </si>
  <si>
    <t>RUCCBFR</t>
  </si>
  <si>
    <t>RUCCBFC</t>
  </si>
  <si>
    <t>3PO yes</t>
  </si>
  <si>
    <t>3PO no</t>
  </si>
  <si>
    <t>RUCCBAMT</t>
  </si>
  <si>
    <t>RUCHR</t>
  </si>
  <si>
    <t>SUPR_19_XXXXX_UNIT3_XXXXX_UNIT3_1</t>
  </si>
  <si>
    <t>SUPR_19_XXXXX_UNIT3_XXXXX_UNIT3_2</t>
  </si>
  <si>
    <t>SUPR_19_XXXXX_UNIT3_XXXXX_UNIT3_3</t>
  </si>
  <si>
    <t>RUCSUFLAG_19_XXXXX_UNIT3_XXXXX_UNIT3</t>
  </si>
  <si>
    <t>MEPR_19_XXXXX_UNIT3_XXXXX_UNIT3</t>
  </si>
  <si>
    <t>LSL_19_XXXXX_UNIT3_XXXXX_UNIT3</t>
  </si>
  <si>
    <t>STARTTYPE_19_XXXXX_UNIT3_XXXXX_UNIT3</t>
  </si>
  <si>
    <t>RTMG_19_XXXXX_UNIT3_XXXXX_UNIT3</t>
  </si>
  <si>
    <t>RUCHR_19_XXXXX_UNIT3_XXXXX_UNIT3</t>
  </si>
  <si>
    <t>RTSPP_XXXXX_UNIT3</t>
  </si>
  <si>
    <t>RTAIEC_19_XXXXX_UNIT3_XXXXX_UNIT3</t>
  </si>
  <si>
    <t>QCLAW_19_XXXXX_UNIT3_XXXXX_UNIT3</t>
  </si>
  <si>
    <t>RUCCBAMT_19_XXXXX_UNIT3_XXXXX_UNIT3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</si>
</sst>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11"/>
      <color indexed="8"/>
      <name val="Calibri"/>
      <family val="2"/>
    </font>
    <font>
      <b/>
      <sz val="10"/>
      <color indexed="10"/>
      <name val="Courier New"/>
      <family val="3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sz val="10"/>
      <color rgb="FFFF0000"/>
      <name val="Courier New"/>
      <family val="3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0" borderId="0" xfId="0" applyFont="1" applyAlignment="1">
      <alignment/>
    </xf>
    <xf numFmtId="0" fontId="39" fillId="34" borderId="0" xfId="0" applyFont="1" applyFill="1" applyAlignment="1">
      <alignment/>
    </xf>
    <xf numFmtId="0" fontId="0" fillId="12" borderId="0" xfId="0" applyFill="1" applyAlignment="1">
      <alignment/>
    </xf>
    <xf numFmtId="0" fontId="0" fillId="35" borderId="0" xfId="0" applyFill="1" applyAlignment="1">
      <alignment/>
    </xf>
    <xf numFmtId="0" fontId="39" fillId="0" borderId="0" xfId="0" applyFont="1" applyFill="1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36" fillId="19" borderId="0" xfId="0" applyFont="1" applyFill="1" applyAlignment="1">
      <alignment/>
    </xf>
    <xf numFmtId="0" fontId="0" fillId="19" borderId="0" xfId="0" applyFill="1" applyAlignment="1">
      <alignment/>
    </xf>
    <xf numFmtId="0" fontId="4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2228850</xdr:colOff>
      <xdr:row>42</xdr:row>
      <xdr:rowOff>152400</xdr:rowOff>
    </xdr:from>
    <xdr:to>
      <xdr:col>13</xdr:col>
      <xdr:colOff>466725</xdr:colOff>
      <xdr:row>46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8153400"/>
          <a:ext cx="82296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1885950</xdr:colOff>
      <xdr:row>48</xdr:row>
      <xdr:rowOff>171450</xdr:rowOff>
    </xdr:from>
    <xdr:to>
      <xdr:col>4</xdr:col>
      <xdr:colOff>19050</xdr:colOff>
      <xdr:row>53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9315450"/>
          <a:ext cx="2638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0</xdr:rowOff>
    </xdr:from>
    <xdr:to>
      <xdr:col>15</xdr:col>
      <xdr:colOff>76200</xdr:colOff>
      <xdr:row>24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3810000"/>
          <a:ext cx="6781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32</xdr:row>
      <xdr:rowOff>0</xdr:rowOff>
    </xdr:from>
    <xdr:to>
      <xdr:col>14</xdr:col>
      <xdr:colOff>390525</xdr:colOff>
      <xdr:row>44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6096000"/>
          <a:ext cx="77057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14</xdr:col>
      <xdr:colOff>295275</xdr:colOff>
      <xdr:row>48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6858000"/>
          <a:ext cx="8220075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</xdr:row>
      <xdr:rowOff>0</xdr:rowOff>
    </xdr:from>
    <xdr:to>
      <xdr:col>20</xdr:col>
      <xdr:colOff>295275</xdr:colOff>
      <xdr:row>23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1905000"/>
          <a:ext cx="82200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40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65536"/>
    </sheetView>
  </sheetViews>
  <sheetFormatPr defaultColWidth="9.140625" defaultRowHeight="15"/>
  <cols>
    <col min="1" max="1" width="40.140625" style="0" bestFit="1" customWidth="1"/>
  </cols>
  <sheetData>
    <row r="1" ht="15">
      <c r="A1" t="s">
        <v>106</v>
      </c>
    </row>
    <row r="2" spans="1:106" ht="15">
      <c r="A2" s="1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 t="s">
        <v>25</v>
      </c>
      <c r="AA2" t="s">
        <v>26</v>
      </c>
      <c r="AB2" t="s">
        <v>27</v>
      </c>
      <c r="AC2" t="s">
        <v>28</v>
      </c>
      <c r="AD2" t="s">
        <v>29</v>
      </c>
      <c r="AE2" t="s">
        <v>30</v>
      </c>
      <c r="AF2" t="s">
        <v>31</v>
      </c>
      <c r="AG2" t="s">
        <v>32</v>
      </c>
      <c r="AH2" t="s">
        <v>33</v>
      </c>
      <c r="AI2" t="s">
        <v>34</v>
      </c>
      <c r="AJ2" t="s">
        <v>35</v>
      </c>
      <c r="AK2" t="s">
        <v>36</v>
      </c>
      <c r="AL2" t="s">
        <v>37</v>
      </c>
      <c r="AM2" t="s">
        <v>38</v>
      </c>
      <c r="AN2" t="s">
        <v>39</v>
      </c>
      <c r="AO2" t="s">
        <v>40</v>
      </c>
      <c r="AP2" t="s">
        <v>41</v>
      </c>
      <c r="AQ2" t="s">
        <v>42</v>
      </c>
      <c r="AR2" t="s">
        <v>43</v>
      </c>
      <c r="AS2" t="s">
        <v>44</v>
      </c>
      <c r="AT2" t="s">
        <v>45</v>
      </c>
      <c r="AU2" t="s">
        <v>46</v>
      </c>
      <c r="AV2" t="s">
        <v>47</v>
      </c>
      <c r="AW2" t="s">
        <v>48</v>
      </c>
      <c r="AX2" t="s">
        <v>49</v>
      </c>
      <c r="AY2" t="s">
        <v>50</v>
      </c>
      <c r="AZ2" t="s">
        <v>51</v>
      </c>
      <c r="BA2" t="s">
        <v>52</v>
      </c>
      <c r="BB2" t="s">
        <v>53</v>
      </c>
      <c r="BC2" t="s">
        <v>54</v>
      </c>
      <c r="BD2" t="s">
        <v>55</v>
      </c>
      <c r="BE2" t="s">
        <v>56</v>
      </c>
      <c r="BF2" t="s">
        <v>57</v>
      </c>
      <c r="BG2" t="s">
        <v>58</v>
      </c>
      <c r="BH2" t="s">
        <v>59</v>
      </c>
      <c r="BI2" t="s">
        <v>60</v>
      </c>
      <c r="BJ2" t="s">
        <v>61</v>
      </c>
      <c r="BK2" t="s">
        <v>62</v>
      </c>
      <c r="BL2" t="s">
        <v>63</v>
      </c>
      <c r="BM2" t="s">
        <v>64</v>
      </c>
      <c r="BN2" t="s">
        <v>65</v>
      </c>
      <c r="BO2" t="s">
        <v>66</v>
      </c>
      <c r="BP2" t="s">
        <v>67</v>
      </c>
      <c r="BQ2" t="s">
        <v>68</v>
      </c>
      <c r="BR2" t="s">
        <v>69</v>
      </c>
      <c r="BS2" t="s">
        <v>70</v>
      </c>
      <c r="BT2" t="s">
        <v>71</v>
      </c>
      <c r="BU2" t="s">
        <v>72</v>
      </c>
      <c r="BV2" t="s">
        <v>73</v>
      </c>
      <c r="BW2" t="s">
        <v>74</v>
      </c>
      <c r="BX2" t="s">
        <v>75</v>
      </c>
      <c r="BY2" t="s">
        <v>76</v>
      </c>
      <c r="BZ2" t="s">
        <v>77</v>
      </c>
      <c r="CA2" t="s">
        <v>78</v>
      </c>
      <c r="CB2" t="s">
        <v>79</v>
      </c>
      <c r="CC2" t="s">
        <v>80</v>
      </c>
      <c r="CD2" t="s">
        <v>81</v>
      </c>
      <c r="CE2" t="s">
        <v>82</v>
      </c>
      <c r="CF2" t="s">
        <v>83</v>
      </c>
      <c r="CG2" t="s">
        <v>84</v>
      </c>
      <c r="CH2" t="s">
        <v>85</v>
      </c>
      <c r="CI2" t="s">
        <v>86</v>
      </c>
      <c r="CJ2" t="s">
        <v>87</v>
      </c>
      <c r="CK2" t="s">
        <v>88</v>
      </c>
      <c r="CL2" t="s">
        <v>89</v>
      </c>
      <c r="CM2" t="s">
        <v>90</v>
      </c>
      <c r="CN2" t="s">
        <v>91</v>
      </c>
      <c r="CO2" t="s">
        <v>92</v>
      </c>
      <c r="CP2" t="s">
        <v>93</v>
      </c>
      <c r="CQ2" t="s">
        <v>94</v>
      </c>
      <c r="CR2" t="s">
        <v>95</v>
      </c>
      <c r="CS2" t="s">
        <v>96</v>
      </c>
      <c r="CT2" t="s">
        <v>97</v>
      </c>
      <c r="CU2" t="s">
        <v>98</v>
      </c>
      <c r="CV2" t="s">
        <v>99</v>
      </c>
      <c r="CW2" t="s">
        <v>100</v>
      </c>
      <c r="CX2" t="s">
        <v>101</v>
      </c>
      <c r="CY2" t="s">
        <v>102</v>
      </c>
      <c r="CZ2" t="s">
        <v>103</v>
      </c>
      <c r="DA2" t="s">
        <v>104</v>
      </c>
      <c r="DB2" t="s">
        <v>105</v>
      </c>
    </row>
    <row r="3" spans="1:106" ht="15">
      <c r="A3" t="s">
        <v>142</v>
      </c>
      <c r="B3">
        <v>94200</v>
      </c>
      <c r="C3">
        <v>3958</v>
      </c>
      <c r="D3">
        <v>3908.5</v>
      </c>
      <c r="E3">
        <v>24</v>
      </c>
      <c r="F3">
        <v>3958</v>
      </c>
      <c r="G3">
        <v>3958</v>
      </c>
      <c r="H3">
        <v>3958</v>
      </c>
      <c r="I3">
        <v>3958</v>
      </c>
      <c r="J3">
        <v>3958</v>
      </c>
      <c r="K3">
        <v>3958</v>
      </c>
      <c r="L3">
        <v>3958</v>
      </c>
      <c r="M3">
        <v>3958</v>
      </c>
      <c r="N3">
        <v>3908.5</v>
      </c>
      <c r="O3">
        <v>3908.5</v>
      </c>
      <c r="P3">
        <v>3908.5</v>
      </c>
      <c r="Q3">
        <v>3908.5</v>
      </c>
      <c r="R3">
        <v>3908.5</v>
      </c>
      <c r="S3">
        <v>3908.5</v>
      </c>
      <c r="T3">
        <v>3908.5</v>
      </c>
      <c r="U3">
        <v>3908.5</v>
      </c>
      <c r="V3">
        <v>3908.5</v>
      </c>
      <c r="W3">
        <v>3908.5</v>
      </c>
      <c r="X3">
        <v>3908.5</v>
      </c>
      <c r="Y3">
        <v>3908.5</v>
      </c>
      <c r="Z3">
        <v>3908.5</v>
      </c>
      <c r="AA3">
        <v>3908.5</v>
      </c>
      <c r="AB3">
        <v>3908.5</v>
      </c>
      <c r="AC3">
        <v>3908.5</v>
      </c>
      <c r="DB3">
        <v>40402.73099537037</v>
      </c>
    </row>
    <row r="4" spans="1:106" ht="15">
      <c r="A4" t="s">
        <v>143</v>
      </c>
      <c r="B4">
        <v>152400</v>
      </c>
      <c r="C4">
        <v>6416</v>
      </c>
      <c r="D4">
        <v>6317</v>
      </c>
      <c r="E4">
        <v>24</v>
      </c>
      <c r="F4">
        <v>6416</v>
      </c>
      <c r="G4">
        <v>6416</v>
      </c>
      <c r="H4">
        <v>6416</v>
      </c>
      <c r="I4">
        <v>6416</v>
      </c>
      <c r="J4">
        <v>6416</v>
      </c>
      <c r="K4">
        <v>6416</v>
      </c>
      <c r="L4">
        <v>6416</v>
      </c>
      <c r="M4">
        <v>6416</v>
      </c>
      <c r="N4">
        <v>6317</v>
      </c>
      <c r="O4">
        <v>6317</v>
      </c>
      <c r="P4">
        <v>6317</v>
      </c>
      <c r="Q4">
        <v>6317</v>
      </c>
      <c r="R4">
        <v>6317</v>
      </c>
      <c r="S4">
        <v>6317</v>
      </c>
      <c r="T4" s="5">
        <v>6317</v>
      </c>
      <c r="U4">
        <v>6317</v>
      </c>
      <c r="V4">
        <v>6317</v>
      </c>
      <c r="W4">
        <v>6317</v>
      </c>
      <c r="X4">
        <v>6317</v>
      </c>
      <c r="Y4">
        <v>6317</v>
      </c>
      <c r="Z4">
        <v>6317</v>
      </c>
      <c r="AA4">
        <v>6317</v>
      </c>
      <c r="AB4">
        <v>6317</v>
      </c>
      <c r="AC4">
        <v>6317</v>
      </c>
      <c r="DB4">
        <v>40402.73099537037</v>
      </c>
    </row>
    <row r="5" spans="1:106" ht="15">
      <c r="A5" t="s">
        <v>144</v>
      </c>
      <c r="B5">
        <v>234000</v>
      </c>
      <c r="C5">
        <v>9860</v>
      </c>
      <c r="D5">
        <v>9695</v>
      </c>
      <c r="E5">
        <v>24</v>
      </c>
      <c r="F5">
        <v>9860</v>
      </c>
      <c r="G5">
        <v>9860</v>
      </c>
      <c r="H5">
        <v>9860</v>
      </c>
      <c r="I5">
        <v>9860</v>
      </c>
      <c r="J5">
        <v>9860</v>
      </c>
      <c r="K5">
        <v>9860</v>
      </c>
      <c r="L5">
        <v>9860</v>
      </c>
      <c r="M5">
        <v>9860</v>
      </c>
      <c r="N5">
        <v>9695</v>
      </c>
      <c r="O5">
        <v>9695</v>
      </c>
      <c r="P5">
        <v>9695</v>
      </c>
      <c r="Q5">
        <v>9695</v>
      </c>
      <c r="R5">
        <v>9695</v>
      </c>
      <c r="S5">
        <v>9695</v>
      </c>
      <c r="T5">
        <v>9695</v>
      </c>
      <c r="U5">
        <v>9695</v>
      </c>
      <c r="V5">
        <v>9695</v>
      </c>
      <c r="W5">
        <v>9695</v>
      </c>
      <c r="X5">
        <v>9695</v>
      </c>
      <c r="Y5">
        <v>9695</v>
      </c>
      <c r="Z5">
        <v>9695</v>
      </c>
      <c r="AA5">
        <v>9695</v>
      </c>
      <c r="AB5">
        <v>9695</v>
      </c>
      <c r="AC5">
        <v>9695</v>
      </c>
      <c r="DB5">
        <v>40402.73099537037</v>
      </c>
    </row>
    <row r="8" ht="15">
      <c r="A8" t="s">
        <v>107</v>
      </c>
    </row>
    <row r="9" spans="1:106" ht="15">
      <c r="A9" s="1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7</v>
      </c>
      <c r="I9" s="2" t="s">
        <v>8</v>
      </c>
      <c r="J9" s="2" t="s">
        <v>9</v>
      </c>
      <c r="K9" s="2" t="s">
        <v>10</v>
      </c>
      <c r="L9" s="2" t="s">
        <v>11</v>
      </c>
      <c r="M9" s="2" t="s">
        <v>12</v>
      </c>
      <c r="N9" s="2" t="s">
        <v>13</v>
      </c>
      <c r="O9" s="2" t="s">
        <v>14</v>
      </c>
      <c r="P9" s="2" t="s">
        <v>15</v>
      </c>
      <c r="Q9" s="2" t="s">
        <v>16</v>
      </c>
      <c r="R9" s="2" t="s">
        <v>17</v>
      </c>
      <c r="S9" s="2" t="s">
        <v>18</v>
      </c>
      <c r="T9" s="2" t="s">
        <v>19</v>
      </c>
      <c r="U9" s="2" t="s">
        <v>20</v>
      </c>
      <c r="V9" s="2" t="s">
        <v>21</v>
      </c>
      <c r="W9" s="2" t="s">
        <v>22</v>
      </c>
      <c r="X9" s="2" t="s">
        <v>23</v>
      </c>
      <c r="Y9" s="2" t="s">
        <v>24</v>
      </c>
      <c r="Z9" s="2" t="s">
        <v>25</v>
      </c>
      <c r="AA9" s="2" t="s">
        <v>26</v>
      </c>
      <c r="AB9" s="6" t="s">
        <v>27</v>
      </c>
      <c r="AC9" s="2" t="s">
        <v>28</v>
      </c>
      <c r="AD9" s="2" t="s">
        <v>29</v>
      </c>
      <c r="AE9" s="2" t="s">
        <v>30</v>
      </c>
      <c r="AF9" s="2" t="s">
        <v>31</v>
      </c>
      <c r="AG9" s="2" t="s">
        <v>32</v>
      </c>
      <c r="AH9" s="2" t="s">
        <v>33</v>
      </c>
      <c r="AI9" s="2" t="s">
        <v>34</v>
      </c>
      <c r="AJ9" s="2" t="s">
        <v>35</v>
      </c>
      <c r="AK9" s="2" t="s">
        <v>36</v>
      </c>
      <c r="AL9" s="2" t="s">
        <v>37</v>
      </c>
      <c r="AM9" s="2" t="s">
        <v>38</v>
      </c>
      <c r="AN9" s="2" t="s">
        <v>39</v>
      </c>
      <c r="AO9" s="2" t="s">
        <v>40</v>
      </c>
      <c r="AP9" s="2" t="s">
        <v>41</v>
      </c>
      <c r="AQ9" s="2" t="s">
        <v>42</v>
      </c>
      <c r="AR9" s="2" t="s">
        <v>43</v>
      </c>
      <c r="AS9" s="2" t="s">
        <v>44</v>
      </c>
      <c r="AT9" s="2" t="s">
        <v>45</v>
      </c>
      <c r="AU9" s="2" t="s">
        <v>46</v>
      </c>
      <c r="AV9" s="2" t="s">
        <v>47</v>
      </c>
      <c r="AW9" s="2" t="s">
        <v>48</v>
      </c>
      <c r="AX9" s="2" t="s">
        <v>49</v>
      </c>
      <c r="AY9" s="2" t="s">
        <v>50</v>
      </c>
      <c r="AZ9" s="2" t="s">
        <v>51</v>
      </c>
      <c r="BA9" s="2" t="s">
        <v>52</v>
      </c>
      <c r="BB9" s="2" t="s">
        <v>53</v>
      </c>
      <c r="BC9" s="2" t="s">
        <v>54</v>
      </c>
      <c r="BD9" s="2" t="s">
        <v>55</v>
      </c>
      <c r="BE9" s="2" t="s">
        <v>56</v>
      </c>
      <c r="BF9" s="2" t="s">
        <v>57</v>
      </c>
      <c r="BG9" s="2" t="s">
        <v>58</v>
      </c>
      <c r="BH9" s="2" t="s">
        <v>59</v>
      </c>
      <c r="BI9" s="2" t="s">
        <v>60</v>
      </c>
      <c r="BJ9" s="2" t="s">
        <v>61</v>
      </c>
      <c r="BK9" s="2" t="s">
        <v>62</v>
      </c>
      <c r="BL9" s="2" t="s">
        <v>63</v>
      </c>
      <c r="BM9" s="2" t="s">
        <v>64</v>
      </c>
      <c r="BN9" s="2" t="s">
        <v>65</v>
      </c>
      <c r="BO9" s="2" t="s">
        <v>66</v>
      </c>
      <c r="BP9" s="2" t="s">
        <v>67</v>
      </c>
      <c r="BQ9" s="2" t="s">
        <v>68</v>
      </c>
      <c r="BR9" s="2" t="s">
        <v>69</v>
      </c>
      <c r="BS9" s="2" t="s">
        <v>70</v>
      </c>
      <c r="BT9" s="2" t="s">
        <v>71</v>
      </c>
      <c r="BU9" s="2" t="s">
        <v>72</v>
      </c>
      <c r="BV9" s="2" t="s">
        <v>73</v>
      </c>
      <c r="BW9" s="2" t="s">
        <v>74</v>
      </c>
      <c r="BX9" s="2" t="s">
        <v>75</v>
      </c>
      <c r="BY9" s="2" t="s">
        <v>76</v>
      </c>
      <c r="BZ9" s="2" t="s">
        <v>77</v>
      </c>
      <c r="CA9" s="2" t="s">
        <v>78</v>
      </c>
      <c r="CB9" s="2" t="s">
        <v>79</v>
      </c>
      <c r="CC9" s="2" t="s">
        <v>80</v>
      </c>
      <c r="CD9" s="2" t="s">
        <v>81</v>
      </c>
      <c r="CE9" s="2" t="s">
        <v>82</v>
      </c>
      <c r="CF9" s="2" t="s">
        <v>83</v>
      </c>
      <c r="CG9" s="2" t="s">
        <v>84</v>
      </c>
      <c r="CH9" s="2" t="s">
        <v>85</v>
      </c>
      <c r="CI9" s="2" t="s">
        <v>86</v>
      </c>
      <c r="CJ9" s="2" t="s">
        <v>87</v>
      </c>
      <c r="CK9" s="2" t="s">
        <v>88</v>
      </c>
      <c r="CL9" s="2" t="s">
        <v>89</v>
      </c>
      <c r="CM9" s="2" t="s">
        <v>90</v>
      </c>
      <c r="CN9" s="2" t="s">
        <v>91</v>
      </c>
      <c r="CO9" s="2" t="s">
        <v>92</v>
      </c>
      <c r="CP9" s="2" t="s">
        <v>93</v>
      </c>
      <c r="CQ9" s="2" t="s">
        <v>94</v>
      </c>
      <c r="CR9" s="2" t="s">
        <v>95</v>
      </c>
      <c r="CS9" s="2" t="s">
        <v>96</v>
      </c>
      <c r="CT9" s="2" t="s">
        <v>97</v>
      </c>
      <c r="CU9" s="2" t="s">
        <v>98</v>
      </c>
      <c r="CV9" s="2" t="s">
        <v>99</v>
      </c>
      <c r="CW9" s="2" t="s">
        <v>100</v>
      </c>
      <c r="CX9" s="2" t="s">
        <v>101</v>
      </c>
      <c r="CY9" s="2" t="s">
        <v>102</v>
      </c>
      <c r="CZ9" s="2" t="s">
        <v>103</v>
      </c>
      <c r="DA9" s="2" t="s">
        <v>104</v>
      </c>
      <c r="DB9" s="2" t="s">
        <v>105</v>
      </c>
    </row>
    <row r="10" spans="1:106" ht="15">
      <c r="A10" t="s">
        <v>145</v>
      </c>
      <c r="B10">
        <v>1</v>
      </c>
      <c r="C10">
        <v>1</v>
      </c>
      <c r="D10">
        <v>0</v>
      </c>
      <c r="E10">
        <v>24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 s="7">
        <v>0</v>
      </c>
      <c r="AC10">
        <v>0</v>
      </c>
      <c r="DB10">
        <v>40400.73099537037</v>
      </c>
    </row>
    <row r="11" ht="15">
      <c r="AB11" s="7"/>
    </row>
    <row r="12" spans="1:28" ht="15">
      <c r="A12" t="s">
        <v>106</v>
      </c>
      <c r="AB12" s="7"/>
    </row>
    <row r="13" spans="1:106" ht="1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10</v>
      </c>
      <c r="L13" s="2" t="s">
        <v>11</v>
      </c>
      <c r="M13" s="2" t="s">
        <v>12</v>
      </c>
      <c r="N13" s="2" t="s">
        <v>13</v>
      </c>
      <c r="O13" s="2" t="s">
        <v>14</v>
      </c>
      <c r="P13" s="2" t="s">
        <v>15</v>
      </c>
      <c r="Q13" s="2" t="s">
        <v>16</v>
      </c>
      <c r="R13" s="2" t="s">
        <v>17</v>
      </c>
      <c r="S13" s="2" t="s">
        <v>18</v>
      </c>
      <c r="T13" s="2" t="s">
        <v>19</v>
      </c>
      <c r="U13" s="2" t="s">
        <v>20</v>
      </c>
      <c r="V13" s="2" t="s">
        <v>21</v>
      </c>
      <c r="W13" s="2" t="s">
        <v>22</v>
      </c>
      <c r="X13" s="2" t="s">
        <v>23</v>
      </c>
      <c r="Y13" s="2" t="s">
        <v>24</v>
      </c>
      <c r="Z13" s="2" t="s">
        <v>25</v>
      </c>
      <c r="AA13" s="2" t="s">
        <v>26</v>
      </c>
      <c r="AB13" s="6" t="s">
        <v>27</v>
      </c>
      <c r="AC13" s="2" t="s">
        <v>28</v>
      </c>
      <c r="AD13" s="2" t="s">
        <v>29</v>
      </c>
      <c r="AE13" s="2" t="s">
        <v>30</v>
      </c>
      <c r="AF13" s="2" t="s">
        <v>31</v>
      </c>
      <c r="AG13" s="2" t="s">
        <v>32</v>
      </c>
      <c r="AH13" s="2" t="s">
        <v>33</v>
      </c>
      <c r="AI13" s="2" t="s">
        <v>34</v>
      </c>
      <c r="AJ13" s="2" t="s">
        <v>35</v>
      </c>
      <c r="AK13" s="2" t="s">
        <v>36</v>
      </c>
      <c r="AL13" s="2" t="s">
        <v>37</v>
      </c>
      <c r="AM13" s="2" t="s">
        <v>38</v>
      </c>
      <c r="AN13" s="2" t="s">
        <v>39</v>
      </c>
      <c r="AO13" s="2" t="s">
        <v>40</v>
      </c>
      <c r="AP13" s="2" t="s">
        <v>41</v>
      </c>
      <c r="AQ13" s="2" t="s">
        <v>42</v>
      </c>
      <c r="AR13" s="2" t="s">
        <v>43</v>
      </c>
      <c r="AS13" s="2" t="s">
        <v>44</v>
      </c>
      <c r="AT13" s="2" t="s">
        <v>45</v>
      </c>
      <c r="AU13" s="2" t="s">
        <v>46</v>
      </c>
      <c r="AV13" s="2" t="s">
        <v>47</v>
      </c>
      <c r="AW13" s="2" t="s">
        <v>48</v>
      </c>
      <c r="AX13" s="2" t="s">
        <v>49</v>
      </c>
      <c r="AY13" s="2" t="s">
        <v>50</v>
      </c>
      <c r="AZ13" s="2" t="s">
        <v>51</v>
      </c>
      <c r="BA13" s="2" t="s">
        <v>52</v>
      </c>
      <c r="BB13" s="2" t="s">
        <v>53</v>
      </c>
      <c r="BC13" s="2" t="s">
        <v>54</v>
      </c>
      <c r="BD13" s="2" t="s">
        <v>55</v>
      </c>
      <c r="BE13" s="2" t="s">
        <v>56</v>
      </c>
      <c r="BF13" s="2" t="s">
        <v>57</v>
      </c>
      <c r="BG13" s="2" t="s">
        <v>58</v>
      </c>
      <c r="BH13" s="2" t="s">
        <v>59</v>
      </c>
      <c r="BI13" s="2" t="s">
        <v>60</v>
      </c>
      <c r="BJ13" s="2" t="s">
        <v>61</v>
      </c>
      <c r="BK13" s="2" t="s">
        <v>62</v>
      </c>
      <c r="BL13" s="2" t="s">
        <v>63</v>
      </c>
      <c r="BM13" s="2" t="s">
        <v>64</v>
      </c>
      <c r="BN13" s="2" t="s">
        <v>65</v>
      </c>
      <c r="BO13" s="2" t="s">
        <v>66</v>
      </c>
      <c r="BP13" s="2" t="s">
        <v>67</v>
      </c>
      <c r="BQ13" s="2" t="s">
        <v>68</v>
      </c>
      <c r="BR13" s="2" t="s">
        <v>69</v>
      </c>
      <c r="BS13" s="2" t="s">
        <v>70</v>
      </c>
      <c r="BT13" s="2" t="s">
        <v>71</v>
      </c>
      <c r="BU13" s="2" t="s">
        <v>72</v>
      </c>
      <c r="BV13" s="2" t="s">
        <v>73</v>
      </c>
      <c r="BW13" s="2" t="s">
        <v>74</v>
      </c>
      <c r="BX13" s="2" t="s">
        <v>75</v>
      </c>
      <c r="BY13" s="2" t="s">
        <v>76</v>
      </c>
      <c r="BZ13" s="2" t="s">
        <v>77</v>
      </c>
      <c r="CA13" s="2" t="s">
        <v>78</v>
      </c>
      <c r="CB13" s="2" t="s">
        <v>79</v>
      </c>
      <c r="CC13" s="2" t="s">
        <v>80</v>
      </c>
      <c r="CD13" s="2" t="s">
        <v>81</v>
      </c>
      <c r="CE13" s="2" t="s">
        <v>82</v>
      </c>
      <c r="CF13" s="2" t="s">
        <v>83</v>
      </c>
      <c r="CG13" s="2" t="s">
        <v>84</v>
      </c>
      <c r="CH13" s="2" t="s">
        <v>85</v>
      </c>
      <c r="CI13" s="2" t="s">
        <v>86</v>
      </c>
      <c r="CJ13" s="2" t="s">
        <v>87</v>
      </c>
      <c r="CK13" s="2" t="s">
        <v>88</v>
      </c>
      <c r="CL13" s="2" t="s">
        <v>89</v>
      </c>
      <c r="CM13" s="2" t="s">
        <v>90</v>
      </c>
      <c r="CN13" s="2" t="s">
        <v>91</v>
      </c>
      <c r="CO13" s="2" t="s">
        <v>92</v>
      </c>
      <c r="CP13" s="2" t="s">
        <v>93</v>
      </c>
      <c r="CQ13" s="2" t="s">
        <v>94</v>
      </c>
      <c r="CR13" s="2" t="s">
        <v>95</v>
      </c>
      <c r="CS13" s="2" t="s">
        <v>96</v>
      </c>
      <c r="CT13" s="2" t="s">
        <v>97</v>
      </c>
      <c r="CU13" s="2" t="s">
        <v>98</v>
      </c>
      <c r="CV13" s="2" t="s">
        <v>99</v>
      </c>
      <c r="CW13" s="2" t="s">
        <v>100</v>
      </c>
      <c r="CX13" s="2" t="s">
        <v>101</v>
      </c>
      <c r="CY13" s="2" t="s">
        <v>102</v>
      </c>
      <c r="CZ13" s="2" t="s">
        <v>103</v>
      </c>
      <c r="DA13" s="2" t="s">
        <v>104</v>
      </c>
      <c r="DB13" s="2" t="s">
        <v>105</v>
      </c>
    </row>
    <row r="14" spans="1:106" ht="15">
      <c r="A14" t="s">
        <v>146</v>
      </c>
      <c r="B14">
        <v>2081.92</v>
      </c>
      <c r="C14">
        <v>88.62</v>
      </c>
      <c r="D14">
        <v>85.81</v>
      </c>
      <c r="E14">
        <v>24</v>
      </c>
      <c r="F14">
        <v>88.62</v>
      </c>
      <c r="G14">
        <v>88.62</v>
      </c>
      <c r="H14">
        <v>88.62</v>
      </c>
      <c r="I14">
        <v>88.62</v>
      </c>
      <c r="J14">
        <v>88.62</v>
      </c>
      <c r="K14">
        <v>88.62</v>
      </c>
      <c r="L14">
        <v>88.62</v>
      </c>
      <c r="M14">
        <v>88.62</v>
      </c>
      <c r="N14">
        <v>85.81</v>
      </c>
      <c r="O14">
        <v>85.81</v>
      </c>
      <c r="P14">
        <v>85.81</v>
      </c>
      <c r="Q14">
        <v>85.81</v>
      </c>
      <c r="R14">
        <v>85.81</v>
      </c>
      <c r="S14">
        <v>85.81</v>
      </c>
      <c r="T14">
        <v>85.81</v>
      </c>
      <c r="U14">
        <v>85.81</v>
      </c>
      <c r="V14">
        <v>85.81</v>
      </c>
      <c r="W14">
        <v>85.81</v>
      </c>
      <c r="X14">
        <v>85.81</v>
      </c>
      <c r="Y14">
        <v>85.81</v>
      </c>
      <c r="Z14">
        <v>85.81</v>
      </c>
      <c r="AA14">
        <v>85.81</v>
      </c>
      <c r="AB14" s="7">
        <v>85.81</v>
      </c>
      <c r="AC14">
        <v>85.81</v>
      </c>
      <c r="DB14">
        <v>40402.73099537037</v>
      </c>
    </row>
    <row r="15" ht="15">
      <c r="AB15" s="7"/>
    </row>
    <row r="16" spans="1:28" ht="15">
      <c r="A16" t="s">
        <v>108</v>
      </c>
      <c r="AB16" s="7"/>
    </row>
    <row r="17" spans="1:106" ht="15">
      <c r="A17" s="1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2" t="s">
        <v>8</v>
      </c>
      <c r="J17" s="2" t="s">
        <v>9</v>
      </c>
      <c r="K17" s="2" t="s">
        <v>10</v>
      </c>
      <c r="L17" s="2" t="s">
        <v>11</v>
      </c>
      <c r="M17" s="2" t="s">
        <v>12</v>
      </c>
      <c r="N17" s="2" t="s">
        <v>13</v>
      </c>
      <c r="O17" s="2" t="s">
        <v>14</v>
      </c>
      <c r="P17" s="2" t="s">
        <v>15</v>
      </c>
      <c r="Q17" s="2" t="s">
        <v>16</v>
      </c>
      <c r="R17" s="2" t="s">
        <v>17</v>
      </c>
      <c r="S17" s="2" t="s">
        <v>18</v>
      </c>
      <c r="T17" s="2" t="s">
        <v>19</v>
      </c>
      <c r="U17" s="2" t="s">
        <v>20</v>
      </c>
      <c r="V17" s="2" t="s">
        <v>21</v>
      </c>
      <c r="W17" s="2" t="s">
        <v>22</v>
      </c>
      <c r="X17" s="2" t="s">
        <v>23</v>
      </c>
      <c r="Y17" s="2" t="s">
        <v>24</v>
      </c>
      <c r="Z17" s="2" t="s">
        <v>25</v>
      </c>
      <c r="AA17" s="2" t="s">
        <v>26</v>
      </c>
      <c r="AB17" s="6" t="s">
        <v>27</v>
      </c>
      <c r="AC17" s="2" t="s">
        <v>28</v>
      </c>
      <c r="AD17" s="2" t="s">
        <v>29</v>
      </c>
      <c r="AE17" s="2" t="s">
        <v>30</v>
      </c>
      <c r="AF17" s="2" t="s">
        <v>31</v>
      </c>
      <c r="AG17" s="2" t="s">
        <v>32</v>
      </c>
      <c r="AH17" s="2" t="s">
        <v>33</v>
      </c>
      <c r="AI17" s="2" t="s">
        <v>34</v>
      </c>
      <c r="AJ17" s="2" t="s">
        <v>35</v>
      </c>
      <c r="AK17" s="2" t="s">
        <v>36</v>
      </c>
      <c r="AL17" s="2" t="s">
        <v>37</v>
      </c>
      <c r="AM17" s="2" t="s">
        <v>38</v>
      </c>
      <c r="AN17" s="2" t="s">
        <v>39</v>
      </c>
      <c r="AO17" s="2" t="s">
        <v>40</v>
      </c>
      <c r="AP17" s="2" t="s">
        <v>41</v>
      </c>
      <c r="AQ17" s="2" t="s">
        <v>42</v>
      </c>
      <c r="AR17" s="2" t="s">
        <v>43</v>
      </c>
      <c r="AS17" s="2" t="s">
        <v>44</v>
      </c>
      <c r="AT17" s="2" t="s">
        <v>45</v>
      </c>
      <c r="AU17" s="2" t="s">
        <v>46</v>
      </c>
      <c r="AV17" s="2" t="s">
        <v>47</v>
      </c>
      <c r="AW17" s="2" t="s">
        <v>48</v>
      </c>
      <c r="AX17" s="2" t="s">
        <v>49</v>
      </c>
      <c r="AY17" s="2" t="s">
        <v>50</v>
      </c>
      <c r="AZ17" s="2" t="s">
        <v>51</v>
      </c>
      <c r="BA17" s="2" t="s">
        <v>52</v>
      </c>
      <c r="BB17" s="2" t="s">
        <v>53</v>
      </c>
      <c r="BC17" s="2" t="s">
        <v>54</v>
      </c>
      <c r="BD17" s="2" t="s">
        <v>55</v>
      </c>
      <c r="BE17" s="2" t="s">
        <v>56</v>
      </c>
      <c r="BF17" s="2" t="s">
        <v>57</v>
      </c>
      <c r="BG17" s="2" t="s">
        <v>58</v>
      </c>
      <c r="BH17" s="2" t="s">
        <v>59</v>
      </c>
      <c r="BI17" s="2" t="s">
        <v>60</v>
      </c>
      <c r="BJ17" s="2" t="s">
        <v>61</v>
      </c>
      <c r="BK17" s="2" t="s">
        <v>62</v>
      </c>
      <c r="BL17" s="2" t="s">
        <v>63</v>
      </c>
      <c r="BM17" s="2" t="s">
        <v>64</v>
      </c>
      <c r="BN17" s="2" t="s">
        <v>65</v>
      </c>
      <c r="BO17" s="2" t="s">
        <v>66</v>
      </c>
      <c r="BP17" s="2" t="s">
        <v>67</v>
      </c>
      <c r="BQ17" s="2" t="s">
        <v>68</v>
      </c>
      <c r="BR17" s="2" t="s">
        <v>69</v>
      </c>
      <c r="BS17" s="2" t="s">
        <v>70</v>
      </c>
      <c r="BT17" s="2" t="s">
        <v>71</v>
      </c>
      <c r="BU17" s="2" t="s">
        <v>72</v>
      </c>
      <c r="BV17" s="2" t="s">
        <v>73</v>
      </c>
      <c r="BW17" s="2" t="s">
        <v>74</v>
      </c>
      <c r="BX17" s="2" t="s">
        <v>75</v>
      </c>
      <c r="BY17" s="2" t="s">
        <v>76</v>
      </c>
      <c r="BZ17" s="2" t="s">
        <v>77</v>
      </c>
      <c r="CA17" s="2" t="s">
        <v>78</v>
      </c>
      <c r="CB17" s="2" t="s">
        <v>79</v>
      </c>
      <c r="CC17" s="2" t="s">
        <v>80</v>
      </c>
      <c r="CD17" s="2" t="s">
        <v>81</v>
      </c>
      <c r="CE17" s="2" t="s">
        <v>82</v>
      </c>
      <c r="CF17" s="2" t="s">
        <v>83</v>
      </c>
      <c r="CG17" s="2" t="s">
        <v>84</v>
      </c>
      <c r="CH17" s="2" t="s">
        <v>85</v>
      </c>
      <c r="CI17" s="2" t="s">
        <v>86</v>
      </c>
      <c r="CJ17" s="2" t="s">
        <v>87</v>
      </c>
      <c r="CK17" s="2" t="s">
        <v>88</v>
      </c>
      <c r="CL17" s="2" t="s">
        <v>89</v>
      </c>
      <c r="CM17" s="2" t="s">
        <v>90</v>
      </c>
      <c r="CN17" s="2" t="s">
        <v>91</v>
      </c>
      <c r="CO17" s="2" t="s">
        <v>92</v>
      </c>
      <c r="CP17" s="2" t="s">
        <v>93</v>
      </c>
      <c r="CQ17" s="2" t="s">
        <v>94</v>
      </c>
      <c r="CR17" s="2" t="s">
        <v>95</v>
      </c>
      <c r="CS17" s="2" t="s">
        <v>96</v>
      </c>
      <c r="CT17" s="2" t="s">
        <v>97</v>
      </c>
      <c r="CU17" s="2" t="s">
        <v>98</v>
      </c>
      <c r="CV17" s="2" t="s">
        <v>99</v>
      </c>
      <c r="CW17" s="2" t="s">
        <v>100</v>
      </c>
      <c r="CX17" s="2" t="s">
        <v>101</v>
      </c>
      <c r="CY17" s="2" t="s">
        <v>102</v>
      </c>
      <c r="CZ17" s="2" t="s">
        <v>103</v>
      </c>
      <c r="DA17" s="2" t="s">
        <v>104</v>
      </c>
      <c r="DB17" s="2" t="s">
        <v>105</v>
      </c>
    </row>
    <row r="18" spans="1:29" ht="15">
      <c r="A18" t="s">
        <v>147</v>
      </c>
      <c r="B18">
        <v>1704</v>
      </c>
      <c r="C18">
        <v>71</v>
      </c>
      <c r="D18">
        <v>71</v>
      </c>
      <c r="E18">
        <v>24</v>
      </c>
      <c r="F18">
        <v>71</v>
      </c>
      <c r="G18">
        <v>71</v>
      </c>
      <c r="H18">
        <v>71</v>
      </c>
      <c r="I18">
        <v>71</v>
      </c>
      <c r="J18">
        <v>71</v>
      </c>
      <c r="K18">
        <v>71</v>
      </c>
      <c r="L18">
        <v>71</v>
      </c>
      <c r="M18">
        <v>71</v>
      </c>
      <c r="N18">
        <v>71</v>
      </c>
      <c r="O18">
        <v>71</v>
      </c>
      <c r="P18">
        <v>71</v>
      </c>
      <c r="Q18">
        <v>71</v>
      </c>
      <c r="R18">
        <v>71</v>
      </c>
      <c r="S18">
        <v>71</v>
      </c>
      <c r="T18">
        <v>71</v>
      </c>
      <c r="U18">
        <v>71</v>
      </c>
      <c r="V18">
        <v>71</v>
      </c>
      <c r="W18">
        <v>71</v>
      </c>
      <c r="X18">
        <v>71</v>
      </c>
      <c r="Y18">
        <v>71</v>
      </c>
      <c r="Z18">
        <v>71</v>
      </c>
      <c r="AA18">
        <v>71</v>
      </c>
      <c r="AB18" s="7">
        <v>71</v>
      </c>
      <c r="AC18">
        <v>71</v>
      </c>
    </row>
    <row r="19" ht="15">
      <c r="AB19" s="7"/>
    </row>
    <row r="20" spans="1:28" ht="15">
      <c r="A20" t="s">
        <v>108</v>
      </c>
      <c r="AB20" s="7"/>
    </row>
    <row r="21" spans="1:106" ht="15">
      <c r="A21" s="1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7</v>
      </c>
      <c r="I21" s="2" t="s">
        <v>8</v>
      </c>
      <c r="J21" s="2" t="s">
        <v>9</v>
      </c>
      <c r="K21" s="2" t="s">
        <v>10</v>
      </c>
      <c r="L21" s="2" t="s">
        <v>11</v>
      </c>
      <c r="M21" s="2" t="s">
        <v>12</v>
      </c>
      <c r="N21" s="2" t="s">
        <v>13</v>
      </c>
      <c r="O21" s="2" t="s">
        <v>14</v>
      </c>
      <c r="P21" s="2" t="s">
        <v>15</v>
      </c>
      <c r="Q21" s="2" t="s">
        <v>16</v>
      </c>
      <c r="R21" s="2" t="s">
        <v>17</v>
      </c>
      <c r="S21" s="2" t="s">
        <v>18</v>
      </c>
      <c r="T21" s="2" t="s">
        <v>19</v>
      </c>
      <c r="U21" s="2" t="s">
        <v>20</v>
      </c>
      <c r="V21" s="2" t="s">
        <v>21</v>
      </c>
      <c r="W21" s="2" t="s">
        <v>22</v>
      </c>
      <c r="X21" s="2" t="s">
        <v>23</v>
      </c>
      <c r="Y21" s="2" t="s">
        <v>24</v>
      </c>
      <c r="Z21" s="2" t="s">
        <v>25</v>
      </c>
      <c r="AA21" s="2" t="s">
        <v>26</v>
      </c>
      <c r="AB21" s="6" t="s">
        <v>27</v>
      </c>
      <c r="AC21" s="2" t="s">
        <v>28</v>
      </c>
      <c r="AD21" s="2" t="s">
        <v>29</v>
      </c>
      <c r="AE21" s="2" t="s">
        <v>30</v>
      </c>
      <c r="AF21" s="2" t="s">
        <v>31</v>
      </c>
      <c r="AG21" s="2" t="s">
        <v>32</v>
      </c>
      <c r="AH21" s="2" t="s">
        <v>33</v>
      </c>
      <c r="AI21" s="2" t="s">
        <v>34</v>
      </c>
      <c r="AJ21" s="2" t="s">
        <v>35</v>
      </c>
      <c r="AK21" s="2" t="s">
        <v>36</v>
      </c>
      <c r="AL21" s="2" t="s">
        <v>37</v>
      </c>
      <c r="AM21" s="2" t="s">
        <v>38</v>
      </c>
      <c r="AN21" s="2" t="s">
        <v>39</v>
      </c>
      <c r="AO21" s="2" t="s">
        <v>40</v>
      </c>
      <c r="AP21" s="2" t="s">
        <v>41</v>
      </c>
      <c r="AQ21" s="2" t="s">
        <v>42</v>
      </c>
      <c r="AR21" s="2" t="s">
        <v>43</v>
      </c>
      <c r="AS21" s="2" t="s">
        <v>44</v>
      </c>
      <c r="AT21" s="2" t="s">
        <v>45</v>
      </c>
      <c r="AU21" s="2" t="s">
        <v>46</v>
      </c>
      <c r="AV21" s="2" t="s">
        <v>47</v>
      </c>
      <c r="AW21" s="2" t="s">
        <v>48</v>
      </c>
      <c r="AX21" s="2" t="s">
        <v>49</v>
      </c>
      <c r="AY21" s="2" t="s">
        <v>50</v>
      </c>
      <c r="AZ21" s="2" t="s">
        <v>51</v>
      </c>
      <c r="BA21" s="2" t="s">
        <v>52</v>
      </c>
      <c r="BB21" s="2" t="s">
        <v>53</v>
      </c>
      <c r="BC21" s="2" t="s">
        <v>54</v>
      </c>
      <c r="BD21" s="2" t="s">
        <v>55</v>
      </c>
      <c r="BE21" s="2" t="s">
        <v>56</v>
      </c>
      <c r="BF21" s="2" t="s">
        <v>57</v>
      </c>
      <c r="BG21" s="2" t="s">
        <v>58</v>
      </c>
      <c r="BH21" s="2" t="s">
        <v>59</v>
      </c>
      <c r="BI21" s="2" t="s">
        <v>60</v>
      </c>
      <c r="BJ21" s="2" t="s">
        <v>61</v>
      </c>
      <c r="BK21" s="2" t="s">
        <v>62</v>
      </c>
      <c r="BL21" s="2" t="s">
        <v>63</v>
      </c>
      <c r="BM21" s="2" t="s">
        <v>64</v>
      </c>
      <c r="BN21" s="2" t="s">
        <v>65</v>
      </c>
      <c r="BO21" s="2" t="s">
        <v>66</v>
      </c>
      <c r="BP21" s="2" t="s">
        <v>67</v>
      </c>
      <c r="BQ21" s="2" t="s">
        <v>68</v>
      </c>
      <c r="BR21" s="2" t="s">
        <v>69</v>
      </c>
      <c r="BS21" s="2" t="s">
        <v>70</v>
      </c>
      <c r="BT21" s="2" t="s">
        <v>71</v>
      </c>
      <c r="BU21" s="2" t="s">
        <v>72</v>
      </c>
      <c r="BV21" s="2" t="s">
        <v>73</v>
      </c>
      <c r="BW21" s="2" t="s">
        <v>74</v>
      </c>
      <c r="BX21" s="2" t="s">
        <v>75</v>
      </c>
      <c r="BY21" s="2" t="s">
        <v>76</v>
      </c>
      <c r="BZ21" s="2" t="s">
        <v>77</v>
      </c>
      <c r="CA21" s="2" t="s">
        <v>78</v>
      </c>
      <c r="CB21" s="2" t="s">
        <v>79</v>
      </c>
      <c r="CC21" s="2" t="s">
        <v>80</v>
      </c>
      <c r="CD21" s="2" t="s">
        <v>81</v>
      </c>
      <c r="CE21" s="2" t="s">
        <v>82</v>
      </c>
      <c r="CF21" s="2" t="s">
        <v>83</v>
      </c>
      <c r="CG21" s="2" t="s">
        <v>84</v>
      </c>
      <c r="CH21" s="2" t="s">
        <v>85</v>
      </c>
      <c r="CI21" s="2" t="s">
        <v>86</v>
      </c>
      <c r="CJ21" s="2" t="s">
        <v>87</v>
      </c>
      <c r="CK21" s="2" t="s">
        <v>88</v>
      </c>
      <c r="CL21" s="2" t="s">
        <v>89</v>
      </c>
      <c r="CM21" s="2" t="s">
        <v>90</v>
      </c>
      <c r="CN21" s="2" t="s">
        <v>91</v>
      </c>
      <c r="CO21" s="2" t="s">
        <v>92</v>
      </c>
      <c r="CP21" s="2" t="s">
        <v>93</v>
      </c>
      <c r="CQ21" s="2" t="s">
        <v>94</v>
      </c>
      <c r="CR21" s="2" t="s">
        <v>95</v>
      </c>
      <c r="CS21" s="2" t="s">
        <v>96</v>
      </c>
      <c r="CT21" s="2" t="s">
        <v>97</v>
      </c>
      <c r="CU21" s="2" t="s">
        <v>98</v>
      </c>
      <c r="CV21" s="2" t="s">
        <v>99</v>
      </c>
      <c r="CW21" s="2" t="s">
        <v>100</v>
      </c>
      <c r="CX21" s="2" t="s">
        <v>101</v>
      </c>
      <c r="CY21" s="2" t="s">
        <v>102</v>
      </c>
      <c r="CZ21" s="2" t="s">
        <v>103</v>
      </c>
      <c r="DA21" s="2" t="s">
        <v>104</v>
      </c>
      <c r="DB21" s="2" t="s">
        <v>105</v>
      </c>
    </row>
    <row r="22" spans="1:29" ht="15">
      <c r="A22" t="s">
        <v>148</v>
      </c>
      <c r="B22">
        <v>2</v>
      </c>
      <c r="C22">
        <v>2</v>
      </c>
      <c r="D22">
        <v>2</v>
      </c>
      <c r="E22">
        <v>24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 s="5">
        <v>2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 s="7">
        <v>0</v>
      </c>
      <c r="AC22">
        <v>0</v>
      </c>
    </row>
    <row r="23" ht="15">
      <c r="AB23" s="7"/>
    </row>
    <row r="24" spans="1:28" ht="15">
      <c r="A24" t="s">
        <v>109</v>
      </c>
      <c r="AB24" s="7"/>
    </row>
    <row r="25" spans="1:106" ht="15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  <c r="I25" s="2" t="s">
        <v>8</v>
      </c>
      <c r="J25" s="2" t="s">
        <v>9</v>
      </c>
      <c r="K25" s="2" t="s">
        <v>10</v>
      </c>
      <c r="L25" s="2" t="s">
        <v>11</v>
      </c>
      <c r="M25" s="2" t="s">
        <v>12</v>
      </c>
      <c r="N25" s="2" t="s">
        <v>13</v>
      </c>
      <c r="O25" s="2" t="s">
        <v>14</v>
      </c>
      <c r="P25" s="2" t="s">
        <v>15</v>
      </c>
      <c r="Q25" s="2" t="s">
        <v>16</v>
      </c>
      <c r="R25" s="2" t="s">
        <v>17</v>
      </c>
      <c r="S25" s="2" t="s">
        <v>18</v>
      </c>
      <c r="T25" s="2" t="s">
        <v>19</v>
      </c>
      <c r="U25" s="2" t="s">
        <v>20</v>
      </c>
      <c r="V25" s="2" t="s">
        <v>21</v>
      </c>
      <c r="W25" s="2" t="s">
        <v>22</v>
      </c>
      <c r="X25" s="2" t="s">
        <v>23</v>
      </c>
      <c r="Y25" s="2" t="s">
        <v>24</v>
      </c>
      <c r="Z25" s="2" t="s">
        <v>25</v>
      </c>
      <c r="AA25" s="2" t="s">
        <v>26</v>
      </c>
      <c r="AB25" s="6" t="s">
        <v>27</v>
      </c>
      <c r="AC25" s="2" t="s">
        <v>28</v>
      </c>
      <c r="AD25" s="2" t="s">
        <v>29</v>
      </c>
      <c r="AE25" s="2" t="s">
        <v>30</v>
      </c>
      <c r="AF25" s="2" t="s">
        <v>31</v>
      </c>
      <c r="AG25" s="2" t="s">
        <v>32</v>
      </c>
      <c r="AH25" s="2" t="s">
        <v>33</v>
      </c>
      <c r="AI25" s="2" t="s">
        <v>34</v>
      </c>
      <c r="AJ25" s="2" t="s">
        <v>35</v>
      </c>
      <c r="AK25" s="2" t="s">
        <v>36</v>
      </c>
      <c r="AL25" s="2" t="s">
        <v>37</v>
      </c>
      <c r="AM25" s="2" t="s">
        <v>38</v>
      </c>
      <c r="AN25" s="2" t="s">
        <v>39</v>
      </c>
      <c r="AO25" s="2" t="s">
        <v>40</v>
      </c>
      <c r="AP25" s="2" t="s">
        <v>41</v>
      </c>
      <c r="AQ25" s="2" t="s">
        <v>42</v>
      </c>
      <c r="AR25" s="2" t="s">
        <v>43</v>
      </c>
      <c r="AS25" s="2" t="s">
        <v>44</v>
      </c>
      <c r="AT25" s="2" t="s">
        <v>45</v>
      </c>
      <c r="AU25" s="2" t="s">
        <v>46</v>
      </c>
      <c r="AV25" s="2" t="s">
        <v>47</v>
      </c>
      <c r="AW25" s="2" t="s">
        <v>48</v>
      </c>
      <c r="AX25" s="2" t="s">
        <v>49</v>
      </c>
      <c r="AY25" s="2" t="s">
        <v>50</v>
      </c>
      <c r="AZ25" s="2" t="s">
        <v>51</v>
      </c>
      <c r="BA25" s="2" t="s">
        <v>52</v>
      </c>
      <c r="BB25" s="2" t="s">
        <v>53</v>
      </c>
      <c r="BC25" s="2" t="s">
        <v>54</v>
      </c>
      <c r="BD25" s="2" t="s">
        <v>55</v>
      </c>
      <c r="BE25" s="2" t="s">
        <v>56</v>
      </c>
      <c r="BF25" s="2" t="s">
        <v>57</v>
      </c>
      <c r="BG25" s="2" t="s">
        <v>58</v>
      </c>
      <c r="BH25" s="2" t="s">
        <v>59</v>
      </c>
      <c r="BI25" s="2" t="s">
        <v>60</v>
      </c>
      <c r="BJ25" s="3" t="s">
        <v>61</v>
      </c>
      <c r="BK25" s="3" t="s">
        <v>62</v>
      </c>
      <c r="BL25" s="3" t="s">
        <v>63</v>
      </c>
      <c r="BM25" s="3" t="s">
        <v>64</v>
      </c>
      <c r="BN25" s="3" t="s">
        <v>65</v>
      </c>
      <c r="BO25" s="3" t="s">
        <v>66</v>
      </c>
      <c r="BP25" s="3" t="s">
        <v>67</v>
      </c>
      <c r="BQ25" s="3" t="s">
        <v>68</v>
      </c>
      <c r="BR25" s="3" t="s">
        <v>69</v>
      </c>
      <c r="BS25" s="3" t="s">
        <v>70</v>
      </c>
      <c r="BT25" s="3" t="s">
        <v>71</v>
      </c>
      <c r="BU25" s="3" t="s">
        <v>72</v>
      </c>
      <c r="BV25" s="3" t="s">
        <v>73</v>
      </c>
      <c r="BW25" s="3" t="s">
        <v>74</v>
      </c>
      <c r="BX25" s="3" t="s">
        <v>75</v>
      </c>
      <c r="BY25" s="3" t="s">
        <v>76</v>
      </c>
      <c r="BZ25" s="2" t="s">
        <v>77</v>
      </c>
      <c r="CA25" s="2" t="s">
        <v>78</v>
      </c>
      <c r="CB25" s="2" t="s">
        <v>79</v>
      </c>
      <c r="CC25" s="2" t="s">
        <v>80</v>
      </c>
      <c r="CD25" s="2" t="s">
        <v>81</v>
      </c>
      <c r="CE25" s="2" t="s">
        <v>82</v>
      </c>
      <c r="CF25" s="2" t="s">
        <v>83</v>
      </c>
      <c r="CG25" s="2" t="s">
        <v>84</v>
      </c>
      <c r="CH25" s="2" t="s">
        <v>85</v>
      </c>
      <c r="CI25" s="2" t="s">
        <v>86</v>
      </c>
      <c r="CJ25" s="2" t="s">
        <v>87</v>
      </c>
      <c r="CK25" s="2" t="s">
        <v>88</v>
      </c>
      <c r="CL25" s="2" t="s">
        <v>89</v>
      </c>
      <c r="CM25" s="2" t="s">
        <v>90</v>
      </c>
      <c r="CN25" s="2" t="s">
        <v>91</v>
      </c>
      <c r="CO25" s="2" t="s">
        <v>92</v>
      </c>
      <c r="CP25" s="2" t="s">
        <v>93</v>
      </c>
      <c r="CQ25" s="2" t="s">
        <v>94</v>
      </c>
      <c r="CR25" s="2" t="s">
        <v>95</v>
      </c>
      <c r="CS25" s="2" t="s">
        <v>96</v>
      </c>
      <c r="CT25" s="2" t="s">
        <v>97</v>
      </c>
      <c r="CU25" s="2" t="s">
        <v>98</v>
      </c>
      <c r="CV25" s="2" t="s">
        <v>99</v>
      </c>
      <c r="CW25" s="2" t="s">
        <v>100</v>
      </c>
      <c r="CX25" s="2" t="s">
        <v>101</v>
      </c>
      <c r="CY25" s="2" t="s">
        <v>102</v>
      </c>
      <c r="CZ25" s="2" t="s">
        <v>103</v>
      </c>
      <c r="DA25" s="2" t="s">
        <v>104</v>
      </c>
      <c r="DB25" s="2" t="s">
        <v>105</v>
      </c>
    </row>
    <row r="26" spans="1:106" ht="15">
      <c r="A26" t="s">
        <v>149</v>
      </c>
      <c r="B26">
        <v>2266.560821</v>
      </c>
      <c r="C26">
        <v>90.756917</v>
      </c>
      <c r="D26">
        <v>0</v>
      </c>
      <c r="E26">
        <v>96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1.3046119999</v>
      </c>
      <c r="BB26">
        <v>5.3201049999</v>
      </c>
      <c r="BC26">
        <v>12.0098089999</v>
      </c>
      <c r="BD26">
        <v>24.7060049999</v>
      </c>
      <c r="BE26">
        <v>76.0146199999</v>
      </c>
      <c r="BF26">
        <v>89.8693609999</v>
      </c>
      <c r="BG26">
        <v>90.756917</v>
      </c>
      <c r="BH26">
        <v>88.55821</v>
      </c>
      <c r="BI26">
        <v>87.0893569999</v>
      </c>
      <c r="BJ26">
        <v>86.6366319999</v>
      </c>
      <c r="BK26">
        <v>85.0910319999</v>
      </c>
      <c r="BL26">
        <v>79.3130469999</v>
      </c>
      <c r="BM26">
        <v>85.144998</v>
      </c>
      <c r="BN26">
        <v>81.951875</v>
      </c>
      <c r="BO26">
        <v>77.370508</v>
      </c>
      <c r="BP26">
        <v>85.2939149999</v>
      </c>
      <c r="BQ26">
        <v>85.8598679999</v>
      </c>
      <c r="BR26">
        <v>85.8175469999</v>
      </c>
      <c r="BS26">
        <v>89.416741</v>
      </c>
      <c r="BT26">
        <v>88.340964</v>
      </c>
      <c r="BU26">
        <v>87.6228559999</v>
      </c>
      <c r="BV26">
        <v>88.9985859999</v>
      </c>
      <c r="BW26">
        <v>89.0573029999</v>
      </c>
      <c r="BX26">
        <v>88.2771999999</v>
      </c>
      <c r="BY26">
        <v>88.9913629999</v>
      </c>
      <c r="BZ26">
        <v>87.5752809999</v>
      </c>
      <c r="CA26">
        <v>80.440776</v>
      </c>
      <c r="CB26">
        <v>80.231807</v>
      </c>
      <c r="CC26">
        <v>86.6296469999</v>
      </c>
      <c r="CD26">
        <v>55.768898</v>
      </c>
      <c r="CE26">
        <v>22.663691</v>
      </c>
      <c r="CF26">
        <v>4.43729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DB26">
        <v>40401.73082175926</v>
      </c>
    </row>
    <row r="27" spans="1:101" s="4" customFormat="1" ht="15">
      <c r="A27" s="4" t="s">
        <v>110</v>
      </c>
      <c r="F27" s="4">
        <f>71/4</f>
        <v>17.75</v>
      </c>
      <c r="G27" s="4">
        <f aca="true" t="shared" si="0" ref="G27:BR27">71/4</f>
        <v>17.75</v>
      </c>
      <c r="H27" s="4">
        <f t="shared" si="0"/>
        <v>17.75</v>
      </c>
      <c r="I27" s="4">
        <f t="shared" si="0"/>
        <v>17.75</v>
      </c>
      <c r="J27" s="4">
        <f t="shared" si="0"/>
        <v>17.75</v>
      </c>
      <c r="K27" s="4">
        <f t="shared" si="0"/>
        <v>17.75</v>
      </c>
      <c r="L27" s="4">
        <f t="shared" si="0"/>
        <v>17.75</v>
      </c>
      <c r="M27" s="4">
        <f t="shared" si="0"/>
        <v>17.75</v>
      </c>
      <c r="N27" s="4">
        <f t="shared" si="0"/>
        <v>17.75</v>
      </c>
      <c r="O27" s="4">
        <f t="shared" si="0"/>
        <v>17.75</v>
      </c>
      <c r="P27" s="4">
        <f t="shared" si="0"/>
        <v>17.75</v>
      </c>
      <c r="Q27" s="4">
        <f t="shared" si="0"/>
        <v>17.75</v>
      </c>
      <c r="R27" s="4">
        <f t="shared" si="0"/>
        <v>17.75</v>
      </c>
      <c r="S27" s="4">
        <f t="shared" si="0"/>
        <v>17.75</v>
      </c>
      <c r="T27" s="4">
        <f t="shared" si="0"/>
        <v>17.75</v>
      </c>
      <c r="U27" s="4">
        <f t="shared" si="0"/>
        <v>17.75</v>
      </c>
      <c r="V27" s="4">
        <f t="shared" si="0"/>
        <v>17.75</v>
      </c>
      <c r="W27" s="4">
        <f t="shared" si="0"/>
        <v>17.75</v>
      </c>
      <c r="X27" s="4">
        <f t="shared" si="0"/>
        <v>17.75</v>
      </c>
      <c r="Y27" s="4">
        <f t="shared" si="0"/>
        <v>17.75</v>
      </c>
      <c r="Z27" s="4">
        <f t="shared" si="0"/>
        <v>17.75</v>
      </c>
      <c r="AA27" s="4">
        <f t="shared" si="0"/>
        <v>17.75</v>
      </c>
      <c r="AB27" s="4">
        <f t="shared" si="0"/>
        <v>17.75</v>
      </c>
      <c r="AC27" s="4">
        <f t="shared" si="0"/>
        <v>17.75</v>
      </c>
      <c r="AD27" s="4">
        <f t="shared" si="0"/>
        <v>17.75</v>
      </c>
      <c r="AE27" s="4">
        <f t="shared" si="0"/>
        <v>17.75</v>
      </c>
      <c r="AF27" s="4">
        <f t="shared" si="0"/>
        <v>17.75</v>
      </c>
      <c r="AG27" s="4">
        <f t="shared" si="0"/>
        <v>17.75</v>
      </c>
      <c r="AH27" s="4">
        <f t="shared" si="0"/>
        <v>17.75</v>
      </c>
      <c r="AI27" s="4">
        <f t="shared" si="0"/>
        <v>17.75</v>
      </c>
      <c r="AJ27" s="4">
        <f t="shared" si="0"/>
        <v>17.75</v>
      </c>
      <c r="AK27" s="4">
        <f t="shared" si="0"/>
        <v>17.75</v>
      </c>
      <c r="AL27" s="4">
        <f t="shared" si="0"/>
        <v>17.75</v>
      </c>
      <c r="AM27" s="4">
        <f t="shared" si="0"/>
        <v>17.75</v>
      </c>
      <c r="AN27" s="4">
        <f t="shared" si="0"/>
        <v>17.75</v>
      </c>
      <c r="AO27" s="4">
        <f t="shared" si="0"/>
        <v>17.75</v>
      </c>
      <c r="AP27" s="4">
        <f t="shared" si="0"/>
        <v>17.75</v>
      </c>
      <c r="AQ27" s="4">
        <f t="shared" si="0"/>
        <v>17.75</v>
      </c>
      <c r="AR27" s="4">
        <f t="shared" si="0"/>
        <v>17.75</v>
      </c>
      <c r="AS27" s="4">
        <f t="shared" si="0"/>
        <v>17.75</v>
      </c>
      <c r="AT27" s="4">
        <f t="shared" si="0"/>
        <v>17.75</v>
      </c>
      <c r="AU27" s="4">
        <f t="shared" si="0"/>
        <v>17.75</v>
      </c>
      <c r="AV27" s="4">
        <f t="shared" si="0"/>
        <v>17.75</v>
      </c>
      <c r="AW27" s="4">
        <f t="shared" si="0"/>
        <v>17.75</v>
      </c>
      <c r="AX27" s="4">
        <f t="shared" si="0"/>
        <v>17.75</v>
      </c>
      <c r="AY27" s="4">
        <f t="shared" si="0"/>
        <v>17.75</v>
      </c>
      <c r="AZ27" s="4">
        <f t="shared" si="0"/>
        <v>17.75</v>
      </c>
      <c r="BA27" s="4">
        <f t="shared" si="0"/>
        <v>17.75</v>
      </c>
      <c r="BB27" s="4">
        <f t="shared" si="0"/>
        <v>17.75</v>
      </c>
      <c r="BC27" s="4">
        <f t="shared" si="0"/>
        <v>17.75</v>
      </c>
      <c r="BD27" s="4">
        <f t="shared" si="0"/>
        <v>17.75</v>
      </c>
      <c r="BE27" s="4">
        <f t="shared" si="0"/>
        <v>17.75</v>
      </c>
      <c r="BF27" s="4">
        <f t="shared" si="0"/>
        <v>17.75</v>
      </c>
      <c r="BG27" s="4">
        <f t="shared" si="0"/>
        <v>17.75</v>
      </c>
      <c r="BH27" s="4">
        <f t="shared" si="0"/>
        <v>17.75</v>
      </c>
      <c r="BI27" s="4">
        <f t="shared" si="0"/>
        <v>17.75</v>
      </c>
      <c r="BJ27" s="4">
        <f t="shared" si="0"/>
        <v>17.75</v>
      </c>
      <c r="BK27" s="4">
        <f t="shared" si="0"/>
        <v>17.75</v>
      </c>
      <c r="BL27" s="4">
        <f t="shared" si="0"/>
        <v>17.75</v>
      </c>
      <c r="BM27" s="4">
        <f t="shared" si="0"/>
        <v>17.75</v>
      </c>
      <c r="BN27" s="4">
        <f t="shared" si="0"/>
        <v>17.75</v>
      </c>
      <c r="BO27" s="4">
        <f t="shared" si="0"/>
        <v>17.75</v>
      </c>
      <c r="BP27" s="4">
        <f t="shared" si="0"/>
        <v>17.75</v>
      </c>
      <c r="BQ27" s="4">
        <f t="shared" si="0"/>
        <v>17.75</v>
      </c>
      <c r="BR27" s="4">
        <f t="shared" si="0"/>
        <v>17.75</v>
      </c>
      <c r="BS27" s="4">
        <f aca="true" t="shared" si="1" ref="BS27:CW27">71/4</f>
        <v>17.75</v>
      </c>
      <c r="BT27" s="4">
        <f t="shared" si="1"/>
        <v>17.75</v>
      </c>
      <c r="BU27" s="4">
        <f t="shared" si="1"/>
        <v>17.75</v>
      </c>
      <c r="BV27" s="4">
        <f t="shared" si="1"/>
        <v>17.75</v>
      </c>
      <c r="BW27" s="4">
        <f t="shared" si="1"/>
        <v>17.75</v>
      </c>
      <c r="BX27" s="4">
        <f t="shared" si="1"/>
        <v>17.75</v>
      </c>
      <c r="BY27" s="4">
        <f t="shared" si="1"/>
        <v>17.75</v>
      </c>
      <c r="BZ27" s="4">
        <f t="shared" si="1"/>
        <v>17.75</v>
      </c>
      <c r="CA27" s="4">
        <f t="shared" si="1"/>
        <v>17.75</v>
      </c>
      <c r="CB27" s="4">
        <f t="shared" si="1"/>
        <v>17.75</v>
      </c>
      <c r="CC27" s="4">
        <f t="shared" si="1"/>
        <v>17.75</v>
      </c>
      <c r="CD27" s="4">
        <f t="shared" si="1"/>
        <v>17.75</v>
      </c>
      <c r="CE27" s="4">
        <f t="shared" si="1"/>
        <v>17.75</v>
      </c>
      <c r="CF27" s="4">
        <f t="shared" si="1"/>
        <v>17.75</v>
      </c>
      <c r="CG27" s="4">
        <f t="shared" si="1"/>
        <v>17.75</v>
      </c>
      <c r="CH27" s="4">
        <f t="shared" si="1"/>
        <v>17.75</v>
      </c>
      <c r="CI27" s="4">
        <f t="shared" si="1"/>
        <v>17.75</v>
      </c>
      <c r="CJ27" s="4">
        <f t="shared" si="1"/>
        <v>17.75</v>
      </c>
      <c r="CK27" s="4">
        <f t="shared" si="1"/>
        <v>17.75</v>
      </c>
      <c r="CL27" s="4">
        <f t="shared" si="1"/>
        <v>17.75</v>
      </c>
      <c r="CM27" s="4">
        <f t="shared" si="1"/>
        <v>17.75</v>
      </c>
      <c r="CN27" s="4">
        <f t="shared" si="1"/>
        <v>17.75</v>
      </c>
      <c r="CO27" s="4">
        <f t="shared" si="1"/>
        <v>17.75</v>
      </c>
      <c r="CP27" s="4">
        <f t="shared" si="1"/>
        <v>17.75</v>
      </c>
      <c r="CQ27" s="4">
        <f t="shared" si="1"/>
        <v>17.75</v>
      </c>
      <c r="CR27" s="4">
        <f t="shared" si="1"/>
        <v>17.75</v>
      </c>
      <c r="CS27" s="4">
        <f t="shared" si="1"/>
        <v>17.75</v>
      </c>
      <c r="CT27" s="4">
        <f t="shared" si="1"/>
        <v>17.75</v>
      </c>
      <c r="CU27" s="4">
        <f t="shared" si="1"/>
        <v>17.75</v>
      </c>
      <c r="CV27" s="4">
        <f t="shared" si="1"/>
        <v>17.75</v>
      </c>
      <c r="CW27" s="4">
        <f t="shared" si="1"/>
        <v>17.75</v>
      </c>
    </row>
    <row r="29" ht="15">
      <c r="A29" t="s">
        <v>106</v>
      </c>
    </row>
    <row r="30" spans="1:106" ht="15">
      <c r="A30" s="1" t="s">
        <v>0</v>
      </c>
      <c r="B30" s="2" t="s">
        <v>1</v>
      </c>
      <c r="C30" s="2" t="s">
        <v>2</v>
      </c>
      <c r="D30" s="2" t="s">
        <v>3</v>
      </c>
      <c r="E30" s="2" t="s">
        <v>4</v>
      </c>
      <c r="F30" s="2" t="s">
        <v>5</v>
      </c>
      <c r="G30" s="2" t="s">
        <v>6</v>
      </c>
      <c r="H30" s="2" t="s">
        <v>7</v>
      </c>
      <c r="I30" s="2" t="s">
        <v>8</v>
      </c>
      <c r="J30" s="2" t="s">
        <v>9</v>
      </c>
      <c r="K30" s="2" t="s">
        <v>10</v>
      </c>
      <c r="L30" s="2" t="s">
        <v>11</v>
      </c>
      <c r="M30" s="2" t="s">
        <v>12</v>
      </c>
      <c r="N30" s="2" t="s">
        <v>13</v>
      </c>
      <c r="O30" s="2" t="s">
        <v>14</v>
      </c>
      <c r="P30" s="2" t="s">
        <v>15</v>
      </c>
      <c r="Q30" s="2" t="s">
        <v>16</v>
      </c>
      <c r="R30" s="2" t="s">
        <v>17</v>
      </c>
      <c r="S30" s="2" t="s">
        <v>18</v>
      </c>
      <c r="T30" s="2" t="s">
        <v>19</v>
      </c>
      <c r="U30" s="2" t="s">
        <v>20</v>
      </c>
      <c r="V30" s="2" t="s">
        <v>21</v>
      </c>
      <c r="W30" s="2" t="s">
        <v>22</v>
      </c>
      <c r="X30" s="2" t="s">
        <v>23</v>
      </c>
      <c r="Y30" s="2" t="s">
        <v>24</v>
      </c>
      <c r="Z30" s="2" t="s">
        <v>25</v>
      </c>
      <c r="AA30" s="2" t="s">
        <v>26</v>
      </c>
      <c r="AB30" s="6" t="s">
        <v>27</v>
      </c>
      <c r="AC30" s="2" t="s">
        <v>28</v>
      </c>
      <c r="AD30" s="2" t="s">
        <v>29</v>
      </c>
      <c r="AE30" s="2" t="s">
        <v>30</v>
      </c>
      <c r="AF30" s="2" t="s">
        <v>31</v>
      </c>
      <c r="AG30" s="2" t="s">
        <v>32</v>
      </c>
      <c r="AH30" s="2" t="s">
        <v>33</v>
      </c>
      <c r="AI30" s="2" t="s">
        <v>34</v>
      </c>
      <c r="AJ30" s="2" t="s">
        <v>35</v>
      </c>
      <c r="AK30" s="2" t="s">
        <v>36</v>
      </c>
      <c r="AL30" s="2" t="s">
        <v>37</v>
      </c>
      <c r="AM30" s="2" t="s">
        <v>38</v>
      </c>
      <c r="AN30" s="2" t="s">
        <v>39</v>
      </c>
      <c r="AO30" s="2" t="s">
        <v>40</v>
      </c>
      <c r="AP30" s="2" t="s">
        <v>41</v>
      </c>
      <c r="AQ30" s="2" t="s">
        <v>42</v>
      </c>
      <c r="AR30" s="2" t="s">
        <v>43</v>
      </c>
      <c r="AS30" s="2" t="s">
        <v>44</v>
      </c>
      <c r="AT30" s="2" t="s">
        <v>45</v>
      </c>
      <c r="AU30" s="2" t="s">
        <v>46</v>
      </c>
      <c r="AV30" s="2" t="s">
        <v>47</v>
      </c>
      <c r="AW30" s="2" t="s">
        <v>48</v>
      </c>
      <c r="AX30" s="2" t="s">
        <v>49</v>
      </c>
      <c r="AY30" s="2" t="s">
        <v>50</v>
      </c>
      <c r="AZ30" s="2" t="s">
        <v>51</v>
      </c>
      <c r="BA30" s="2" t="s">
        <v>52</v>
      </c>
      <c r="BB30" s="2" t="s">
        <v>53</v>
      </c>
      <c r="BC30" s="2" t="s">
        <v>54</v>
      </c>
      <c r="BD30" s="2" t="s">
        <v>55</v>
      </c>
      <c r="BE30" s="2" t="s">
        <v>56</v>
      </c>
      <c r="BF30" s="2" t="s">
        <v>57</v>
      </c>
      <c r="BG30" s="2" t="s">
        <v>58</v>
      </c>
      <c r="BH30" s="2" t="s">
        <v>59</v>
      </c>
      <c r="BI30" s="2" t="s">
        <v>60</v>
      </c>
      <c r="BJ30" s="2" t="s">
        <v>61</v>
      </c>
      <c r="BK30" s="2" t="s">
        <v>62</v>
      </c>
      <c r="BL30" s="2" t="s">
        <v>63</v>
      </c>
      <c r="BM30" s="2" t="s">
        <v>64</v>
      </c>
      <c r="BN30" s="2" t="s">
        <v>65</v>
      </c>
      <c r="BO30" s="2" t="s">
        <v>66</v>
      </c>
      <c r="BP30" s="2" t="s">
        <v>67</v>
      </c>
      <c r="BQ30" s="2" t="s">
        <v>68</v>
      </c>
      <c r="BR30" s="2" t="s">
        <v>69</v>
      </c>
      <c r="BS30" s="2" t="s">
        <v>70</v>
      </c>
      <c r="BT30" s="2" t="s">
        <v>71</v>
      </c>
      <c r="BU30" s="2" t="s">
        <v>72</v>
      </c>
      <c r="BV30" s="2" t="s">
        <v>73</v>
      </c>
      <c r="BW30" s="2" t="s">
        <v>74</v>
      </c>
      <c r="BX30" s="2" t="s">
        <v>75</v>
      </c>
      <c r="BY30" s="2" t="s">
        <v>76</v>
      </c>
      <c r="BZ30" s="2" t="s">
        <v>77</v>
      </c>
      <c r="CA30" s="2" t="s">
        <v>78</v>
      </c>
      <c r="CB30" s="2" t="s">
        <v>79</v>
      </c>
      <c r="CC30" s="2" t="s">
        <v>80</v>
      </c>
      <c r="CD30" s="2" t="s">
        <v>81</v>
      </c>
      <c r="CE30" s="2" t="s">
        <v>82</v>
      </c>
      <c r="CF30" s="2" t="s">
        <v>83</v>
      </c>
      <c r="CG30" s="2" t="s">
        <v>84</v>
      </c>
      <c r="CH30" s="2" t="s">
        <v>85</v>
      </c>
      <c r="CI30" s="2" t="s">
        <v>86</v>
      </c>
      <c r="CJ30" s="2" t="s">
        <v>87</v>
      </c>
      <c r="CK30" s="2" t="s">
        <v>88</v>
      </c>
      <c r="CL30" s="2" t="s">
        <v>89</v>
      </c>
      <c r="CM30" s="2" t="s">
        <v>90</v>
      </c>
      <c r="CN30" s="2" t="s">
        <v>91</v>
      </c>
      <c r="CO30" s="2" t="s">
        <v>92</v>
      </c>
      <c r="CP30" s="2" t="s">
        <v>93</v>
      </c>
      <c r="CQ30" s="2" t="s">
        <v>94</v>
      </c>
      <c r="CR30" s="2" t="s">
        <v>95</v>
      </c>
      <c r="CS30" s="2" t="s">
        <v>96</v>
      </c>
      <c r="CT30" s="2" t="s">
        <v>97</v>
      </c>
      <c r="CU30" s="2" t="s">
        <v>98</v>
      </c>
      <c r="CV30" s="2" t="s">
        <v>99</v>
      </c>
      <c r="CW30" s="2" t="s">
        <v>100</v>
      </c>
      <c r="CX30" s="2" t="s">
        <v>101</v>
      </c>
      <c r="CY30" s="2" t="s">
        <v>102</v>
      </c>
      <c r="CZ30" s="2" t="s">
        <v>103</v>
      </c>
      <c r="DA30" s="2" t="s">
        <v>104</v>
      </c>
      <c r="DB30" s="2" t="s">
        <v>105</v>
      </c>
    </row>
    <row r="31" spans="1:29" ht="15">
      <c r="A31" t="s">
        <v>150</v>
      </c>
      <c r="B31">
        <v>4</v>
      </c>
      <c r="C31">
        <v>1</v>
      </c>
      <c r="D31">
        <v>1</v>
      </c>
      <c r="E31">
        <v>24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1</v>
      </c>
      <c r="U31">
        <v>1</v>
      </c>
      <c r="V31">
        <v>1</v>
      </c>
      <c r="W31">
        <v>1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</row>
    <row r="34" spans="1:20" ht="15">
      <c r="A34" s="13" t="s">
        <v>111</v>
      </c>
      <c r="B34">
        <f>SUM(C34:DA34)</f>
        <v>6317</v>
      </c>
      <c r="T34">
        <f>T4</f>
        <v>6317</v>
      </c>
    </row>
    <row r="35" spans="1:77" ht="15">
      <c r="A35" s="13" t="s">
        <v>112</v>
      </c>
      <c r="B35">
        <f>SUM(F35:DB35)</f>
        <v>24370.039999999997</v>
      </c>
      <c r="BJ35">
        <f>MIN(BJ27,BJ26)*$T$14</f>
        <v>1523.1275</v>
      </c>
      <c r="BK35">
        <f aca="true" t="shared" si="2" ref="BK35:BY35">MIN(BK27,BK26)*$T$14</f>
        <v>1523.1275</v>
      </c>
      <c r="BL35">
        <f t="shared" si="2"/>
        <v>1523.1275</v>
      </c>
      <c r="BM35">
        <f t="shared" si="2"/>
        <v>1523.1275</v>
      </c>
      <c r="BN35">
        <f t="shared" si="2"/>
        <v>1523.1275</v>
      </c>
      <c r="BO35">
        <f t="shared" si="2"/>
        <v>1523.1275</v>
      </c>
      <c r="BP35">
        <f t="shared" si="2"/>
        <v>1523.1275</v>
      </c>
      <c r="BQ35">
        <f t="shared" si="2"/>
        <v>1523.1275</v>
      </c>
      <c r="BR35">
        <f t="shared" si="2"/>
        <v>1523.1275</v>
      </c>
      <c r="BS35">
        <f t="shared" si="2"/>
        <v>1523.1275</v>
      </c>
      <c r="BT35">
        <f t="shared" si="2"/>
        <v>1523.1275</v>
      </c>
      <c r="BU35">
        <f t="shared" si="2"/>
        <v>1523.1275</v>
      </c>
      <c r="BV35">
        <f t="shared" si="2"/>
        <v>1523.1275</v>
      </c>
      <c r="BW35">
        <f t="shared" si="2"/>
        <v>1523.1275</v>
      </c>
      <c r="BX35">
        <f t="shared" si="2"/>
        <v>1523.1275</v>
      </c>
      <c r="BY35">
        <f t="shared" si="2"/>
        <v>1523.1275</v>
      </c>
    </row>
    <row r="37" ht="15">
      <c r="B37" s="9">
        <f>SUM(B34:B35)</f>
        <v>30687.039999999997</v>
      </c>
    </row>
    <row r="38" ht="15">
      <c r="A38" t="s">
        <v>113</v>
      </c>
    </row>
    <row r="39" spans="1:10" ht="15">
      <c r="A39" s="2" t="s">
        <v>114</v>
      </c>
      <c r="B39" s="2" t="s">
        <v>115</v>
      </c>
      <c r="C39" s="2" t="s">
        <v>116</v>
      </c>
      <c r="D39" s="2" t="s">
        <v>117</v>
      </c>
      <c r="E39" s="2" t="s">
        <v>118</v>
      </c>
      <c r="F39" s="2" t="s">
        <v>119</v>
      </c>
      <c r="G39" s="2" t="s">
        <v>120</v>
      </c>
      <c r="H39" s="2" t="s">
        <v>121</v>
      </c>
      <c r="I39" s="2" t="s">
        <v>122</v>
      </c>
      <c r="J39" s="2" t="s">
        <v>105</v>
      </c>
    </row>
    <row r="40" spans="1:10" ht="15">
      <c r="A40">
        <v>27115</v>
      </c>
      <c r="B40" s="8">
        <v>40394</v>
      </c>
      <c r="C40" s="8">
        <v>40394.99998842592</v>
      </c>
      <c r="D40">
        <v>1367</v>
      </c>
      <c r="E40">
        <v>3</v>
      </c>
      <c r="F40">
        <v>79</v>
      </c>
      <c r="H40" s="9">
        <v>30687.04</v>
      </c>
      <c r="I40">
        <v>63672</v>
      </c>
      <c r="J40" s="8">
        <v>40402.73144675926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5"/>
  <sheetViews>
    <sheetView zoomScalePageLayoutView="0" workbookViewId="0" topLeftCell="A1">
      <selection activeCell="A1" sqref="A1:A65536"/>
    </sheetView>
  </sheetViews>
  <sheetFormatPr defaultColWidth="9.140625" defaultRowHeight="15"/>
  <cols>
    <col min="1" max="1" width="34.8515625" style="0" bestFit="1" customWidth="1"/>
  </cols>
  <sheetData>
    <row r="1" spans="1:28" ht="15">
      <c r="A1" t="s">
        <v>109</v>
      </c>
      <c r="AB1" s="7"/>
    </row>
    <row r="2" spans="1:106" ht="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6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3" t="s">
        <v>61</v>
      </c>
      <c r="BK2" s="3" t="s">
        <v>62</v>
      </c>
      <c r="BL2" s="3" t="s">
        <v>63</v>
      </c>
      <c r="BM2" s="3" t="s">
        <v>64</v>
      </c>
      <c r="BN2" s="3" t="s">
        <v>65</v>
      </c>
      <c r="BO2" s="3" t="s">
        <v>66</v>
      </c>
      <c r="BP2" s="3" t="s">
        <v>67</v>
      </c>
      <c r="BQ2" s="3" t="s">
        <v>68</v>
      </c>
      <c r="BR2" s="3" t="s">
        <v>69</v>
      </c>
      <c r="BS2" s="3" t="s">
        <v>70</v>
      </c>
      <c r="BT2" s="3" t="s">
        <v>71</v>
      </c>
      <c r="BU2" s="3" t="s">
        <v>72</v>
      </c>
      <c r="BV2" s="3" t="s">
        <v>73</v>
      </c>
      <c r="BW2" s="3" t="s">
        <v>74</v>
      </c>
      <c r="BX2" s="3" t="s">
        <v>75</v>
      </c>
      <c r="BY2" s="3" t="s">
        <v>76</v>
      </c>
      <c r="BZ2" s="2" t="s">
        <v>77</v>
      </c>
      <c r="CA2" s="2" t="s">
        <v>78</v>
      </c>
      <c r="CB2" s="2" t="s">
        <v>79</v>
      </c>
      <c r="CC2" s="2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</row>
    <row r="3" spans="1:106" ht="15">
      <c r="A3" t="s">
        <v>149</v>
      </c>
      <c r="B3">
        <v>2266.560821</v>
      </c>
      <c r="C3">
        <v>90.756917</v>
      </c>
      <c r="D3">
        <v>0</v>
      </c>
      <c r="E3">
        <v>96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1.3046119999</v>
      </c>
      <c r="BB3">
        <v>5.3201049999</v>
      </c>
      <c r="BC3">
        <v>12.0098089999</v>
      </c>
      <c r="BD3">
        <v>24.7060049999</v>
      </c>
      <c r="BE3">
        <v>76.0146199999</v>
      </c>
      <c r="BF3">
        <v>89.8693609999</v>
      </c>
      <c r="BG3">
        <v>90.756917</v>
      </c>
      <c r="BH3">
        <v>88.55821</v>
      </c>
      <c r="BI3">
        <v>87.0893569999</v>
      </c>
      <c r="BJ3">
        <v>86.6366319999</v>
      </c>
      <c r="BK3">
        <v>85.0910319999</v>
      </c>
      <c r="BL3">
        <v>79.3130469999</v>
      </c>
      <c r="BM3">
        <v>85.144998</v>
      </c>
      <c r="BN3">
        <v>81.951875</v>
      </c>
      <c r="BO3">
        <v>77.370508</v>
      </c>
      <c r="BP3">
        <v>85.2939149999</v>
      </c>
      <c r="BQ3">
        <v>85.8598679999</v>
      </c>
      <c r="BR3">
        <v>85.8175469999</v>
      </c>
      <c r="BS3">
        <v>89.416741</v>
      </c>
      <c r="BT3">
        <v>88.340964</v>
      </c>
      <c r="BU3">
        <v>87.6228559999</v>
      </c>
      <c r="BV3">
        <v>88.9985859999</v>
      </c>
      <c r="BW3">
        <v>89.0573029999</v>
      </c>
      <c r="BX3">
        <v>88.2771999999</v>
      </c>
      <c r="BY3">
        <v>88.9913629999</v>
      </c>
      <c r="BZ3">
        <v>87.5752809999</v>
      </c>
      <c r="CA3">
        <v>80.440776</v>
      </c>
      <c r="CB3">
        <v>80.231807</v>
      </c>
      <c r="CC3">
        <v>86.6296469999</v>
      </c>
      <c r="CD3">
        <v>55.768898</v>
      </c>
      <c r="CE3">
        <v>22.663691</v>
      </c>
      <c r="CF3">
        <v>4.43729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DB3">
        <v>40401.73082175926</v>
      </c>
    </row>
    <row r="4" spans="1:101" s="4" customFormat="1" ht="15">
      <c r="A4" s="4" t="s">
        <v>110</v>
      </c>
      <c r="F4" s="4">
        <f>71/4</f>
        <v>17.75</v>
      </c>
      <c r="G4" s="4">
        <f aca="true" t="shared" si="0" ref="G4:BR4">71/4</f>
        <v>17.75</v>
      </c>
      <c r="H4" s="4">
        <f t="shared" si="0"/>
        <v>17.75</v>
      </c>
      <c r="I4" s="4">
        <f t="shared" si="0"/>
        <v>17.75</v>
      </c>
      <c r="J4" s="4">
        <f t="shared" si="0"/>
        <v>17.75</v>
      </c>
      <c r="K4" s="4">
        <f t="shared" si="0"/>
        <v>17.75</v>
      </c>
      <c r="L4" s="4">
        <f t="shared" si="0"/>
        <v>17.75</v>
      </c>
      <c r="M4" s="4">
        <f t="shared" si="0"/>
        <v>17.75</v>
      </c>
      <c r="N4" s="4">
        <f t="shared" si="0"/>
        <v>17.75</v>
      </c>
      <c r="O4" s="4">
        <f t="shared" si="0"/>
        <v>17.75</v>
      </c>
      <c r="P4" s="4">
        <f t="shared" si="0"/>
        <v>17.75</v>
      </c>
      <c r="Q4" s="4">
        <f t="shared" si="0"/>
        <v>17.75</v>
      </c>
      <c r="R4" s="4">
        <f t="shared" si="0"/>
        <v>17.75</v>
      </c>
      <c r="S4" s="4">
        <f t="shared" si="0"/>
        <v>17.75</v>
      </c>
      <c r="T4" s="4">
        <f t="shared" si="0"/>
        <v>17.75</v>
      </c>
      <c r="U4" s="4">
        <f t="shared" si="0"/>
        <v>17.75</v>
      </c>
      <c r="V4" s="4">
        <f t="shared" si="0"/>
        <v>17.75</v>
      </c>
      <c r="W4" s="4">
        <f t="shared" si="0"/>
        <v>17.75</v>
      </c>
      <c r="X4" s="4">
        <f t="shared" si="0"/>
        <v>17.75</v>
      </c>
      <c r="Y4" s="4">
        <f t="shared" si="0"/>
        <v>17.75</v>
      </c>
      <c r="Z4" s="4">
        <f t="shared" si="0"/>
        <v>17.75</v>
      </c>
      <c r="AA4" s="4">
        <f t="shared" si="0"/>
        <v>17.75</v>
      </c>
      <c r="AB4" s="4">
        <f t="shared" si="0"/>
        <v>17.75</v>
      </c>
      <c r="AC4" s="4">
        <f t="shared" si="0"/>
        <v>17.75</v>
      </c>
      <c r="AD4" s="4">
        <f t="shared" si="0"/>
        <v>17.75</v>
      </c>
      <c r="AE4" s="4">
        <f t="shared" si="0"/>
        <v>17.75</v>
      </c>
      <c r="AF4" s="4">
        <f t="shared" si="0"/>
        <v>17.75</v>
      </c>
      <c r="AG4" s="4">
        <f t="shared" si="0"/>
        <v>17.75</v>
      </c>
      <c r="AH4" s="4">
        <f t="shared" si="0"/>
        <v>17.75</v>
      </c>
      <c r="AI4" s="4">
        <f t="shared" si="0"/>
        <v>17.75</v>
      </c>
      <c r="AJ4" s="4">
        <f t="shared" si="0"/>
        <v>17.75</v>
      </c>
      <c r="AK4" s="4">
        <f t="shared" si="0"/>
        <v>17.75</v>
      </c>
      <c r="AL4" s="4">
        <f t="shared" si="0"/>
        <v>17.75</v>
      </c>
      <c r="AM4" s="4">
        <f t="shared" si="0"/>
        <v>17.75</v>
      </c>
      <c r="AN4" s="4">
        <f t="shared" si="0"/>
        <v>17.75</v>
      </c>
      <c r="AO4" s="4">
        <f t="shared" si="0"/>
        <v>17.75</v>
      </c>
      <c r="AP4" s="4">
        <f t="shared" si="0"/>
        <v>17.75</v>
      </c>
      <c r="AQ4" s="4">
        <f t="shared" si="0"/>
        <v>17.75</v>
      </c>
      <c r="AR4" s="4">
        <f t="shared" si="0"/>
        <v>17.75</v>
      </c>
      <c r="AS4" s="4">
        <f t="shared" si="0"/>
        <v>17.75</v>
      </c>
      <c r="AT4" s="4">
        <f t="shared" si="0"/>
        <v>17.75</v>
      </c>
      <c r="AU4" s="4">
        <f t="shared" si="0"/>
        <v>17.75</v>
      </c>
      <c r="AV4" s="4">
        <f t="shared" si="0"/>
        <v>17.75</v>
      </c>
      <c r="AW4" s="4">
        <f t="shared" si="0"/>
        <v>17.75</v>
      </c>
      <c r="AX4" s="4">
        <f t="shared" si="0"/>
        <v>17.75</v>
      </c>
      <c r="AY4" s="4">
        <f t="shared" si="0"/>
        <v>17.75</v>
      </c>
      <c r="AZ4" s="4">
        <f t="shared" si="0"/>
        <v>17.75</v>
      </c>
      <c r="BA4" s="4">
        <f t="shared" si="0"/>
        <v>17.75</v>
      </c>
      <c r="BB4" s="4">
        <f t="shared" si="0"/>
        <v>17.75</v>
      </c>
      <c r="BC4" s="4">
        <f t="shared" si="0"/>
        <v>17.75</v>
      </c>
      <c r="BD4" s="4">
        <f t="shared" si="0"/>
        <v>17.75</v>
      </c>
      <c r="BE4" s="4">
        <f t="shared" si="0"/>
        <v>17.75</v>
      </c>
      <c r="BF4" s="4">
        <f t="shared" si="0"/>
        <v>17.75</v>
      </c>
      <c r="BG4" s="4">
        <f t="shared" si="0"/>
        <v>17.75</v>
      </c>
      <c r="BH4" s="4">
        <f t="shared" si="0"/>
        <v>17.75</v>
      </c>
      <c r="BI4" s="4">
        <f t="shared" si="0"/>
        <v>17.75</v>
      </c>
      <c r="BJ4" s="4">
        <f t="shared" si="0"/>
        <v>17.75</v>
      </c>
      <c r="BK4" s="4">
        <f t="shared" si="0"/>
        <v>17.75</v>
      </c>
      <c r="BL4" s="4">
        <f t="shared" si="0"/>
        <v>17.75</v>
      </c>
      <c r="BM4" s="4">
        <f t="shared" si="0"/>
        <v>17.75</v>
      </c>
      <c r="BN4" s="4">
        <f t="shared" si="0"/>
        <v>17.75</v>
      </c>
      <c r="BO4" s="4">
        <f t="shared" si="0"/>
        <v>17.75</v>
      </c>
      <c r="BP4" s="4">
        <f t="shared" si="0"/>
        <v>17.75</v>
      </c>
      <c r="BQ4" s="4">
        <f t="shared" si="0"/>
        <v>17.75</v>
      </c>
      <c r="BR4" s="4">
        <f t="shared" si="0"/>
        <v>17.75</v>
      </c>
      <c r="BS4" s="4">
        <f aca="true" t="shared" si="1" ref="BS4:CW4">71/4</f>
        <v>17.75</v>
      </c>
      <c r="BT4" s="4">
        <f t="shared" si="1"/>
        <v>17.75</v>
      </c>
      <c r="BU4" s="4">
        <f t="shared" si="1"/>
        <v>17.75</v>
      </c>
      <c r="BV4" s="4">
        <f t="shared" si="1"/>
        <v>17.75</v>
      </c>
      <c r="BW4" s="4">
        <f t="shared" si="1"/>
        <v>17.75</v>
      </c>
      <c r="BX4" s="4">
        <f t="shared" si="1"/>
        <v>17.75</v>
      </c>
      <c r="BY4" s="4">
        <f t="shared" si="1"/>
        <v>17.75</v>
      </c>
      <c r="BZ4" s="4">
        <f t="shared" si="1"/>
        <v>17.75</v>
      </c>
      <c r="CA4" s="4">
        <f t="shared" si="1"/>
        <v>17.75</v>
      </c>
      <c r="CB4" s="4">
        <f t="shared" si="1"/>
        <v>17.75</v>
      </c>
      <c r="CC4" s="4">
        <f t="shared" si="1"/>
        <v>17.75</v>
      </c>
      <c r="CD4" s="4">
        <f t="shared" si="1"/>
        <v>17.75</v>
      </c>
      <c r="CE4" s="4">
        <f t="shared" si="1"/>
        <v>17.75</v>
      </c>
      <c r="CF4" s="4">
        <f t="shared" si="1"/>
        <v>17.75</v>
      </c>
      <c r="CG4" s="4">
        <f t="shared" si="1"/>
        <v>17.75</v>
      </c>
      <c r="CH4" s="4">
        <f t="shared" si="1"/>
        <v>17.75</v>
      </c>
      <c r="CI4" s="4">
        <f t="shared" si="1"/>
        <v>17.75</v>
      </c>
      <c r="CJ4" s="4">
        <f t="shared" si="1"/>
        <v>17.75</v>
      </c>
      <c r="CK4" s="4">
        <f t="shared" si="1"/>
        <v>17.75</v>
      </c>
      <c r="CL4" s="4">
        <f t="shared" si="1"/>
        <v>17.75</v>
      </c>
      <c r="CM4" s="4">
        <f t="shared" si="1"/>
        <v>17.75</v>
      </c>
      <c r="CN4" s="4">
        <f t="shared" si="1"/>
        <v>17.75</v>
      </c>
      <c r="CO4" s="4">
        <f t="shared" si="1"/>
        <v>17.75</v>
      </c>
      <c r="CP4" s="4">
        <f t="shared" si="1"/>
        <v>17.75</v>
      </c>
      <c r="CQ4" s="4">
        <f t="shared" si="1"/>
        <v>17.75</v>
      </c>
      <c r="CR4" s="4">
        <f t="shared" si="1"/>
        <v>17.75</v>
      </c>
      <c r="CS4" s="4">
        <f t="shared" si="1"/>
        <v>17.75</v>
      </c>
      <c r="CT4" s="4">
        <f t="shared" si="1"/>
        <v>17.75</v>
      </c>
      <c r="CU4" s="4">
        <f t="shared" si="1"/>
        <v>17.75</v>
      </c>
      <c r="CV4" s="4">
        <f t="shared" si="1"/>
        <v>17.75</v>
      </c>
      <c r="CW4" s="4">
        <f t="shared" si="1"/>
        <v>17.75</v>
      </c>
    </row>
    <row r="6" ht="15">
      <c r="A6" t="s">
        <v>123</v>
      </c>
    </row>
    <row r="7" spans="1:106" ht="1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  <c r="T7" s="2" t="s">
        <v>19</v>
      </c>
      <c r="U7" s="2" t="s">
        <v>20</v>
      </c>
      <c r="V7" s="2" t="s">
        <v>21</v>
      </c>
      <c r="W7" s="2" t="s">
        <v>22</v>
      </c>
      <c r="X7" s="2" t="s">
        <v>23</v>
      </c>
      <c r="Y7" s="2" t="s">
        <v>24</v>
      </c>
      <c r="Z7" s="2" t="s">
        <v>25</v>
      </c>
      <c r="AA7" s="2" t="s">
        <v>26</v>
      </c>
      <c r="AB7" s="3" t="s">
        <v>27</v>
      </c>
      <c r="AC7" s="2" t="s">
        <v>28</v>
      </c>
      <c r="AD7" s="2" t="s">
        <v>29</v>
      </c>
      <c r="AE7" s="2" t="s">
        <v>30</v>
      </c>
      <c r="AF7" s="2" t="s">
        <v>31</v>
      </c>
      <c r="AG7" s="2" t="s">
        <v>32</v>
      </c>
      <c r="AH7" s="2" t="s">
        <v>33</v>
      </c>
      <c r="AI7" s="2" t="s">
        <v>34</v>
      </c>
      <c r="AJ7" s="2" t="s">
        <v>35</v>
      </c>
      <c r="AK7" s="2" t="s">
        <v>36</v>
      </c>
      <c r="AL7" s="2" t="s">
        <v>37</v>
      </c>
      <c r="AM7" s="2" t="s">
        <v>38</v>
      </c>
      <c r="AN7" s="2" t="s">
        <v>39</v>
      </c>
      <c r="AO7" s="2" t="s">
        <v>40</v>
      </c>
      <c r="AP7" s="2" t="s">
        <v>41</v>
      </c>
      <c r="AQ7" s="2" t="s">
        <v>42</v>
      </c>
      <c r="AR7" s="2" t="s">
        <v>43</v>
      </c>
      <c r="AS7" s="2" t="s">
        <v>44</v>
      </c>
      <c r="AT7" s="2" t="s">
        <v>45</v>
      </c>
      <c r="AU7" s="2" t="s">
        <v>46</v>
      </c>
      <c r="AV7" s="2" t="s">
        <v>47</v>
      </c>
      <c r="AW7" s="2" t="s">
        <v>48</v>
      </c>
      <c r="AX7" s="2" t="s">
        <v>49</v>
      </c>
      <c r="AY7" s="2" t="s">
        <v>50</v>
      </c>
      <c r="AZ7" s="2" t="s">
        <v>51</v>
      </c>
      <c r="BA7" s="2" t="s">
        <v>52</v>
      </c>
      <c r="BB7" s="2" t="s">
        <v>53</v>
      </c>
      <c r="BC7" s="2" t="s">
        <v>54</v>
      </c>
      <c r="BD7" s="2" t="s">
        <v>55</v>
      </c>
      <c r="BE7" s="2" t="s">
        <v>56</v>
      </c>
      <c r="BF7" s="2" t="s">
        <v>57</v>
      </c>
      <c r="BG7" s="2" t="s">
        <v>58</v>
      </c>
      <c r="BH7" s="2" t="s">
        <v>59</v>
      </c>
      <c r="BI7" s="2" t="s">
        <v>60</v>
      </c>
      <c r="BJ7" s="2" t="s">
        <v>61</v>
      </c>
      <c r="BK7" s="2" t="s">
        <v>62</v>
      </c>
      <c r="BL7" s="2" t="s">
        <v>63</v>
      </c>
      <c r="BM7" s="2" t="s">
        <v>64</v>
      </c>
      <c r="BN7" s="2" t="s">
        <v>65</v>
      </c>
      <c r="BO7" s="2" t="s">
        <v>66</v>
      </c>
      <c r="BP7" s="2" t="s">
        <v>67</v>
      </c>
      <c r="BQ7" s="2" t="s">
        <v>68</v>
      </c>
      <c r="BR7" s="2" t="s">
        <v>69</v>
      </c>
      <c r="BS7" s="2" t="s">
        <v>70</v>
      </c>
      <c r="BT7" s="2" t="s">
        <v>71</v>
      </c>
      <c r="BU7" s="2" t="s">
        <v>72</v>
      </c>
      <c r="BV7" s="2" t="s">
        <v>73</v>
      </c>
      <c r="BW7" s="2" t="s">
        <v>74</v>
      </c>
      <c r="BX7" s="2" t="s">
        <v>75</v>
      </c>
      <c r="BY7" s="2" t="s">
        <v>76</v>
      </c>
      <c r="BZ7" s="2" t="s">
        <v>77</v>
      </c>
      <c r="CA7" s="2" t="s">
        <v>78</v>
      </c>
      <c r="CB7" s="2" t="s">
        <v>79</v>
      </c>
      <c r="CC7" s="2" t="s">
        <v>80</v>
      </c>
      <c r="CD7" s="2" t="s">
        <v>81</v>
      </c>
      <c r="CE7" s="2" t="s">
        <v>82</v>
      </c>
      <c r="CF7" s="2" t="s">
        <v>83</v>
      </c>
      <c r="CG7" s="2" t="s">
        <v>84</v>
      </c>
      <c r="CH7" s="2" t="s">
        <v>85</v>
      </c>
      <c r="CI7" s="2" t="s">
        <v>86</v>
      </c>
      <c r="CJ7" s="2" t="s">
        <v>87</v>
      </c>
      <c r="CK7" s="2" t="s">
        <v>88</v>
      </c>
      <c r="CL7" s="2" t="s">
        <v>89</v>
      </c>
      <c r="CM7" s="2" t="s">
        <v>90</v>
      </c>
      <c r="CN7" s="2" t="s">
        <v>91</v>
      </c>
      <c r="CO7" s="2" t="s">
        <v>92</v>
      </c>
      <c r="CP7" s="2" t="s">
        <v>93</v>
      </c>
      <c r="CQ7" s="2" t="s">
        <v>94</v>
      </c>
      <c r="CR7" s="2" t="s">
        <v>95</v>
      </c>
      <c r="CS7" s="2" t="s">
        <v>96</v>
      </c>
      <c r="CT7" s="2" t="s">
        <v>97</v>
      </c>
      <c r="CU7" s="2" t="s">
        <v>98</v>
      </c>
      <c r="CV7" s="2" t="s">
        <v>99</v>
      </c>
      <c r="CW7" s="2" t="s">
        <v>100</v>
      </c>
      <c r="CX7" s="2" t="s">
        <v>101</v>
      </c>
      <c r="CY7" s="2" t="s">
        <v>102</v>
      </c>
      <c r="CZ7" s="2" t="s">
        <v>103</v>
      </c>
      <c r="DA7" s="2" t="s">
        <v>104</v>
      </c>
      <c r="DB7" s="2" t="s">
        <v>105</v>
      </c>
    </row>
    <row r="8" spans="1:101" ht="15">
      <c r="A8" t="s">
        <v>151</v>
      </c>
      <c r="B8">
        <v>13039.26</v>
      </c>
      <c r="C8">
        <v>2476.97</v>
      </c>
      <c r="D8">
        <v>24.4</v>
      </c>
      <c r="E8">
        <v>96</v>
      </c>
      <c r="F8">
        <v>31.59</v>
      </c>
      <c r="G8">
        <v>30.5799999999</v>
      </c>
      <c r="H8">
        <v>30.35</v>
      </c>
      <c r="I8">
        <v>29.4899999999</v>
      </c>
      <c r="J8">
        <v>28</v>
      </c>
      <c r="K8">
        <v>29.0799999999</v>
      </c>
      <c r="L8">
        <v>28.48</v>
      </c>
      <c r="M8">
        <v>26.91</v>
      </c>
      <c r="N8">
        <v>26.2899999999</v>
      </c>
      <c r="O8">
        <v>26.1</v>
      </c>
      <c r="P8">
        <v>25.9699999999</v>
      </c>
      <c r="Q8">
        <v>25.62</v>
      </c>
      <c r="R8">
        <v>25.1499999999</v>
      </c>
      <c r="S8">
        <v>26</v>
      </c>
      <c r="T8">
        <v>26.42</v>
      </c>
      <c r="U8">
        <v>25.53</v>
      </c>
      <c r="V8">
        <v>25.21</v>
      </c>
      <c r="W8">
        <v>24.62</v>
      </c>
      <c r="X8">
        <v>24.3999999999</v>
      </c>
      <c r="Y8">
        <v>24.76</v>
      </c>
      <c r="Z8">
        <v>24.7399999999</v>
      </c>
      <c r="AA8">
        <v>26.52</v>
      </c>
      <c r="AB8">
        <v>27.01</v>
      </c>
      <c r="AC8">
        <v>28.85</v>
      </c>
      <c r="AD8">
        <v>28.9499999999</v>
      </c>
      <c r="AE8">
        <v>30.18</v>
      </c>
      <c r="AF8">
        <v>30.37</v>
      </c>
      <c r="AG8">
        <v>30.32</v>
      </c>
      <c r="AH8">
        <v>31.17</v>
      </c>
      <c r="AI8">
        <v>32.07</v>
      </c>
      <c r="AJ8">
        <v>32.43</v>
      </c>
      <c r="AK8">
        <v>36.2299999999</v>
      </c>
      <c r="AL8">
        <v>34.7899999999</v>
      </c>
      <c r="AM8">
        <v>37.2999999999</v>
      </c>
      <c r="AN8">
        <v>42.6499999999</v>
      </c>
      <c r="AO8">
        <v>43.99</v>
      </c>
      <c r="AP8">
        <v>44.7199999999</v>
      </c>
      <c r="AQ8">
        <v>49.93</v>
      </c>
      <c r="AR8">
        <v>714.19</v>
      </c>
      <c r="AS8">
        <v>2476.9699999999</v>
      </c>
      <c r="AT8">
        <v>253.5999999999</v>
      </c>
      <c r="AU8">
        <v>58.6499999999</v>
      </c>
      <c r="AV8">
        <v>52.5399999999</v>
      </c>
      <c r="AW8">
        <v>54.3599999999</v>
      </c>
      <c r="AX8">
        <v>48.78</v>
      </c>
      <c r="AY8">
        <v>49.1099999999</v>
      </c>
      <c r="AZ8">
        <v>50.27</v>
      </c>
      <c r="BA8">
        <v>49.8299999999</v>
      </c>
      <c r="BB8">
        <v>54.5</v>
      </c>
      <c r="BC8">
        <v>50.35</v>
      </c>
      <c r="BD8">
        <v>78.37</v>
      </c>
      <c r="BE8">
        <v>91.1599999999</v>
      </c>
      <c r="BF8">
        <v>85.93</v>
      </c>
      <c r="BG8">
        <v>87.7999999999</v>
      </c>
      <c r="BH8">
        <v>88.2399999999</v>
      </c>
      <c r="BI8">
        <v>84.4599999999</v>
      </c>
      <c r="BJ8">
        <v>75.68</v>
      </c>
      <c r="BK8">
        <v>74.2199999999</v>
      </c>
      <c r="BL8">
        <v>111.56</v>
      </c>
      <c r="BM8">
        <v>746.24</v>
      </c>
      <c r="BN8">
        <v>1089.5599999999</v>
      </c>
      <c r="BO8">
        <v>239.6399999999</v>
      </c>
      <c r="BP8">
        <v>141.8899999999</v>
      </c>
      <c r="BQ8">
        <v>153.4</v>
      </c>
      <c r="BR8">
        <v>81.5699999999</v>
      </c>
      <c r="BS8">
        <v>220.62</v>
      </c>
      <c r="BT8">
        <v>1150.79</v>
      </c>
      <c r="BU8">
        <v>1494.43</v>
      </c>
      <c r="BV8">
        <v>111.66</v>
      </c>
      <c r="BW8">
        <v>76.6599999999</v>
      </c>
      <c r="BX8">
        <v>84.89</v>
      </c>
      <c r="BY8">
        <v>81.1299999999</v>
      </c>
      <c r="BZ8">
        <v>85.53</v>
      </c>
      <c r="CA8">
        <v>65.53</v>
      </c>
      <c r="CB8">
        <v>68.25</v>
      </c>
      <c r="CC8">
        <v>69.3799999999</v>
      </c>
      <c r="CD8">
        <v>127.5999999999</v>
      </c>
      <c r="CE8">
        <v>72.9399999999</v>
      </c>
      <c r="CF8">
        <v>71.6299999999</v>
      </c>
      <c r="CG8">
        <v>78.42</v>
      </c>
      <c r="CH8">
        <v>76.9699999999</v>
      </c>
      <c r="CI8">
        <v>72.95</v>
      </c>
      <c r="CJ8">
        <v>72.4599999999</v>
      </c>
      <c r="CK8">
        <v>72.89</v>
      </c>
      <c r="CL8">
        <v>72.65</v>
      </c>
      <c r="CM8">
        <v>76.2999999999</v>
      </c>
      <c r="CN8">
        <v>61.93</v>
      </c>
      <c r="CO8">
        <v>50.06</v>
      </c>
      <c r="CP8">
        <v>47.35</v>
      </c>
      <c r="CQ8">
        <v>46.2299999999</v>
      </c>
      <c r="CR8">
        <v>39.32</v>
      </c>
      <c r="CS8">
        <v>36.85</v>
      </c>
      <c r="CT8">
        <v>42.1099999999</v>
      </c>
      <c r="CU8">
        <v>40.82</v>
      </c>
      <c r="CV8">
        <v>38.6499999999</v>
      </c>
      <c r="CW8">
        <v>36.6199999999</v>
      </c>
    </row>
    <row r="11" spans="1:77" ht="15">
      <c r="A11" t="s">
        <v>124</v>
      </c>
      <c r="B11" s="10">
        <f>SUM(F11:CW11)</f>
        <v>105327.43499998756</v>
      </c>
      <c r="BJ11">
        <f>MIN(BJ4,BJ3)*BJ8</f>
        <v>1343.3200000000002</v>
      </c>
      <c r="BK11">
        <f aca="true" t="shared" si="2" ref="BK11:BY11">MIN(BK4,BK3)*BK8</f>
        <v>1317.4049999982249</v>
      </c>
      <c r="BL11">
        <f t="shared" si="2"/>
        <v>1980.19</v>
      </c>
      <c r="BM11">
        <f t="shared" si="2"/>
        <v>13245.76</v>
      </c>
      <c r="BN11">
        <f t="shared" si="2"/>
        <v>19339.689999998223</v>
      </c>
      <c r="BO11">
        <f t="shared" si="2"/>
        <v>4253.609999998225</v>
      </c>
      <c r="BP11">
        <f t="shared" si="2"/>
        <v>2518.547499998225</v>
      </c>
      <c r="BQ11">
        <f t="shared" si="2"/>
        <v>2722.85</v>
      </c>
      <c r="BR11">
        <f t="shared" si="2"/>
        <v>1447.8674999982252</v>
      </c>
      <c r="BS11">
        <f t="shared" si="2"/>
        <v>3916.005</v>
      </c>
      <c r="BT11">
        <f t="shared" si="2"/>
        <v>20426.5225</v>
      </c>
      <c r="BU11">
        <f t="shared" si="2"/>
        <v>26526.1325</v>
      </c>
      <c r="BV11">
        <f t="shared" si="2"/>
        <v>1981.965</v>
      </c>
      <c r="BW11">
        <f t="shared" si="2"/>
        <v>1360.7149999982248</v>
      </c>
      <c r="BX11">
        <f t="shared" si="2"/>
        <v>1506.7975</v>
      </c>
      <c r="BY11">
        <f t="shared" si="2"/>
        <v>1440.0574999982248</v>
      </c>
    </row>
    <row r="14" spans="1:10" ht="15">
      <c r="A14" s="2" t="s">
        <v>114</v>
      </c>
      <c r="B14" s="2" t="s">
        <v>115</v>
      </c>
      <c r="C14" s="2" t="s">
        <v>116</v>
      </c>
      <c r="D14" s="2" t="s">
        <v>117</v>
      </c>
      <c r="E14" s="2" t="s">
        <v>118</v>
      </c>
      <c r="F14" s="2" t="s">
        <v>119</v>
      </c>
      <c r="G14" s="2" t="s">
        <v>120</v>
      </c>
      <c r="H14" s="2" t="s">
        <v>121</v>
      </c>
      <c r="I14" s="2" t="s">
        <v>122</v>
      </c>
      <c r="J14" s="2" t="s">
        <v>105</v>
      </c>
    </row>
    <row r="15" spans="1:10" ht="15">
      <c r="A15">
        <v>27112</v>
      </c>
      <c r="B15" s="8">
        <v>40394</v>
      </c>
      <c r="C15" s="8">
        <v>40394.99998842592</v>
      </c>
      <c r="D15">
        <v>1367</v>
      </c>
      <c r="E15">
        <v>3</v>
      </c>
      <c r="F15">
        <v>79</v>
      </c>
      <c r="H15" s="10">
        <v>105327.435</v>
      </c>
      <c r="I15">
        <v>63669</v>
      </c>
      <c r="J15" s="8">
        <v>40402.73144675926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29"/>
  <sheetViews>
    <sheetView zoomScalePageLayoutView="0" workbookViewId="0" topLeftCell="A12">
      <selection activeCell="A20" sqref="A20"/>
    </sheetView>
  </sheetViews>
  <sheetFormatPr defaultColWidth="9.140625" defaultRowHeight="15"/>
  <cols>
    <col min="1" max="1" width="19.140625" style="0" bestFit="1" customWidth="1"/>
  </cols>
  <sheetData>
    <row r="1" ht="15">
      <c r="A1" t="s">
        <v>123</v>
      </c>
    </row>
    <row r="2" spans="1:106" ht="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3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  <c r="BX2" s="2" t="s">
        <v>75</v>
      </c>
      <c r="BY2" s="2" t="s">
        <v>76</v>
      </c>
      <c r="BZ2" s="2" t="s">
        <v>77</v>
      </c>
      <c r="CA2" s="2" t="s">
        <v>78</v>
      </c>
      <c r="CB2" s="2" t="s">
        <v>79</v>
      </c>
      <c r="CC2" s="2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</row>
    <row r="3" spans="1:101" ht="15">
      <c r="A3" t="s">
        <v>151</v>
      </c>
      <c r="B3">
        <v>13039.26</v>
      </c>
      <c r="C3">
        <v>2476.97</v>
      </c>
      <c r="D3">
        <v>24.4</v>
      </c>
      <c r="E3">
        <v>96</v>
      </c>
      <c r="F3">
        <v>31.59</v>
      </c>
      <c r="G3">
        <v>30.5799999999</v>
      </c>
      <c r="H3">
        <v>30.35</v>
      </c>
      <c r="I3">
        <v>29.4899999999</v>
      </c>
      <c r="J3">
        <v>28</v>
      </c>
      <c r="K3">
        <v>29.0799999999</v>
      </c>
      <c r="L3">
        <v>28.48</v>
      </c>
      <c r="M3">
        <v>26.91</v>
      </c>
      <c r="N3">
        <v>26.2899999999</v>
      </c>
      <c r="O3">
        <v>26.1</v>
      </c>
      <c r="P3">
        <v>25.9699999999</v>
      </c>
      <c r="Q3">
        <v>25.62</v>
      </c>
      <c r="R3">
        <v>25.1499999999</v>
      </c>
      <c r="S3">
        <v>26</v>
      </c>
      <c r="T3">
        <v>26.42</v>
      </c>
      <c r="U3">
        <v>25.53</v>
      </c>
      <c r="V3">
        <v>25.21</v>
      </c>
      <c r="W3">
        <v>24.62</v>
      </c>
      <c r="X3">
        <v>24.3999999999</v>
      </c>
      <c r="Y3">
        <v>24.76</v>
      </c>
      <c r="Z3">
        <v>24.7399999999</v>
      </c>
      <c r="AA3">
        <v>26.52</v>
      </c>
      <c r="AB3">
        <v>27.01</v>
      </c>
      <c r="AC3">
        <v>28.85</v>
      </c>
      <c r="AD3">
        <v>28.9499999999</v>
      </c>
      <c r="AE3">
        <v>30.18</v>
      </c>
      <c r="AF3">
        <v>30.37</v>
      </c>
      <c r="AG3">
        <v>30.32</v>
      </c>
      <c r="AH3">
        <v>31.17</v>
      </c>
      <c r="AI3">
        <v>32.07</v>
      </c>
      <c r="AJ3">
        <v>32.43</v>
      </c>
      <c r="AK3">
        <v>36.2299999999</v>
      </c>
      <c r="AL3">
        <v>34.7899999999</v>
      </c>
      <c r="AM3">
        <v>37.2999999999</v>
      </c>
      <c r="AN3">
        <v>42.6499999999</v>
      </c>
      <c r="AO3">
        <v>43.99</v>
      </c>
      <c r="AP3">
        <v>44.7199999999</v>
      </c>
      <c r="AQ3">
        <v>49.93</v>
      </c>
      <c r="AR3">
        <v>714.19</v>
      </c>
      <c r="AS3">
        <v>2476.9699999999</v>
      </c>
      <c r="AT3">
        <v>253.5999999999</v>
      </c>
      <c r="AU3">
        <v>58.6499999999</v>
      </c>
      <c r="AV3">
        <v>52.5399999999</v>
      </c>
      <c r="AW3">
        <v>54.3599999999</v>
      </c>
      <c r="AX3">
        <v>48.78</v>
      </c>
      <c r="AY3">
        <v>49.1099999999</v>
      </c>
      <c r="AZ3">
        <v>50.27</v>
      </c>
      <c r="BA3">
        <v>49.8299999999</v>
      </c>
      <c r="BB3">
        <v>54.5</v>
      </c>
      <c r="BC3">
        <v>50.35</v>
      </c>
      <c r="BD3">
        <v>78.37</v>
      </c>
      <c r="BE3">
        <v>91.1599999999</v>
      </c>
      <c r="BF3">
        <v>85.93</v>
      </c>
      <c r="BG3">
        <v>87.7999999999</v>
      </c>
      <c r="BH3">
        <v>88.2399999999</v>
      </c>
      <c r="BI3">
        <v>84.4599999999</v>
      </c>
      <c r="BJ3">
        <v>75.68</v>
      </c>
      <c r="BK3">
        <v>74.2199999999</v>
      </c>
      <c r="BL3">
        <v>111.56</v>
      </c>
      <c r="BM3">
        <v>746.24</v>
      </c>
      <c r="BN3">
        <v>1089.5599999999</v>
      </c>
      <c r="BO3">
        <v>239.6399999999</v>
      </c>
      <c r="BP3">
        <v>141.8899999999</v>
      </c>
      <c r="BQ3">
        <v>153.4</v>
      </c>
      <c r="BR3">
        <v>81.5699999999</v>
      </c>
      <c r="BS3">
        <v>220.62</v>
      </c>
      <c r="BT3">
        <v>1150.79</v>
      </c>
      <c r="BU3">
        <v>1494.43</v>
      </c>
      <c r="BV3">
        <v>111.66</v>
      </c>
      <c r="BW3">
        <v>76.6599999999</v>
      </c>
      <c r="BX3">
        <v>84.89</v>
      </c>
      <c r="BY3">
        <v>81.1299999999</v>
      </c>
      <c r="BZ3">
        <v>85.53</v>
      </c>
      <c r="CA3">
        <v>65.53</v>
      </c>
      <c r="CB3">
        <v>68.25</v>
      </c>
      <c r="CC3">
        <v>69.3799999999</v>
      </c>
      <c r="CD3">
        <v>127.5999999999</v>
      </c>
      <c r="CE3">
        <v>72.9399999999</v>
      </c>
      <c r="CF3">
        <v>71.6299999999</v>
      </c>
      <c r="CG3">
        <v>78.42</v>
      </c>
      <c r="CH3">
        <v>76.9699999999</v>
      </c>
      <c r="CI3">
        <v>72.95</v>
      </c>
      <c r="CJ3">
        <v>72.4599999999</v>
      </c>
      <c r="CK3">
        <v>72.89</v>
      </c>
      <c r="CL3">
        <v>72.65</v>
      </c>
      <c r="CM3">
        <v>76.2999999999</v>
      </c>
      <c r="CN3">
        <v>61.93</v>
      </c>
      <c r="CO3">
        <v>50.06</v>
      </c>
      <c r="CP3">
        <v>47.35</v>
      </c>
      <c r="CQ3">
        <v>46.2299999999</v>
      </c>
      <c r="CR3">
        <v>39.32</v>
      </c>
      <c r="CS3">
        <v>36.85</v>
      </c>
      <c r="CT3">
        <v>42.1099999999</v>
      </c>
      <c r="CU3">
        <v>40.82</v>
      </c>
      <c r="CV3">
        <v>38.6499999999</v>
      </c>
      <c r="CW3">
        <v>36.6199999999</v>
      </c>
    </row>
    <row r="6" spans="1:28" ht="15">
      <c r="A6" t="s">
        <v>109</v>
      </c>
      <c r="AB6" s="7"/>
    </row>
    <row r="7" spans="1:106" ht="1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2" t="s">
        <v>18</v>
      </c>
      <c r="T7" s="2" t="s">
        <v>19</v>
      </c>
      <c r="U7" s="2" t="s">
        <v>20</v>
      </c>
      <c r="V7" s="2" t="s">
        <v>21</v>
      </c>
      <c r="W7" s="2" t="s">
        <v>22</v>
      </c>
      <c r="X7" s="2" t="s">
        <v>23</v>
      </c>
      <c r="Y7" s="2" t="s">
        <v>24</v>
      </c>
      <c r="Z7" s="2" t="s">
        <v>25</v>
      </c>
      <c r="AA7" s="2" t="s">
        <v>26</v>
      </c>
      <c r="AB7" s="6" t="s">
        <v>27</v>
      </c>
      <c r="AC7" s="2" t="s">
        <v>28</v>
      </c>
      <c r="AD7" s="2" t="s">
        <v>29</v>
      </c>
      <c r="AE7" s="2" t="s">
        <v>30</v>
      </c>
      <c r="AF7" s="2" t="s">
        <v>31</v>
      </c>
      <c r="AG7" s="2" t="s">
        <v>32</v>
      </c>
      <c r="AH7" s="2" t="s">
        <v>33</v>
      </c>
      <c r="AI7" s="2" t="s">
        <v>34</v>
      </c>
      <c r="AJ7" s="2" t="s">
        <v>35</v>
      </c>
      <c r="AK7" s="2" t="s">
        <v>36</v>
      </c>
      <c r="AL7" s="2" t="s">
        <v>37</v>
      </c>
      <c r="AM7" s="2" t="s">
        <v>38</v>
      </c>
      <c r="AN7" s="2" t="s">
        <v>39</v>
      </c>
      <c r="AO7" s="2" t="s">
        <v>40</v>
      </c>
      <c r="AP7" s="2" t="s">
        <v>41</v>
      </c>
      <c r="AQ7" s="2" t="s">
        <v>42</v>
      </c>
      <c r="AR7" s="2" t="s">
        <v>43</v>
      </c>
      <c r="AS7" s="2" t="s">
        <v>44</v>
      </c>
      <c r="AT7" s="2" t="s">
        <v>45</v>
      </c>
      <c r="AU7" s="2" t="s">
        <v>46</v>
      </c>
      <c r="AV7" s="2" t="s">
        <v>47</v>
      </c>
      <c r="AW7" s="2" t="s">
        <v>48</v>
      </c>
      <c r="AX7" s="2" t="s">
        <v>49</v>
      </c>
      <c r="AY7" s="2" t="s">
        <v>50</v>
      </c>
      <c r="AZ7" s="2" t="s">
        <v>51</v>
      </c>
      <c r="BA7" s="2" t="s">
        <v>52</v>
      </c>
      <c r="BB7" s="2" t="s">
        <v>53</v>
      </c>
      <c r="BC7" s="2" t="s">
        <v>54</v>
      </c>
      <c r="BD7" s="2" t="s">
        <v>55</v>
      </c>
      <c r="BE7" s="2" t="s">
        <v>56</v>
      </c>
      <c r="BF7" s="2" t="s">
        <v>57</v>
      </c>
      <c r="BG7" s="2" t="s">
        <v>58</v>
      </c>
      <c r="BH7" s="2" t="s">
        <v>59</v>
      </c>
      <c r="BI7" s="2" t="s">
        <v>60</v>
      </c>
      <c r="BJ7" s="3" t="s">
        <v>61</v>
      </c>
      <c r="BK7" s="3" t="s">
        <v>62</v>
      </c>
      <c r="BL7" s="3" t="s">
        <v>63</v>
      </c>
      <c r="BM7" s="3" t="s">
        <v>64</v>
      </c>
      <c r="BN7" s="3" t="s">
        <v>65</v>
      </c>
      <c r="BO7" s="3" t="s">
        <v>66</v>
      </c>
      <c r="BP7" s="3" t="s">
        <v>67</v>
      </c>
      <c r="BQ7" s="3" t="s">
        <v>68</v>
      </c>
      <c r="BR7" s="3" t="s">
        <v>69</v>
      </c>
      <c r="BS7" s="3" t="s">
        <v>70</v>
      </c>
      <c r="BT7" s="3" t="s">
        <v>71</v>
      </c>
      <c r="BU7" s="3" t="s">
        <v>72</v>
      </c>
      <c r="BV7" s="3" t="s">
        <v>73</v>
      </c>
      <c r="BW7" s="3" t="s">
        <v>74</v>
      </c>
      <c r="BX7" s="3" t="s">
        <v>75</v>
      </c>
      <c r="BY7" s="3" t="s">
        <v>76</v>
      </c>
      <c r="BZ7" s="2" t="s">
        <v>77</v>
      </c>
      <c r="CA7" s="2" t="s">
        <v>78</v>
      </c>
      <c r="CB7" s="2" t="s">
        <v>79</v>
      </c>
      <c r="CC7" s="2" t="s">
        <v>80</v>
      </c>
      <c r="CD7" s="2" t="s">
        <v>81</v>
      </c>
      <c r="CE7" s="2" t="s">
        <v>82</v>
      </c>
      <c r="CF7" s="2" t="s">
        <v>83</v>
      </c>
      <c r="CG7" s="2" t="s">
        <v>84</v>
      </c>
      <c r="CH7" s="2" t="s">
        <v>85</v>
      </c>
      <c r="CI7" s="2" t="s">
        <v>86</v>
      </c>
      <c r="CJ7" s="2" t="s">
        <v>87</v>
      </c>
      <c r="CK7" s="2" t="s">
        <v>88</v>
      </c>
      <c r="CL7" s="2" t="s">
        <v>89</v>
      </c>
      <c r="CM7" s="2" t="s">
        <v>90</v>
      </c>
      <c r="CN7" s="2" t="s">
        <v>91</v>
      </c>
      <c r="CO7" s="2" t="s">
        <v>92</v>
      </c>
      <c r="CP7" s="2" t="s">
        <v>93</v>
      </c>
      <c r="CQ7" s="2" t="s">
        <v>94</v>
      </c>
      <c r="CR7" s="2" t="s">
        <v>95</v>
      </c>
      <c r="CS7" s="2" t="s">
        <v>96</v>
      </c>
      <c r="CT7" s="2" t="s">
        <v>97</v>
      </c>
      <c r="CU7" s="2" t="s">
        <v>98</v>
      </c>
      <c r="CV7" s="2" t="s">
        <v>99</v>
      </c>
      <c r="CW7" s="2" t="s">
        <v>100</v>
      </c>
      <c r="CX7" s="2" t="s">
        <v>101</v>
      </c>
      <c r="CY7" s="2" t="s">
        <v>102</v>
      </c>
      <c r="CZ7" s="2" t="s">
        <v>103</v>
      </c>
      <c r="DA7" s="2" t="s">
        <v>104</v>
      </c>
      <c r="DB7" s="2" t="s">
        <v>105</v>
      </c>
    </row>
    <row r="8" spans="1:106" ht="15">
      <c r="A8" t="s">
        <v>149</v>
      </c>
      <c r="B8">
        <v>2266.560821</v>
      </c>
      <c r="C8">
        <v>90.756917</v>
      </c>
      <c r="D8">
        <v>0</v>
      </c>
      <c r="E8">
        <v>96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1.3046119999</v>
      </c>
      <c r="BB8">
        <v>5.3201049999</v>
      </c>
      <c r="BC8">
        <v>12.0098089999</v>
      </c>
      <c r="BD8">
        <v>24.7060049999</v>
      </c>
      <c r="BE8">
        <v>76.0146199999</v>
      </c>
      <c r="BF8">
        <v>89.8693609999</v>
      </c>
      <c r="BG8">
        <v>90.756917</v>
      </c>
      <c r="BH8">
        <v>88.55821</v>
      </c>
      <c r="BI8">
        <v>87.0893569999</v>
      </c>
      <c r="BJ8">
        <v>86.6366319999</v>
      </c>
      <c r="BK8">
        <v>85.0910319999</v>
      </c>
      <c r="BL8">
        <v>79.3130469999</v>
      </c>
      <c r="BM8">
        <v>85.144998</v>
      </c>
      <c r="BN8">
        <v>81.951875</v>
      </c>
      <c r="BO8">
        <v>77.370508</v>
      </c>
      <c r="BP8">
        <v>85.2939149999</v>
      </c>
      <c r="BQ8">
        <v>85.8598679999</v>
      </c>
      <c r="BR8">
        <v>85.8175469999</v>
      </c>
      <c r="BS8">
        <v>89.416741</v>
      </c>
      <c r="BT8">
        <v>88.340964</v>
      </c>
      <c r="BU8">
        <v>87.6228559999</v>
      </c>
      <c r="BV8">
        <v>88.9985859999</v>
      </c>
      <c r="BW8">
        <v>89.0573029999</v>
      </c>
      <c r="BX8">
        <v>88.2771999999</v>
      </c>
      <c r="BY8">
        <v>88.9913629999</v>
      </c>
      <c r="BZ8">
        <v>87.5752809999</v>
      </c>
      <c r="CA8">
        <v>80.440776</v>
      </c>
      <c r="CB8">
        <v>80.231807</v>
      </c>
      <c r="CC8">
        <v>86.6296469999</v>
      </c>
      <c r="CD8">
        <v>55.768898</v>
      </c>
      <c r="CE8">
        <v>22.663691</v>
      </c>
      <c r="CF8">
        <v>4.43729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DB8">
        <v>40401.73082175926</v>
      </c>
    </row>
    <row r="9" spans="1:101" s="4" customFormat="1" ht="15">
      <c r="A9" s="4" t="s">
        <v>110</v>
      </c>
      <c r="F9" s="4">
        <f>71/4</f>
        <v>17.75</v>
      </c>
      <c r="G9" s="4">
        <f aca="true" t="shared" si="0" ref="G9:BR9">71/4</f>
        <v>17.75</v>
      </c>
      <c r="H9" s="4">
        <f t="shared" si="0"/>
        <v>17.75</v>
      </c>
      <c r="I9" s="4">
        <f t="shared" si="0"/>
        <v>17.75</v>
      </c>
      <c r="J9" s="4">
        <f t="shared" si="0"/>
        <v>17.75</v>
      </c>
      <c r="K9" s="4">
        <f t="shared" si="0"/>
        <v>17.75</v>
      </c>
      <c r="L9" s="4">
        <f t="shared" si="0"/>
        <v>17.75</v>
      </c>
      <c r="M9" s="4">
        <f t="shared" si="0"/>
        <v>17.75</v>
      </c>
      <c r="N9" s="4">
        <f t="shared" si="0"/>
        <v>17.75</v>
      </c>
      <c r="O9" s="4">
        <f t="shared" si="0"/>
        <v>17.75</v>
      </c>
      <c r="P9" s="4">
        <f t="shared" si="0"/>
        <v>17.75</v>
      </c>
      <c r="Q9" s="4">
        <f t="shared" si="0"/>
        <v>17.75</v>
      </c>
      <c r="R9" s="4">
        <f t="shared" si="0"/>
        <v>17.75</v>
      </c>
      <c r="S9" s="4">
        <f t="shared" si="0"/>
        <v>17.75</v>
      </c>
      <c r="T9" s="4">
        <f t="shared" si="0"/>
        <v>17.75</v>
      </c>
      <c r="U9" s="4">
        <f t="shared" si="0"/>
        <v>17.75</v>
      </c>
      <c r="V9" s="4">
        <f t="shared" si="0"/>
        <v>17.75</v>
      </c>
      <c r="W9" s="4">
        <f t="shared" si="0"/>
        <v>17.75</v>
      </c>
      <c r="X9" s="4">
        <f t="shared" si="0"/>
        <v>17.75</v>
      </c>
      <c r="Y9" s="4">
        <f t="shared" si="0"/>
        <v>17.75</v>
      </c>
      <c r="Z9" s="4">
        <f t="shared" si="0"/>
        <v>17.75</v>
      </c>
      <c r="AA9" s="4">
        <f t="shared" si="0"/>
        <v>17.75</v>
      </c>
      <c r="AB9" s="4">
        <f t="shared" si="0"/>
        <v>17.75</v>
      </c>
      <c r="AC9" s="4">
        <f t="shared" si="0"/>
        <v>17.75</v>
      </c>
      <c r="AD9" s="4">
        <f t="shared" si="0"/>
        <v>17.75</v>
      </c>
      <c r="AE9" s="4">
        <f t="shared" si="0"/>
        <v>17.75</v>
      </c>
      <c r="AF9" s="4">
        <f t="shared" si="0"/>
        <v>17.75</v>
      </c>
      <c r="AG9" s="4">
        <f t="shared" si="0"/>
        <v>17.75</v>
      </c>
      <c r="AH9" s="4">
        <f t="shared" si="0"/>
        <v>17.75</v>
      </c>
      <c r="AI9" s="4">
        <f t="shared" si="0"/>
        <v>17.75</v>
      </c>
      <c r="AJ9" s="4">
        <f t="shared" si="0"/>
        <v>17.75</v>
      </c>
      <c r="AK9" s="4">
        <f t="shared" si="0"/>
        <v>17.75</v>
      </c>
      <c r="AL9" s="4">
        <f t="shared" si="0"/>
        <v>17.75</v>
      </c>
      <c r="AM9" s="4">
        <f t="shared" si="0"/>
        <v>17.75</v>
      </c>
      <c r="AN9" s="4">
        <f t="shared" si="0"/>
        <v>17.75</v>
      </c>
      <c r="AO9" s="4">
        <f t="shared" si="0"/>
        <v>17.75</v>
      </c>
      <c r="AP9" s="4">
        <f t="shared" si="0"/>
        <v>17.75</v>
      </c>
      <c r="AQ9" s="4">
        <f t="shared" si="0"/>
        <v>17.75</v>
      </c>
      <c r="AR9" s="4">
        <f t="shared" si="0"/>
        <v>17.75</v>
      </c>
      <c r="AS9" s="4">
        <f t="shared" si="0"/>
        <v>17.75</v>
      </c>
      <c r="AT9" s="4">
        <f t="shared" si="0"/>
        <v>17.75</v>
      </c>
      <c r="AU9" s="4">
        <f t="shared" si="0"/>
        <v>17.75</v>
      </c>
      <c r="AV9" s="4">
        <f t="shared" si="0"/>
        <v>17.75</v>
      </c>
      <c r="AW9" s="4">
        <f t="shared" si="0"/>
        <v>17.75</v>
      </c>
      <c r="AX9" s="4">
        <f t="shared" si="0"/>
        <v>17.75</v>
      </c>
      <c r="AY9" s="4">
        <f t="shared" si="0"/>
        <v>17.75</v>
      </c>
      <c r="AZ9" s="4">
        <f t="shared" si="0"/>
        <v>17.75</v>
      </c>
      <c r="BA9" s="4">
        <f t="shared" si="0"/>
        <v>17.75</v>
      </c>
      <c r="BB9" s="4">
        <f t="shared" si="0"/>
        <v>17.75</v>
      </c>
      <c r="BC9" s="4">
        <f t="shared" si="0"/>
        <v>17.75</v>
      </c>
      <c r="BD9" s="4">
        <f t="shared" si="0"/>
        <v>17.75</v>
      </c>
      <c r="BE9" s="4">
        <f t="shared" si="0"/>
        <v>17.75</v>
      </c>
      <c r="BF9" s="4">
        <f t="shared" si="0"/>
        <v>17.75</v>
      </c>
      <c r="BG9" s="4">
        <f t="shared" si="0"/>
        <v>17.75</v>
      </c>
      <c r="BH9" s="4">
        <f t="shared" si="0"/>
        <v>17.75</v>
      </c>
      <c r="BI9" s="4">
        <f t="shared" si="0"/>
        <v>17.75</v>
      </c>
      <c r="BJ9" s="4">
        <f t="shared" si="0"/>
        <v>17.75</v>
      </c>
      <c r="BK9" s="4">
        <f t="shared" si="0"/>
        <v>17.75</v>
      </c>
      <c r="BL9" s="4">
        <f t="shared" si="0"/>
        <v>17.75</v>
      </c>
      <c r="BM9" s="4">
        <f t="shared" si="0"/>
        <v>17.75</v>
      </c>
      <c r="BN9" s="4">
        <f t="shared" si="0"/>
        <v>17.75</v>
      </c>
      <c r="BO9" s="4">
        <f t="shared" si="0"/>
        <v>17.75</v>
      </c>
      <c r="BP9" s="4">
        <f t="shared" si="0"/>
        <v>17.75</v>
      </c>
      <c r="BQ9" s="4">
        <f t="shared" si="0"/>
        <v>17.75</v>
      </c>
      <c r="BR9" s="4">
        <f t="shared" si="0"/>
        <v>17.75</v>
      </c>
      <c r="BS9" s="4">
        <f aca="true" t="shared" si="1" ref="BS9:CW9">71/4</f>
        <v>17.75</v>
      </c>
      <c r="BT9" s="4">
        <f t="shared" si="1"/>
        <v>17.75</v>
      </c>
      <c r="BU9" s="4">
        <f t="shared" si="1"/>
        <v>17.75</v>
      </c>
      <c r="BV9" s="4">
        <f t="shared" si="1"/>
        <v>17.75</v>
      </c>
      <c r="BW9" s="4">
        <f t="shared" si="1"/>
        <v>17.75</v>
      </c>
      <c r="BX9" s="4">
        <f t="shared" si="1"/>
        <v>17.75</v>
      </c>
      <c r="BY9" s="4">
        <f t="shared" si="1"/>
        <v>17.75</v>
      </c>
      <c r="BZ9" s="4">
        <f t="shared" si="1"/>
        <v>17.75</v>
      </c>
      <c r="CA9" s="4">
        <f t="shared" si="1"/>
        <v>17.75</v>
      </c>
      <c r="CB9" s="4">
        <f t="shared" si="1"/>
        <v>17.75</v>
      </c>
      <c r="CC9" s="4">
        <f t="shared" si="1"/>
        <v>17.75</v>
      </c>
      <c r="CD9" s="4">
        <f t="shared" si="1"/>
        <v>17.75</v>
      </c>
      <c r="CE9" s="4">
        <f t="shared" si="1"/>
        <v>17.75</v>
      </c>
      <c r="CF9" s="4">
        <f t="shared" si="1"/>
        <v>17.75</v>
      </c>
      <c r="CG9" s="4">
        <f t="shared" si="1"/>
        <v>17.75</v>
      </c>
      <c r="CH9" s="4">
        <f t="shared" si="1"/>
        <v>17.75</v>
      </c>
      <c r="CI9" s="4">
        <f t="shared" si="1"/>
        <v>17.75</v>
      </c>
      <c r="CJ9" s="4">
        <f t="shared" si="1"/>
        <v>17.75</v>
      </c>
      <c r="CK9" s="4">
        <f t="shared" si="1"/>
        <v>17.75</v>
      </c>
      <c r="CL9" s="4">
        <f t="shared" si="1"/>
        <v>17.75</v>
      </c>
      <c r="CM9" s="4">
        <f t="shared" si="1"/>
        <v>17.75</v>
      </c>
      <c r="CN9" s="4">
        <f t="shared" si="1"/>
        <v>17.75</v>
      </c>
      <c r="CO9" s="4">
        <f t="shared" si="1"/>
        <v>17.75</v>
      </c>
      <c r="CP9" s="4">
        <f t="shared" si="1"/>
        <v>17.75</v>
      </c>
      <c r="CQ9" s="4">
        <f t="shared" si="1"/>
        <v>17.75</v>
      </c>
      <c r="CR9" s="4">
        <f t="shared" si="1"/>
        <v>17.75</v>
      </c>
      <c r="CS9" s="4">
        <f t="shared" si="1"/>
        <v>17.75</v>
      </c>
      <c r="CT9" s="4">
        <f t="shared" si="1"/>
        <v>17.75</v>
      </c>
      <c r="CU9" s="4">
        <f t="shared" si="1"/>
        <v>17.75</v>
      </c>
      <c r="CV9" s="4">
        <f t="shared" si="1"/>
        <v>17.75</v>
      </c>
      <c r="CW9" s="4">
        <f t="shared" si="1"/>
        <v>17.75</v>
      </c>
    </row>
    <row r="12" ht="15">
      <c r="A12" t="s">
        <v>107</v>
      </c>
    </row>
    <row r="13" spans="1:106" ht="15">
      <c r="A13" s="1" t="s">
        <v>0</v>
      </c>
      <c r="B13" s="2" t="s">
        <v>1</v>
      </c>
      <c r="C13" s="2" t="s">
        <v>2</v>
      </c>
      <c r="D13" s="2" t="s">
        <v>3</v>
      </c>
      <c r="E13" s="2" t="s">
        <v>4</v>
      </c>
      <c r="F13" s="2" t="s">
        <v>5</v>
      </c>
      <c r="G13" s="2" t="s">
        <v>6</v>
      </c>
      <c r="H13" s="2" t="s">
        <v>7</v>
      </c>
      <c r="I13" s="2" t="s">
        <v>8</v>
      </c>
      <c r="J13" s="2" t="s">
        <v>9</v>
      </c>
      <c r="K13" s="2" t="s">
        <v>10</v>
      </c>
      <c r="L13" s="2" t="s">
        <v>11</v>
      </c>
      <c r="M13" s="2" t="s">
        <v>12</v>
      </c>
      <c r="N13" s="2" t="s">
        <v>13</v>
      </c>
      <c r="O13" s="2" t="s">
        <v>14</v>
      </c>
      <c r="P13" s="2" t="s">
        <v>15</v>
      </c>
      <c r="Q13" s="2" t="s">
        <v>16</v>
      </c>
      <c r="R13" s="2" t="s">
        <v>17</v>
      </c>
      <c r="S13" s="2" t="s">
        <v>18</v>
      </c>
      <c r="T13" s="2" t="s">
        <v>19</v>
      </c>
      <c r="U13" s="2" t="s">
        <v>20</v>
      </c>
      <c r="V13" s="2" t="s">
        <v>21</v>
      </c>
      <c r="W13" s="2" t="s">
        <v>22</v>
      </c>
      <c r="X13" s="2" t="s">
        <v>23</v>
      </c>
      <c r="Y13" s="2" t="s">
        <v>24</v>
      </c>
      <c r="Z13" s="2" t="s">
        <v>25</v>
      </c>
      <c r="AA13" s="2" t="s">
        <v>26</v>
      </c>
      <c r="AB13" s="3" t="s">
        <v>27</v>
      </c>
      <c r="AC13" s="2" t="s">
        <v>28</v>
      </c>
      <c r="AD13" s="2" t="s">
        <v>29</v>
      </c>
      <c r="AE13" s="2" t="s">
        <v>30</v>
      </c>
      <c r="AF13" s="2" t="s">
        <v>31</v>
      </c>
      <c r="AG13" s="2" t="s">
        <v>32</v>
      </c>
      <c r="AH13" s="2" t="s">
        <v>33</v>
      </c>
      <c r="AI13" s="2" t="s">
        <v>34</v>
      </c>
      <c r="AJ13" s="2" t="s">
        <v>35</v>
      </c>
      <c r="AK13" s="2" t="s">
        <v>36</v>
      </c>
      <c r="AL13" s="2" t="s">
        <v>37</v>
      </c>
      <c r="AM13" s="2" t="s">
        <v>38</v>
      </c>
      <c r="AN13" s="2" t="s">
        <v>39</v>
      </c>
      <c r="AO13" s="2" t="s">
        <v>40</v>
      </c>
      <c r="AP13" s="2" t="s">
        <v>41</v>
      </c>
      <c r="AQ13" s="2" t="s">
        <v>42</v>
      </c>
      <c r="AR13" s="2" t="s">
        <v>43</v>
      </c>
      <c r="AS13" s="2" t="s">
        <v>44</v>
      </c>
      <c r="AT13" s="2" t="s">
        <v>45</v>
      </c>
      <c r="AU13" s="2" t="s">
        <v>46</v>
      </c>
      <c r="AV13" s="2" t="s">
        <v>47</v>
      </c>
      <c r="AW13" s="2" t="s">
        <v>48</v>
      </c>
      <c r="AX13" s="2" t="s">
        <v>49</v>
      </c>
      <c r="AY13" s="2" t="s">
        <v>50</v>
      </c>
      <c r="AZ13" s="2" t="s">
        <v>51</v>
      </c>
      <c r="BA13" s="2" t="s">
        <v>52</v>
      </c>
      <c r="BB13" s="2" t="s">
        <v>53</v>
      </c>
      <c r="BC13" s="2" t="s">
        <v>54</v>
      </c>
      <c r="BD13" s="2" t="s">
        <v>55</v>
      </c>
      <c r="BE13" s="2" t="s">
        <v>56</v>
      </c>
      <c r="BF13" s="2" t="s">
        <v>57</v>
      </c>
      <c r="BG13" s="2" t="s">
        <v>58</v>
      </c>
      <c r="BH13" s="2" t="s">
        <v>59</v>
      </c>
      <c r="BI13" s="2" t="s">
        <v>60</v>
      </c>
      <c r="BJ13" s="2" t="s">
        <v>61</v>
      </c>
      <c r="BK13" s="2" t="s">
        <v>62</v>
      </c>
      <c r="BL13" s="2" t="s">
        <v>63</v>
      </c>
      <c r="BM13" s="2" t="s">
        <v>64</v>
      </c>
      <c r="BN13" s="2" t="s">
        <v>65</v>
      </c>
      <c r="BO13" s="2" t="s">
        <v>66</v>
      </c>
      <c r="BP13" s="2" t="s">
        <v>67</v>
      </c>
      <c r="BQ13" s="2" t="s">
        <v>68</v>
      </c>
      <c r="BR13" s="2" t="s">
        <v>69</v>
      </c>
      <c r="BS13" s="2" t="s">
        <v>70</v>
      </c>
      <c r="BT13" s="2" t="s">
        <v>71</v>
      </c>
      <c r="BU13" s="2" t="s">
        <v>72</v>
      </c>
      <c r="BV13" s="2" t="s">
        <v>73</v>
      </c>
      <c r="BW13" s="2" t="s">
        <v>74</v>
      </c>
      <c r="BX13" s="2" t="s">
        <v>75</v>
      </c>
      <c r="BY13" s="2" t="s">
        <v>76</v>
      </c>
      <c r="BZ13" s="2" t="s">
        <v>77</v>
      </c>
      <c r="CA13" s="2" t="s">
        <v>78</v>
      </c>
      <c r="CB13" s="2" t="s">
        <v>79</v>
      </c>
      <c r="CC13" s="2" t="s">
        <v>80</v>
      </c>
      <c r="CD13" s="2" t="s">
        <v>81</v>
      </c>
      <c r="CE13" s="2" t="s">
        <v>82</v>
      </c>
      <c r="CF13" s="2" t="s">
        <v>83</v>
      </c>
      <c r="CG13" s="2" t="s">
        <v>84</v>
      </c>
      <c r="CH13" s="2" t="s">
        <v>85</v>
      </c>
      <c r="CI13" s="2" t="s">
        <v>86</v>
      </c>
      <c r="CJ13" s="2" t="s">
        <v>87</v>
      </c>
      <c r="CK13" s="2" t="s">
        <v>88</v>
      </c>
      <c r="CL13" s="2" t="s">
        <v>89</v>
      </c>
      <c r="CM13" s="2" t="s">
        <v>90</v>
      </c>
      <c r="CN13" s="2" t="s">
        <v>91</v>
      </c>
      <c r="CO13" s="2" t="s">
        <v>92</v>
      </c>
      <c r="CP13" s="2" t="s">
        <v>93</v>
      </c>
      <c r="CQ13" s="2" t="s">
        <v>94</v>
      </c>
      <c r="CR13" s="2" t="s">
        <v>95</v>
      </c>
      <c r="CS13" s="2" t="s">
        <v>96</v>
      </c>
      <c r="CT13" s="2" t="s">
        <v>97</v>
      </c>
      <c r="CU13" s="2" t="s">
        <v>98</v>
      </c>
      <c r="CV13" s="2" t="s">
        <v>99</v>
      </c>
      <c r="CW13" s="2" t="s">
        <v>100</v>
      </c>
      <c r="CX13" s="2" t="s">
        <v>101</v>
      </c>
      <c r="CY13" s="2" t="s">
        <v>102</v>
      </c>
      <c r="CZ13" s="2" t="s">
        <v>103</v>
      </c>
      <c r="DA13" s="2" t="s">
        <v>104</v>
      </c>
      <c r="DB13" s="2" t="s">
        <v>105</v>
      </c>
    </row>
    <row r="14" spans="1:106" ht="15">
      <c r="A14" t="s">
        <v>152</v>
      </c>
      <c r="B14">
        <v>1343.92190319383</v>
      </c>
      <c r="C14">
        <v>48.4141271797042</v>
      </c>
      <c r="D14">
        <v>0</v>
      </c>
      <c r="E14">
        <v>96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46.8981065201</v>
      </c>
      <c r="BE14">
        <v>47.6822012009</v>
      </c>
      <c r="BF14">
        <v>48.3505842958</v>
      </c>
      <c r="BG14">
        <v>48.4141271797</v>
      </c>
      <c r="BH14">
        <v>48.2629150623</v>
      </c>
      <c r="BI14">
        <v>48.173947929</v>
      </c>
      <c r="BJ14">
        <v>48.1485891807</v>
      </c>
      <c r="BK14">
        <v>48.066427844</v>
      </c>
      <c r="BL14">
        <v>47.8001363548</v>
      </c>
      <c r="BM14">
        <v>48.0692247265</v>
      </c>
      <c r="BN14">
        <v>47.9131948722</v>
      </c>
      <c r="BO14">
        <v>47.7272943639</v>
      </c>
      <c r="BP14">
        <v>48.0769697117</v>
      </c>
      <c r="BQ14">
        <v>48.106763028</v>
      </c>
      <c r="BR14">
        <v>48.1045156751</v>
      </c>
      <c r="BS14">
        <v>48.3194687958</v>
      </c>
      <c r="BT14">
        <v>48.2491276101</v>
      </c>
      <c r="BU14">
        <v>48.2050951736</v>
      </c>
      <c r="BV14">
        <v>48.2915154283</v>
      </c>
      <c r="BW14">
        <v>48.2953941412</v>
      </c>
      <c r="BX14">
        <v>48.2451216027</v>
      </c>
      <c r="BY14">
        <v>48.291039348300004</v>
      </c>
      <c r="BZ14">
        <v>48.2022628117</v>
      </c>
      <c r="CA14">
        <v>47.8465619248</v>
      </c>
      <c r="CB14">
        <v>47.8377403088</v>
      </c>
      <c r="CC14">
        <v>48.1482057516</v>
      </c>
      <c r="CD14">
        <v>47.3252652969</v>
      </c>
      <c r="CE14">
        <v>46.870107054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DB14">
        <v>40402.7309375</v>
      </c>
    </row>
    <row r="16" ht="15">
      <c r="A16" t="s">
        <v>128</v>
      </c>
    </row>
    <row r="17" spans="1:106" ht="15">
      <c r="A17" s="1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2" t="s">
        <v>8</v>
      </c>
      <c r="J17" s="2" t="s">
        <v>9</v>
      </c>
      <c r="K17" s="2" t="s">
        <v>10</v>
      </c>
      <c r="L17" s="2" t="s">
        <v>11</v>
      </c>
      <c r="M17" s="2" t="s">
        <v>12</v>
      </c>
      <c r="N17" s="2" t="s">
        <v>13</v>
      </c>
      <c r="O17" s="2" t="s">
        <v>14</v>
      </c>
      <c r="P17" s="2" t="s">
        <v>15</v>
      </c>
      <c r="Q17" s="2" t="s">
        <v>16</v>
      </c>
      <c r="R17" s="2" t="s">
        <v>17</v>
      </c>
      <c r="S17" s="2" t="s">
        <v>18</v>
      </c>
      <c r="T17" s="2" t="s">
        <v>19</v>
      </c>
      <c r="U17" s="2" t="s">
        <v>20</v>
      </c>
      <c r="V17" s="2" t="s">
        <v>21</v>
      </c>
      <c r="W17" s="2" t="s">
        <v>22</v>
      </c>
      <c r="X17" s="2" t="s">
        <v>23</v>
      </c>
      <c r="Y17" s="2" t="s">
        <v>24</v>
      </c>
      <c r="Z17" s="2" t="s">
        <v>25</v>
      </c>
      <c r="AA17" s="2" t="s">
        <v>26</v>
      </c>
      <c r="AB17" s="3" t="s">
        <v>27</v>
      </c>
      <c r="AC17" s="2" t="s">
        <v>28</v>
      </c>
      <c r="AD17" s="2" t="s">
        <v>29</v>
      </c>
      <c r="AE17" s="2" t="s">
        <v>30</v>
      </c>
      <c r="AF17" s="2" t="s">
        <v>31</v>
      </c>
      <c r="AG17" s="2" t="s">
        <v>32</v>
      </c>
      <c r="AH17" s="2" t="s">
        <v>33</v>
      </c>
      <c r="AI17" s="2" t="s">
        <v>34</v>
      </c>
      <c r="AJ17" s="2" t="s">
        <v>35</v>
      </c>
      <c r="AK17" s="2" t="s">
        <v>36</v>
      </c>
      <c r="AL17" s="2" t="s">
        <v>37</v>
      </c>
      <c r="AM17" s="2" t="s">
        <v>38</v>
      </c>
      <c r="AN17" s="2" t="s">
        <v>39</v>
      </c>
      <c r="AO17" s="2" t="s">
        <v>40</v>
      </c>
      <c r="AP17" s="2" t="s">
        <v>41</v>
      </c>
      <c r="AQ17" s="2" t="s">
        <v>42</v>
      </c>
      <c r="AR17" s="2" t="s">
        <v>43</v>
      </c>
      <c r="AS17" s="2" t="s">
        <v>44</v>
      </c>
      <c r="AT17" s="2" t="s">
        <v>45</v>
      </c>
      <c r="AU17" s="2" t="s">
        <v>46</v>
      </c>
      <c r="AV17" s="2" t="s">
        <v>47</v>
      </c>
      <c r="AW17" s="2" t="s">
        <v>48</v>
      </c>
      <c r="AX17" s="2" t="s">
        <v>49</v>
      </c>
      <c r="AY17" s="2" t="s">
        <v>50</v>
      </c>
      <c r="AZ17" s="2" t="s">
        <v>51</v>
      </c>
      <c r="BA17" s="2" t="s">
        <v>52</v>
      </c>
      <c r="BB17" s="2" t="s">
        <v>53</v>
      </c>
      <c r="BC17" s="2" t="s">
        <v>54</v>
      </c>
      <c r="BD17" s="2" t="s">
        <v>55</v>
      </c>
      <c r="BE17" s="2" t="s">
        <v>56</v>
      </c>
      <c r="BF17" s="2" t="s">
        <v>57</v>
      </c>
      <c r="BG17" s="2" t="s">
        <v>58</v>
      </c>
      <c r="BH17" s="2" t="s">
        <v>59</v>
      </c>
      <c r="BI17" s="2" t="s">
        <v>60</v>
      </c>
      <c r="BJ17" s="2" t="s">
        <v>61</v>
      </c>
      <c r="BK17" s="2" t="s">
        <v>62</v>
      </c>
      <c r="BL17" s="2" t="s">
        <v>63</v>
      </c>
      <c r="BM17" s="2" t="s">
        <v>64</v>
      </c>
      <c r="BN17" s="2" t="s">
        <v>65</v>
      </c>
      <c r="BO17" s="2" t="s">
        <v>66</v>
      </c>
      <c r="BP17" s="2" t="s">
        <v>67</v>
      </c>
      <c r="BQ17" s="2" t="s">
        <v>68</v>
      </c>
      <c r="BR17" s="2" t="s">
        <v>69</v>
      </c>
      <c r="BS17" s="2" t="s">
        <v>70</v>
      </c>
      <c r="BT17" s="2" t="s">
        <v>71</v>
      </c>
      <c r="BU17" s="2" t="s">
        <v>72</v>
      </c>
      <c r="BV17" s="2" t="s">
        <v>73</v>
      </c>
      <c r="BW17" s="2" t="s">
        <v>74</v>
      </c>
      <c r="BX17" s="2" t="s">
        <v>75</v>
      </c>
      <c r="BY17" s="2" t="s">
        <v>76</v>
      </c>
      <c r="BZ17" s="2" t="s">
        <v>77</v>
      </c>
      <c r="CA17" s="2" t="s">
        <v>78</v>
      </c>
      <c r="CB17" s="2" t="s">
        <v>79</v>
      </c>
      <c r="CC17" s="2" t="s">
        <v>80</v>
      </c>
      <c r="CD17" s="2" t="s">
        <v>81</v>
      </c>
      <c r="CE17" s="2" t="s">
        <v>82</v>
      </c>
      <c r="CF17" s="2" t="s">
        <v>83</v>
      </c>
      <c r="CG17" s="2" t="s">
        <v>84</v>
      </c>
      <c r="CH17" s="2" t="s">
        <v>85</v>
      </c>
      <c r="CI17" s="2" t="s">
        <v>86</v>
      </c>
      <c r="CJ17" s="2" t="s">
        <v>87</v>
      </c>
      <c r="CK17" s="2" t="s">
        <v>88</v>
      </c>
      <c r="CL17" s="2" t="s">
        <v>89</v>
      </c>
      <c r="CM17" s="2" t="s">
        <v>90</v>
      </c>
      <c r="CN17" s="2" t="s">
        <v>91</v>
      </c>
      <c r="CO17" s="2" t="s">
        <v>92</v>
      </c>
      <c r="CP17" s="2" t="s">
        <v>93</v>
      </c>
      <c r="CQ17" s="2" t="s">
        <v>94</v>
      </c>
      <c r="CR17" s="2" t="s">
        <v>95</v>
      </c>
      <c r="CS17" s="2" t="s">
        <v>96</v>
      </c>
      <c r="CT17" s="2" t="s">
        <v>97</v>
      </c>
      <c r="CU17" s="2" t="s">
        <v>98</v>
      </c>
      <c r="CV17" s="2" t="s">
        <v>99</v>
      </c>
      <c r="CW17" s="2" t="s">
        <v>100</v>
      </c>
      <c r="CX17" s="2" t="s">
        <v>101</v>
      </c>
      <c r="CY17" s="2" t="s">
        <v>102</v>
      </c>
      <c r="CZ17" s="2" t="s">
        <v>103</v>
      </c>
      <c r="DA17" s="2" t="s">
        <v>104</v>
      </c>
      <c r="DB17" s="2" t="s">
        <v>105</v>
      </c>
    </row>
    <row r="18" spans="1:101" ht="15">
      <c r="A18" t="s">
        <v>125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5">
      <c r="A19" t="s">
        <v>126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</row>
    <row r="20" spans="1:101" ht="15">
      <c r="A20" t="s">
        <v>127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</row>
    <row r="24" spans="1:77" ht="15">
      <c r="A24" t="s">
        <v>129</v>
      </c>
      <c r="B24" s="5">
        <f>SUM(F24:CW24)</f>
        <v>351430.7329563494</v>
      </c>
      <c r="BJ24">
        <f>(MAX(0,BJ8-BJ9)*BJ3)-(MAX(0,BJ8-BJ9)*BJ14)</f>
        <v>1896.5461655471845</v>
      </c>
      <c r="BK24">
        <f aca="true" t="shared" si="2" ref="BK24:BY24">(MAX(0,BK8-BK9)*BK3)-(MAX(0,BK8-BK9)*BK14)</f>
        <v>1761.2085394621554</v>
      </c>
      <c r="BL24">
        <f t="shared" si="2"/>
        <v>3925.251482296663</v>
      </c>
      <c r="BM24">
        <f t="shared" si="2"/>
        <v>47053.21800321598</v>
      </c>
      <c r="BN24">
        <f t="shared" si="2"/>
        <v>66875.67797695796</v>
      </c>
      <c r="BO24">
        <f t="shared" si="2"/>
        <v>11441.933001672784</v>
      </c>
      <c r="BP24">
        <f t="shared" si="2"/>
        <v>6336.499343669225</v>
      </c>
      <c r="BQ24">
        <f t="shared" si="2"/>
        <v>7171.508471445111</v>
      </c>
      <c r="BR24">
        <f t="shared" si="2"/>
        <v>2277.9134271527414</v>
      </c>
      <c r="BS24">
        <f t="shared" si="2"/>
        <v>12348.21754397382</v>
      </c>
      <c r="BT24">
        <f t="shared" si="2"/>
        <v>77829.42303140402</v>
      </c>
      <c r="BU24">
        <f t="shared" si="2"/>
        <v>101051.86451840412</v>
      </c>
      <c r="BV24">
        <f t="shared" si="2"/>
        <v>4514.914922690104</v>
      </c>
      <c r="BW24">
        <f t="shared" si="2"/>
        <v>2022.603544439059</v>
      </c>
      <c r="BX24">
        <f t="shared" si="2"/>
        <v>2584.460667698392</v>
      </c>
      <c r="BY24">
        <f t="shared" si="2"/>
        <v>2339.492316320068</v>
      </c>
    </row>
    <row r="28" spans="1:10" ht="15">
      <c r="A28" s="2" t="s">
        <v>114</v>
      </c>
      <c r="B28" s="2" t="s">
        <v>115</v>
      </c>
      <c r="C28" s="2" t="s">
        <v>116</v>
      </c>
      <c r="D28" s="2" t="s">
        <v>117</v>
      </c>
      <c r="E28" s="2" t="s">
        <v>118</v>
      </c>
      <c r="F28" s="2" t="s">
        <v>119</v>
      </c>
      <c r="G28" s="2" t="s">
        <v>120</v>
      </c>
      <c r="H28" s="2" t="s">
        <v>121</v>
      </c>
      <c r="I28" s="2" t="s">
        <v>122</v>
      </c>
      <c r="J28" s="2" t="s">
        <v>105</v>
      </c>
    </row>
    <row r="29" spans="1:10" ht="15">
      <c r="A29">
        <v>27113</v>
      </c>
      <c r="B29" s="8">
        <v>40394</v>
      </c>
      <c r="C29" s="8">
        <v>40394.99998842592</v>
      </c>
      <c r="D29">
        <v>1367</v>
      </c>
      <c r="E29">
        <v>3</v>
      </c>
      <c r="F29">
        <v>79</v>
      </c>
      <c r="H29" s="5">
        <v>351430.732956535</v>
      </c>
      <c r="I29">
        <v>63670</v>
      </c>
      <c r="J29" s="8">
        <v>40402.73144675926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33"/>
  <sheetViews>
    <sheetView zoomScalePageLayoutView="0" workbookViewId="0" topLeftCell="A1">
      <pane xSplit="2" ySplit="2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65536"/>
    </sheetView>
  </sheetViews>
  <sheetFormatPr defaultColWidth="9.140625" defaultRowHeight="15"/>
  <cols>
    <col min="1" max="1" width="36.28125" style="0" bestFit="1" customWidth="1"/>
  </cols>
  <sheetData>
    <row r="1" ht="15">
      <c r="A1" t="s">
        <v>107</v>
      </c>
    </row>
    <row r="2" spans="1:106" ht="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3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11" t="s">
        <v>57</v>
      </c>
      <c r="BG2" s="11" t="s">
        <v>58</v>
      </c>
      <c r="BH2" s="11" t="s">
        <v>59</v>
      </c>
      <c r="BI2" s="11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  <c r="BX2" s="2" t="s">
        <v>75</v>
      </c>
      <c r="BY2" s="2" t="s">
        <v>76</v>
      </c>
      <c r="BZ2" s="11" t="s">
        <v>77</v>
      </c>
      <c r="CA2" s="11" t="s">
        <v>78</v>
      </c>
      <c r="CB2" s="11" t="s">
        <v>79</v>
      </c>
      <c r="CC2" s="11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</row>
    <row r="3" spans="1:106" ht="15">
      <c r="A3" t="s">
        <v>153</v>
      </c>
      <c r="B3">
        <v>8</v>
      </c>
      <c r="C3">
        <v>1</v>
      </c>
      <c r="D3">
        <v>0</v>
      </c>
      <c r="E3">
        <v>96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1</v>
      </c>
      <c r="BG3">
        <v>1</v>
      </c>
      <c r="BH3">
        <v>1</v>
      </c>
      <c r="BI3">
        <v>1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1</v>
      </c>
      <c r="CA3">
        <v>1</v>
      </c>
      <c r="CB3">
        <v>1</v>
      </c>
      <c r="CC3">
        <v>1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DB3">
        <v>40400.73099537037</v>
      </c>
    </row>
    <row r="5" ht="15">
      <c r="A5" t="s">
        <v>123</v>
      </c>
    </row>
    <row r="6" spans="1:106" ht="15">
      <c r="A6" s="1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2" t="s">
        <v>23</v>
      </c>
      <c r="Y6" s="2" t="s">
        <v>24</v>
      </c>
      <c r="Z6" s="2" t="s">
        <v>25</v>
      </c>
      <c r="AA6" s="2" t="s">
        <v>26</v>
      </c>
      <c r="AB6" s="3" t="s">
        <v>27</v>
      </c>
      <c r="AC6" s="2" t="s">
        <v>28</v>
      </c>
      <c r="AD6" s="2" t="s">
        <v>29</v>
      </c>
      <c r="AE6" s="2" t="s">
        <v>30</v>
      </c>
      <c r="AF6" s="2" t="s">
        <v>31</v>
      </c>
      <c r="AG6" s="2" t="s">
        <v>32</v>
      </c>
      <c r="AH6" s="2" t="s">
        <v>33</v>
      </c>
      <c r="AI6" s="2" t="s">
        <v>34</v>
      </c>
      <c r="AJ6" s="2" t="s">
        <v>35</v>
      </c>
      <c r="AK6" s="2" t="s">
        <v>36</v>
      </c>
      <c r="AL6" s="2" t="s">
        <v>37</v>
      </c>
      <c r="AM6" s="2" t="s">
        <v>38</v>
      </c>
      <c r="AN6" s="2" t="s">
        <v>39</v>
      </c>
      <c r="AO6" s="2" t="s">
        <v>40</v>
      </c>
      <c r="AP6" s="2" t="s">
        <v>41</v>
      </c>
      <c r="AQ6" s="2" t="s">
        <v>42</v>
      </c>
      <c r="AR6" s="2" t="s">
        <v>43</v>
      </c>
      <c r="AS6" s="2" t="s">
        <v>44</v>
      </c>
      <c r="AT6" s="2" t="s">
        <v>45</v>
      </c>
      <c r="AU6" s="2" t="s">
        <v>46</v>
      </c>
      <c r="AV6" s="2" t="s">
        <v>47</v>
      </c>
      <c r="AW6" s="2" t="s">
        <v>48</v>
      </c>
      <c r="AX6" s="2" t="s">
        <v>49</v>
      </c>
      <c r="AY6" s="2" t="s">
        <v>50</v>
      </c>
      <c r="AZ6" s="2" t="s">
        <v>51</v>
      </c>
      <c r="BA6" s="2" t="s">
        <v>52</v>
      </c>
      <c r="BB6" s="2" t="s">
        <v>53</v>
      </c>
      <c r="BC6" s="2" t="s">
        <v>54</v>
      </c>
      <c r="BD6" s="2" t="s">
        <v>55</v>
      </c>
      <c r="BE6" s="2" t="s">
        <v>56</v>
      </c>
      <c r="BF6" s="2" t="s">
        <v>57</v>
      </c>
      <c r="BG6" s="2" t="s">
        <v>58</v>
      </c>
      <c r="BH6" s="2" t="s">
        <v>59</v>
      </c>
      <c r="BI6" s="2" t="s">
        <v>60</v>
      </c>
      <c r="BJ6" s="2" t="s">
        <v>61</v>
      </c>
      <c r="BK6" s="2" t="s">
        <v>62</v>
      </c>
      <c r="BL6" s="2" t="s">
        <v>63</v>
      </c>
      <c r="BM6" s="2" t="s">
        <v>64</v>
      </c>
      <c r="BN6" s="2" t="s">
        <v>65</v>
      </c>
      <c r="BO6" s="2" t="s">
        <v>66</v>
      </c>
      <c r="BP6" s="2" t="s">
        <v>67</v>
      </c>
      <c r="BQ6" s="2" t="s">
        <v>68</v>
      </c>
      <c r="BR6" s="2" t="s">
        <v>69</v>
      </c>
      <c r="BS6" s="2" t="s">
        <v>70</v>
      </c>
      <c r="BT6" s="2" t="s">
        <v>71</v>
      </c>
      <c r="BU6" s="2" t="s">
        <v>72</v>
      </c>
      <c r="BV6" s="2" t="s">
        <v>73</v>
      </c>
      <c r="BW6" s="2" t="s">
        <v>74</v>
      </c>
      <c r="BX6" s="2" t="s">
        <v>75</v>
      </c>
      <c r="BY6" s="2" t="s">
        <v>76</v>
      </c>
      <c r="BZ6" s="2" t="s">
        <v>77</v>
      </c>
      <c r="CA6" s="2" t="s">
        <v>78</v>
      </c>
      <c r="CB6" s="2" t="s">
        <v>79</v>
      </c>
      <c r="CC6" s="2" t="s">
        <v>80</v>
      </c>
      <c r="CD6" s="2" t="s">
        <v>81</v>
      </c>
      <c r="CE6" s="2" t="s">
        <v>82</v>
      </c>
      <c r="CF6" s="2" t="s">
        <v>83</v>
      </c>
      <c r="CG6" s="2" t="s">
        <v>84</v>
      </c>
      <c r="CH6" s="2" t="s">
        <v>85</v>
      </c>
      <c r="CI6" s="2" t="s">
        <v>86</v>
      </c>
      <c r="CJ6" s="2" t="s">
        <v>87</v>
      </c>
      <c r="CK6" s="2" t="s">
        <v>88</v>
      </c>
      <c r="CL6" s="2" t="s">
        <v>89</v>
      </c>
      <c r="CM6" s="2" t="s">
        <v>90</v>
      </c>
      <c r="CN6" s="2" t="s">
        <v>91</v>
      </c>
      <c r="CO6" s="2" t="s">
        <v>92</v>
      </c>
      <c r="CP6" s="2" t="s">
        <v>93</v>
      </c>
      <c r="CQ6" s="2" t="s">
        <v>94</v>
      </c>
      <c r="CR6" s="2" t="s">
        <v>95</v>
      </c>
      <c r="CS6" s="2" t="s">
        <v>96</v>
      </c>
      <c r="CT6" s="2" t="s">
        <v>97</v>
      </c>
      <c r="CU6" s="2" t="s">
        <v>98</v>
      </c>
      <c r="CV6" s="2" t="s">
        <v>99</v>
      </c>
      <c r="CW6" s="2" t="s">
        <v>100</v>
      </c>
      <c r="CX6" s="2" t="s">
        <v>101</v>
      </c>
      <c r="CY6" s="2" t="s">
        <v>102</v>
      </c>
      <c r="CZ6" s="2" t="s">
        <v>103</v>
      </c>
      <c r="DA6" s="2" t="s">
        <v>104</v>
      </c>
      <c r="DB6" s="2" t="s">
        <v>105</v>
      </c>
    </row>
    <row r="7" spans="1:101" ht="15">
      <c r="A7" t="s">
        <v>151</v>
      </c>
      <c r="B7">
        <v>13039.26</v>
      </c>
      <c r="C7">
        <v>2476.97</v>
      </c>
      <c r="D7">
        <v>24.4</v>
      </c>
      <c r="E7">
        <v>96</v>
      </c>
      <c r="F7">
        <v>31.59</v>
      </c>
      <c r="G7">
        <v>30.5799999999</v>
      </c>
      <c r="H7">
        <v>30.35</v>
      </c>
      <c r="I7">
        <v>29.4899999999</v>
      </c>
      <c r="J7">
        <v>28</v>
      </c>
      <c r="K7">
        <v>29.0799999999</v>
      </c>
      <c r="L7">
        <v>28.48</v>
      </c>
      <c r="M7">
        <v>26.91</v>
      </c>
      <c r="N7">
        <v>26.2899999999</v>
      </c>
      <c r="O7">
        <v>26.1</v>
      </c>
      <c r="P7">
        <v>25.9699999999</v>
      </c>
      <c r="Q7">
        <v>25.62</v>
      </c>
      <c r="R7">
        <v>25.1499999999</v>
      </c>
      <c r="S7">
        <v>26</v>
      </c>
      <c r="T7">
        <v>26.42</v>
      </c>
      <c r="U7">
        <v>25.53</v>
      </c>
      <c r="V7">
        <v>25.21</v>
      </c>
      <c r="W7">
        <v>24.62</v>
      </c>
      <c r="X7">
        <v>24.3999999999</v>
      </c>
      <c r="Y7">
        <v>24.76</v>
      </c>
      <c r="Z7">
        <v>24.7399999999</v>
      </c>
      <c r="AA7">
        <v>26.52</v>
      </c>
      <c r="AB7">
        <v>27.01</v>
      </c>
      <c r="AC7">
        <v>28.85</v>
      </c>
      <c r="AD7">
        <v>28.9499999999</v>
      </c>
      <c r="AE7">
        <v>30.18</v>
      </c>
      <c r="AF7">
        <v>30.37</v>
      </c>
      <c r="AG7">
        <v>30.32</v>
      </c>
      <c r="AH7">
        <v>31.17</v>
      </c>
      <c r="AI7">
        <v>32.07</v>
      </c>
      <c r="AJ7">
        <v>32.43</v>
      </c>
      <c r="AK7">
        <v>36.2299999999</v>
      </c>
      <c r="AL7">
        <v>34.7899999999</v>
      </c>
      <c r="AM7">
        <v>37.2999999999</v>
      </c>
      <c r="AN7">
        <v>42.6499999999</v>
      </c>
      <c r="AO7">
        <v>43.99</v>
      </c>
      <c r="AP7">
        <v>44.7199999999</v>
      </c>
      <c r="AQ7">
        <v>49.93</v>
      </c>
      <c r="AR7">
        <v>714.19</v>
      </c>
      <c r="AS7">
        <v>2476.9699999999</v>
      </c>
      <c r="AT7">
        <v>253.5999999999</v>
      </c>
      <c r="AU7">
        <v>58.6499999999</v>
      </c>
      <c r="AV7">
        <v>52.5399999999</v>
      </c>
      <c r="AW7">
        <v>54.3599999999</v>
      </c>
      <c r="AX7">
        <v>48.78</v>
      </c>
      <c r="AY7">
        <v>49.1099999999</v>
      </c>
      <c r="AZ7">
        <v>50.27</v>
      </c>
      <c r="BA7">
        <v>49.8299999999</v>
      </c>
      <c r="BB7">
        <v>54.5</v>
      </c>
      <c r="BC7">
        <v>50.35</v>
      </c>
      <c r="BD7">
        <v>78.37</v>
      </c>
      <c r="BE7">
        <v>91.1599999999</v>
      </c>
      <c r="BF7">
        <v>85.93</v>
      </c>
      <c r="BG7">
        <v>87.7999999999</v>
      </c>
      <c r="BH7">
        <v>88.2399999999</v>
      </c>
      <c r="BI7">
        <v>84.4599999999</v>
      </c>
      <c r="BJ7">
        <v>75.68</v>
      </c>
      <c r="BK7">
        <v>74.2199999999</v>
      </c>
      <c r="BL7">
        <v>111.56</v>
      </c>
      <c r="BM7">
        <v>746.24</v>
      </c>
      <c r="BN7">
        <v>1089.5599999999</v>
      </c>
      <c r="BO7">
        <v>239.6399999999</v>
      </c>
      <c r="BP7">
        <v>141.8899999999</v>
      </c>
      <c r="BQ7">
        <v>153.4</v>
      </c>
      <c r="BR7">
        <v>81.5699999999</v>
      </c>
      <c r="BS7">
        <v>220.62</v>
      </c>
      <c r="BT7">
        <v>1150.79</v>
      </c>
      <c r="BU7">
        <v>1494.43</v>
      </c>
      <c r="BV7">
        <v>111.66</v>
      </c>
      <c r="BW7">
        <v>76.6599999999</v>
      </c>
      <c r="BX7">
        <v>84.89</v>
      </c>
      <c r="BY7">
        <v>81.1299999999</v>
      </c>
      <c r="BZ7">
        <v>85.53</v>
      </c>
      <c r="CA7">
        <v>65.53</v>
      </c>
      <c r="CB7">
        <v>68.25</v>
      </c>
      <c r="CC7">
        <v>69.3799999999</v>
      </c>
      <c r="CD7">
        <v>127.5999999999</v>
      </c>
      <c r="CE7">
        <v>72.9399999999</v>
      </c>
      <c r="CF7">
        <v>71.6299999999</v>
      </c>
      <c r="CG7">
        <v>78.42</v>
      </c>
      <c r="CH7">
        <v>76.9699999999</v>
      </c>
      <c r="CI7">
        <v>72.95</v>
      </c>
      <c r="CJ7">
        <v>72.4599999999</v>
      </c>
      <c r="CK7">
        <v>72.89</v>
      </c>
      <c r="CL7">
        <v>72.65</v>
      </c>
      <c r="CM7">
        <v>76.2999999999</v>
      </c>
      <c r="CN7">
        <v>61.93</v>
      </c>
      <c r="CO7">
        <v>50.06</v>
      </c>
      <c r="CP7">
        <v>47.35</v>
      </c>
      <c r="CQ7">
        <v>46.2299999999</v>
      </c>
      <c r="CR7">
        <v>39.32</v>
      </c>
      <c r="CS7">
        <v>36.85</v>
      </c>
      <c r="CT7">
        <v>42.1099999999</v>
      </c>
      <c r="CU7">
        <v>40.82</v>
      </c>
      <c r="CV7">
        <v>38.6499999999</v>
      </c>
      <c r="CW7">
        <v>36.6199999999</v>
      </c>
    </row>
    <row r="9" spans="1:28" ht="15">
      <c r="A9" t="s">
        <v>109</v>
      </c>
      <c r="AB9" s="7"/>
    </row>
    <row r="10" spans="1:106" ht="15">
      <c r="A10" s="1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2" t="s">
        <v>13</v>
      </c>
      <c r="O10" s="2" t="s">
        <v>14</v>
      </c>
      <c r="P10" s="2" t="s">
        <v>15</v>
      </c>
      <c r="Q10" s="2" t="s">
        <v>16</v>
      </c>
      <c r="R10" s="2" t="s">
        <v>17</v>
      </c>
      <c r="S10" s="2" t="s">
        <v>18</v>
      </c>
      <c r="T10" s="2" t="s">
        <v>19</v>
      </c>
      <c r="U10" s="2" t="s">
        <v>20</v>
      </c>
      <c r="V10" s="2" t="s">
        <v>21</v>
      </c>
      <c r="W10" s="2" t="s">
        <v>22</v>
      </c>
      <c r="X10" s="2" t="s">
        <v>23</v>
      </c>
      <c r="Y10" s="2" t="s">
        <v>24</v>
      </c>
      <c r="Z10" s="2" t="s">
        <v>25</v>
      </c>
      <c r="AA10" s="2" t="s">
        <v>26</v>
      </c>
      <c r="AB10" s="6" t="s">
        <v>27</v>
      </c>
      <c r="AC10" s="2" t="s">
        <v>28</v>
      </c>
      <c r="AD10" s="2" t="s">
        <v>29</v>
      </c>
      <c r="AE10" s="2" t="s">
        <v>30</v>
      </c>
      <c r="AF10" s="2" t="s">
        <v>31</v>
      </c>
      <c r="AG10" s="2" t="s">
        <v>32</v>
      </c>
      <c r="AH10" s="2" t="s">
        <v>33</v>
      </c>
      <c r="AI10" s="2" t="s">
        <v>34</v>
      </c>
      <c r="AJ10" s="2" t="s">
        <v>35</v>
      </c>
      <c r="AK10" s="2" t="s">
        <v>36</v>
      </c>
      <c r="AL10" s="2" t="s">
        <v>37</v>
      </c>
      <c r="AM10" s="2" t="s">
        <v>38</v>
      </c>
      <c r="AN10" s="2" t="s">
        <v>39</v>
      </c>
      <c r="AO10" s="2" t="s">
        <v>40</v>
      </c>
      <c r="AP10" s="2" t="s">
        <v>41</v>
      </c>
      <c r="AQ10" s="2" t="s">
        <v>42</v>
      </c>
      <c r="AR10" s="2" t="s">
        <v>43</v>
      </c>
      <c r="AS10" s="2" t="s">
        <v>44</v>
      </c>
      <c r="AT10" s="2" t="s">
        <v>45</v>
      </c>
      <c r="AU10" s="2" t="s">
        <v>46</v>
      </c>
      <c r="AV10" s="2" t="s">
        <v>47</v>
      </c>
      <c r="AW10" s="2" t="s">
        <v>48</v>
      </c>
      <c r="AX10" s="2" t="s">
        <v>49</v>
      </c>
      <c r="AY10" s="2" t="s">
        <v>50</v>
      </c>
      <c r="AZ10" s="2" t="s">
        <v>51</v>
      </c>
      <c r="BA10" s="2" t="s">
        <v>52</v>
      </c>
      <c r="BB10" s="2" t="s">
        <v>53</v>
      </c>
      <c r="BC10" s="2" t="s">
        <v>54</v>
      </c>
      <c r="BD10" s="2" t="s">
        <v>55</v>
      </c>
      <c r="BE10" s="2" t="s">
        <v>56</v>
      </c>
      <c r="BF10" s="2" t="s">
        <v>57</v>
      </c>
      <c r="BG10" s="2" t="s">
        <v>58</v>
      </c>
      <c r="BH10" s="2" t="s">
        <v>59</v>
      </c>
      <c r="BI10" s="2" t="s">
        <v>60</v>
      </c>
      <c r="BJ10" s="3" t="s">
        <v>61</v>
      </c>
      <c r="BK10" s="3" t="s">
        <v>62</v>
      </c>
      <c r="BL10" s="3" t="s">
        <v>63</v>
      </c>
      <c r="BM10" s="3" t="s">
        <v>64</v>
      </c>
      <c r="BN10" s="3" t="s">
        <v>65</v>
      </c>
      <c r="BO10" s="3" t="s">
        <v>66</v>
      </c>
      <c r="BP10" s="3" t="s">
        <v>67</v>
      </c>
      <c r="BQ10" s="3" t="s">
        <v>68</v>
      </c>
      <c r="BR10" s="3" t="s">
        <v>69</v>
      </c>
      <c r="BS10" s="3" t="s">
        <v>70</v>
      </c>
      <c r="BT10" s="3" t="s">
        <v>71</v>
      </c>
      <c r="BU10" s="3" t="s">
        <v>72</v>
      </c>
      <c r="BV10" s="3" t="s">
        <v>73</v>
      </c>
      <c r="BW10" s="3" t="s">
        <v>74</v>
      </c>
      <c r="BX10" s="3" t="s">
        <v>75</v>
      </c>
      <c r="BY10" s="3" t="s">
        <v>76</v>
      </c>
      <c r="BZ10" s="2" t="s">
        <v>77</v>
      </c>
      <c r="CA10" s="2" t="s">
        <v>78</v>
      </c>
      <c r="CB10" s="2" t="s">
        <v>79</v>
      </c>
      <c r="CC10" s="2" t="s">
        <v>80</v>
      </c>
      <c r="CD10" s="2" t="s">
        <v>81</v>
      </c>
      <c r="CE10" s="2" t="s">
        <v>82</v>
      </c>
      <c r="CF10" s="2" t="s">
        <v>83</v>
      </c>
      <c r="CG10" s="2" t="s">
        <v>84</v>
      </c>
      <c r="CH10" s="2" t="s">
        <v>85</v>
      </c>
      <c r="CI10" s="2" t="s">
        <v>86</v>
      </c>
      <c r="CJ10" s="2" t="s">
        <v>87</v>
      </c>
      <c r="CK10" s="2" t="s">
        <v>88</v>
      </c>
      <c r="CL10" s="2" t="s">
        <v>89</v>
      </c>
      <c r="CM10" s="2" t="s">
        <v>90</v>
      </c>
      <c r="CN10" s="2" t="s">
        <v>91</v>
      </c>
      <c r="CO10" s="2" t="s">
        <v>92</v>
      </c>
      <c r="CP10" s="2" t="s">
        <v>93</v>
      </c>
      <c r="CQ10" s="2" t="s">
        <v>94</v>
      </c>
      <c r="CR10" s="2" t="s">
        <v>95</v>
      </c>
      <c r="CS10" s="2" t="s">
        <v>96</v>
      </c>
      <c r="CT10" s="2" t="s">
        <v>97</v>
      </c>
      <c r="CU10" s="2" t="s">
        <v>98</v>
      </c>
      <c r="CV10" s="2" t="s">
        <v>99</v>
      </c>
      <c r="CW10" s="2" t="s">
        <v>100</v>
      </c>
      <c r="CX10" s="2" t="s">
        <v>101</v>
      </c>
      <c r="CY10" s="2" t="s">
        <v>102</v>
      </c>
      <c r="CZ10" s="2" t="s">
        <v>103</v>
      </c>
      <c r="DA10" s="2" t="s">
        <v>104</v>
      </c>
      <c r="DB10" s="2" t="s">
        <v>105</v>
      </c>
    </row>
    <row r="11" spans="1:106" ht="15">
      <c r="A11" t="s">
        <v>149</v>
      </c>
      <c r="B11">
        <v>2266.560821</v>
      </c>
      <c r="C11">
        <v>90.756917</v>
      </c>
      <c r="D11">
        <v>0</v>
      </c>
      <c r="E11">
        <v>96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1.3046119999</v>
      </c>
      <c r="BB11">
        <v>5.3201049999</v>
      </c>
      <c r="BC11">
        <v>12.0098089999</v>
      </c>
      <c r="BD11">
        <v>24.7060049999</v>
      </c>
      <c r="BE11">
        <v>76.0146199999</v>
      </c>
      <c r="BF11">
        <v>89.8693609999</v>
      </c>
      <c r="BG11">
        <v>90.756917</v>
      </c>
      <c r="BH11">
        <v>88.55821</v>
      </c>
      <c r="BI11">
        <v>87.0893569999</v>
      </c>
      <c r="BJ11">
        <v>86.6366319999</v>
      </c>
      <c r="BK11">
        <v>85.0910319999</v>
      </c>
      <c r="BL11">
        <v>79.3130469999</v>
      </c>
      <c r="BM11">
        <v>85.144998</v>
      </c>
      <c r="BN11">
        <v>81.951875</v>
      </c>
      <c r="BO11">
        <v>77.370508</v>
      </c>
      <c r="BP11">
        <v>85.2939149999</v>
      </c>
      <c r="BQ11">
        <v>85.8598679999</v>
      </c>
      <c r="BR11">
        <v>85.8175469999</v>
      </c>
      <c r="BS11">
        <v>89.416741</v>
      </c>
      <c r="BT11">
        <v>88.340964</v>
      </c>
      <c r="BU11">
        <v>87.6228559999</v>
      </c>
      <c r="BV11">
        <v>88.9985859999</v>
      </c>
      <c r="BW11">
        <v>89.0573029999</v>
      </c>
      <c r="BX11">
        <v>88.2771999999</v>
      </c>
      <c r="BY11">
        <v>88.9913629999</v>
      </c>
      <c r="BZ11">
        <v>87.5752809999</v>
      </c>
      <c r="CA11">
        <v>80.440776</v>
      </c>
      <c r="CB11">
        <v>80.231807</v>
      </c>
      <c r="CC11">
        <v>86.6296469999</v>
      </c>
      <c r="CD11">
        <v>55.768898</v>
      </c>
      <c r="CE11">
        <v>22.663691</v>
      </c>
      <c r="CF11">
        <v>4.43729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DB11">
        <v>40401.73082175926</v>
      </c>
    </row>
    <row r="12" spans="1:101" s="4" customFormat="1" ht="15">
      <c r="A12" s="4" t="s">
        <v>110</v>
      </c>
      <c r="F12" s="4">
        <f>71/4</f>
        <v>17.75</v>
      </c>
      <c r="G12" s="4">
        <f aca="true" t="shared" si="0" ref="G12:BR12">71/4</f>
        <v>17.75</v>
      </c>
      <c r="H12" s="4">
        <f t="shared" si="0"/>
        <v>17.75</v>
      </c>
      <c r="I12" s="4">
        <f t="shared" si="0"/>
        <v>17.75</v>
      </c>
      <c r="J12" s="4">
        <f t="shared" si="0"/>
        <v>17.75</v>
      </c>
      <c r="K12" s="4">
        <f t="shared" si="0"/>
        <v>17.75</v>
      </c>
      <c r="L12" s="4">
        <f t="shared" si="0"/>
        <v>17.75</v>
      </c>
      <c r="M12" s="4">
        <f t="shared" si="0"/>
        <v>17.75</v>
      </c>
      <c r="N12" s="4">
        <f t="shared" si="0"/>
        <v>17.75</v>
      </c>
      <c r="O12" s="4">
        <f t="shared" si="0"/>
        <v>17.75</v>
      </c>
      <c r="P12" s="4">
        <f t="shared" si="0"/>
        <v>17.75</v>
      </c>
      <c r="Q12" s="4">
        <f t="shared" si="0"/>
        <v>17.75</v>
      </c>
      <c r="R12" s="4">
        <f t="shared" si="0"/>
        <v>17.75</v>
      </c>
      <c r="S12" s="4">
        <f t="shared" si="0"/>
        <v>17.75</v>
      </c>
      <c r="T12" s="4">
        <f t="shared" si="0"/>
        <v>17.75</v>
      </c>
      <c r="U12" s="4">
        <f t="shared" si="0"/>
        <v>17.75</v>
      </c>
      <c r="V12" s="4">
        <f t="shared" si="0"/>
        <v>17.75</v>
      </c>
      <c r="W12" s="4">
        <f t="shared" si="0"/>
        <v>17.75</v>
      </c>
      <c r="X12" s="4">
        <f t="shared" si="0"/>
        <v>17.75</v>
      </c>
      <c r="Y12" s="4">
        <f t="shared" si="0"/>
        <v>17.75</v>
      </c>
      <c r="Z12" s="4">
        <f t="shared" si="0"/>
        <v>17.75</v>
      </c>
      <c r="AA12" s="4">
        <f t="shared" si="0"/>
        <v>17.75</v>
      </c>
      <c r="AB12" s="4">
        <f t="shared" si="0"/>
        <v>17.75</v>
      </c>
      <c r="AC12" s="4">
        <f t="shared" si="0"/>
        <v>17.75</v>
      </c>
      <c r="AD12" s="4">
        <f t="shared" si="0"/>
        <v>17.75</v>
      </c>
      <c r="AE12" s="4">
        <f t="shared" si="0"/>
        <v>17.75</v>
      </c>
      <c r="AF12" s="4">
        <f t="shared" si="0"/>
        <v>17.75</v>
      </c>
      <c r="AG12" s="4">
        <f t="shared" si="0"/>
        <v>17.75</v>
      </c>
      <c r="AH12" s="4">
        <f t="shared" si="0"/>
        <v>17.75</v>
      </c>
      <c r="AI12" s="4">
        <f t="shared" si="0"/>
        <v>17.75</v>
      </c>
      <c r="AJ12" s="4">
        <f t="shared" si="0"/>
        <v>17.75</v>
      </c>
      <c r="AK12" s="4">
        <f t="shared" si="0"/>
        <v>17.75</v>
      </c>
      <c r="AL12" s="4">
        <f t="shared" si="0"/>
        <v>17.75</v>
      </c>
      <c r="AM12" s="4">
        <f t="shared" si="0"/>
        <v>17.75</v>
      </c>
      <c r="AN12" s="4">
        <f t="shared" si="0"/>
        <v>17.75</v>
      </c>
      <c r="AO12" s="4">
        <f t="shared" si="0"/>
        <v>17.75</v>
      </c>
      <c r="AP12" s="4">
        <f t="shared" si="0"/>
        <v>17.75</v>
      </c>
      <c r="AQ12" s="4">
        <f t="shared" si="0"/>
        <v>17.75</v>
      </c>
      <c r="AR12" s="4">
        <f t="shared" si="0"/>
        <v>17.75</v>
      </c>
      <c r="AS12" s="4">
        <f t="shared" si="0"/>
        <v>17.75</v>
      </c>
      <c r="AT12" s="4">
        <f t="shared" si="0"/>
        <v>17.75</v>
      </c>
      <c r="AU12" s="4">
        <f t="shared" si="0"/>
        <v>17.75</v>
      </c>
      <c r="AV12" s="4">
        <f t="shared" si="0"/>
        <v>17.75</v>
      </c>
      <c r="AW12" s="4">
        <f t="shared" si="0"/>
        <v>17.75</v>
      </c>
      <c r="AX12" s="4">
        <f t="shared" si="0"/>
        <v>17.75</v>
      </c>
      <c r="AY12" s="4">
        <f t="shared" si="0"/>
        <v>17.75</v>
      </c>
      <c r="AZ12" s="4">
        <f t="shared" si="0"/>
        <v>17.75</v>
      </c>
      <c r="BA12" s="4">
        <f t="shared" si="0"/>
        <v>17.75</v>
      </c>
      <c r="BB12" s="4">
        <f t="shared" si="0"/>
        <v>17.75</v>
      </c>
      <c r="BC12" s="4">
        <f t="shared" si="0"/>
        <v>17.75</v>
      </c>
      <c r="BD12" s="4">
        <f t="shared" si="0"/>
        <v>17.75</v>
      </c>
      <c r="BE12" s="4">
        <f t="shared" si="0"/>
        <v>17.75</v>
      </c>
      <c r="BF12" s="4">
        <f t="shared" si="0"/>
        <v>17.75</v>
      </c>
      <c r="BG12" s="4">
        <f t="shared" si="0"/>
        <v>17.75</v>
      </c>
      <c r="BH12" s="4">
        <f t="shared" si="0"/>
        <v>17.75</v>
      </c>
      <c r="BI12" s="4">
        <f t="shared" si="0"/>
        <v>17.75</v>
      </c>
      <c r="BJ12" s="4">
        <f t="shared" si="0"/>
        <v>17.75</v>
      </c>
      <c r="BK12" s="4">
        <f t="shared" si="0"/>
        <v>17.75</v>
      </c>
      <c r="BL12" s="4">
        <f t="shared" si="0"/>
        <v>17.75</v>
      </c>
      <c r="BM12" s="4">
        <f t="shared" si="0"/>
        <v>17.75</v>
      </c>
      <c r="BN12" s="4">
        <f t="shared" si="0"/>
        <v>17.75</v>
      </c>
      <c r="BO12" s="4">
        <f t="shared" si="0"/>
        <v>17.75</v>
      </c>
      <c r="BP12" s="4">
        <f t="shared" si="0"/>
        <v>17.75</v>
      </c>
      <c r="BQ12" s="4">
        <f t="shared" si="0"/>
        <v>17.75</v>
      </c>
      <c r="BR12" s="4">
        <f t="shared" si="0"/>
        <v>17.75</v>
      </c>
      <c r="BS12" s="4">
        <f aca="true" t="shared" si="1" ref="BS12:CW12">71/4</f>
        <v>17.75</v>
      </c>
      <c r="BT12" s="4">
        <f t="shared" si="1"/>
        <v>17.75</v>
      </c>
      <c r="BU12" s="4">
        <f t="shared" si="1"/>
        <v>17.75</v>
      </c>
      <c r="BV12" s="4">
        <f t="shared" si="1"/>
        <v>17.75</v>
      </c>
      <c r="BW12" s="4">
        <f t="shared" si="1"/>
        <v>17.75</v>
      </c>
      <c r="BX12" s="4">
        <f t="shared" si="1"/>
        <v>17.75</v>
      </c>
      <c r="BY12" s="4">
        <f t="shared" si="1"/>
        <v>17.75</v>
      </c>
      <c r="BZ12" s="4">
        <f t="shared" si="1"/>
        <v>17.75</v>
      </c>
      <c r="CA12" s="4">
        <f t="shared" si="1"/>
        <v>17.75</v>
      </c>
      <c r="CB12" s="4">
        <f t="shared" si="1"/>
        <v>17.75</v>
      </c>
      <c r="CC12" s="4">
        <f t="shared" si="1"/>
        <v>17.75</v>
      </c>
      <c r="CD12" s="4">
        <f t="shared" si="1"/>
        <v>17.75</v>
      </c>
      <c r="CE12" s="4">
        <f t="shared" si="1"/>
        <v>17.75</v>
      </c>
      <c r="CF12" s="4">
        <f t="shared" si="1"/>
        <v>17.75</v>
      </c>
      <c r="CG12" s="4">
        <f t="shared" si="1"/>
        <v>17.75</v>
      </c>
      <c r="CH12" s="4">
        <f t="shared" si="1"/>
        <v>17.75</v>
      </c>
      <c r="CI12" s="4">
        <f t="shared" si="1"/>
        <v>17.75</v>
      </c>
      <c r="CJ12" s="4">
        <f t="shared" si="1"/>
        <v>17.75</v>
      </c>
      <c r="CK12" s="4">
        <f t="shared" si="1"/>
        <v>17.75</v>
      </c>
      <c r="CL12" s="4">
        <f t="shared" si="1"/>
        <v>17.75</v>
      </c>
      <c r="CM12" s="4">
        <f t="shared" si="1"/>
        <v>17.75</v>
      </c>
      <c r="CN12" s="4">
        <f t="shared" si="1"/>
        <v>17.75</v>
      </c>
      <c r="CO12" s="4">
        <f t="shared" si="1"/>
        <v>17.75</v>
      </c>
      <c r="CP12" s="4">
        <f t="shared" si="1"/>
        <v>17.75</v>
      </c>
      <c r="CQ12" s="4">
        <f t="shared" si="1"/>
        <v>17.75</v>
      </c>
      <c r="CR12" s="4">
        <f t="shared" si="1"/>
        <v>17.75</v>
      </c>
      <c r="CS12" s="4">
        <f t="shared" si="1"/>
        <v>17.75</v>
      </c>
      <c r="CT12" s="4">
        <f t="shared" si="1"/>
        <v>17.75</v>
      </c>
      <c r="CU12" s="4">
        <f t="shared" si="1"/>
        <v>17.75</v>
      </c>
      <c r="CV12" s="4">
        <f t="shared" si="1"/>
        <v>17.75</v>
      </c>
      <c r="CW12" s="4">
        <f t="shared" si="1"/>
        <v>17.75</v>
      </c>
    </row>
    <row r="14" ht="15">
      <c r="A14" t="s">
        <v>128</v>
      </c>
    </row>
    <row r="15" spans="1:106" ht="15">
      <c r="A15" s="1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  <c r="N15" s="2" t="s">
        <v>13</v>
      </c>
      <c r="O15" s="2" t="s">
        <v>14</v>
      </c>
      <c r="P15" s="2" t="s">
        <v>15</v>
      </c>
      <c r="Q15" s="2" t="s">
        <v>16</v>
      </c>
      <c r="R15" s="2" t="s">
        <v>17</v>
      </c>
      <c r="S15" s="2" t="s">
        <v>18</v>
      </c>
      <c r="T15" s="2" t="s">
        <v>19</v>
      </c>
      <c r="U15" s="2" t="s">
        <v>20</v>
      </c>
      <c r="V15" s="2" t="s">
        <v>21</v>
      </c>
      <c r="W15" s="2" t="s">
        <v>22</v>
      </c>
      <c r="X15" s="2" t="s">
        <v>23</v>
      </c>
      <c r="Y15" s="2" t="s">
        <v>24</v>
      </c>
      <c r="Z15" s="2" t="s">
        <v>25</v>
      </c>
      <c r="AA15" s="2" t="s">
        <v>26</v>
      </c>
      <c r="AB15" s="3" t="s">
        <v>27</v>
      </c>
      <c r="AC15" s="2" t="s">
        <v>28</v>
      </c>
      <c r="AD15" s="2" t="s">
        <v>29</v>
      </c>
      <c r="AE15" s="2" t="s">
        <v>30</v>
      </c>
      <c r="AF15" s="2" t="s">
        <v>31</v>
      </c>
      <c r="AG15" s="2" t="s">
        <v>32</v>
      </c>
      <c r="AH15" s="2" t="s">
        <v>33</v>
      </c>
      <c r="AI15" s="2" t="s">
        <v>34</v>
      </c>
      <c r="AJ15" s="2" t="s">
        <v>35</v>
      </c>
      <c r="AK15" s="2" t="s">
        <v>36</v>
      </c>
      <c r="AL15" s="2" t="s">
        <v>37</v>
      </c>
      <c r="AM15" s="2" t="s">
        <v>38</v>
      </c>
      <c r="AN15" s="2" t="s">
        <v>39</v>
      </c>
      <c r="AO15" s="2" t="s">
        <v>40</v>
      </c>
      <c r="AP15" s="2" t="s">
        <v>41</v>
      </c>
      <c r="AQ15" s="2" t="s">
        <v>42</v>
      </c>
      <c r="AR15" s="2" t="s">
        <v>43</v>
      </c>
      <c r="AS15" s="2" t="s">
        <v>44</v>
      </c>
      <c r="AT15" s="2" t="s">
        <v>45</v>
      </c>
      <c r="AU15" s="2" t="s">
        <v>46</v>
      </c>
      <c r="AV15" s="2" t="s">
        <v>47</v>
      </c>
      <c r="AW15" s="2" t="s">
        <v>48</v>
      </c>
      <c r="AX15" s="2" t="s">
        <v>49</v>
      </c>
      <c r="AY15" s="2" t="s">
        <v>50</v>
      </c>
      <c r="AZ15" s="2" t="s">
        <v>51</v>
      </c>
      <c r="BA15" s="2" t="s">
        <v>52</v>
      </c>
      <c r="BB15" s="2" t="s">
        <v>53</v>
      </c>
      <c r="BC15" s="2" t="s">
        <v>54</v>
      </c>
      <c r="BD15" s="2" t="s">
        <v>55</v>
      </c>
      <c r="BE15" s="2" t="s">
        <v>56</v>
      </c>
      <c r="BF15" s="2" t="s">
        <v>57</v>
      </c>
      <c r="BG15" s="2" t="s">
        <v>58</v>
      </c>
      <c r="BH15" s="2" t="s">
        <v>59</v>
      </c>
      <c r="BI15" s="2" t="s">
        <v>60</v>
      </c>
      <c r="BJ15" s="2" t="s">
        <v>61</v>
      </c>
      <c r="BK15" s="2" t="s">
        <v>62</v>
      </c>
      <c r="BL15" s="2" t="s">
        <v>63</v>
      </c>
      <c r="BM15" s="2" t="s">
        <v>64</v>
      </c>
      <c r="BN15" s="2" t="s">
        <v>65</v>
      </c>
      <c r="BO15" s="2" t="s">
        <v>66</v>
      </c>
      <c r="BP15" s="2" t="s">
        <v>67</v>
      </c>
      <c r="BQ15" s="2" t="s">
        <v>68</v>
      </c>
      <c r="BR15" s="2" t="s">
        <v>69</v>
      </c>
      <c r="BS15" s="2" t="s">
        <v>70</v>
      </c>
      <c r="BT15" s="2" t="s">
        <v>71</v>
      </c>
      <c r="BU15" s="2" t="s">
        <v>72</v>
      </c>
      <c r="BV15" s="2" t="s">
        <v>73</v>
      </c>
      <c r="BW15" s="2" t="s">
        <v>74</v>
      </c>
      <c r="BX15" s="2" t="s">
        <v>75</v>
      </c>
      <c r="BY15" s="2" t="s">
        <v>76</v>
      </c>
      <c r="BZ15" s="2" t="s">
        <v>77</v>
      </c>
      <c r="CA15" s="2" t="s">
        <v>78</v>
      </c>
      <c r="CB15" s="2" t="s">
        <v>79</v>
      </c>
      <c r="CC15" s="2" t="s">
        <v>80</v>
      </c>
      <c r="CD15" s="2" t="s">
        <v>81</v>
      </c>
      <c r="CE15" s="2" t="s">
        <v>82</v>
      </c>
      <c r="CF15" s="2" t="s">
        <v>83</v>
      </c>
      <c r="CG15" s="2" t="s">
        <v>84</v>
      </c>
      <c r="CH15" s="2" t="s">
        <v>85</v>
      </c>
      <c r="CI15" s="2" t="s">
        <v>86</v>
      </c>
      <c r="CJ15" s="2" t="s">
        <v>87</v>
      </c>
      <c r="CK15" s="2" t="s">
        <v>88</v>
      </c>
      <c r="CL15" s="2" t="s">
        <v>89</v>
      </c>
      <c r="CM15" s="2" t="s">
        <v>90</v>
      </c>
      <c r="CN15" s="2" t="s">
        <v>91</v>
      </c>
      <c r="CO15" s="2" t="s">
        <v>92</v>
      </c>
      <c r="CP15" s="2" t="s">
        <v>93</v>
      </c>
      <c r="CQ15" s="2" t="s">
        <v>94</v>
      </c>
      <c r="CR15" s="2" t="s">
        <v>95</v>
      </c>
      <c r="CS15" s="2" t="s">
        <v>96</v>
      </c>
      <c r="CT15" s="2" t="s">
        <v>97</v>
      </c>
      <c r="CU15" s="2" t="s">
        <v>98</v>
      </c>
      <c r="CV15" s="2" t="s">
        <v>99</v>
      </c>
      <c r="CW15" s="2" t="s">
        <v>100</v>
      </c>
      <c r="CX15" s="2" t="s">
        <v>101</v>
      </c>
      <c r="CY15" s="2" t="s">
        <v>102</v>
      </c>
      <c r="CZ15" s="2" t="s">
        <v>103</v>
      </c>
      <c r="DA15" s="2" t="s">
        <v>104</v>
      </c>
      <c r="DB15" s="2" t="s">
        <v>105</v>
      </c>
    </row>
    <row r="16" spans="1:101" ht="15">
      <c r="A16" t="s">
        <v>125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</row>
    <row r="17" spans="1:101" ht="15">
      <c r="A17" t="s">
        <v>126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</row>
    <row r="18" spans="1:101" ht="15">
      <c r="A18" t="s">
        <v>127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20" spans="1:28" ht="15">
      <c r="A20" t="s">
        <v>106</v>
      </c>
      <c r="AB20" s="7"/>
    </row>
    <row r="21" spans="1:106" ht="15">
      <c r="A21" s="1" t="s">
        <v>0</v>
      </c>
      <c r="B21" s="2" t="s">
        <v>1</v>
      </c>
      <c r="C21" s="2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7</v>
      </c>
      <c r="I21" s="2" t="s">
        <v>8</v>
      </c>
      <c r="J21" s="2" t="s">
        <v>9</v>
      </c>
      <c r="K21" s="2" t="s">
        <v>10</v>
      </c>
      <c r="L21" s="2" t="s">
        <v>11</v>
      </c>
      <c r="M21" s="2" t="s">
        <v>12</v>
      </c>
      <c r="N21" s="2" t="s">
        <v>13</v>
      </c>
      <c r="O21" s="2" t="s">
        <v>14</v>
      </c>
      <c r="P21" s="2" t="s">
        <v>15</v>
      </c>
      <c r="Q21" s="2" t="s">
        <v>16</v>
      </c>
      <c r="R21" s="2" t="s">
        <v>17</v>
      </c>
      <c r="S21" s="2" t="s">
        <v>18</v>
      </c>
      <c r="T21" s="2" t="s">
        <v>19</v>
      </c>
      <c r="U21" s="2" t="s">
        <v>20</v>
      </c>
      <c r="V21" s="2" t="s">
        <v>21</v>
      </c>
      <c r="W21" s="2" t="s">
        <v>22</v>
      </c>
      <c r="X21" s="2" t="s">
        <v>23</v>
      </c>
      <c r="Y21" s="2" t="s">
        <v>24</v>
      </c>
      <c r="Z21" s="2" t="s">
        <v>25</v>
      </c>
      <c r="AA21" s="2" t="s">
        <v>26</v>
      </c>
      <c r="AB21" s="6" t="s">
        <v>27</v>
      </c>
      <c r="AC21" s="2" t="s">
        <v>28</v>
      </c>
      <c r="AD21" s="2" t="s">
        <v>29</v>
      </c>
      <c r="AE21" s="2" t="s">
        <v>30</v>
      </c>
      <c r="AF21" s="2" t="s">
        <v>31</v>
      </c>
      <c r="AG21" s="2" t="s">
        <v>32</v>
      </c>
      <c r="AH21" s="2" t="s">
        <v>33</v>
      </c>
      <c r="AI21" s="2" t="s">
        <v>34</v>
      </c>
      <c r="AJ21" s="2" t="s">
        <v>35</v>
      </c>
      <c r="AK21" s="2" t="s">
        <v>36</v>
      </c>
      <c r="AL21" s="2" t="s">
        <v>37</v>
      </c>
      <c r="AM21" s="2" t="s">
        <v>38</v>
      </c>
      <c r="AN21" s="2" t="s">
        <v>39</v>
      </c>
      <c r="AO21" s="2" t="s">
        <v>40</v>
      </c>
      <c r="AP21" s="2" t="s">
        <v>41</v>
      </c>
      <c r="AQ21" s="2" t="s">
        <v>42</v>
      </c>
      <c r="AR21" s="2" t="s">
        <v>43</v>
      </c>
      <c r="AS21" s="2" t="s">
        <v>44</v>
      </c>
      <c r="AT21" s="2" t="s">
        <v>45</v>
      </c>
      <c r="AU21" s="2" t="s">
        <v>46</v>
      </c>
      <c r="AV21" s="2" t="s">
        <v>47</v>
      </c>
      <c r="AW21" s="2" t="s">
        <v>48</v>
      </c>
      <c r="AX21" s="2" t="s">
        <v>49</v>
      </c>
      <c r="AY21" s="2" t="s">
        <v>50</v>
      </c>
      <c r="AZ21" s="2" t="s">
        <v>51</v>
      </c>
      <c r="BA21" s="2" t="s">
        <v>52</v>
      </c>
      <c r="BB21" s="2" t="s">
        <v>53</v>
      </c>
      <c r="BC21" s="2" t="s">
        <v>54</v>
      </c>
      <c r="BD21" s="2" t="s">
        <v>55</v>
      </c>
      <c r="BE21" s="2" t="s">
        <v>56</v>
      </c>
      <c r="BF21" s="2" t="s">
        <v>57</v>
      </c>
      <c r="BG21" s="2" t="s">
        <v>58</v>
      </c>
      <c r="BH21" s="2" t="s">
        <v>59</v>
      </c>
      <c r="BI21" s="2" t="s">
        <v>60</v>
      </c>
      <c r="BJ21" s="2" t="s">
        <v>61</v>
      </c>
      <c r="BK21" s="2" t="s">
        <v>62</v>
      </c>
      <c r="BL21" s="2" t="s">
        <v>63</v>
      </c>
      <c r="BM21" s="2" t="s">
        <v>64</v>
      </c>
      <c r="BN21" s="2" t="s">
        <v>65</v>
      </c>
      <c r="BO21" s="2" t="s">
        <v>66</v>
      </c>
      <c r="BP21" s="2" t="s">
        <v>67</v>
      </c>
      <c r="BQ21" s="2" t="s">
        <v>68</v>
      </c>
      <c r="BR21" s="2" t="s">
        <v>69</v>
      </c>
      <c r="BS21" s="2" t="s">
        <v>70</v>
      </c>
      <c r="BT21" s="2" t="s">
        <v>71</v>
      </c>
      <c r="BU21" s="2" t="s">
        <v>72</v>
      </c>
      <c r="BV21" s="2" t="s">
        <v>73</v>
      </c>
      <c r="BW21" s="2" t="s">
        <v>74</v>
      </c>
      <c r="BX21" s="2" t="s">
        <v>75</v>
      </c>
      <c r="BY21" s="2" t="s">
        <v>76</v>
      </c>
      <c r="BZ21" s="2" t="s">
        <v>77</v>
      </c>
      <c r="CA21" s="2" t="s">
        <v>78</v>
      </c>
      <c r="CB21" s="2" t="s">
        <v>79</v>
      </c>
      <c r="CC21" s="2" t="s">
        <v>80</v>
      </c>
      <c r="CD21" s="2" t="s">
        <v>81</v>
      </c>
      <c r="CE21" s="2" t="s">
        <v>82</v>
      </c>
      <c r="CF21" s="2" t="s">
        <v>83</v>
      </c>
      <c r="CG21" s="2" t="s">
        <v>84</v>
      </c>
      <c r="CH21" s="2" t="s">
        <v>85</v>
      </c>
      <c r="CI21" s="2" t="s">
        <v>86</v>
      </c>
      <c r="CJ21" s="2" t="s">
        <v>87</v>
      </c>
      <c r="CK21" s="2" t="s">
        <v>88</v>
      </c>
      <c r="CL21" s="2" t="s">
        <v>89</v>
      </c>
      <c r="CM21" s="2" t="s">
        <v>90</v>
      </c>
      <c r="CN21" s="2" t="s">
        <v>91</v>
      </c>
      <c r="CO21" s="2" t="s">
        <v>92</v>
      </c>
      <c r="CP21" s="2" t="s">
        <v>93</v>
      </c>
      <c r="CQ21" s="2" t="s">
        <v>94</v>
      </c>
      <c r="CR21" s="2" t="s">
        <v>95</v>
      </c>
      <c r="CS21" s="2" t="s">
        <v>96</v>
      </c>
      <c r="CT21" s="2" t="s">
        <v>97</v>
      </c>
      <c r="CU21" s="2" t="s">
        <v>98</v>
      </c>
      <c r="CV21" s="2" t="s">
        <v>99</v>
      </c>
      <c r="CW21" s="2" t="s">
        <v>100</v>
      </c>
      <c r="CX21" s="2" t="s">
        <v>101</v>
      </c>
      <c r="CY21" s="2" t="s">
        <v>102</v>
      </c>
      <c r="CZ21" s="2" t="s">
        <v>103</v>
      </c>
      <c r="DA21" s="2" t="s">
        <v>104</v>
      </c>
      <c r="DB21" s="2" t="s">
        <v>105</v>
      </c>
    </row>
    <row r="22" spans="1:106" ht="15">
      <c r="A22" t="s">
        <v>146</v>
      </c>
      <c r="B22">
        <v>2081.92</v>
      </c>
      <c r="C22">
        <v>88.62</v>
      </c>
      <c r="D22">
        <v>85.81</v>
      </c>
      <c r="E22">
        <v>24</v>
      </c>
      <c r="F22">
        <v>88.62</v>
      </c>
      <c r="G22">
        <v>88.62</v>
      </c>
      <c r="H22">
        <v>88.62</v>
      </c>
      <c r="I22">
        <v>88.62</v>
      </c>
      <c r="J22">
        <v>88.62</v>
      </c>
      <c r="K22">
        <v>88.62</v>
      </c>
      <c r="L22">
        <v>88.62</v>
      </c>
      <c r="M22">
        <v>88.62</v>
      </c>
      <c r="N22">
        <v>85.81</v>
      </c>
      <c r="O22">
        <v>85.81</v>
      </c>
      <c r="P22">
        <v>85.81</v>
      </c>
      <c r="Q22">
        <v>85.81</v>
      </c>
      <c r="R22">
        <v>85.81</v>
      </c>
      <c r="S22">
        <v>85.81</v>
      </c>
      <c r="T22">
        <v>85.81</v>
      </c>
      <c r="U22">
        <v>85.81</v>
      </c>
      <c r="V22">
        <v>85.81</v>
      </c>
      <c r="W22">
        <v>85.81</v>
      </c>
      <c r="X22">
        <v>85.81</v>
      </c>
      <c r="Y22">
        <v>85.81</v>
      </c>
      <c r="Z22">
        <v>85.81</v>
      </c>
      <c r="AA22">
        <v>85.81</v>
      </c>
      <c r="AB22" s="7">
        <v>85.81</v>
      </c>
      <c r="AC22">
        <v>85.81</v>
      </c>
      <c r="DB22">
        <v>40402.73099537037</v>
      </c>
    </row>
    <row r="24" ht="15">
      <c r="A24" t="s">
        <v>107</v>
      </c>
    </row>
    <row r="25" spans="1:106" ht="15">
      <c r="A25" s="1" t="s">
        <v>0</v>
      </c>
      <c r="B25" s="2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2" t="s">
        <v>7</v>
      </c>
      <c r="I25" s="2" t="s">
        <v>8</v>
      </c>
      <c r="J25" s="2" t="s">
        <v>9</v>
      </c>
      <c r="K25" s="2" t="s">
        <v>10</v>
      </c>
      <c r="L25" s="2" t="s">
        <v>11</v>
      </c>
      <c r="M25" s="2" t="s">
        <v>12</v>
      </c>
      <c r="N25" s="2" t="s">
        <v>13</v>
      </c>
      <c r="O25" s="2" t="s">
        <v>14</v>
      </c>
      <c r="P25" s="2" t="s">
        <v>15</v>
      </c>
      <c r="Q25" s="2" t="s">
        <v>16</v>
      </c>
      <c r="R25" s="2" t="s">
        <v>17</v>
      </c>
      <c r="S25" s="2" t="s">
        <v>18</v>
      </c>
      <c r="T25" s="2" t="s">
        <v>19</v>
      </c>
      <c r="U25" s="2" t="s">
        <v>20</v>
      </c>
      <c r="V25" s="2" t="s">
        <v>21</v>
      </c>
      <c r="W25" s="2" t="s">
        <v>22</v>
      </c>
      <c r="X25" s="2" t="s">
        <v>23</v>
      </c>
      <c r="Y25" s="2" t="s">
        <v>24</v>
      </c>
      <c r="Z25" s="2" t="s">
        <v>25</v>
      </c>
      <c r="AA25" s="2" t="s">
        <v>26</v>
      </c>
      <c r="AB25" s="3" t="s">
        <v>27</v>
      </c>
      <c r="AC25" s="2" t="s">
        <v>28</v>
      </c>
      <c r="AD25" s="2" t="s">
        <v>29</v>
      </c>
      <c r="AE25" s="2" t="s">
        <v>30</v>
      </c>
      <c r="AF25" s="2" t="s">
        <v>31</v>
      </c>
      <c r="AG25" s="2" t="s">
        <v>32</v>
      </c>
      <c r="AH25" s="2" t="s">
        <v>33</v>
      </c>
      <c r="AI25" s="2" t="s">
        <v>34</v>
      </c>
      <c r="AJ25" s="2" t="s">
        <v>35</v>
      </c>
      <c r="AK25" s="2" t="s">
        <v>36</v>
      </c>
      <c r="AL25" s="2" t="s">
        <v>37</v>
      </c>
      <c r="AM25" s="2" t="s">
        <v>38</v>
      </c>
      <c r="AN25" s="2" t="s">
        <v>39</v>
      </c>
      <c r="AO25" s="2" t="s">
        <v>40</v>
      </c>
      <c r="AP25" s="2" t="s">
        <v>41</v>
      </c>
      <c r="AQ25" s="2" t="s">
        <v>42</v>
      </c>
      <c r="AR25" s="2" t="s">
        <v>43</v>
      </c>
      <c r="AS25" s="2" t="s">
        <v>44</v>
      </c>
      <c r="AT25" s="2" t="s">
        <v>45</v>
      </c>
      <c r="AU25" s="2" t="s">
        <v>46</v>
      </c>
      <c r="AV25" s="2" t="s">
        <v>47</v>
      </c>
      <c r="AW25" s="2" t="s">
        <v>48</v>
      </c>
      <c r="AX25" s="2" t="s">
        <v>49</v>
      </c>
      <c r="AY25" s="2" t="s">
        <v>50</v>
      </c>
      <c r="AZ25" s="2" t="s">
        <v>51</v>
      </c>
      <c r="BA25" s="2" t="s">
        <v>52</v>
      </c>
      <c r="BB25" s="2" t="s">
        <v>53</v>
      </c>
      <c r="BC25" s="2" t="s">
        <v>54</v>
      </c>
      <c r="BD25" s="2" t="s">
        <v>55</v>
      </c>
      <c r="BE25" s="2" t="s">
        <v>56</v>
      </c>
      <c r="BF25" s="2" t="s">
        <v>57</v>
      </c>
      <c r="BG25" s="2" t="s">
        <v>58</v>
      </c>
      <c r="BH25" s="2" t="s">
        <v>59</v>
      </c>
      <c r="BI25" s="2" t="s">
        <v>60</v>
      </c>
      <c r="BJ25" s="2" t="s">
        <v>61</v>
      </c>
      <c r="BK25" s="2" t="s">
        <v>62</v>
      </c>
      <c r="BL25" s="2" t="s">
        <v>63</v>
      </c>
      <c r="BM25" s="2" t="s">
        <v>64</v>
      </c>
      <c r="BN25" s="2" t="s">
        <v>65</v>
      </c>
      <c r="BO25" s="2" t="s">
        <v>66</v>
      </c>
      <c r="BP25" s="2" t="s">
        <v>67</v>
      </c>
      <c r="BQ25" s="2" t="s">
        <v>68</v>
      </c>
      <c r="BR25" s="2" t="s">
        <v>69</v>
      </c>
      <c r="BS25" s="2" t="s">
        <v>70</v>
      </c>
      <c r="BT25" s="2" t="s">
        <v>71</v>
      </c>
      <c r="BU25" s="2" t="s">
        <v>72</v>
      </c>
      <c r="BV25" s="2" t="s">
        <v>73</v>
      </c>
      <c r="BW25" s="2" t="s">
        <v>74</v>
      </c>
      <c r="BX25" s="2" t="s">
        <v>75</v>
      </c>
      <c r="BY25" s="2" t="s">
        <v>76</v>
      </c>
      <c r="BZ25" s="2" t="s">
        <v>77</v>
      </c>
      <c r="CA25" s="2" t="s">
        <v>78</v>
      </c>
      <c r="CB25" s="2" t="s">
        <v>79</v>
      </c>
      <c r="CC25" s="2" t="s">
        <v>80</v>
      </c>
      <c r="CD25" s="2" t="s">
        <v>81</v>
      </c>
      <c r="CE25" s="2" t="s">
        <v>82</v>
      </c>
      <c r="CF25" s="2" t="s">
        <v>83</v>
      </c>
      <c r="CG25" s="2" t="s">
        <v>84</v>
      </c>
      <c r="CH25" s="2" t="s">
        <v>85</v>
      </c>
      <c r="CI25" s="2" t="s">
        <v>86</v>
      </c>
      <c r="CJ25" s="2" t="s">
        <v>87</v>
      </c>
      <c r="CK25" s="2" t="s">
        <v>88</v>
      </c>
      <c r="CL25" s="2" t="s">
        <v>89</v>
      </c>
      <c r="CM25" s="2" t="s">
        <v>90</v>
      </c>
      <c r="CN25" s="2" t="s">
        <v>91</v>
      </c>
      <c r="CO25" s="2" t="s">
        <v>92</v>
      </c>
      <c r="CP25" s="2" t="s">
        <v>93</v>
      </c>
      <c r="CQ25" s="2" t="s">
        <v>94</v>
      </c>
      <c r="CR25" s="2" t="s">
        <v>95</v>
      </c>
      <c r="CS25" s="2" t="s">
        <v>96</v>
      </c>
      <c r="CT25" s="2" t="s">
        <v>97</v>
      </c>
      <c r="CU25" s="2" t="s">
        <v>98</v>
      </c>
      <c r="CV25" s="2" t="s">
        <v>99</v>
      </c>
      <c r="CW25" s="2" t="s">
        <v>100</v>
      </c>
      <c r="CX25" s="2" t="s">
        <v>101</v>
      </c>
      <c r="CY25" s="2" t="s">
        <v>102</v>
      </c>
      <c r="CZ25" s="2" t="s">
        <v>103</v>
      </c>
      <c r="DA25" s="2" t="s">
        <v>104</v>
      </c>
      <c r="DB25" s="2" t="s">
        <v>105</v>
      </c>
    </row>
    <row r="26" spans="1:106" ht="15">
      <c r="A26" t="s">
        <v>152</v>
      </c>
      <c r="B26">
        <v>1343.92190319383</v>
      </c>
      <c r="C26">
        <v>48.4141271797042</v>
      </c>
      <c r="D26">
        <v>0</v>
      </c>
      <c r="E26">
        <v>96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46.8981065201</v>
      </c>
      <c r="BE26">
        <v>47.6822012009</v>
      </c>
      <c r="BF26">
        <v>48.3505842958</v>
      </c>
      <c r="BG26">
        <v>48.4141271797</v>
      </c>
      <c r="BH26">
        <v>48.2629150623</v>
      </c>
      <c r="BI26">
        <v>48.173947929</v>
      </c>
      <c r="BJ26">
        <v>48.1485891807</v>
      </c>
      <c r="BK26">
        <v>48.066427844</v>
      </c>
      <c r="BL26">
        <v>47.8001363548</v>
      </c>
      <c r="BM26">
        <v>48.0692247265</v>
      </c>
      <c r="BN26">
        <v>47.9131948722</v>
      </c>
      <c r="BO26">
        <v>47.7272943639</v>
      </c>
      <c r="BP26">
        <v>48.0769697117</v>
      </c>
      <c r="BQ26">
        <v>48.106763028</v>
      </c>
      <c r="BR26">
        <v>48.1045156751</v>
      </c>
      <c r="BS26">
        <v>48.3194687958</v>
      </c>
      <c r="BT26">
        <v>48.2491276101</v>
      </c>
      <c r="BU26">
        <v>48.2050951736</v>
      </c>
      <c r="BV26">
        <v>48.2915154283</v>
      </c>
      <c r="BW26">
        <v>48.2953941412</v>
      </c>
      <c r="BX26">
        <v>48.2451216027</v>
      </c>
      <c r="BY26">
        <v>48.291039348300004</v>
      </c>
      <c r="BZ26">
        <v>48.2022628117</v>
      </c>
      <c r="CA26">
        <v>47.8465619248</v>
      </c>
      <c r="CB26">
        <v>47.8377403088</v>
      </c>
      <c r="CC26">
        <v>48.1482057516</v>
      </c>
      <c r="CD26">
        <v>47.3252652969</v>
      </c>
      <c r="CE26">
        <v>46.870107054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DB26">
        <v>40402.7309375</v>
      </c>
    </row>
    <row r="30" spans="1:81" ht="15">
      <c r="A30" t="s">
        <v>130</v>
      </c>
      <c r="B30" s="5">
        <f>SUM(F30:CW30)</f>
        <v>16473.603496399366</v>
      </c>
      <c r="BF30">
        <f>(BF7*BF11)-($T$22*MIN(BF11,BF12))-(BF26*MAX(0,BF11-BF12))</f>
        <v>2712.333447336512</v>
      </c>
      <c r="BG30">
        <f>(BG7*BG11)-($T$22*MIN(BG11,BG12))-(BG26*MAX(0,BG11-BG12))</f>
        <v>2910.763647955122</v>
      </c>
      <c r="BH30">
        <f>(BH7*BH11)-($T$22*MIN(BH11,BH12))-(BH26*MAX(0,BH11-BH12))</f>
        <v>2873.838325447642</v>
      </c>
      <c r="BI30">
        <f>(BI7*BI11)-($T$22*MIN(BI11,BI12))-(BI26*MAX(0,BI11-BI12))</f>
        <v>2492.0890186593206</v>
      </c>
      <c r="BZ30">
        <f>(BZ7*BZ11)-($T$22*MIN(BZ11,BZ12))-(BZ26*MAX(0,BZ11-BZ12))</f>
        <v>2601.4497382634636</v>
      </c>
      <c r="CA30">
        <f>(CA7*CA11)-($T$22*MIN(CA11,CA12))-(CA26*MAX(0,CA11-CA12))</f>
        <v>748.6184552822347</v>
      </c>
      <c r="CB30">
        <f>(CB7*CB11)-($T$22*MIN(CB11,CB12))-(CB26*MAX(0,CB11-CB12))</f>
        <v>963.7048704594376</v>
      </c>
      <c r="CC30">
        <f>(CC7*CC11)-($T$22*MIN(CC11,CC12))-(CC26*MAX(0,CC11-CC12))</f>
        <v>1170.8059929956362</v>
      </c>
    </row>
    <row r="32" spans="1:10" ht="15">
      <c r="A32" s="2" t="s">
        <v>114</v>
      </c>
      <c r="B32" s="2" t="s">
        <v>115</v>
      </c>
      <c r="C32" s="2" t="s">
        <v>116</v>
      </c>
      <c r="D32" s="2" t="s">
        <v>117</v>
      </c>
      <c r="E32" s="2" t="s">
        <v>118</v>
      </c>
      <c r="F32" s="2" t="s">
        <v>119</v>
      </c>
      <c r="G32" s="2" t="s">
        <v>120</v>
      </c>
      <c r="H32" s="2" t="s">
        <v>121</v>
      </c>
      <c r="I32" s="2" t="s">
        <v>122</v>
      </c>
      <c r="J32" s="2" t="s">
        <v>105</v>
      </c>
    </row>
    <row r="33" spans="1:10" ht="15">
      <c r="A33">
        <v>27114</v>
      </c>
      <c r="B33" s="8">
        <v>40394</v>
      </c>
      <c r="C33" s="8">
        <v>40394.99998842592</v>
      </c>
      <c r="D33">
        <v>1367</v>
      </c>
      <c r="E33">
        <v>3</v>
      </c>
      <c r="F33">
        <v>79</v>
      </c>
      <c r="H33" s="5">
        <v>16473.6034964253</v>
      </c>
      <c r="I33">
        <v>63671</v>
      </c>
      <c r="J33" s="8">
        <v>40402.73144675926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22"/>
  <sheetViews>
    <sheetView zoomScalePageLayoutView="0" workbookViewId="0" topLeftCell="A1">
      <selection activeCell="A1" sqref="A1:A65536"/>
    </sheetView>
  </sheetViews>
  <sheetFormatPr defaultColWidth="9.140625" defaultRowHeight="15"/>
  <cols>
    <col min="1" max="1" width="40.28125" style="0" bestFit="1" customWidth="1"/>
  </cols>
  <sheetData>
    <row r="1" ht="15">
      <c r="A1" t="s">
        <v>106</v>
      </c>
    </row>
    <row r="2" spans="1:106" ht="1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3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2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  <c r="AO2" s="2" t="s">
        <v>40</v>
      </c>
      <c r="AP2" s="2" t="s">
        <v>41</v>
      </c>
      <c r="AQ2" s="2" t="s">
        <v>42</v>
      </c>
      <c r="AR2" s="2" t="s">
        <v>43</v>
      </c>
      <c r="AS2" s="2" t="s">
        <v>44</v>
      </c>
      <c r="AT2" s="2" t="s">
        <v>45</v>
      </c>
      <c r="AU2" s="2" t="s">
        <v>46</v>
      </c>
      <c r="AV2" s="2" t="s">
        <v>47</v>
      </c>
      <c r="AW2" s="2" t="s">
        <v>48</v>
      </c>
      <c r="AX2" s="2" t="s">
        <v>49</v>
      </c>
      <c r="AY2" s="2" t="s">
        <v>50</v>
      </c>
      <c r="AZ2" s="2" t="s">
        <v>51</v>
      </c>
      <c r="BA2" s="2" t="s">
        <v>52</v>
      </c>
      <c r="BB2" s="2" t="s">
        <v>53</v>
      </c>
      <c r="BC2" s="2" t="s">
        <v>54</v>
      </c>
      <c r="BD2" s="2" t="s">
        <v>55</v>
      </c>
      <c r="BE2" s="2" t="s">
        <v>56</v>
      </c>
      <c r="BF2" s="2" t="s">
        <v>57</v>
      </c>
      <c r="BG2" s="2" t="s">
        <v>58</v>
      </c>
      <c r="BH2" s="2" t="s">
        <v>59</v>
      </c>
      <c r="BI2" s="2" t="s">
        <v>60</v>
      </c>
      <c r="BJ2" s="2" t="s">
        <v>61</v>
      </c>
      <c r="BK2" s="2" t="s">
        <v>62</v>
      </c>
      <c r="BL2" s="2" t="s">
        <v>63</v>
      </c>
      <c r="BM2" s="2" t="s">
        <v>64</v>
      </c>
      <c r="BN2" s="2" t="s">
        <v>65</v>
      </c>
      <c r="BO2" s="2" t="s">
        <v>66</v>
      </c>
      <c r="BP2" s="2" t="s">
        <v>67</v>
      </c>
      <c r="BQ2" s="2" t="s">
        <v>68</v>
      </c>
      <c r="BR2" s="2" t="s">
        <v>69</v>
      </c>
      <c r="BS2" s="2" t="s">
        <v>70</v>
      </c>
      <c r="BT2" s="2" t="s">
        <v>71</v>
      </c>
      <c r="BU2" s="2" t="s">
        <v>72</v>
      </c>
      <c r="BV2" s="2" t="s">
        <v>73</v>
      </c>
      <c r="BW2" s="2" t="s">
        <v>74</v>
      </c>
      <c r="BX2" s="2" t="s">
        <v>75</v>
      </c>
      <c r="BY2" s="2" t="s">
        <v>76</v>
      </c>
      <c r="BZ2" s="2" t="s">
        <v>77</v>
      </c>
      <c r="CA2" s="2" t="s">
        <v>78</v>
      </c>
      <c r="CB2" s="2" t="s">
        <v>79</v>
      </c>
      <c r="CC2" s="2" t="s">
        <v>80</v>
      </c>
      <c r="CD2" s="2" t="s">
        <v>81</v>
      </c>
      <c r="CE2" s="2" t="s">
        <v>82</v>
      </c>
      <c r="CF2" s="2" t="s">
        <v>83</v>
      </c>
      <c r="CG2" s="2" t="s">
        <v>84</v>
      </c>
      <c r="CH2" s="2" t="s">
        <v>85</v>
      </c>
      <c r="CI2" s="2" t="s">
        <v>86</v>
      </c>
      <c r="CJ2" s="2" t="s">
        <v>87</v>
      </c>
      <c r="CK2" s="2" t="s">
        <v>88</v>
      </c>
      <c r="CL2" s="2" t="s">
        <v>89</v>
      </c>
      <c r="CM2" s="2" t="s">
        <v>90</v>
      </c>
      <c r="CN2" s="2" t="s">
        <v>91</v>
      </c>
      <c r="CO2" s="2" t="s">
        <v>92</v>
      </c>
      <c r="CP2" s="2" t="s">
        <v>93</v>
      </c>
      <c r="CQ2" s="2" t="s">
        <v>94</v>
      </c>
      <c r="CR2" s="2" t="s">
        <v>95</v>
      </c>
      <c r="CS2" s="2" t="s">
        <v>96</v>
      </c>
      <c r="CT2" s="2" t="s">
        <v>97</v>
      </c>
      <c r="CU2" s="2" t="s">
        <v>98</v>
      </c>
      <c r="CV2" s="2" t="s">
        <v>99</v>
      </c>
      <c r="CW2" s="2" t="s">
        <v>100</v>
      </c>
      <c r="CX2" s="2" t="s">
        <v>101</v>
      </c>
      <c r="CY2" s="2" t="s">
        <v>102</v>
      </c>
      <c r="CZ2" s="2" t="s">
        <v>103</v>
      </c>
      <c r="DA2" s="2" t="s">
        <v>104</v>
      </c>
      <c r="DB2" s="2" t="s">
        <v>105</v>
      </c>
    </row>
    <row r="3" spans="1:106" ht="15">
      <c r="A3" s="12" t="s">
        <v>154</v>
      </c>
      <c r="B3" s="12">
        <v>213035.56</v>
      </c>
      <c r="C3" s="7">
        <v>53258.89</v>
      </c>
      <c r="D3" s="7">
        <v>0</v>
      </c>
      <c r="E3" s="7">
        <v>24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0</v>
      </c>
      <c r="S3" s="7">
        <v>0</v>
      </c>
      <c r="T3" s="7">
        <v>53258.8899999999</v>
      </c>
      <c r="U3" s="7">
        <v>53258.8899999999</v>
      </c>
      <c r="V3" s="7">
        <v>53258.8899999999</v>
      </c>
      <c r="W3" s="7">
        <v>53258.8899999999</v>
      </c>
      <c r="X3" s="7">
        <v>0</v>
      </c>
      <c r="Y3" s="7">
        <v>0</v>
      </c>
      <c r="Z3" s="7">
        <v>0</v>
      </c>
      <c r="AA3" s="7">
        <v>0</v>
      </c>
      <c r="AB3" s="7">
        <v>0</v>
      </c>
      <c r="AC3" s="7">
        <v>0</v>
      </c>
      <c r="DB3">
        <v>40402.73228009259</v>
      </c>
    </row>
    <row r="4" spans="2:3" s="7" customFormat="1" ht="15">
      <c r="B4" s="7" t="s">
        <v>138</v>
      </c>
      <c r="C4" s="7" t="s">
        <v>139</v>
      </c>
    </row>
    <row r="5" spans="1:3" s="7" customFormat="1" ht="15">
      <c r="A5" s="7" t="s">
        <v>136</v>
      </c>
      <c r="B5" s="7">
        <v>0.5</v>
      </c>
      <c r="C5" s="7">
        <v>1</v>
      </c>
    </row>
    <row r="6" spans="1:3" ht="15">
      <c r="A6" s="7" t="s">
        <v>137</v>
      </c>
      <c r="B6">
        <v>0</v>
      </c>
      <c r="C6">
        <v>0.5</v>
      </c>
    </row>
    <row r="7" spans="1:2" ht="15">
      <c r="A7" s="7" t="s">
        <v>141</v>
      </c>
      <c r="B7">
        <v>4</v>
      </c>
    </row>
    <row r="8" ht="15">
      <c r="A8" t="s">
        <v>133</v>
      </c>
    </row>
    <row r="9" spans="1:2" ht="15">
      <c r="A9" t="s">
        <v>131</v>
      </c>
      <c r="B9">
        <f>RUCMEREV!B11</f>
        <v>105327.43499998756</v>
      </c>
    </row>
    <row r="10" spans="1:2" ht="15">
      <c r="A10" t="s">
        <v>129</v>
      </c>
      <c r="B10">
        <f>RUCEXRR!B24</f>
        <v>351430.7329563494</v>
      </c>
    </row>
    <row r="11" spans="1:2" ht="15">
      <c r="A11" t="s">
        <v>132</v>
      </c>
      <c r="B11">
        <f>RUCG!B37</f>
        <v>30687.039999999997</v>
      </c>
    </row>
    <row r="12" spans="1:2" ht="15">
      <c r="A12" t="s">
        <v>130</v>
      </c>
      <c r="B12">
        <f>RUCEXRQC!B30</f>
        <v>16473.603496399366</v>
      </c>
    </row>
    <row r="14" spans="1:2" ht="15">
      <c r="A14" t="s">
        <v>134</v>
      </c>
      <c r="B14">
        <f>B9+B10-B11</f>
        <v>426071.12795633695</v>
      </c>
    </row>
    <row r="15" ht="15">
      <c r="A15" s="13" t="s">
        <v>135</v>
      </c>
    </row>
    <row r="16" ht="15">
      <c r="G16" s="14">
        <v>1</v>
      </c>
    </row>
    <row r="17" spans="1:7" ht="15">
      <c r="A17" s="13" t="s">
        <v>140</v>
      </c>
      <c r="B17" s="12">
        <f>((B9+B10-B11)*B5)+(B12*B6)/B7</f>
        <v>213035.56397816847</v>
      </c>
      <c r="G17" s="14"/>
    </row>
    <row r="21" ht="15">
      <c r="G21" s="14">
        <v>2</v>
      </c>
    </row>
    <row r="22" ht="15">
      <c r="G22" s="14"/>
    </row>
  </sheetData>
  <sheetProtection/>
  <mergeCells count="2">
    <mergeCell ref="G16:G17"/>
    <mergeCell ref="G21:G2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Energy Future Holdings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xqh5</dc:creator>
  <cp:keywords/>
  <dc:description/>
  <cp:lastModifiedBy>cdillon</cp:lastModifiedBy>
  <dcterms:created xsi:type="dcterms:W3CDTF">2010-08-24T17:38:13Z</dcterms:created>
  <dcterms:modified xsi:type="dcterms:W3CDTF">2010-08-31T13:28:33Z</dcterms:modified>
  <cp:category/>
  <cp:version/>
  <cp:contentType/>
  <cp:contentStatus/>
</cp:coreProperties>
</file>