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38340" windowHeight="12045" activeTab="0"/>
  </bookViews>
  <sheets>
    <sheet name="Sheet1" sheetId="1" r:id="rId1"/>
    <sheet name="Sheet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<sst xmlns="http://schemas.openxmlformats.org/spreadsheetml/2006/main" count="322" uniqueCount="179">
  <si>
    <t>UIDRUCOUTPUTINTERVAL</t>
  </si>
  <si>
    <t>UIDRUCOUTPUTHEADER</t>
  </si>
  <si>
    <t>STARTTIME</t>
  </si>
  <si>
    <t>STOPTIME</t>
  </si>
  <si>
    <t>UIDSTATEMENTSCHED</t>
  </si>
  <si>
    <t>CALCGROUP</t>
  </si>
  <si>
    <t>SPI</t>
  </si>
  <si>
    <t>UOMCODE</t>
  </si>
  <si>
    <t>DSTPARTICIPANT</t>
  </si>
  <si>
    <t>ORIGIN</t>
  </si>
  <si>
    <t>CHNLCUTTIMESTAMP</t>
  </si>
  <si>
    <t>TZSTDNAME</t>
  </si>
  <si>
    <t>RECORDER</t>
  </si>
  <si>
    <t>TOTAL</t>
  </si>
  <si>
    <t>MAXIMUM</t>
  </si>
  <si>
    <t>MINIMUM</t>
  </si>
  <si>
    <t>INTERVALCOUNT</t>
  </si>
  <si>
    <t>INT001</t>
  </si>
  <si>
    <t>INT002</t>
  </si>
  <si>
    <t>INT003</t>
  </si>
  <si>
    <t>INT004</t>
  </si>
  <si>
    <t>INT005</t>
  </si>
  <si>
    <t>INT006</t>
  </si>
  <si>
    <t>INT007</t>
  </si>
  <si>
    <t>INT008</t>
  </si>
  <si>
    <t>INT009</t>
  </si>
  <si>
    <t>INT010</t>
  </si>
  <si>
    <t>INT011</t>
  </si>
  <si>
    <t>INT012</t>
  </si>
  <si>
    <t>INT013</t>
  </si>
  <si>
    <t>INT014</t>
  </si>
  <si>
    <t>INT015</t>
  </si>
  <si>
    <t>INT016</t>
  </si>
  <si>
    <t>INT017</t>
  </si>
  <si>
    <t>INT018</t>
  </si>
  <si>
    <t>INT019</t>
  </si>
  <si>
    <t>INT020</t>
  </si>
  <si>
    <t>INT021</t>
  </si>
  <si>
    <t>INT022</t>
  </si>
  <si>
    <t>INT023</t>
  </si>
  <si>
    <t>INT024</t>
  </si>
  <si>
    <t>INT025</t>
  </si>
  <si>
    <t>INT026</t>
  </si>
  <si>
    <t>INT027</t>
  </si>
  <si>
    <t>INT028</t>
  </si>
  <si>
    <t>INT029</t>
  </si>
  <si>
    <t>INT030</t>
  </si>
  <si>
    <t>INT031</t>
  </si>
  <si>
    <t>INT032</t>
  </si>
  <si>
    <t>INT033</t>
  </si>
  <si>
    <t>INT034</t>
  </si>
  <si>
    <t>INT035</t>
  </si>
  <si>
    <t>INT036</t>
  </si>
  <si>
    <t>INT037</t>
  </si>
  <si>
    <t>INT038</t>
  </si>
  <si>
    <t>INT039</t>
  </si>
  <si>
    <t>INT040</t>
  </si>
  <si>
    <t>INT041</t>
  </si>
  <si>
    <t>INT042</t>
  </si>
  <si>
    <t>INT043</t>
  </si>
  <si>
    <t>INT044</t>
  </si>
  <si>
    <t>INT045</t>
  </si>
  <si>
    <t>INT046</t>
  </si>
  <si>
    <t>INT047</t>
  </si>
  <si>
    <t>INT048</t>
  </si>
  <si>
    <t>INT049</t>
  </si>
  <si>
    <t>INT050</t>
  </si>
  <si>
    <t>INT051</t>
  </si>
  <si>
    <t>INT052</t>
  </si>
  <si>
    <t>INT053</t>
  </si>
  <si>
    <t>INT054</t>
  </si>
  <si>
    <t>INT055</t>
  </si>
  <si>
    <t>INT056</t>
  </si>
  <si>
    <t>INT057</t>
  </si>
  <si>
    <t>INT058</t>
  </si>
  <si>
    <t>INT059</t>
  </si>
  <si>
    <t>INT060</t>
  </si>
  <si>
    <t>INT061</t>
  </si>
  <si>
    <t>INT062</t>
  </si>
  <si>
    <t>INT063</t>
  </si>
  <si>
    <t>INT064</t>
  </si>
  <si>
    <t>INT065</t>
  </si>
  <si>
    <t>INT066</t>
  </si>
  <si>
    <t>INT067</t>
  </si>
  <si>
    <t>INT068</t>
  </si>
  <si>
    <t>INT069</t>
  </si>
  <si>
    <t>INT070</t>
  </si>
  <si>
    <t>INT071</t>
  </si>
  <si>
    <t>INT072</t>
  </si>
  <si>
    <t>INT073</t>
  </si>
  <si>
    <t>INT074</t>
  </si>
  <si>
    <t>INT075</t>
  </si>
  <si>
    <t>INT076</t>
  </si>
  <si>
    <t>INT077</t>
  </si>
  <si>
    <t>INT078</t>
  </si>
  <si>
    <t>INT079</t>
  </si>
  <si>
    <t>INT080</t>
  </si>
  <si>
    <t>INT081</t>
  </si>
  <si>
    <t>INT082</t>
  </si>
  <si>
    <t>INT083</t>
  </si>
  <si>
    <t>INT084</t>
  </si>
  <si>
    <t>INT085</t>
  </si>
  <si>
    <t>INT086</t>
  </si>
  <si>
    <t>INT087</t>
  </si>
  <si>
    <t>INT088</t>
  </si>
  <si>
    <t>INT089</t>
  </si>
  <si>
    <t>INT090</t>
  </si>
  <si>
    <t>INT091</t>
  </si>
  <si>
    <t>INT092</t>
  </si>
  <si>
    <t>INT093</t>
  </si>
  <si>
    <t>INT094</t>
  </si>
  <si>
    <t>INT095</t>
  </si>
  <si>
    <t>INT096</t>
  </si>
  <si>
    <t>INT097</t>
  </si>
  <si>
    <t>INT098</t>
  </si>
  <si>
    <t>INT099</t>
  </si>
  <si>
    <t>INT100</t>
  </si>
  <si>
    <t>LSTIME</t>
  </si>
  <si>
    <t>Y</t>
  </si>
  <si>
    <t>C</t>
  </si>
  <si>
    <t>AGGOUTPUTINTER</t>
  </si>
  <si>
    <t>Source</t>
  </si>
  <si>
    <t>RUCOUTPUTINTER</t>
  </si>
  <si>
    <t>RUCSFADJ_XX_1</t>
  </si>
  <si>
    <t>RUCSFADJ_XX_2</t>
  </si>
  <si>
    <t>RTAML_XX_LZ_SOUTH</t>
  </si>
  <si>
    <t>RTAML_XX_LZ_HOUSTON</t>
  </si>
  <si>
    <t>RTAML_XX_LZ_WEST</t>
  </si>
  <si>
    <t>RTAML_XX_LZ_NORTH</t>
  </si>
  <si>
    <t>RTDCEXP_XX_DCITIEID</t>
  </si>
  <si>
    <t>RUCCAPADJ_XX</t>
  </si>
  <si>
    <t>HASLADJ_XX_OG2SES_UNIT1_OGSES_1</t>
  </si>
  <si>
    <t>RUCCSADJ_XX</t>
  </si>
  <si>
    <t>RTQQEPADJQSETOT_XX</t>
  </si>
  <si>
    <t>RTQQESADJQSETOT_XX</t>
  </si>
  <si>
    <t>DCIMPADJ_XX</t>
  </si>
  <si>
    <t>RUCSFSNAP_XX_2</t>
  </si>
  <si>
    <t>RUCSFSNAP_XX_1</t>
  </si>
  <si>
    <t>RUCCAPSNAP_XX_1</t>
  </si>
  <si>
    <t>RUCCAPSNAP_XX_2</t>
  </si>
  <si>
    <t>RUCCAPCREDIT_XX_1</t>
  </si>
  <si>
    <t>RUCCAPCREDIT_XX_2</t>
  </si>
  <si>
    <t>RUCSFRS_XX_1</t>
  </si>
  <si>
    <t>RUCSFRS_XX_2</t>
  </si>
  <si>
    <t>RUCCSAMTQSETOT_XX</t>
  </si>
  <si>
    <t>RUCCSAMT_XX_2</t>
  </si>
  <si>
    <t>RUCCSAMT_XX_1</t>
  </si>
  <si>
    <t>Description</t>
  </si>
  <si>
    <t>Calculated RUC Capacity Short Charge</t>
  </si>
  <si>
    <t>Step 1: Calculate Capacity Snapshot and  RUC Short fall at Adjustment Period</t>
  </si>
  <si>
    <t>MW RUC Shortfall at ADJ period</t>
  </si>
  <si>
    <t>Sum of RT AML *4</t>
  </si>
  <si>
    <t>RUC Cap snapshot during ADJ Period</t>
  </si>
  <si>
    <t>HASLADJ_XX_PLANT_UNIT1_YYYY_1</t>
  </si>
  <si>
    <t>RUCCPADJ_XX</t>
  </si>
  <si>
    <t>MKTINPUTIN</t>
  </si>
  <si>
    <t>DAEP_XX_HB_SOUTH</t>
  </si>
  <si>
    <t>DAEP_XX_HB_HOUSTON</t>
  </si>
  <si>
    <t>DAEP_XX_HB_NORTH</t>
  </si>
  <si>
    <t>DAEP_XX_HB_WEST</t>
  </si>
  <si>
    <t>DAES_XX_ALL_UNITS_ZONES_HUBS</t>
  </si>
  <si>
    <t>MW Shortfall by QSE</t>
  </si>
  <si>
    <t>RUCSF_19_2</t>
  </si>
  <si>
    <t>RUCSF_19_1</t>
  </si>
  <si>
    <t>RUC 1</t>
  </si>
  <si>
    <t>RUC 2</t>
  </si>
  <si>
    <t>RUC Short Fall Ratio Share</t>
  </si>
  <si>
    <t>RUCSFTOT_1</t>
  </si>
  <si>
    <t>RUCSFTOT_2</t>
  </si>
  <si>
    <t>RUCSF_XX_2</t>
  </si>
  <si>
    <t>RUCSF_XX_1</t>
  </si>
  <si>
    <t>RUCMWAMTRUCTOT_1</t>
  </si>
  <si>
    <t>RUCMWAMTRUCTOT_2</t>
  </si>
  <si>
    <t>RUCOUTPUTINTER MODE</t>
  </si>
  <si>
    <t>RUCCAPTOT_2</t>
  </si>
  <si>
    <t>RUCCAPTOT_1</t>
  </si>
  <si>
    <t>Max of RUC SFRS * RUC $ or 2x</t>
  </si>
  <si>
    <t>Sum of all units AS Limit- All online Resources other RUC Committed</t>
  </si>
  <si>
    <t>HSL - AS Capacity total reported by resource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</si>
</sst>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22" fontId="0" fillId="0" borderId="0" xfId="0" applyNumberFormat="1" applyAlignment="1">
      <alignment/>
    </xf>
    <xf numFmtId="0" fontId="35" fillId="33" borderId="0" xfId="0" applyFont="1" applyFill="1" applyAlignment="1">
      <alignment/>
    </xf>
    <xf numFmtId="0" fontId="0" fillId="34" borderId="0" xfId="0" applyFill="1" applyAlignment="1">
      <alignment/>
    </xf>
    <xf numFmtId="0" fontId="35" fillId="34" borderId="0" xfId="0" applyFont="1" applyFill="1" applyAlignment="1">
      <alignment/>
    </xf>
    <xf numFmtId="0" fontId="35" fillId="0" borderId="0" xfId="0" applyFont="1" applyAlignment="1">
      <alignment wrapText="1"/>
    </xf>
    <xf numFmtId="0" fontId="0" fillId="34" borderId="10" xfId="0" applyFill="1" applyBorder="1" applyAlignment="1">
      <alignment/>
    </xf>
    <xf numFmtId="0" fontId="39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UCOUTPUTHEADER_MODE_RTM(20100622_RTM_INITIAL1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COUTPUTHEADER_MODE_RTM(201006"/>
    </sheetNames>
    <sheetDataSet>
      <sheetData sheetId="0">
        <row r="1">
          <cell r="A1">
            <v>21153</v>
          </cell>
          <cell r="B1" t="str">
            <v>RUCMWAMTTOT</v>
          </cell>
        </row>
        <row r="2">
          <cell r="A2">
            <v>21160</v>
          </cell>
          <cell r="B2" t="str">
            <v>RUCCBAMTTOT</v>
          </cell>
        </row>
        <row r="3">
          <cell r="A3">
            <v>22313</v>
          </cell>
          <cell r="B3" t="str">
            <v>RUCCAPTOT_2</v>
          </cell>
        </row>
        <row r="4">
          <cell r="A4">
            <v>27019</v>
          </cell>
          <cell r="B4" t="str">
            <v>RUCDCAMTTOT</v>
          </cell>
        </row>
        <row r="5">
          <cell r="A5">
            <v>21155</v>
          </cell>
          <cell r="B5" t="str">
            <v>RUCMWAMTRUCTOT_2</v>
          </cell>
        </row>
        <row r="6">
          <cell r="A6">
            <v>22312</v>
          </cell>
          <cell r="B6" t="str">
            <v>RUCSFTOT_2</v>
          </cell>
        </row>
        <row r="7">
          <cell r="A7">
            <v>21154</v>
          </cell>
          <cell r="B7" t="str">
            <v>RUCMWAMTRUCTOT_1</v>
          </cell>
        </row>
        <row r="8">
          <cell r="A8">
            <v>34361</v>
          </cell>
          <cell r="B8" t="str">
            <v>RUCSFTOT_1</v>
          </cell>
        </row>
        <row r="9">
          <cell r="A9">
            <v>34362</v>
          </cell>
          <cell r="B9" t="str">
            <v>RUCCAPTOT_1</v>
          </cell>
        </row>
        <row r="10">
          <cell r="A10">
            <v>22958</v>
          </cell>
          <cell r="B10" t="str">
            <v>RUCCSAMTTOT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9"/>
  <sheetViews>
    <sheetView tabSelected="1" zoomScalePageLayoutView="0" workbookViewId="0" topLeftCell="S10">
      <selection activeCell="AR22" sqref="AR22"/>
    </sheetView>
  </sheetViews>
  <sheetFormatPr defaultColWidth="9.140625" defaultRowHeight="15"/>
  <cols>
    <col min="1" max="1" width="23.140625" style="0" bestFit="1" customWidth="1"/>
    <col min="2" max="2" width="24.421875" style="0" bestFit="1" customWidth="1"/>
    <col min="3" max="3" width="22.140625" style="0" bestFit="1" customWidth="1"/>
    <col min="4" max="4" width="14.421875" style="0" bestFit="1" customWidth="1"/>
    <col min="5" max="5" width="15.57421875" style="0" bestFit="1" customWidth="1"/>
    <col min="6" max="6" width="20.8515625" style="0" bestFit="1" customWidth="1"/>
    <col min="7" max="7" width="11.421875" style="0" bestFit="1" customWidth="1"/>
    <col min="8" max="8" width="5.140625" style="0" bestFit="1" customWidth="1"/>
    <col min="9" max="9" width="9.140625" style="0" bestFit="1" customWidth="1"/>
    <col min="10" max="10" width="17.28125" style="0" bestFit="1" customWidth="1"/>
    <col min="11" max="11" width="7.8515625" style="0" bestFit="1" customWidth="1"/>
    <col min="12" max="12" width="19.7109375" style="0" bestFit="1" customWidth="1"/>
    <col min="13" max="13" width="11.28125" style="0" bestFit="1" customWidth="1"/>
    <col min="14" max="14" width="35.28125" style="0" bestFit="1" customWidth="1"/>
    <col min="15" max="17" width="12.140625" style="0" bestFit="1" customWidth="1"/>
    <col min="18" max="18" width="16.140625" style="0" bestFit="1" customWidth="1"/>
    <col min="19" max="22" width="12.00390625" style="0" customWidth="1"/>
    <col min="23" max="23" width="11.00390625" style="0" customWidth="1"/>
    <col min="24" max="31" width="12.00390625" style="0" customWidth="1"/>
    <col min="32" max="33" width="11.00390625" style="0" customWidth="1"/>
    <col min="34" max="40" width="12.00390625" style="0" customWidth="1"/>
    <col min="41" max="41" width="12.00390625" style="5" customWidth="1"/>
    <col min="42" max="58" width="12.00390625" style="0" customWidth="1"/>
    <col min="59" max="59" width="11.00390625" style="0" customWidth="1"/>
    <col min="60" max="60" width="12.00390625" style="0" customWidth="1"/>
    <col min="61" max="61" width="11.00390625" style="0" customWidth="1"/>
    <col min="62" max="71" width="12.00390625" style="0" customWidth="1"/>
    <col min="72" max="72" width="11.00390625" style="0" customWidth="1"/>
    <col min="73" max="93" width="12.00390625" style="0" customWidth="1"/>
    <col min="94" max="94" width="11.00390625" style="0" customWidth="1"/>
    <col min="95" max="96" width="12.00390625" style="0" customWidth="1"/>
    <col min="97" max="97" width="11.00390625" style="0" customWidth="1"/>
    <col min="98" max="106" width="12.00390625" style="0" customWidth="1"/>
    <col min="107" max="111" width="12.00390625" style="0" bestFit="1" customWidth="1"/>
    <col min="112" max="114" width="12.140625" style="0" bestFit="1" customWidth="1"/>
    <col min="115" max="118" width="7.8515625" style="0" bestFit="1" customWidth="1"/>
    <col min="119" max="119" width="15.421875" style="0" bestFit="1" customWidth="1"/>
  </cols>
  <sheetData>
    <row r="1" spans="1:119" ht="15">
      <c r="A1" t="s">
        <v>121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0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</row>
    <row r="2" spans="1:119" ht="15">
      <c r="A2" t="s">
        <v>122</v>
      </c>
      <c r="B2">
        <v>511639</v>
      </c>
      <c r="C2">
        <v>33792</v>
      </c>
      <c r="D2" s="3">
        <v>40351</v>
      </c>
      <c r="E2" s="3">
        <v>40351.99998842592</v>
      </c>
      <c r="F2">
        <v>1324</v>
      </c>
      <c r="G2">
        <v>3</v>
      </c>
      <c r="H2">
        <v>900</v>
      </c>
      <c r="I2">
        <v>44</v>
      </c>
      <c r="J2" t="s">
        <v>118</v>
      </c>
      <c r="K2" t="s">
        <v>119</v>
      </c>
      <c r="L2" s="3">
        <v>40359.73267361111</v>
      </c>
      <c r="N2" s="4" t="s">
        <v>123</v>
      </c>
      <c r="O2">
        <v>45945.954132</v>
      </c>
      <c r="P2">
        <v>1656.68844</v>
      </c>
      <c r="Q2">
        <v>0</v>
      </c>
      <c r="R2">
        <v>96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 s="5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149.461808</v>
      </c>
      <c r="BJ2">
        <v>436.9246439999</v>
      </c>
      <c r="BK2">
        <v>844.169404</v>
      </c>
      <c r="BL2">
        <v>1118.2750999999</v>
      </c>
      <c r="BM2">
        <v>1314.684488</v>
      </c>
      <c r="BN2">
        <v>1445.6901359999</v>
      </c>
      <c r="BO2">
        <v>1064.2351039999</v>
      </c>
      <c r="BP2">
        <v>1264.5002319999</v>
      </c>
      <c r="BQ2">
        <v>1464.199956</v>
      </c>
      <c r="BR2">
        <v>1608.6157599999</v>
      </c>
      <c r="BS2">
        <v>406.0129</v>
      </c>
      <c r="BT2">
        <v>488.777148</v>
      </c>
      <c r="BU2">
        <v>619.5401199999</v>
      </c>
      <c r="BV2">
        <v>717.5703679999</v>
      </c>
      <c r="BW2">
        <v>580.649632</v>
      </c>
      <c r="BX2">
        <v>618.646568</v>
      </c>
      <c r="BY2">
        <v>652.738604</v>
      </c>
      <c r="BZ2">
        <v>707.4690879999</v>
      </c>
      <c r="CA2">
        <v>517.2748119999</v>
      </c>
      <c r="CB2">
        <v>547.3077919999</v>
      </c>
      <c r="CC2">
        <v>551.00762</v>
      </c>
      <c r="CD2">
        <v>592.0428799999</v>
      </c>
      <c r="CE2">
        <v>375.6620359999</v>
      </c>
      <c r="CF2">
        <v>461.3976599999</v>
      </c>
      <c r="CG2">
        <v>457.6113839999</v>
      </c>
      <c r="CH2">
        <v>453.8908599999</v>
      </c>
      <c r="CI2">
        <v>809.01784</v>
      </c>
      <c r="CJ2">
        <v>737.5735879999</v>
      </c>
      <c r="CK2">
        <v>692.825124</v>
      </c>
      <c r="CL2">
        <v>665.4848279999</v>
      </c>
      <c r="CM2">
        <v>1041.322792</v>
      </c>
      <c r="CN2">
        <v>1051.323116</v>
      </c>
      <c r="CO2">
        <v>937.9904239999</v>
      </c>
      <c r="CP2">
        <v>912.9978199999</v>
      </c>
      <c r="CQ2">
        <v>1494.4763519999</v>
      </c>
      <c r="CR2">
        <v>1372.401828</v>
      </c>
      <c r="CS2">
        <v>1141.451364</v>
      </c>
      <c r="CT2">
        <v>1021.817124</v>
      </c>
      <c r="CU2">
        <v>1062.0961279999</v>
      </c>
      <c r="CV2">
        <v>925.3880799999</v>
      </c>
      <c r="CW2">
        <v>874.0781919999</v>
      </c>
      <c r="CX2">
        <v>870.5770079999</v>
      </c>
      <c r="CY2">
        <v>1656.6884399999</v>
      </c>
      <c r="CZ2">
        <v>1555.3253839999</v>
      </c>
      <c r="DA2">
        <v>1450.1213399999</v>
      </c>
      <c r="DB2">
        <v>1272.5547039999</v>
      </c>
      <c r="DC2">
        <v>1421.775648</v>
      </c>
      <c r="DD2">
        <v>1121.7815799999</v>
      </c>
      <c r="DE2">
        <v>920.0697879999</v>
      </c>
      <c r="DF2">
        <v>633.7384119999</v>
      </c>
      <c r="DG2">
        <v>535.4533759999</v>
      </c>
      <c r="DH2">
        <v>300.205064</v>
      </c>
      <c r="DI2">
        <v>9.062684</v>
      </c>
      <c r="DJ2">
        <v>0</v>
      </c>
      <c r="DO2" s="3">
        <v>40359.73297453704</v>
      </c>
    </row>
    <row r="3" spans="1:119" ht="15">
      <c r="A3" t="s">
        <v>122</v>
      </c>
      <c r="B3">
        <v>513073</v>
      </c>
      <c r="C3">
        <v>21677</v>
      </c>
      <c r="D3" s="3">
        <v>40351</v>
      </c>
      <c r="E3" s="3">
        <v>40351.99998842592</v>
      </c>
      <c r="F3">
        <v>1324</v>
      </c>
      <c r="G3">
        <v>3</v>
      </c>
      <c r="H3">
        <v>900</v>
      </c>
      <c r="I3">
        <v>44</v>
      </c>
      <c r="J3" t="s">
        <v>118</v>
      </c>
      <c r="K3" t="s">
        <v>119</v>
      </c>
      <c r="L3" s="3">
        <v>40359.73303240741</v>
      </c>
      <c r="N3" s="4" t="s">
        <v>124</v>
      </c>
      <c r="O3">
        <v>33003.296964</v>
      </c>
      <c r="P3">
        <v>1656.68844</v>
      </c>
      <c r="Q3">
        <v>0</v>
      </c>
      <c r="R3">
        <v>96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 s="5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580.649632</v>
      </c>
      <c r="BX3">
        <v>618.646568</v>
      </c>
      <c r="BY3">
        <v>652.738604</v>
      </c>
      <c r="BZ3">
        <v>707.4690879999</v>
      </c>
      <c r="CA3">
        <v>517.2748119999</v>
      </c>
      <c r="CB3">
        <v>547.3077919999</v>
      </c>
      <c r="CC3">
        <v>551.00762</v>
      </c>
      <c r="CD3">
        <v>592.0428799999</v>
      </c>
      <c r="CE3">
        <v>375.6620359999</v>
      </c>
      <c r="CF3">
        <v>461.3976599999</v>
      </c>
      <c r="CG3">
        <v>457.6113839999</v>
      </c>
      <c r="CH3">
        <v>453.8908599999</v>
      </c>
      <c r="CI3">
        <v>809.01784</v>
      </c>
      <c r="CJ3">
        <v>737.5735879999</v>
      </c>
      <c r="CK3">
        <v>692.825124</v>
      </c>
      <c r="CL3">
        <v>665.4848279999</v>
      </c>
      <c r="CM3">
        <v>1041.322792</v>
      </c>
      <c r="CN3">
        <v>1051.323116</v>
      </c>
      <c r="CO3">
        <v>937.9904239999</v>
      </c>
      <c r="CP3">
        <v>912.9978199999</v>
      </c>
      <c r="CQ3">
        <v>1494.4763519999</v>
      </c>
      <c r="CR3">
        <v>1372.401828</v>
      </c>
      <c r="CS3">
        <v>1141.451364</v>
      </c>
      <c r="CT3">
        <v>1021.817124</v>
      </c>
      <c r="CU3">
        <v>1062.0961279999</v>
      </c>
      <c r="CV3">
        <v>925.3880799999</v>
      </c>
      <c r="CW3">
        <v>874.0781919999</v>
      </c>
      <c r="CX3">
        <v>870.5770079999</v>
      </c>
      <c r="CY3">
        <v>1656.6884399999</v>
      </c>
      <c r="CZ3">
        <v>1555.3253839999</v>
      </c>
      <c r="DA3">
        <v>1450.1213399999</v>
      </c>
      <c r="DB3">
        <v>1272.5547039999</v>
      </c>
      <c r="DC3">
        <v>1421.775648</v>
      </c>
      <c r="DD3">
        <v>1121.7815799999</v>
      </c>
      <c r="DE3">
        <v>920.0697879999</v>
      </c>
      <c r="DF3">
        <v>633.7384119999</v>
      </c>
      <c r="DG3">
        <v>535.4533759999</v>
      </c>
      <c r="DH3">
        <v>300.205064</v>
      </c>
      <c r="DI3">
        <v>9.062684</v>
      </c>
      <c r="DJ3">
        <v>0</v>
      </c>
      <c r="DO3" s="3">
        <v>40359.73315972222</v>
      </c>
    </row>
    <row r="4" spans="2:119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0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</row>
    <row r="5" spans="2:119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0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15">
      <c r="A6" t="s">
        <v>120</v>
      </c>
      <c r="B6">
        <v>357926</v>
      </c>
      <c r="C6">
        <v>3872</v>
      </c>
      <c r="D6" s="3">
        <v>40351</v>
      </c>
      <c r="E6" s="3">
        <v>40351.99998842592</v>
      </c>
      <c r="F6">
        <v>1324</v>
      </c>
      <c r="G6">
        <v>4</v>
      </c>
      <c r="H6">
        <v>900</v>
      </c>
      <c r="I6">
        <v>95</v>
      </c>
      <c r="J6" t="s">
        <v>118</v>
      </c>
      <c r="K6" t="s">
        <v>119</v>
      </c>
      <c r="L6" s="3">
        <v>40358.84024305556</v>
      </c>
      <c r="N6" s="4" t="s">
        <v>125</v>
      </c>
      <c r="O6">
        <v>15127.103108</v>
      </c>
      <c r="P6">
        <v>209.782559</v>
      </c>
      <c r="Q6">
        <v>105.431455</v>
      </c>
      <c r="R6">
        <v>96</v>
      </c>
      <c r="S6">
        <v>138.676311</v>
      </c>
      <c r="T6">
        <v>135.497928</v>
      </c>
      <c r="U6">
        <v>132.7606519999</v>
      </c>
      <c r="V6">
        <v>129.451524</v>
      </c>
      <c r="W6">
        <v>126.3318649999</v>
      </c>
      <c r="X6">
        <v>124.0560599999</v>
      </c>
      <c r="Y6">
        <v>121.996921</v>
      </c>
      <c r="Z6">
        <v>120.29767</v>
      </c>
      <c r="AA6">
        <v>118.010408</v>
      </c>
      <c r="AB6">
        <v>116.8547919999</v>
      </c>
      <c r="AC6">
        <v>114.8422949999</v>
      </c>
      <c r="AD6">
        <v>114.1546839999</v>
      </c>
      <c r="AE6">
        <v>111.78148</v>
      </c>
      <c r="AF6">
        <v>110.704076</v>
      </c>
      <c r="AG6">
        <v>108.511691</v>
      </c>
      <c r="AH6">
        <v>107.868195</v>
      </c>
      <c r="AI6">
        <v>107.2157299999</v>
      </c>
      <c r="AJ6">
        <v>106.761101</v>
      </c>
      <c r="AK6">
        <v>106.087447</v>
      </c>
      <c r="AL6">
        <v>105.634761</v>
      </c>
      <c r="AM6">
        <v>105.431455</v>
      </c>
      <c r="AN6">
        <v>106.748953</v>
      </c>
      <c r="AO6" s="5">
        <v>107.085477</v>
      </c>
      <c r="AP6">
        <v>107.439779</v>
      </c>
      <c r="AQ6">
        <v>109.590609</v>
      </c>
      <c r="AR6">
        <v>109.730555</v>
      </c>
      <c r="AS6">
        <v>108.598508</v>
      </c>
      <c r="AT6">
        <v>109.926248</v>
      </c>
      <c r="AU6">
        <v>112.8406419999</v>
      </c>
      <c r="AV6">
        <v>114.988839</v>
      </c>
      <c r="AW6">
        <v>115.974414</v>
      </c>
      <c r="AX6">
        <v>118.630781</v>
      </c>
      <c r="AY6">
        <v>121.3948339999</v>
      </c>
      <c r="AZ6">
        <v>125.241029</v>
      </c>
      <c r="BA6">
        <v>127.6026059999</v>
      </c>
      <c r="BB6">
        <v>131.090033</v>
      </c>
      <c r="BC6">
        <v>133.636358</v>
      </c>
      <c r="BD6">
        <v>135.4119309999</v>
      </c>
      <c r="BE6">
        <v>139.4178829999</v>
      </c>
      <c r="BF6">
        <v>143.528219</v>
      </c>
      <c r="BG6">
        <v>145.7315329999</v>
      </c>
      <c r="BH6">
        <v>149.1190859999</v>
      </c>
      <c r="BI6">
        <v>152.8703669999</v>
      </c>
      <c r="BJ6">
        <v>157.607427</v>
      </c>
      <c r="BK6">
        <v>161.3950909999</v>
      </c>
      <c r="BL6">
        <v>165.8436209999</v>
      </c>
      <c r="BM6">
        <v>168.6656989999</v>
      </c>
      <c r="BN6">
        <v>172.1356439999</v>
      </c>
      <c r="BO6">
        <v>172.832548</v>
      </c>
      <c r="BP6">
        <v>175.6142659999</v>
      </c>
      <c r="BQ6">
        <v>177.997725</v>
      </c>
      <c r="BR6">
        <v>180.881484</v>
      </c>
      <c r="BS6">
        <v>183.6079839999</v>
      </c>
      <c r="BT6">
        <v>185.677448</v>
      </c>
      <c r="BU6">
        <v>187.893958</v>
      </c>
      <c r="BV6">
        <v>190.261427</v>
      </c>
      <c r="BW6">
        <v>194.7421019999</v>
      </c>
      <c r="BX6">
        <v>197.1786239999</v>
      </c>
      <c r="BY6">
        <v>198.6978389999</v>
      </c>
      <c r="BZ6">
        <v>199.5759669999</v>
      </c>
      <c r="CA6">
        <v>201.7036019999</v>
      </c>
      <c r="CB6">
        <v>203.626318</v>
      </c>
      <c r="CC6">
        <v>204.0641149999</v>
      </c>
      <c r="CD6">
        <v>204.6343009999</v>
      </c>
      <c r="CE6">
        <v>206.1578799999</v>
      </c>
      <c r="CF6">
        <v>207.9691169999</v>
      </c>
      <c r="CG6">
        <v>208.6534989999</v>
      </c>
      <c r="CH6">
        <v>208.71024</v>
      </c>
      <c r="CI6">
        <v>209.7825589999</v>
      </c>
      <c r="CJ6">
        <v>208.393373</v>
      </c>
      <c r="CK6">
        <v>207.604635</v>
      </c>
      <c r="CL6">
        <v>206.8910949999</v>
      </c>
      <c r="CM6">
        <v>204.349909</v>
      </c>
      <c r="CN6">
        <v>203.901138</v>
      </c>
      <c r="CO6">
        <v>202.8043099999</v>
      </c>
      <c r="CP6">
        <v>202.1999189999</v>
      </c>
      <c r="CQ6">
        <v>199.981222</v>
      </c>
      <c r="CR6">
        <v>197.7340099999</v>
      </c>
      <c r="CS6">
        <v>195.3195759999</v>
      </c>
      <c r="CT6">
        <v>192.9078069999</v>
      </c>
      <c r="CU6">
        <v>189.275747</v>
      </c>
      <c r="CV6">
        <v>187.1732629999</v>
      </c>
      <c r="CW6">
        <v>187.0840509999</v>
      </c>
      <c r="CX6">
        <v>186.6305579999</v>
      </c>
      <c r="CY6">
        <v>186.5441529999</v>
      </c>
      <c r="CZ6">
        <v>184.9258079999</v>
      </c>
      <c r="DA6">
        <v>183.3553289999</v>
      </c>
      <c r="DB6">
        <v>180.692319</v>
      </c>
      <c r="DC6">
        <v>178.0423769999</v>
      </c>
      <c r="DD6">
        <v>174.4463839999</v>
      </c>
      <c r="DE6">
        <v>169.956107</v>
      </c>
      <c r="DF6">
        <v>165.4436259999</v>
      </c>
      <c r="DG6">
        <v>160.331942</v>
      </c>
      <c r="DH6">
        <v>156.3088339999</v>
      </c>
      <c r="DI6">
        <v>151.954137</v>
      </c>
      <c r="DJ6">
        <v>147.4152639999</v>
      </c>
      <c r="DO6" s="3">
        <v>40358.84027777778</v>
      </c>
    </row>
    <row r="7" spans="1:119" ht="15">
      <c r="A7" t="s">
        <v>120</v>
      </c>
      <c r="B7">
        <v>358070</v>
      </c>
      <c r="C7">
        <v>4024</v>
      </c>
      <c r="D7" s="3">
        <v>40351</v>
      </c>
      <c r="E7" s="3">
        <v>40351.99998842592</v>
      </c>
      <c r="F7">
        <v>1324</v>
      </c>
      <c r="G7">
        <v>4</v>
      </c>
      <c r="H7">
        <v>900</v>
      </c>
      <c r="I7">
        <v>95</v>
      </c>
      <c r="J7" t="s">
        <v>118</v>
      </c>
      <c r="K7" t="s">
        <v>119</v>
      </c>
      <c r="L7" s="3">
        <v>40358.84024305556</v>
      </c>
      <c r="N7" s="4" t="s">
        <v>126</v>
      </c>
      <c r="O7">
        <v>44207.692687</v>
      </c>
      <c r="P7">
        <v>612.52785</v>
      </c>
      <c r="Q7">
        <v>298.731245</v>
      </c>
      <c r="R7">
        <v>96</v>
      </c>
      <c r="S7">
        <v>389.8914309999</v>
      </c>
      <c r="T7">
        <v>381.13529</v>
      </c>
      <c r="U7">
        <v>373.3784759999</v>
      </c>
      <c r="V7">
        <v>364.2304969999</v>
      </c>
      <c r="W7">
        <v>355.7563749999</v>
      </c>
      <c r="X7">
        <v>348.6349369999</v>
      </c>
      <c r="Y7">
        <v>341.563623</v>
      </c>
      <c r="Z7">
        <v>336.4109369999</v>
      </c>
      <c r="AA7">
        <v>327.602867</v>
      </c>
      <c r="AB7">
        <v>323.7067349999</v>
      </c>
      <c r="AC7">
        <v>318.57281</v>
      </c>
      <c r="AD7">
        <v>315.254745</v>
      </c>
      <c r="AE7">
        <v>310.1533979999</v>
      </c>
      <c r="AF7">
        <v>307.9619619999</v>
      </c>
      <c r="AG7">
        <v>302.3671969999</v>
      </c>
      <c r="AH7">
        <v>300.5104319999</v>
      </c>
      <c r="AI7">
        <v>299.4645649999</v>
      </c>
      <c r="AJ7">
        <v>299.1254629999</v>
      </c>
      <c r="AK7">
        <v>298.731245</v>
      </c>
      <c r="AL7">
        <v>299.2688759999</v>
      </c>
      <c r="AM7">
        <v>305.772737</v>
      </c>
      <c r="AN7">
        <v>311.282711</v>
      </c>
      <c r="AO7" s="5">
        <v>314.4349439999</v>
      </c>
      <c r="AP7">
        <v>315.5424689999</v>
      </c>
      <c r="AQ7">
        <v>322.6209399999</v>
      </c>
      <c r="AR7">
        <v>325.5694869999</v>
      </c>
      <c r="AS7">
        <v>326.51486</v>
      </c>
      <c r="AT7">
        <v>332.831074</v>
      </c>
      <c r="AU7">
        <v>342.8470409999</v>
      </c>
      <c r="AV7">
        <v>349.7382559999</v>
      </c>
      <c r="AW7">
        <v>353.5905629999</v>
      </c>
      <c r="AX7">
        <v>362.4123689999</v>
      </c>
      <c r="AY7">
        <v>367.9664579999</v>
      </c>
      <c r="AZ7">
        <v>378.9265679999</v>
      </c>
      <c r="BA7">
        <v>388.757201</v>
      </c>
      <c r="BB7">
        <v>400.876553</v>
      </c>
      <c r="BC7">
        <v>413.8295099999</v>
      </c>
      <c r="BD7">
        <v>420.5002299999</v>
      </c>
      <c r="BE7">
        <v>434.383827</v>
      </c>
      <c r="BF7">
        <v>447.6801409999</v>
      </c>
      <c r="BG7">
        <v>452.0760599999</v>
      </c>
      <c r="BH7">
        <v>462.9450669999</v>
      </c>
      <c r="BI7">
        <v>474.2890269999</v>
      </c>
      <c r="BJ7">
        <v>489.8484499999</v>
      </c>
      <c r="BK7">
        <v>504.1213789999</v>
      </c>
      <c r="BL7">
        <v>519.7278719999</v>
      </c>
      <c r="BM7">
        <v>528.5104499999</v>
      </c>
      <c r="BN7">
        <v>539.913308</v>
      </c>
      <c r="BO7">
        <v>543.5041549999</v>
      </c>
      <c r="BP7">
        <v>551.5165309999</v>
      </c>
      <c r="BQ7">
        <v>559.3456149999</v>
      </c>
      <c r="BR7">
        <v>569.9798429999</v>
      </c>
      <c r="BS7">
        <v>578.5022699999</v>
      </c>
      <c r="BT7">
        <v>584.2217279999</v>
      </c>
      <c r="BU7">
        <v>588.825908</v>
      </c>
      <c r="BV7">
        <v>594.4167199999</v>
      </c>
      <c r="BW7">
        <v>604.4439549999</v>
      </c>
      <c r="BX7">
        <v>608.5934119999</v>
      </c>
      <c r="BY7">
        <v>610.227703</v>
      </c>
      <c r="BZ7">
        <v>609.290471</v>
      </c>
      <c r="CA7">
        <v>612.030388</v>
      </c>
      <c r="CB7">
        <v>612.5278499999</v>
      </c>
      <c r="CC7">
        <v>608.5864599999</v>
      </c>
      <c r="CD7">
        <v>608.3656199999</v>
      </c>
      <c r="CE7">
        <v>609.7847339999</v>
      </c>
      <c r="CF7">
        <v>610.1882679999</v>
      </c>
      <c r="CG7">
        <v>607.918719</v>
      </c>
      <c r="CH7">
        <v>604.4969989999</v>
      </c>
      <c r="CI7">
        <v>601.5603409999</v>
      </c>
      <c r="CJ7">
        <v>593.8921699999</v>
      </c>
      <c r="CK7">
        <v>589.3430959999</v>
      </c>
      <c r="CL7">
        <v>584.3862699999</v>
      </c>
      <c r="CM7">
        <v>571.9441389999</v>
      </c>
      <c r="CN7">
        <v>567.10748</v>
      </c>
      <c r="CO7">
        <v>562.764725</v>
      </c>
      <c r="CP7">
        <v>561.0437549999</v>
      </c>
      <c r="CQ7">
        <v>555.5375669999</v>
      </c>
      <c r="CR7">
        <v>549.5718069999</v>
      </c>
      <c r="CS7">
        <v>542.8764579999</v>
      </c>
      <c r="CT7">
        <v>536.7801799999</v>
      </c>
      <c r="CU7">
        <v>526.6090649999</v>
      </c>
      <c r="CV7">
        <v>520.2539009999</v>
      </c>
      <c r="CW7">
        <v>520.423621</v>
      </c>
      <c r="CX7">
        <v>519.4319419999</v>
      </c>
      <c r="CY7">
        <v>520.4424379999</v>
      </c>
      <c r="CZ7">
        <v>515.7245629999</v>
      </c>
      <c r="DA7">
        <v>511.810609</v>
      </c>
      <c r="DB7">
        <v>502.9006559999</v>
      </c>
      <c r="DC7">
        <v>491.4229889999</v>
      </c>
      <c r="DD7">
        <v>479.0825869999</v>
      </c>
      <c r="DE7">
        <v>466.8632269999</v>
      </c>
      <c r="DF7">
        <v>455.4369709999</v>
      </c>
      <c r="DG7">
        <v>443.4161949999</v>
      </c>
      <c r="DH7">
        <v>431.9690919999</v>
      </c>
      <c r="DI7">
        <v>419.6175059999</v>
      </c>
      <c r="DJ7">
        <v>407.4805749999</v>
      </c>
      <c r="DO7" s="3">
        <v>40358.84027777778</v>
      </c>
    </row>
    <row r="8" spans="1:119" ht="15">
      <c r="A8" t="s">
        <v>120</v>
      </c>
      <c r="B8">
        <v>357908</v>
      </c>
      <c r="C8">
        <v>3854</v>
      </c>
      <c r="D8" s="3">
        <v>40351</v>
      </c>
      <c r="E8" s="3">
        <v>40351.99998842592</v>
      </c>
      <c r="F8">
        <v>1324</v>
      </c>
      <c r="G8">
        <v>4</v>
      </c>
      <c r="H8">
        <v>900</v>
      </c>
      <c r="I8">
        <v>95</v>
      </c>
      <c r="J8" t="s">
        <v>118</v>
      </c>
      <c r="K8" t="s">
        <v>119</v>
      </c>
      <c r="L8" s="3">
        <v>40358.84024305556</v>
      </c>
      <c r="N8" s="4" t="s">
        <v>127</v>
      </c>
      <c r="O8">
        <v>18059.446813</v>
      </c>
      <c r="P8">
        <v>251.828511</v>
      </c>
      <c r="Q8">
        <v>124.221118</v>
      </c>
      <c r="R8">
        <v>96</v>
      </c>
      <c r="S8">
        <v>167.2080689999</v>
      </c>
      <c r="T8">
        <v>163.201166</v>
      </c>
      <c r="U8">
        <v>160.3960649999</v>
      </c>
      <c r="V8">
        <v>156.2334559999</v>
      </c>
      <c r="W8">
        <v>152.7360709999</v>
      </c>
      <c r="X8">
        <v>149.601706</v>
      </c>
      <c r="Y8">
        <v>146.7512569999</v>
      </c>
      <c r="Z8">
        <v>144.329778</v>
      </c>
      <c r="AA8">
        <v>140.4800699999</v>
      </c>
      <c r="AB8">
        <v>138.70677</v>
      </c>
      <c r="AC8">
        <v>136.1743439999</v>
      </c>
      <c r="AD8">
        <v>135.050723</v>
      </c>
      <c r="AE8">
        <v>132.819882</v>
      </c>
      <c r="AF8">
        <v>131.2618009999</v>
      </c>
      <c r="AG8">
        <v>128.6275019999</v>
      </c>
      <c r="AH8">
        <v>127.7132159999</v>
      </c>
      <c r="AI8">
        <v>127.1996159999</v>
      </c>
      <c r="AJ8">
        <v>126.2879669999</v>
      </c>
      <c r="AK8">
        <v>125.5112659999</v>
      </c>
      <c r="AL8">
        <v>124.9966939999</v>
      </c>
      <c r="AM8">
        <v>124.2211179999</v>
      </c>
      <c r="AN8">
        <v>124.894942</v>
      </c>
      <c r="AO8" s="5">
        <v>125.253315</v>
      </c>
      <c r="AP8">
        <v>125.708963</v>
      </c>
      <c r="AQ8">
        <v>129.694377</v>
      </c>
      <c r="AR8">
        <v>130.733417</v>
      </c>
      <c r="AS8">
        <v>130.1159109999</v>
      </c>
      <c r="AT8">
        <v>132.511896</v>
      </c>
      <c r="AU8">
        <v>136.1014559999</v>
      </c>
      <c r="AV8">
        <v>138.526925</v>
      </c>
      <c r="AW8">
        <v>139.709788</v>
      </c>
      <c r="AX8">
        <v>143.2840819999</v>
      </c>
      <c r="AY8">
        <v>145.7139459999</v>
      </c>
      <c r="AZ8">
        <v>149.656892</v>
      </c>
      <c r="BA8">
        <v>153.327405</v>
      </c>
      <c r="BB8">
        <v>157.7100109999</v>
      </c>
      <c r="BC8">
        <v>161.4842429999</v>
      </c>
      <c r="BD8">
        <v>163.498099</v>
      </c>
      <c r="BE8">
        <v>166.3858239999</v>
      </c>
      <c r="BF8">
        <v>171.0971999999</v>
      </c>
      <c r="BG8">
        <v>173.8573209999</v>
      </c>
      <c r="BH8">
        <v>176.2866049999</v>
      </c>
      <c r="BI8">
        <v>178.467848</v>
      </c>
      <c r="BJ8">
        <v>184.0259179999</v>
      </c>
      <c r="BK8">
        <v>188.244924</v>
      </c>
      <c r="BL8">
        <v>193.794377</v>
      </c>
      <c r="BM8">
        <v>196.8010019999</v>
      </c>
      <c r="BN8">
        <v>200.8425879999</v>
      </c>
      <c r="BO8">
        <v>201.6539469999</v>
      </c>
      <c r="BP8">
        <v>204.9947459999</v>
      </c>
      <c r="BQ8">
        <v>208.2231119999</v>
      </c>
      <c r="BR8">
        <v>212.83515</v>
      </c>
      <c r="BS8">
        <v>217.4092379999</v>
      </c>
      <c r="BT8">
        <v>220.4230209999</v>
      </c>
      <c r="BU8">
        <v>223.210397</v>
      </c>
      <c r="BV8">
        <v>226.6287639999</v>
      </c>
      <c r="BW8">
        <v>229.8960979999</v>
      </c>
      <c r="BX8">
        <v>232.5193589999</v>
      </c>
      <c r="BY8">
        <v>234.9532329999</v>
      </c>
      <c r="BZ8">
        <v>236.3239099999</v>
      </c>
      <c r="CA8">
        <v>239.816721</v>
      </c>
      <c r="CB8">
        <v>242.556185</v>
      </c>
      <c r="CC8">
        <v>243.5018969999</v>
      </c>
      <c r="CD8">
        <v>245.0857719999</v>
      </c>
      <c r="CE8">
        <v>247.4297069999</v>
      </c>
      <c r="CF8">
        <v>250.062794</v>
      </c>
      <c r="CG8">
        <v>250.837953</v>
      </c>
      <c r="CH8">
        <v>250.7434129999</v>
      </c>
      <c r="CI8">
        <v>251.8285109999</v>
      </c>
      <c r="CJ8">
        <v>250.6811149999</v>
      </c>
      <c r="CK8">
        <v>250.3236739999</v>
      </c>
      <c r="CL8">
        <v>249.7024749999</v>
      </c>
      <c r="CM8">
        <v>247.0060149999</v>
      </c>
      <c r="CN8">
        <v>246.479613</v>
      </c>
      <c r="CO8">
        <v>245.297629</v>
      </c>
      <c r="CP8">
        <v>244.5683109999</v>
      </c>
      <c r="CQ8">
        <v>241.9302649999</v>
      </c>
      <c r="CR8">
        <v>238.7535949999</v>
      </c>
      <c r="CS8">
        <v>235.5039669999</v>
      </c>
      <c r="CT8">
        <v>232.184247</v>
      </c>
      <c r="CU8">
        <v>227.8910439999</v>
      </c>
      <c r="CV8">
        <v>224.681791</v>
      </c>
      <c r="CW8">
        <v>224.036078</v>
      </c>
      <c r="CX8">
        <v>223.5618669999</v>
      </c>
      <c r="CY8">
        <v>223.6783509999</v>
      </c>
      <c r="CZ8">
        <v>223.49721</v>
      </c>
      <c r="DA8">
        <v>221.125811</v>
      </c>
      <c r="DB8">
        <v>217.6562329999</v>
      </c>
      <c r="DC8">
        <v>214.5174129999</v>
      </c>
      <c r="DD8">
        <v>209.7318119999</v>
      </c>
      <c r="DE8">
        <v>203.6280649999</v>
      </c>
      <c r="DF8">
        <v>197.4421849999</v>
      </c>
      <c r="DG8">
        <v>192.1332809999</v>
      </c>
      <c r="DH8">
        <v>186.875136</v>
      </c>
      <c r="DI8">
        <v>181.6514339999</v>
      </c>
      <c r="DJ8">
        <v>176.736456</v>
      </c>
      <c r="DO8" s="3">
        <v>40358.840266203704</v>
      </c>
    </row>
    <row r="9" spans="1:119" ht="15">
      <c r="A9" t="s">
        <v>120</v>
      </c>
      <c r="B9">
        <v>357909</v>
      </c>
      <c r="C9">
        <v>3855</v>
      </c>
      <c r="D9" s="3">
        <v>40351</v>
      </c>
      <c r="E9" s="3">
        <v>40351.99998842592</v>
      </c>
      <c r="F9">
        <v>1324</v>
      </c>
      <c r="G9">
        <v>4</v>
      </c>
      <c r="H9">
        <v>900</v>
      </c>
      <c r="I9">
        <v>95</v>
      </c>
      <c r="J9" t="s">
        <v>118</v>
      </c>
      <c r="K9" t="s">
        <v>119</v>
      </c>
      <c r="L9" s="3">
        <v>40358.84024305556</v>
      </c>
      <c r="N9" s="4" t="s">
        <v>128</v>
      </c>
      <c r="O9">
        <v>155006.372887</v>
      </c>
      <c r="P9">
        <v>2098.233049</v>
      </c>
      <c r="Q9">
        <v>1127.960864</v>
      </c>
      <c r="R9">
        <v>96</v>
      </c>
      <c r="S9">
        <v>1413.2964769999</v>
      </c>
      <c r="T9">
        <v>1382.7909339999</v>
      </c>
      <c r="U9">
        <v>1358.035846</v>
      </c>
      <c r="V9">
        <v>1328.7957279999</v>
      </c>
      <c r="W9">
        <v>1301.8320699999</v>
      </c>
      <c r="X9">
        <v>1280.2114759999</v>
      </c>
      <c r="Y9">
        <v>1260.0118279999</v>
      </c>
      <c r="Z9">
        <v>1241.2576589999</v>
      </c>
      <c r="AA9">
        <v>1213.997398</v>
      </c>
      <c r="AB9">
        <v>1201.296906</v>
      </c>
      <c r="AC9">
        <v>1183.6628249999</v>
      </c>
      <c r="AD9">
        <v>1174.946762</v>
      </c>
      <c r="AE9">
        <v>1153.7249859999</v>
      </c>
      <c r="AF9">
        <v>1157.58357</v>
      </c>
      <c r="AG9">
        <v>1141.24666</v>
      </c>
      <c r="AH9">
        <v>1146.5227439999</v>
      </c>
      <c r="AI9">
        <v>1127.9608639999</v>
      </c>
      <c r="AJ9">
        <v>1128.156254</v>
      </c>
      <c r="AK9">
        <v>1141.608361</v>
      </c>
      <c r="AL9">
        <v>1137.976811</v>
      </c>
      <c r="AM9">
        <v>1148.3945209999</v>
      </c>
      <c r="AN9">
        <v>1160.298321</v>
      </c>
      <c r="AO9" s="5">
        <v>1162.1002839999</v>
      </c>
      <c r="AP9">
        <v>1175.881007</v>
      </c>
      <c r="AQ9">
        <v>1175.312637</v>
      </c>
      <c r="AR9">
        <v>1176.3455779999</v>
      </c>
      <c r="AS9">
        <v>1180.3222719999</v>
      </c>
      <c r="AT9">
        <v>1208.522504</v>
      </c>
      <c r="AU9">
        <v>1237.456514</v>
      </c>
      <c r="AV9">
        <v>1268.3105389999</v>
      </c>
      <c r="AW9">
        <v>1283.889163</v>
      </c>
      <c r="AX9">
        <v>1308.732786</v>
      </c>
      <c r="AY9">
        <v>1331.8568269999</v>
      </c>
      <c r="AZ9">
        <v>1348.402617</v>
      </c>
      <c r="BA9">
        <v>1379.3469419999</v>
      </c>
      <c r="BB9">
        <v>1421.579461</v>
      </c>
      <c r="BC9">
        <v>1430.0970539999</v>
      </c>
      <c r="BD9">
        <v>1449.7687229999</v>
      </c>
      <c r="BE9">
        <v>1482.4866689999</v>
      </c>
      <c r="BF9">
        <v>1525.882265</v>
      </c>
      <c r="BG9">
        <v>1539.5643</v>
      </c>
      <c r="BH9">
        <v>1580.532727</v>
      </c>
      <c r="BI9">
        <v>1610.36321</v>
      </c>
      <c r="BJ9">
        <v>1656.374366</v>
      </c>
      <c r="BK9">
        <v>1685.6559569999</v>
      </c>
      <c r="BL9">
        <v>1728.5779049999</v>
      </c>
      <c r="BM9">
        <v>1763.0689709999</v>
      </c>
      <c r="BN9">
        <v>1776.905994</v>
      </c>
      <c r="BO9">
        <v>1792.218126</v>
      </c>
      <c r="BP9">
        <v>1828.1495149999</v>
      </c>
      <c r="BQ9">
        <v>1864.6335369999</v>
      </c>
      <c r="BR9">
        <v>1882.6074629999</v>
      </c>
      <c r="BS9">
        <v>1917.1837329999</v>
      </c>
      <c r="BT9">
        <v>1927.0720899999</v>
      </c>
      <c r="BU9">
        <v>1950.154767</v>
      </c>
      <c r="BV9">
        <v>1963.2856809999</v>
      </c>
      <c r="BW9">
        <v>2000.0052529999</v>
      </c>
      <c r="BX9">
        <v>2000.295247</v>
      </c>
      <c r="BY9">
        <v>2003.2308759999</v>
      </c>
      <c r="BZ9">
        <v>2015.6019239999</v>
      </c>
      <c r="CA9">
        <v>2051.0679919999</v>
      </c>
      <c r="CB9">
        <v>2053.4165949999</v>
      </c>
      <c r="CC9">
        <v>2056.899433</v>
      </c>
      <c r="CD9">
        <v>2065.225027</v>
      </c>
      <c r="CE9">
        <v>2074.5931879999</v>
      </c>
      <c r="CF9">
        <v>2091.1792359999</v>
      </c>
      <c r="CG9">
        <v>2091.0426749999</v>
      </c>
      <c r="CH9">
        <v>2093.572063</v>
      </c>
      <c r="CI9">
        <v>2098.2330489999</v>
      </c>
      <c r="CJ9">
        <v>2090.576739</v>
      </c>
      <c r="CK9">
        <v>2085.0848759999</v>
      </c>
      <c r="CL9">
        <v>2084.5413669999</v>
      </c>
      <c r="CM9">
        <v>2066.405635</v>
      </c>
      <c r="CN9">
        <v>2074.717548</v>
      </c>
      <c r="CO9">
        <v>2053.0059419999</v>
      </c>
      <c r="CP9">
        <v>2049.8124699999</v>
      </c>
      <c r="CQ9">
        <v>2002.1450339999</v>
      </c>
      <c r="CR9">
        <v>1983.0160449999</v>
      </c>
      <c r="CS9">
        <v>1937.6378399999</v>
      </c>
      <c r="CT9">
        <v>1919.557047</v>
      </c>
      <c r="CU9">
        <v>1870.7731759999</v>
      </c>
      <c r="CV9">
        <v>1848.2630649999</v>
      </c>
      <c r="CW9">
        <v>1836.0007979999</v>
      </c>
      <c r="CX9">
        <v>1837.044885</v>
      </c>
      <c r="CY9">
        <v>1825.407168</v>
      </c>
      <c r="CZ9">
        <v>1806.5837649999</v>
      </c>
      <c r="DA9">
        <v>1788.138586</v>
      </c>
      <c r="DB9">
        <v>1758.7894679999</v>
      </c>
      <c r="DC9">
        <v>1726.261133</v>
      </c>
      <c r="DD9">
        <v>1671.984612</v>
      </c>
      <c r="DE9">
        <v>1644.370048</v>
      </c>
      <c r="DF9">
        <v>1594.9118209999</v>
      </c>
      <c r="DG9">
        <v>1552.681926</v>
      </c>
      <c r="DH9">
        <v>1514.5982039999</v>
      </c>
      <c r="DI9">
        <v>1463.7425939999</v>
      </c>
      <c r="DJ9">
        <v>1429.7073519999</v>
      </c>
      <c r="DO9" s="3">
        <v>40358.840266203704</v>
      </c>
    </row>
    <row r="11" spans="5:114" ht="15">
      <c r="E11" s="3">
        <v>40351.99998842592</v>
      </c>
      <c r="F11">
        <v>1324</v>
      </c>
      <c r="G11">
        <v>4</v>
      </c>
      <c r="H11">
        <v>900</v>
      </c>
      <c r="I11">
        <v>95</v>
      </c>
      <c r="J11" t="s">
        <v>118</v>
      </c>
      <c r="K11" t="s">
        <v>119</v>
      </c>
      <c r="L11" s="3">
        <v>40358.84024305556</v>
      </c>
      <c r="N11" s="4" t="s">
        <v>129</v>
      </c>
      <c r="O11">
        <v>0</v>
      </c>
      <c r="P11">
        <v>0</v>
      </c>
      <c r="Q11">
        <v>0</v>
      </c>
      <c r="R11">
        <v>96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s="5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</row>
    <row r="13" spans="1:119" ht="15">
      <c r="A13" t="s">
        <v>122</v>
      </c>
      <c r="B13">
        <v>511640</v>
      </c>
      <c r="C13">
        <v>21678</v>
      </c>
      <c r="D13" s="3">
        <v>40351</v>
      </c>
      <c r="E13" s="3">
        <v>40351.99998842592</v>
      </c>
      <c r="F13">
        <v>1324</v>
      </c>
      <c r="G13">
        <v>3</v>
      </c>
      <c r="H13">
        <v>900</v>
      </c>
      <c r="I13">
        <v>44</v>
      </c>
      <c r="J13" t="s">
        <v>118</v>
      </c>
      <c r="K13" t="s">
        <v>119</v>
      </c>
      <c r="L13" s="3">
        <v>40359.73303240741</v>
      </c>
      <c r="N13" s="4" t="s">
        <v>130</v>
      </c>
      <c r="O13">
        <v>960025.199999999</v>
      </c>
      <c r="P13">
        <v>12176.2</v>
      </c>
      <c r="Q13">
        <v>8858.8</v>
      </c>
      <c r="R13">
        <v>96</v>
      </c>
      <c r="S13">
        <v>9928.7</v>
      </c>
      <c r="T13">
        <v>9928.7</v>
      </c>
      <c r="U13">
        <v>9928.7</v>
      </c>
      <c r="V13">
        <v>9928.7</v>
      </c>
      <c r="W13">
        <v>9334.8999999999</v>
      </c>
      <c r="X13">
        <v>9334.8999999999</v>
      </c>
      <c r="Y13">
        <v>9334.8999999999</v>
      </c>
      <c r="Z13">
        <v>9334.8999999999</v>
      </c>
      <c r="AA13">
        <v>9338.6</v>
      </c>
      <c r="AB13">
        <v>9338.6</v>
      </c>
      <c r="AC13">
        <v>9338.6</v>
      </c>
      <c r="AD13">
        <v>9338.6</v>
      </c>
      <c r="AE13">
        <v>9129.3999999999</v>
      </c>
      <c r="AF13">
        <v>9129.3999999999</v>
      </c>
      <c r="AG13">
        <v>9129.3999999999</v>
      </c>
      <c r="AH13">
        <v>9129.3999999999</v>
      </c>
      <c r="AI13">
        <v>9084.8999999999</v>
      </c>
      <c r="AJ13">
        <v>9084.8999999999</v>
      </c>
      <c r="AK13">
        <v>9084.8999999999</v>
      </c>
      <c r="AL13">
        <v>9084.8999999999</v>
      </c>
      <c r="AM13">
        <v>9268.7</v>
      </c>
      <c r="AN13">
        <v>9268.7</v>
      </c>
      <c r="AO13" s="5">
        <v>9268.7</v>
      </c>
      <c r="AP13">
        <v>9268.7</v>
      </c>
      <c r="AQ13">
        <v>9365.8999999999</v>
      </c>
      <c r="AR13">
        <v>9365.8999999999</v>
      </c>
      <c r="AS13">
        <v>9365.8999999999</v>
      </c>
      <c r="AT13">
        <v>9365.8999999999</v>
      </c>
      <c r="AU13">
        <v>9548.8999999999</v>
      </c>
      <c r="AV13">
        <v>9548.8999999999</v>
      </c>
      <c r="AW13">
        <v>9548.8999999999</v>
      </c>
      <c r="AX13">
        <v>9548.8999999999</v>
      </c>
      <c r="AY13">
        <v>9164.6</v>
      </c>
      <c r="AZ13">
        <v>9164.6</v>
      </c>
      <c r="BA13">
        <v>9164.6</v>
      </c>
      <c r="BB13">
        <v>9164.6</v>
      </c>
      <c r="BC13">
        <v>9343.5</v>
      </c>
      <c r="BD13">
        <v>9343.5</v>
      </c>
      <c r="BE13">
        <v>9343.5</v>
      </c>
      <c r="BF13">
        <v>9343.5</v>
      </c>
      <c r="BG13">
        <v>9514.5</v>
      </c>
      <c r="BH13">
        <v>9514.5</v>
      </c>
      <c r="BI13">
        <v>9514.5</v>
      </c>
      <c r="BJ13">
        <v>9514.5</v>
      </c>
      <c r="BK13">
        <v>9313.5</v>
      </c>
      <c r="BL13">
        <v>9313.5</v>
      </c>
      <c r="BM13">
        <v>9313.5</v>
      </c>
      <c r="BN13">
        <v>9313.5</v>
      </c>
      <c r="BO13">
        <v>9776.6</v>
      </c>
      <c r="BP13">
        <v>9776.6</v>
      </c>
      <c r="BQ13">
        <v>9776.6</v>
      </c>
      <c r="BR13">
        <v>9776.6</v>
      </c>
      <c r="BS13">
        <v>11180.7999999999</v>
      </c>
      <c r="BT13">
        <v>11180.7999999999</v>
      </c>
      <c r="BU13">
        <v>11180.7999999999</v>
      </c>
      <c r="BV13">
        <v>11180.7999999999</v>
      </c>
      <c r="BW13">
        <v>11535.7</v>
      </c>
      <c r="BX13">
        <v>11535.7</v>
      </c>
      <c r="BY13">
        <v>11535.7</v>
      </c>
      <c r="BZ13">
        <v>11535.7</v>
      </c>
      <c r="CA13">
        <v>11901.2</v>
      </c>
      <c r="CB13">
        <v>11901.2</v>
      </c>
      <c r="CC13">
        <v>11901.2</v>
      </c>
      <c r="CD13">
        <v>11901.2</v>
      </c>
      <c r="CE13">
        <v>12176.2</v>
      </c>
      <c r="CF13">
        <v>12176.2</v>
      </c>
      <c r="CG13">
        <v>12176.2</v>
      </c>
      <c r="CH13">
        <v>12176.2</v>
      </c>
      <c r="CI13">
        <v>11836.6</v>
      </c>
      <c r="CJ13">
        <v>11836.6</v>
      </c>
      <c r="CK13">
        <v>11836.6</v>
      </c>
      <c r="CL13">
        <v>11836.6</v>
      </c>
      <c r="CM13">
        <v>11317.5</v>
      </c>
      <c r="CN13">
        <v>11317.5</v>
      </c>
      <c r="CO13">
        <v>11317.5</v>
      </c>
      <c r="CP13">
        <v>11317.5</v>
      </c>
      <c r="CQ13">
        <v>10503.9</v>
      </c>
      <c r="CR13">
        <v>10503.9</v>
      </c>
      <c r="CS13">
        <v>10503.9</v>
      </c>
      <c r="CT13">
        <v>10503.9</v>
      </c>
      <c r="CU13">
        <v>10196.1</v>
      </c>
      <c r="CV13">
        <v>10196.1</v>
      </c>
      <c r="CW13">
        <v>10196.1</v>
      </c>
      <c r="CX13">
        <v>10196.1</v>
      </c>
      <c r="CY13">
        <v>9367.6</v>
      </c>
      <c r="CZ13">
        <v>9367.6</v>
      </c>
      <c r="DA13">
        <v>9367.6</v>
      </c>
      <c r="DB13">
        <v>9367.6</v>
      </c>
      <c r="DC13">
        <v>9019.2</v>
      </c>
      <c r="DD13">
        <v>9019.2</v>
      </c>
      <c r="DE13">
        <v>9019.2</v>
      </c>
      <c r="DF13">
        <v>9019.2</v>
      </c>
      <c r="DG13">
        <v>8858.7999999999</v>
      </c>
      <c r="DH13">
        <v>8858.7999999999</v>
      </c>
      <c r="DI13">
        <v>8858.7999999999</v>
      </c>
      <c r="DJ13">
        <v>8858.7999999999</v>
      </c>
      <c r="DO13" s="3">
        <v>40359.73315972222</v>
      </c>
    </row>
    <row r="15" spans="1:42" ht="15">
      <c r="A15" t="s">
        <v>122</v>
      </c>
      <c r="B15">
        <v>511640</v>
      </c>
      <c r="C15">
        <v>21678</v>
      </c>
      <c r="D15" s="3">
        <v>40351</v>
      </c>
      <c r="E15" s="3">
        <v>40351.99998842592</v>
      </c>
      <c r="F15">
        <v>1324</v>
      </c>
      <c r="G15">
        <v>3</v>
      </c>
      <c r="H15">
        <v>900</v>
      </c>
      <c r="I15">
        <v>44</v>
      </c>
      <c r="J15" t="s">
        <v>118</v>
      </c>
      <c r="K15" t="s">
        <v>119</v>
      </c>
      <c r="L15" s="3">
        <v>40359.73303240741</v>
      </c>
      <c r="N15" s="4" t="s">
        <v>131</v>
      </c>
      <c r="O15">
        <v>271163</v>
      </c>
      <c r="P15">
        <v>13097</v>
      </c>
      <c r="Q15">
        <v>10159</v>
      </c>
      <c r="R15">
        <v>1128</v>
      </c>
      <c r="S15">
        <v>10893</v>
      </c>
      <c r="T15">
        <v>10892</v>
      </c>
      <c r="U15">
        <v>10892</v>
      </c>
      <c r="V15">
        <v>10892</v>
      </c>
      <c r="W15">
        <v>10917</v>
      </c>
      <c r="X15">
        <v>10930</v>
      </c>
      <c r="Y15">
        <v>10879</v>
      </c>
      <c r="Z15">
        <v>10879</v>
      </c>
      <c r="AA15">
        <v>10904</v>
      </c>
      <c r="AB15">
        <v>10930</v>
      </c>
      <c r="AC15">
        <v>11304</v>
      </c>
      <c r="AD15">
        <v>11620</v>
      </c>
      <c r="AE15">
        <v>11781</v>
      </c>
      <c r="AF15">
        <v>12263</v>
      </c>
      <c r="AG15">
        <v>12272</v>
      </c>
      <c r="AH15">
        <v>12337</v>
      </c>
      <c r="AI15">
        <v>12417</v>
      </c>
      <c r="AJ15">
        <v>12010</v>
      </c>
      <c r="AK15">
        <v>11829</v>
      </c>
      <c r="AL15">
        <v>11349</v>
      </c>
      <c r="AM15">
        <v>11325</v>
      </c>
      <c r="AN15">
        <v>11016</v>
      </c>
      <c r="AO15" s="5">
        <v>10453</v>
      </c>
      <c r="AP15">
        <v>10179</v>
      </c>
    </row>
    <row r="17" spans="1:114" ht="15">
      <c r="A17" t="s">
        <v>122</v>
      </c>
      <c r="B17">
        <v>511640</v>
      </c>
      <c r="C17">
        <v>21678</v>
      </c>
      <c r="D17" s="3">
        <v>40351</v>
      </c>
      <c r="E17" s="3">
        <v>40351.99998842592</v>
      </c>
      <c r="F17">
        <v>1324</v>
      </c>
      <c r="G17">
        <v>3</v>
      </c>
      <c r="H17">
        <v>900</v>
      </c>
      <c r="I17">
        <v>44</v>
      </c>
      <c r="J17" t="s">
        <v>118</v>
      </c>
      <c r="K17" t="s">
        <v>119</v>
      </c>
      <c r="L17" s="3">
        <v>40359.73303240741</v>
      </c>
      <c r="N17" s="4" t="s">
        <v>154</v>
      </c>
      <c r="O17">
        <v>0</v>
      </c>
      <c r="P17">
        <v>0</v>
      </c>
      <c r="Q17">
        <v>0</v>
      </c>
      <c r="R17">
        <v>96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</row>
    <row r="18" spans="1:114" ht="15">
      <c r="A18" t="s">
        <v>122</v>
      </c>
      <c r="B18">
        <v>511640</v>
      </c>
      <c r="C18">
        <v>21678</v>
      </c>
      <c r="D18" s="3">
        <v>40351</v>
      </c>
      <c r="E18" s="3">
        <v>40351.99998842592</v>
      </c>
      <c r="F18">
        <v>1324</v>
      </c>
      <c r="G18">
        <v>3</v>
      </c>
      <c r="H18">
        <v>900</v>
      </c>
      <c r="I18">
        <v>44</v>
      </c>
      <c r="J18" t="s">
        <v>118</v>
      </c>
      <c r="K18" t="s">
        <v>119</v>
      </c>
      <c r="L18" s="3">
        <v>40359.73303240741</v>
      </c>
      <c r="N18" s="4" t="s">
        <v>132</v>
      </c>
      <c r="O18">
        <v>0</v>
      </c>
      <c r="P18">
        <v>0</v>
      </c>
      <c r="Q18">
        <v>0</v>
      </c>
      <c r="R18">
        <v>96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 s="5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</row>
    <row r="20" spans="1:42" ht="15">
      <c r="A20" t="s">
        <v>155</v>
      </c>
      <c r="B20">
        <v>132866</v>
      </c>
      <c r="C20">
        <v>757</v>
      </c>
      <c r="D20" s="3">
        <v>40351</v>
      </c>
      <c r="E20" s="3">
        <v>40351.99998842592</v>
      </c>
      <c r="F20">
        <v>2699</v>
      </c>
      <c r="G20">
        <v>1</v>
      </c>
      <c r="H20">
        <v>3600</v>
      </c>
      <c r="I20">
        <v>79</v>
      </c>
      <c r="J20" t="s">
        <v>118</v>
      </c>
      <c r="K20" t="s">
        <v>119</v>
      </c>
      <c r="L20" s="3">
        <v>40352.46125</v>
      </c>
      <c r="N20" s="4" t="s">
        <v>156</v>
      </c>
      <c r="O20">
        <v>7524.3</v>
      </c>
      <c r="P20">
        <v>484.8</v>
      </c>
      <c r="Q20">
        <v>68.5</v>
      </c>
      <c r="R20">
        <v>24</v>
      </c>
      <c r="S20">
        <v>213.1999999999</v>
      </c>
      <c r="T20">
        <v>164.1999999999</v>
      </c>
      <c r="U20">
        <v>130.5999999999</v>
      </c>
      <c r="V20">
        <v>114.5</v>
      </c>
      <c r="W20">
        <v>100.9</v>
      </c>
      <c r="X20">
        <v>121</v>
      </c>
      <c r="Y20">
        <v>438.1</v>
      </c>
      <c r="Z20">
        <v>446.6</v>
      </c>
      <c r="AA20">
        <v>372.5</v>
      </c>
      <c r="AB20">
        <v>372.5</v>
      </c>
      <c r="AC20">
        <v>374.6</v>
      </c>
      <c r="AD20">
        <v>372.5</v>
      </c>
      <c r="AE20">
        <v>372.5</v>
      </c>
      <c r="AF20">
        <v>443</v>
      </c>
      <c r="AG20">
        <v>443</v>
      </c>
      <c r="AH20">
        <v>446.1</v>
      </c>
      <c r="AI20">
        <v>472.5</v>
      </c>
      <c r="AJ20">
        <v>484.8</v>
      </c>
      <c r="AK20">
        <v>386.6999999999</v>
      </c>
      <c r="AL20">
        <v>372.5</v>
      </c>
      <c r="AM20">
        <v>372.5</v>
      </c>
      <c r="AN20">
        <v>372.5</v>
      </c>
      <c r="AO20">
        <v>68.5</v>
      </c>
      <c r="AP20">
        <v>68.5</v>
      </c>
    </row>
    <row r="21" spans="1:119" ht="15">
      <c r="A21" t="s">
        <v>155</v>
      </c>
      <c r="B21">
        <v>132861</v>
      </c>
      <c r="C21">
        <v>752</v>
      </c>
      <c r="D21" s="3">
        <v>40351</v>
      </c>
      <c r="E21" s="3">
        <v>40351.99998842592</v>
      </c>
      <c r="F21">
        <v>2699</v>
      </c>
      <c r="G21">
        <v>1</v>
      </c>
      <c r="H21">
        <v>3600</v>
      </c>
      <c r="I21">
        <v>79</v>
      </c>
      <c r="J21" t="s">
        <v>118</v>
      </c>
      <c r="K21" t="s">
        <v>119</v>
      </c>
      <c r="L21" s="3">
        <v>40352.46125</v>
      </c>
      <c r="N21" s="4" t="s">
        <v>157</v>
      </c>
      <c r="O21">
        <v>841.4</v>
      </c>
      <c r="P21">
        <v>187.6</v>
      </c>
      <c r="Q21">
        <v>2</v>
      </c>
      <c r="R21">
        <v>24</v>
      </c>
      <c r="S21">
        <v>187.5999999999</v>
      </c>
      <c r="T21">
        <v>103.9</v>
      </c>
      <c r="U21">
        <v>102</v>
      </c>
      <c r="V21">
        <v>102</v>
      </c>
      <c r="W21">
        <v>102</v>
      </c>
      <c r="X21">
        <v>102</v>
      </c>
      <c r="Y21">
        <v>2</v>
      </c>
      <c r="Z21">
        <v>2</v>
      </c>
      <c r="AA21">
        <v>2</v>
      </c>
      <c r="AB21">
        <v>2</v>
      </c>
      <c r="AC21">
        <v>7.9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102</v>
      </c>
      <c r="AP21">
        <v>102</v>
      </c>
      <c r="DO21" s="3">
        <v>40352.46125</v>
      </c>
    </row>
    <row r="22" spans="1:119" ht="15">
      <c r="A22" t="s">
        <v>155</v>
      </c>
      <c r="B22">
        <v>132866</v>
      </c>
      <c r="C22">
        <v>757</v>
      </c>
      <c r="D22" s="3">
        <v>40351</v>
      </c>
      <c r="E22" s="3">
        <v>40351.99998842592</v>
      </c>
      <c r="F22">
        <v>2699</v>
      </c>
      <c r="G22">
        <v>1</v>
      </c>
      <c r="H22">
        <v>3600</v>
      </c>
      <c r="I22">
        <v>79</v>
      </c>
      <c r="J22" t="s">
        <v>118</v>
      </c>
      <c r="K22" t="s">
        <v>119</v>
      </c>
      <c r="L22" s="3">
        <v>40352.46125</v>
      </c>
      <c r="N22" s="4" t="s">
        <v>158</v>
      </c>
      <c r="O22">
        <v>148.4</v>
      </c>
      <c r="P22">
        <v>66.5</v>
      </c>
      <c r="Q22">
        <v>2</v>
      </c>
      <c r="R22">
        <v>24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66.5</v>
      </c>
      <c r="AN22">
        <v>2</v>
      </c>
      <c r="AO22">
        <v>2</v>
      </c>
      <c r="AP22">
        <v>2</v>
      </c>
      <c r="DO22" s="3"/>
    </row>
    <row r="23" spans="1:119" ht="15">
      <c r="A23" t="s">
        <v>155</v>
      </c>
      <c r="B23">
        <v>132861</v>
      </c>
      <c r="C23">
        <v>752</v>
      </c>
      <c r="D23" s="3">
        <v>40351</v>
      </c>
      <c r="E23" s="3">
        <v>40351.99998842592</v>
      </c>
      <c r="F23">
        <v>2699</v>
      </c>
      <c r="G23">
        <v>1</v>
      </c>
      <c r="H23">
        <v>3600</v>
      </c>
      <c r="I23">
        <v>79</v>
      </c>
      <c r="J23" t="s">
        <v>118</v>
      </c>
      <c r="K23" t="s">
        <v>119</v>
      </c>
      <c r="L23" s="3">
        <v>40352.46125</v>
      </c>
      <c r="N23" s="4" t="s">
        <v>159</v>
      </c>
      <c r="O23">
        <v>9139.5</v>
      </c>
      <c r="P23">
        <v>559.8</v>
      </c>
      <c r="Q23">
        <v>222</v>
      </c>
      <c r="R23">
        <v>24</v>
      </c>
      <c r="S23">
        <v>371.8999999999</v>
      </c>
      <c r="T23">
        <v>342.1999999999</v>
      </c>
      <c r="U23">
        <v>325.8999999999</v>
      </c>
      <c r="V23">
        <v>340</v>
      </c>
      <c r="W23">
        <v>355</v>
      </c>
      <c r="X23">
        <v>370</v>
      </c>
      <c r="Y23">
        <v>222</v>
      </c>
      <c r="Z23">
        <v>261</v>
      </c>
      <c r="AA23">
        <v>268</v>
      </c>
      <c r="AB23">
        <v>280</v>
      </c>
      <c r="AC23">
        <v>294</v>
      </c>
      <c r="AD23">
        <v>321</v>
      </c>
      <c r="AE23">
        <v>360.8999999999</v>
      </c>
      <c r="AF23">
        <v>414</v>
      </c>
      <c r="AG23">
        <v>455.5</v>
      </c>
      <c r="AH23">
        <v>487.6</v>
      </c>
      <c r="AI23">
        <v>513.3999999999</v>
      </c>
      <c r="AJ23">
        <v>512.5</v>
      </c>
      <c r="AK23">
        <v>484</v>
      </c>
      <c r="AL23">
        <v>440.1999999999</v>
      </c>
      <c r="AM23">
        <v>387.1999999999</v>
      </c>
      <c r="AN23">
        <v>325.1</v>
      </c>
      <c r="AO23">
        <v>448.3</v>
      </c>
      <c r="AP23">
        <v>448.3</v>
      </c>
      <c r="DO23" s="3"/>
    </row>
    <row r="24" spans="4:119" ht="15">
      <c r="D24" s="3"/>
      <c r="E24" s="3"/>
      <c r="L24" s="3"/>
      <c r="N24" s="4" t="s">
        <v>160</v>
      </c>
      <c r="O24">
        <v>69666.8</v>
      </c>
      <c r="P24">
        <v>5170.2</v>
      </c>
      <c r="Q24">
        <v>1973.9</v>
      </c>
      <c r="R24">
        <v>264</v>
      </c>
      <c r="S24">
        <v>2559</v>
      </c>
      <c r="T24">
        <v>2989.3999999999</v>
      </c>
      <c r="U24">
        <v>2933.8999999999</v>
      </c>
      <c r="V24">
        <v>3141.0999999997</v>
      </c>
      <c r="W24">
        <v>3211.9999999999</v>
      </c>
      <c r="X24">
        <v>3076.2999999999</v>
      </c>
      <c r="Y24">
        <v>2997.2</v>
      </c>
      <c r="Z24">
        <v>2861.6999999999</v>
      </c>
      <c r="AA24">
        <v>3203.9</v>
      </c>
      <c r="AB24">
        <v>3063</v>
      </c>
      <c r="AC24">
        <v>3288</v>
      </c>
      <c r="AD24">
        <v>3824</v>
      </c>
      <c r="AE24">
        <v>3606.8</v>
      </c>
      <c r="AF24">
        <v>2853.6999999999</v>
      </c>
      <c r="AG24">
        <v>2578.8999999998</v>
      </c>
      <c r="AH24">
        <v>2331.5</v>
      </c>
      <c r="AI24">
        <v>2204.1</v>
      </c>
      <c r="AJ24">
        <v>2110.5</v>
      </c>
      <c r="AK24">
        <v>2350.3999999998</v>
      </c>
      <c r="AL24">
        <v>2567.8999999997</v>
      </c>
      <c r="AM24">
        <v>2847.7999999999</v>
      </c>
      <c r="AN24">
        <v>3229.7</v>
      </c>
      <c r="AO24" s="5">
        <v>2967</v>
      </c>
      <c r="AP24">
        <v>2869</v>
      </c>
      <c r="DO24" s="3"/>
    </row>
    <row r="26" spans="2:114" ht="15">
      <c r="B26">
        <v>132861</v>
      </c>
      <c r="C26">
        <v>752</v>
      </c>
      <c r="D26" s="3">
        <v>40351</v>
      </c>
      <c r="E26" s="3">
        <v>40351.99998842592</v>
      </c>
      <c r="F26">
        <v>2699</v>
      </c>
      <c r="G26">
        <v>1</v>
      </c>
      <c r="H26">
        <v>3600</v>
      </c>
      <c r="I26">
        <v>79</v>
      </c>
      <c r="J26" t="s">
        <v>118</v>
      </c>
      <c r="K26" t="s">
        <v>119</v>
      </c>
      <c r="L26" s="3">
        <v>40352.46125</v>
      </c>
      <c r="N26" s="4" t="s">
        <v>133</v>
      </c>
      <c r="O26">
        <v>912.4</v>
      </c>
      <c r="P26">
        <v>912.4</v>
      </c>
      <c r="Q26">
        <v>912.4</v>
      </c>
      <c r="R26">
        <v>96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 s="5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912.4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</row>
    <row r="27" spans="2:114" ht="15">
      <c r="B27">
        <v>132861</v>
      </c>
      <c r="C27">
        <v>752</v>
      </c>
      <c r="D27" s="3">
        <v>40351</v>
      </c>
      <c r="E27" s="3">
        <v>40351.99998842592</v>
      </c>
      <c r="F27">
        <v>2699</v>
      </c>
      <c r="G27">
        <v>1</v>
      </c>
      <c r="H27">
        <v>3600</v>
      </c>
      <c r="I27">
        <v>79</v>
      </c>
      <c r="J27" t="s">
        <v>118</v>
      </c>
      <c r="K27" t="s">
        <v>119</v>
      </c>
      <c r="L27" s="3">
        <v>40352.46125</v>
      </c>
      <c r="N27" s="4" t="s">
        <v>134</v>
      </c>
      <c r="O27">
        <v>0</v>
      </c>
      <c r="P27">
        <v>0</v>
      </c>
      <c r="Q27">
        <v>0</v>
      </c>
      <c r="R27">
        <v>96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5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</row>
    <row r="29" spans="2:114" ht="15">
      <c r="B29">
        <v>132861</v>
      </c>
      <c r="C29">
        <v>752</v>
      </c>
      <c r="D29" s="3">
        <v>40351</v>
      </c>
      <c r="E29" s="3">
        <v>40351.99998842592</v>
      </c>
      <c r="F29">
        <v>2699</v>
      </c>
      <c r="G29">
        <v>1</v>
      </c>
      <c r="H29">
        <v>3600</v>
      </c>
      <c r="I29">
        <v>79</v>
      </c>
      <c r="J29" t="s">
        <v>118</v>
      </c>
      <c r="K29" t="s">
        <v>119</v>
      </c>
      <c r="L29" s="3">
        <v>40352.46125</v>
      </c>
      <c r="N29" s="4" t="s">
        <v>135</v>
      </c>
      <c r="O29">
        <v>0</v>
      </c>
      <c r="P29">
        <v>0</v>
      </c>
      <c r="Q29">
        <v>0</v>
      </c>
      <c r="R29">
        <v>96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5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</row>
    <row r="32" spans="1:119" ht="15">
      <c r="A32" t="s">
        <v>122</v>
      </c>
      <c r="B32">
        <v>513075</v>
      </c>
      <c r="C32">
        <v>21679</v>
      </c>
      <c r="D32" s="3">
        <v>40351</v>
      </c>
      <c r="E32" s="3">
        <v>40351.99998842592</v>
      </c>
      <c r="F32">
        <v>1324</v>
      </c>
      <c r="G32">
        <v>3</v>
      </c>
      <c r="H32">
        <v>900</v>
      </c>
      <c r="I32">
        <v>44</v>
      </c>
      <c r="J32" t="s">
        <v>118</v>
      </c>
      <c r="K32" t="s">
        <v>119</v>
      </c>
      <c r="L32" s="3">
        <v>40359.73303240741</v>
      </c>
      <c r="N32" s="4" t="s">
        <v>136</v>
      </c>
      <c r="O32">
        <v>21940.837428</v>
      </c>
      <c r="P32">
        <v>1352.68844</v>
      </c>
      <c r="Q32">
        <v>0</v>
      </c>
      <c r="R32">
        <v>96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 s="5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580.649632</v>
      </c>
      <c r="BX32">
        <v>618.646568</v>
      </c>
      <c r="BY32">
        <v>652.738604</v>
      </c>
      <c r="BZ32">
        <v>707.4690879999</v>
      </c>
      <c r="CA32">
        <v>517.2748119999</v>
      </c>
      <c r="CB32">
        <v>547.3077919999</v>
      </c>
      <c r="CC32">
        <v>551.00762</v>
      </c>
      <c r="CD32">
        <v>592.0428799999</v>
      </c>
      <c r="CE32">
        <v>375.6620359999</v>
      </c>
      <c r="CF32">
        <v>461.3976599999</v>
      </c>
      <c r="CG32">
        <v>457.6113839999</v>
      </c>
      <c r="CH32">
        <v>453.8908599999</v>
      </c>
      <c r="CI32">
        <v>327.01784</v>
      </c>
      <c r="CJ32">
        <v>255.5735879999</v>
      </c>
      <c r="CK32">
        <v>210.825124</v>
      </c>
      <c r="CL32">
        <v>183.4848279999</v>
      </c>
      <c r="CM32">
        <v>564.322792</v>
      </c>
      <c r="CN32">
        <v>574.323116</v>
      </c>
      <c r="CO32">
        <v>460.9904239999</v>
      </c>
      <c r="CP32">
        <v>435.9978199999</v>
      </c>
      <c r="CQ32">
        <v>1187.4763519999</v>
      </c>
      <c r="CR32">
        <v>1065.401828</v>
      </c>
      <c r="CS32">
        <v>834.451364</v>
      </c>
      <c r="CT32">
        <v>714.817124</v>
      </c>
      <c r="CU32">
        <v>755.0961279999</v>
      </c>
      <c r="CV32">
        <v>618.3880799999</v>
      </c>
      <c r="CW32">
        <v>567.0781919999</v>
      </c>
      <c r="CX32">
        <v>563.5770079999</v>
      </c>
      <c r="CY32">
        <v>1352.6884399999</v>
      </c>
      <c r="CZ32">
        <v>1251.3253839999</v>
      </c>
      <c r="DA32">
        <v>1146.1213399999</v>
      </c>
      <c r="DB32">
        <v>968.5547039999</v>
      </c>
      <c r="DC32">
        <v>729.775648</v>
      </c>
      <c r="DD32">
        <v>429.7815799999</v>
      </c>
      <c r="DE32">
        <v>228.0697879999</v>
      </c>
      <c r="DF32">
        <v>0</v>
      </c>
      <c r="DG32">
        <v>0</v>
      </c>
      <c r="DH32">
        <v>0</v>
      </c>
      <c r="DI32">
        <v>0</v>
      </c>
      <c r="DJ32">
        <v>0</v>
      </c>
      <c r="DO32" s="3">
        <v>40359.73315972222</v>
      </c>
    </row>
    <row r="33" spans="1:119" ht="15">
      <c r="A33" t="s">
        <v>122</v>
      </c>
      <c r="B33">
        <v>511641</v>
      </c>
      <c r="C33">
        <v>33793</v>
      </c>
      <c r="D33" s="3">
        <v>40351</v>
      </c>
      <c r="E33" s="3">
        <v>40351.99998842592</v>
      </c>
      <c r="F33">
        <v>1324</v>
      </c>
      <c r="G33">
        <v>3</v>
      </c>
      <c r="H33">
        <v>900</v>
      </c>
      <c r="I33">
        <v>44</v>
      </c>
      <c r="J33" t="s">
        <v>118</v>
      </c>
      <c r="K33" t="s">
        <v>119</v>
      </c>
      <c r="L33" s="3">
        <v>40359.73267361111</v>
      </c>
      <c r="N33" s="4" t="s">
        <v>137</v>
      </c>
      <c r="O33">
        <v>34883.494596</v>
      </c>
      <c r="P33">
        <v>1608.61576</v>
      </c>
      <c r="Q33">
        <v>0</v>
      </c>
      <c r="R33">
        <v>96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 s="5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149.461808</v>
      </c>
      <c r="BJ33">
        <v>436.9246439999</v>
      </c>
      <c r="BK33">
        <v>844.169404</v>
      </c>
      <c r="BL33">
        <v>1118.2750999999</v>
      </c>
      <c r="BM33">
        <v>1314.684488</v>
      </c>
      <c r="BN33">
        <v>1445.6901359999</v>
      </c>
      <c r="BO33">
        <v>1064.2351039999</v>
      </c>
      <c r="BP33">
        <v>1264.5002319999</v>
      </c>
      <c r="BQ33">
        <v>1464.199956</v>
      </c>
      <c r="BR33">
        <v>1608.6157599999</v>
      </c>
      <c r="BS33">
        <v>406.0129</v>
      </c>
      <c r="BT33">
        <v>488.777148</v>
      </c>
      <c r="BU33">
        <v>619.5401199999</v>
      </c>
      <c r="BV33">
        <v>717.5703679999</v>
      </c>
      <c r="BW33">
        <v>580.649632</v>
      </c>
      <c r="BX33">
        <v>618.646568</v>
      </c>
      <c r="BY33">
        <v>652.738604</v>
      </c>
      <c r="BZ33">
        <v>707.4690879999</v>
      </c>
      <c r="CA33">
        <v>517.2748119999</v>
      </c>
      <c r="CB33">
        <v>547.3077919999</v>
      </c>
      <c r="CC33">
        <v>551.00762</v>
      </c>
      <c r="CD33">
        <v>592.0428799999</v>
      </c>
      <c r="CE33">
        <v>375.6620359999</v>
      </c>
      <c r="CF33">
        <v>461.3976599999</v>
      </c>
      <c r="CG33">
        <v>457.6113839999</v>
      </c>
      <c r="CH33">
        <v>453.8908599999</v>
      </c>
      <c r="CI33">
        <v>327.01784</v>
      </c>
      <c r="CJ33">
        <v>255.5735879999</v>
      </c>
      <c r="CK33">
        <v>210.825124</v>
      </c>
      <c r="CL33">
        <v>183.4848279999</v>
      </c>
      <c r="CM33">
        <v>564.322792</v>
      </c>
      <c r="CN33">
        <v>574.323116</v>
      </c>
      <c r="CO33">
        <v>460.9904239999</v>
      </c>
      <c r="CP33">
        <v>435.9978199999</v>
      </c>
      <c r="CQ33">
        <v>1187.4763519999</v>
      </c>
      <c r="CR33">
        <v>1065.401828</v>
      </c>
      <c r="CS33">
        <v>834.451364</v>
      </c>
      <c r="CT33">
        <v>714.817124</v>
      </c>
      <c r="CU33">
        <v>755.0961279999</v>
      </c>
      <c r="CV33">
        <v>618.3880799999</v>
      </c>
      <c r="CW33">
        <v>567.0781919999</v>
      </c>
      <c r="CX33">
        <v>563.5770079999</v>
      </c>
      <c r="CY33">
        <v>1352.6884399999</v>
      </c>
      <c r="CZ33">
        <v>1251.3253839999</v>
      </c>
      <c r="DA33">
        <v>1146.1213399999</v>
      </c>
      <c r="DB33">
        <v>968.5547039999</v>
      </c>
      <c r="DC33">
        <v>729.775648</v>
      </c>
      <c r="DD33">
        <v>429.7815799999</v>
      </c>
      <c r="DE33">
        <v>228.0697879999</v>
      </c>
      <c r="DF33">
        <v>0</v>
      </c>
      <c r="DG33">
        <v>0</v>
      </c>
      <c r="DH33">
        <v>0</v>
      </c>
      <c r="DI33">
        <v>0</v>
      </c>
      <c r="DJ33">
        <v>0</v>
      </c>
      <c r="DO33" s="3">
        <v>40359.73297453704</v>
      </c>
    </row>
    <row r="35" spans="1:119" ht="15">
      <c r="A35" t="s">
        <v>122</v>
      </c>
      <c r="B35">
        <v>511642</v>
      </c>
      <c r="C35">
        <v>33794</v>
      </c>
      <c r="D35" s="3">
        <v>40351</v>
      </c>
      <c r="E35" s="3">
        <v>40351.99998842592</v>
      </c>
      <c r="F35">
        <v>1324</v>
      </c>
      <c r="G35">
        <v>3</v>
      </c>
      <c r="H35">
        <v>900</v>
      </c>
      <c r="I35">
        <v>44</v>
      </c>
      <c r="J35" t="s">
        <v>118</v>
      </c>
      <c r="K35" t="s">
        <v>119</v>
      </c>
      <c r="L35" s="3">
        <v>40359.73267361111</v>
      </c>
      <c r="N35" s="4" t="s">
        <v>138</v>
      </c>
      <c r="O35">
        <v>973069.199999999</v>
      </c>
      <c r="P35">
        <v>12318.6</v>
      </c>
      <c r="Q35">
        <v>9084.9</v>
      </c>
      <c r="R35">
        <v>96</v>
      </c>
      <c r="S35">
        <v>9928.7</v>
      </c>
      <c r="T35">
        <v>9928.7</v>
      </c>
      <c r="U35">
        <v>9928.7</v>
      </c>
      <c r="V35">
        <v>9928.7</v>
      </c>
      <c r="W35">
        <v>9334.8999999999</v>
      </c>
      <c r="X35">
        <v>9334.8999999999</v>
      </c>
      <c r="Y35">
        <v>9334.8999999999</v>
      </c>
      <c r="Z35">
        <v>9334.8999999999</v>
      </c>
      <c r="AA35">
        <v>9338.6</v>
      </c>
      <c r="AB35">
        <v>9338.6</v>
      </c>
      <c r="AC35">
        <v>9338.6</v>
      </c>
      <c r="AD35">
        <v>9338.6</v>
      </c>
      <c r="AE35">
        <v>9129.3999999999</v>
      </c>
      <c r="AF35">
        <v>9129.3999999999</v>
      </c>
      <c r="AG35">
        <v>9129.3999999999</v>
      </c>
      <c r="AH35">
        <v>9129.3999999999</v>
      </c>
      <c r="AI35">
        <v>9084.8999999999</v>
      </c>
      <c r="AJ35">
        <v>9084.8999999999</v>
      </c>
      <c r="AK35">
        <v>9084.8999999999</v>
      </c>
      <c r="AL35">
        <v>9084.8999999999</v>
      </c>
      <c r="AM35">
        <v>9268.7</v>
      </c>
      <c r="AN35">
        <v>9268.7</v>
      </c>
      <c r="AO35" s="5">
        <v>9268.7</v>
      </c>
      <c r="AP35">
        <v>9268.7</v>
      </c>
      <c r="AQ35">
        <v>9365.8999999999</v>
      </c>
      <c r="AR35">
        <v>9365.8999999999</v>
      </c>
      <c r="AS35">
        <v>9365.8999999999</v>
      </c>
      <c r="AT35">
        <v>9365.8999999999</v>
      </c>
      <c r="AU35">
        <v>9548.8999999999</v>
      </c>
      <c r="AV35">
        <v>9548.8999999999</v>
      </c>
      <c r="AW35">
        <v>9548.8999999999</v>
      </c>
      <c r="AX35">
        <v>9548.8999999999</v>
      </c>
      <c r="AY35">
        <v>9164.6</v>
      </c>
      <c r="AZ35">
        <v>9164.6</v>
      </c>
      <c r="BA35">
        <v>9164.6</v>
      </c>
      <c r="BB35">
        <v>9164.6</v>
      </c>
      <c r="BC35">
        <v>9343.5</v>
      </c>
      <c r="BD35">
        <v>9343.5</v>
      </c>
      <c r="BE35">
        <v>9343.5</v>
      </c>
      <c r="BF35">
        <v>9343.5</v>
      </c>
      <c r="BG35">
        <v>9514.5</v>
      </c>
      <c r="BH35">
        <v>9514.5</v>
      </c>
      <c r="BI35">
        <v>9514.5</v>
      </c>
      <c r="BJ35">
        <v>9514.5</v>
      </c>
      <c r="BK35">
        <v>9313.5</v>
      </c>
      <c r="BL35">
        <v>9313.5</v>
      </c>
      <c r="BM35">
        <v>9313.5</v>
      </c>
      <c r="BN35">
        <v>9313.5</v>
      </c>
      <c r="BO35">
        <v>9776.6</v>
      </c>
      <c r="BP35">
        <v>9776.6</v>
      </c>
      <c r="BQ35">
        <v>9776.6</v>
      </c>
      <c r="BR35">
        <v>9776.6</v>
      </c>
      <c r="BS35">
        <v>11180.7999999999</v>
      </c>
      <c r="BT35">
        <v>11180.7999999999</v>
      </c>
      <c r="BU35">
        <v>11180.7999999999</v>
      </c>
      <c r="BV35">
        <v>11180.7999999999</v>
      </c>
      <c r="BW35">
        <v>11535.7</v>
      </c>
      <c r="BX35">
        <v>11535.7</v>
      </c>
      <c r="BY35">
        <v>11535.7</v>
      </c>
      <c r="BZ35">
        <v>11535.7</v>
      </c>
      <c r="CA35">
        <v>11901.2</v>
      </c>
      <c r="CB35">
        <v>11901.2</v>
      </c>
      <c r="CC35">
        <v>11901.2</v>
      </c>
      <c r="CD35">
        <v>11901.2</v>
      </c>
      <c r="CE35">
        <v>12176.2</v>
      </c>
      <c r="CF35">
        <v>12176.2</v>
      </c>
      <c r="CG35">
        <v>12176.2</v>
      </c>
      <c r="CH35">
        <v>12176.2</v>
      </c>
      <c r="CI35">
        <v>12318.6</v>
      </c>
      <c r="CJ35">
        <v>12318.6</v>
      </c>
      <c r="CK35">
        <v>12318.6</v>
      </c>
      <c r="CL35">
        <v>12318.6</v>
      </c>
      <c r="CM35">
        <v>11794.5</v>
      </c>
      <c r="CN35">
        <v>11794.5</v>
      </c>
      <c r="CO35">
        <v>11794.5</v>
      </c>
      <c r="CP35">
        <v>11794.5</v>
      </c>
      <c r="CQ35">
        <v>10810.9</v>
      </c>
      <c r="CR35">
        <v>10810.9</v>
      </c>
      <c r="CS35">
        <v>10810.9</v>
      </c>
      <c r="CT35">
        <v>10810.9</v>
      </c>
      <c r="CU35">
        <v>10503.1</v>
      </c>
      <c r="CV35">
        <v>10503.1</v>
      </c>
      <c r="CW35">
        <v>10503.1</v>
      </c>
      <c r="CX35">
        <v>10503.1</v>
      </c>
      <c r="CY35">
        <v>9671.6</v>
      </c>
      <c r="CZ35">
        <v>9671.6</v>
      </c>
      <c r="DA35">
        <v>9671.6</v>
      </c>
      <c r="DB35">
        <v>9671.6</v>
      </c>
      <c r="DC35">
        <v>9711.2</v>
      </c>
      <c r="DD35">
        <v>9711.2</v>
      </c>
      <c r="DE35">
        <v>9711.2</v>
      </c>
      <c r="DF35">
        <v>9711.2</v>
      </c>
      <c r="DG35">
        <v>9550.7999999999</v>
      </c>
      <c r="DH35">
        <v>9550.7999999999</v>
      </c>
      <c r="DI35">
        <v>9550.7999999999</v>
      </c>
      <c r="DJ35">
        <v>9550.7999999999</v>
      </c>
      <c r="DO35" s="3">
        <v>40359.73297453704</v>
      </c>
    </row>
    <row r="36" spans="1:119" ht="15">
      <c r="A36" t="s">
        <v>122</v>
      </c>
      <c r="B36">
        <v>513076</v>
      </c>
      <c r="C36">
        <v>21680</v>
      </c>
      <c r="D36" s="3">
        <v>40351</v>
      </c>
      <c r="E36" s="3">
        <v>40351.99998842592</v>
      </c>
      <c r="F36">
        <v>1324</v>
      </c>
      <c r="G36">
        <v>3</v>
      </c>
      <c r="H36">
        <v>900</v>
      </c>
      <c r="I36">
        <v>44</v>
      </c>
      <c r="J36" t="s">
        <v>118</v>
      </c>
      <c r="K36" t="s">
        <v>119</v>
      </c>
      <c r="L36" s="3">
        <v>40359.73303240741</v>
      </c>
      <c r="N36" s="4" t="s">
        <v>139</v>
      </c>
      <c r="O36">
        <v>439895.2</v>
      </c>
      <c r="P36">
        <v>12318.6</v>
      </c>
      <c r="Q36">
        <v>0</v>
      </c>
      <c r="R36">
        <v>96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 s="5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11535.7</v>
      </c>
      <c r="BX36">
        <v>11535.7</v>
      </c>
      <c r="BY36">
        <v>11535.7</v>
      </c>
      <c r="BZ36">
        <v>11535.7</v>
      </c>
      <c r="CA36">
        <v>11901.2</v>
      </c>
      <c r="CB36">
        <v>11901.2</v>
      </c>
      <c r="CC36">
        <v>11901.2</v>
      </c>
      <c r="CD36">
        <v>11901.2</v>
      </c>
      <c r="CE36">
        <v>12176.2</v>
      </c>
      <c r="CF36">
        <v>12176.2</v>
      </c>
      <c r="CG36">
        <v>12176.2</v>
      </c>
      <c r="CH36">
        <v>12176.2</v>
      </c>
      <c r="CI36">
        <v>12318.6</v>
      </c>
      <c r="CJ36">
        <v>12318.6</v>
      </c>
      <c r="CK36">
        <v>12318.6</v>
      </c>
      <c r="CL36">
        <v>12318.6</v>
      </c>
      <c r="CM36">
        <v>11794.5</v>
      </c>
      <c r="CN36">
        <v>11794.5</v>
      </c>
      <c r="CO36">
        <v>11794.5</v>
      </c>
      <c r="CP36">
        <v>11794.5</v>
      </c>
      <c r="CQ36">
        <v>10810.9</v>
      </c>
      <c r="CR36">
        <v>10810.9</v>
      </c>
      <c r="CS36">
        <v>10810.9</v>
      </c>
      <c r="CT36">
        <v>10810.9</v>
      </c>
      <c r="CU36">
        <v>10503.1</v>
      </c>
      <c r="CV36">
        <v>10503.1</v>
      </c>
      <c r="CW36">
        <v>10503.1</v>
      </c>
      <c r="CX36">
        <v>10503.1</v>
      </c>
      <c r="CY36">
        <v>9671.6</v>
      </c>
      <c r="CZ36">
        <v>9671.6</v>
      </c>
      <c r="DA36">
        <v>9671.6</v>
      </c>
      <c r="DB36">
        <v>9671.6</v>
      </c>
      <c r="DC36">
        <v>9711.2</v>
      </c>
      <c r="DD36">
        <v>9711.2</v>
      </c>
      <c r="DE36">
        <v>9711.2</v>
      </c>
      <c r="DF36">
        <v>9711.2</v>
      </c>
      <c r="DG36">
        <v>9550.7999999999</v>
      </c>
      <c r="DH36">
        <v>9550.7999999999</v>
      </c>
      <c r="DI36">
        <v>9550.7999999999</v>
      </c>
      <c r="DJ36">
        <v>9550.7999999999</v>
      </c>
      <c r="DO36" s="3">
        <v>40359.73315972222</v>
      </c>
    </row>
    <row r="38" spans="1:119" ht="15">
      <c r="A38" t="s">
        <v>122</v>
      </c>
      <c r="B38">
        <v>512466</v>
      </c>
      <c r="C38">
        <v>34425</v>
      </c>
      <c r="D38" s="3">
        <v>40351</v>
      </c>
      <c r="E38" s="3">
        <v>40351.99998842592</v>
      </c>
      <c r="F38">
        <v>1324</v>
      </c>
      <c r="G38">
        <v>3</v>
      </c>
      <c r="H38">
        <v>900</v>
      </c>
      <c r="I38">
        <v>44</v>
      </c>
      <c r="J38" t="s">
        <v>118</v>
      </c>
      <c r="K38" t="s">
        <v>119</v>
      </c>
      <c r="L38" s="3">
        <v>40359.73300925926</v>
      </c>
      <c r="N38" s="4" t="s">
        <v>140</v>
      </c>
      <c r="O38">
        <v>1772.97149466165</v>
      </c>
      <c r="P38">
        <v>102.856007821492</v>
      </c>
      <c r="Q38">
        <v>0</v>
      </c>
      <c r="R38">
        <v>96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 s="5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3.7780040051</v>
      </c>
      <c r="BJ38">
        <v>10.5689077572</v>
      </c>
      <c r="BK38">
        <v>18.6263453342</v>
      </c>
      <c r="BL38">
        <v>23.6871094658</v>
      </c>
      <c r="BM38">
        <v>27.1484235928</v>
      </c>
      <c r="BN38">
        <v>29.2417615155</v>
      </c>
      <c r="BO38">
        <v>33.9907443162</v>
      </c>
      <c r="BP38">
        <v>39.3588764451</v>
      </c>
      <c r="BQ38">
        <v>44.534334391</v>
      </c>
      <c r="BR38">
        <v>47.8441851566</v>
      </c>
      <c r="BS38">
        <v>24.1180879597</v>
      </c>
      <c r="BT38">
        <v>28.5585139653</v>
      </c>
      <c r="BU38">
        <v>35.699993904</v>
      </c>
      <c r="BV38">
        <v>40.798604334</v>
      </c>
      <c r="BW38">
        <v>0</v>
      </c>
      <c r="BX38">
        <v>0</v>
      </c>
      <c r="BY38">
        <v>0</v>
      </c>
      <c r="BZ38">
        <v>0</v>
      </c>
      <c r="CA38">
        <v>68.3380105682</v>
      </c>
      <c r="CB38">
        <v>72.0461856381</v>
      </c>
      <c r="CC38">
        <v>72.8284747283</v>
      </c>
      <c r="CD38">
        <v>78.4949660775</v>
      </c>
      <c r="CE38">
        <v>61.1793225523</v>
      </c>
      <c r="CF38">
        <v>74.4419174856</v>
      </c>
      <c r="CG38">
        <v>74.0465910054</v>
      </c>
      <c r="CH38">
        <v>73.8220525933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82.9417964919</v>
      </c>
      <c r="CR38">
        <v>77.8480688356</v>
      </c>
      <c r="CS38">
        <v>66.3679447234</v>
      </c>
      <c r="CT38">
        <v>60.5575510688</v>
      </c>
      <c r="CU38">
        <v>52.7444870024</v>
      </c>
      <c r="CV38">
        <v>46.8066343433</v>
      </c>
      <c r="CW38">
        <v>44.5853707047</v>
      </c>
      <c r="CX38">
        <v>44.3457466078</v>
      </c>
      <c r="CY38">
        <v>0</v>
      </c>
      <c r="CZ38">
        <v>0</v>
      </c>
      <c r="DA38">
        <v>0</v>
      </c>
      <c r="DB38">
        <v>0</v>
      </c>
      <c r="DC38">
        <v>102.8560078214</v>
      </c>
      <c r="DD38">
        <v>84.8751264872</v>
      </c>
      <c r="DE38">
        <v>72.9940645752</v>
      </c>
      <c r="DF38">
        <v>52.8972832069</v>
      </c>
      <c r="DG38">
        <v>0</v>
      </c>
      <c r="DH38">
        <v>0</v>
      </c>
      <c r="DI38">
        <v>0</v>
      </c>
      <c r="DJ38">
        <v>0</v>
      </c>
      <c r="DO38" s="3">
        <v>40359.733136574076</v>
      </c>
    </row>
    <row r="39" spans="1:119" ht="15">
      <c r="A39" t="s">
        <v>122</v>
      </c>
      <c r="B39">
        <v>513900</v>
      </c>
      <c r="C39">
        <v>22418</v>
      </c>
      <c r="D39" s="3">
        <v>40351</v>
      </c>
      <c r="E39" s="3">
        <v>40351.99998842592</v>
      </c>
      <c r="F39">
        <v>1324</v>
      </c>
      <c r="G39">
        <v>3</v>
      </c>
      <c r="H39">
        <v>900</v>
      </c>
      <c r="I39">
        <v>44</v>
      </c>
      <c r="J39" t="s">
        <v>118</v>
      </c>
      <c r="K39" t="s">
        <v>119</v>
      </c>
      <c r="L39" s="3">
        <v>40359.73326388889</v>
      </c>
      <c r="N39" s="4" t="s">
        <v>141</v>
      </c>
      <c r="O39">
        <v>2971.19044964098</v>
      </c>
      <c r="P39">
        <v>186.608973616176</v>
      </c>
      <c r="Q39">
        <v>0</v>
      </c>
      <c r="R39">
        <v>96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 s="5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57.7408246497</v>
      </c>
      <c r="BX39">
        <v>60.6935251772</v>
      </c>
      <c r="BY39">
        <v>63.7062703218</v>
      </c>
      <c r="BZ39">
        <v>68.7753768224</v>
      </c>
      <c r="CA39">
        <v>70.2178591965</v>
      </c>
      <c r="CB39">
        <v>74.0254826066</v>
      </c>
      <c r="CC39">
        <v>74.8321821117</v>
      </c>
      <c r="CD39">
        <v>80.6569789974</v>
      </c>
      <c r="CE39">
        <v>51.9825685916</v>
      </c>
      <c r="CF39">
        <v>63.2452393002</v>
      </c>
      <c r="CG39">
        <v>62.9113428139</v>
      </c>
      <c r="CH39">
        <v>62.7238881885</v>
      </c>
      <c r="CI39">
        <v>114.2675813708</v>
      </c>
      <c r="CJ39">
        <v>105.8064997704</v>
      </c>
      <c r="CK39">
        <v>100.3791540287</v>
      </c>
      <c r="CL39">
        <v>97.1900453998</v>
      </c>
      <c r="CM39">
        <v>159.2337039005</v>
      </c>
      <c r="CN39">
        <v>162.0734681158</v>
      </c>
      <c r="CO39">
        <v>147.2069196918</v>
      </c>
      <c r="CP39">
        <v>144.4810079839</v>
      </c>
      <c r="CQ39">
        <v>186.6089736161</v>
      </c>
      <c r="CR39">
        <v>175.1708916427</v>
      </c>
      <c r="CS39">
        <v>149.3603416351</v>
      </c>
      <c r="CT39">
        <v>136.2996428568</v>
      </c>
      <c r="CU39">
        <v>28.5758356834</v>
      </c>
      <c r="CV39">
        <v>25.3608228856</v>
      </c>
      <c r="CW39">
        <v>24.1581635743</v>
      </c>
      <c r="CX39">
        <v>24.0281844444</v>
      </c>
      <c r="CY39">
        <v>64.480139193</v>
      </c>
      <c r="CZ39">
        <v>61.5611448023</v>
      </c>
      <c r="DA39">
        <v>58.790757852</v>
      </c>
      <c r="DB39">
        <v>53.4259169178</v>
      </c>
      <c r="DC39">
        <v>49.9336166894</v>
      </c>
      <c r="DD39">
        <v>41.225525899</v>
      </c>
      <c r="DE39">
        <v>35.4749305174</v>
      </c>
      <c r="DF39">
        <v>25.7246248539</v>
      </c>
      <c r="DG39">
        <v>8.8610175364</v>
      </c>
      <c r="DH39">
        <v>0</v>
      </c>
      <c r="DI39">
        <v>0</v>
      </c>
      <c r="DJ39">
        <v>0</v>
      </c>
      <c r="DO39" s="3">
        <v>40359.73335648148</v>
      </c>
    </row>
    <row r="41" spans="1:119" ht="15">
      <c r="A41" t="s">
        <v>122</v>
      </c>
      <c r="B41">
        <v>512464</v>
      </c>
      <c r="C41">
        <v>34423</v>
      </c>
      <c r="D41" s="3">
        <v>40351</v>
      </c>
      <c r="E41" s="3">
        <v>40351.99998842592</v>
      </c>
      <c r="F41">
        <v>1324</v>
      </c>
      <c r="G41">
        <v>3</v>
      </c>
      <c r="H41">
        <v>900</v>
      </c>
      <c r="I41">
        <v>16</v>
      </c>
      <c r="J41" t="s">
        <v>118</v>
      </c>
      <c r="K41" t="s">
        <v>119</v>
      </c>
      <c r="L41" s="3">
        <v>40359.73300925926</v>
      </c>
      <c r="N41" s="4" t="s">
        <v>142</v>
      </c>
      <c r="O41">
        <v>1.98825368651688</v>
      </c>
      <c r="P41">
        <v>0.07563599685547</v>
      </c>
      <c r="Q41">
        <v>0</v>
      </c>
      <c r="R41">
        <v>96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 s="5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0.0071283094</v>
      </c>
      <c r="BJ41">
        <v>0.0199413353</v>
      </c>
      <c r="BK41">
        <v>0.0377051524</v>
      </c>
      <c r="BL41">
        <v>0.0479496143</v>
      </c>
      <c r="BM41">
        <v>0.054956323</v>
      </c>
      <c r="BN41">
        <v>0.0591938492</v>
      </c>
      <c r="BO41">
        <v>0.0441438237</v>
      </c>
      <c r="BP41">
        <v>0.0511154239</v>
      </c>
      <c r="BQ41">
        <v>0.0578367979</v>
      </c>
      <c r="BR41">
        <v>0.0621353053</v>
      </c>
      <c r="BS41">
        <v>0.0161001922</v>
      </c>
      <c r="BT41">
        <v>0.0190644285</v>
      </c>
      <c r="BU41">
        <v>0.0238317716</v>
      </c>
      <c r="BV41">
        <v>0.0272353834</v>
      </c>
      <c r="BW41">
        <v>0.0222781001</v>
      </c>
      <c r="BX41">
        <v>0.0234194997</v>
      </c>
      <c r="BY41">
        <v>0.0245828767</v>
      </c>
      <c r="BZ41">
        <v>0.0265396425</v>
      </c>
      <c r="CA41">
        <v>0.019558675</v>
      </c>
      <c r="CB41">
        <v>0.0206199729</v>
      </c>
      <c r="CC41">
        <v>0.0208438679</v>
      </c>
      <c r="CD41">
        <v>0.0224656457</v>
      </c>
      <c r="CE41">
        <v>0.0144631968</v>
      </c>
      <c r="CF41">
        <v>0.017598562</v>
      </c>
      <c r="CG41">
        <v>0.0175051042</v>
      </c>
      <c r="CH41">
        <v>0.0174520218</v>
      </c>
      <c r="CI41">
        <v>0.0317814458</v>
      </c>
      <c r="CJ41">
        <v>0.0294245115</v>
      </c>
      <c r="CK41">
        <v>0.0279129448</v>
      </c>
      <c r="CL41">
        <v>0.0270243789</v>
      </c>
      <c r="CM41">
        <v>0.0426024927</v>
      </c>
      <c r="CN41">
        <v>0.0433605926</v>
      </c>
      <c r="CO41">
        <v>0.0393798666</v>
      </c>
      <c r="CP41">
        <v>0.0386490831</v>
      </c>
      <c r="CQ41">
        <v>0.063169685</v>
      </c>
      <c r="CR41">
        <v>0.0592902275</v>
      </c>
      <c r="CS41">
        <v>0.0505467971</v>
      </c>
      <c r="CT41">
        <v>0.0461215164</v>
      </c>
      <c r="CU41">
        <v>0.0485676675</v>
      </c>
      <c r="CV41">
        <v>0.0431000316</v>
      </c>
      <c r="CW41">
        <v>0.0410546691</v>
      </c>
      <c r="CX41">
        <v>0.0408340208</v>
      </c>
      <c r="CY41">
        <v>0.0756359968</v>
      </c>
      <c r="CZ41">
        <v>0.0722112539</v>
      </c>
      <c r="DA41">
        <v>0.068960578</v>
      </c>
      <c r="DB41">
        <v>0.0626663319</v>
      </c>
      <c r="DC41">
        <v>0.0704011004</v>
      </c>
      <c r="DD41">
        <v>0.0580938579</v>
      </c>
      <c r="DE41">
        <v>0.0499617142</v>
      </c>
      <c r="DF41">
        <v>0.0362062171</v>
      </c>
      <c r="DG41">
        <v>0.0283572713</v>
      </c>
      <c r="DH41">
        <v>0.0167412276</v>
      </c>
      <c r="DI41">
        <v>0.0005333282</v>
      </c>
      <c r="DJ41">
        <v>0</v>
      </c>
      <c r="DO41" s="3">
        <v>40359.733136574076</v>
      </c>
    </row>
    <row r="42" spans="1:119" ht="15">
      <c r="A42" t="s">
        <v>122</v>
      </c>
      <c r="B42">
        <v>513898</v>
      </c>
      <c r="C42">
        <v>22416</v>
      </c>
      <c r="D42" s="3">
        <v>40351</v>
      </c>
      <c r="E42" s="3">
        <v>40351.99998842592</v>
      </c>
      <c r="F42">
        <v>1324</v>
      </c>
      <c r="G42">
        <v>3</v>
      </c>
      <c r="H42">
        <v>900</v>
      </c>
      <c r="I42">
        <v>16</v>
      </c>
      <c r="J42" t="s">
        <v>118</v>
      </c>
      <c r="K42" t="s">
        <v>119</v>
      </c>
      <c r="L42" s="3">
        <v>40359.73326388889</v>
      </c>
      <c r="N42" s="4" t="s">
        <v>143</v>
      </c>
      <c r="O42">
        <v>1.4683989727481</v>
      </c>
      <c r="P42">
        <v>0.075680914545842</v>
      </c>
      <c r="Q42">
        <v>0</v>
      </c>
      <c r="R42">
        <v>96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 s="5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0.0224323328</v>
      </c>
      <c r="BX42">
        <v>0.0235794581</v>
      </c>
      <c r="BY42">
        <v>0.0247499107</v>
      </c>
      <c r="BZ42">
        <v>0.0267192606</v>
      </c>
      <c r="CA42">
        <v>0.0197296597</v>
      </c>
      <c r="CB42">
        <v>0.0207995174</v>
      </c>
      <c r="CC42">
        <v>0.0210261821</v>
      </c>
      <c r="CD42">
        <v>0.0226628207</v>
      </c>
      <c r="CE42">
        <v>0.0146018451</v>
      </c>
      <c r="CF42">
        <v>0.0177655166</v>
      </c>
      <c r="CG42">
        <v>0.0176717255</v>
      </c>
      <c r="CH42">
        <v>0.0176190697</v>
      </c>
      <c r="CI42">
        <v>0.0320346457</v>
      </c>
      <c r="CJ42">
        <v>0.0296626015</v>
      </c>
      <c r="CK42">
        <v>0.028141058</v>
      </c>
      <c r="CL42">
        <v>0.0272469989</v>
      </c>
      <c r="CM42">
        <v>0.0428047591</v>
      </c>
      <c r="CN42">
        <v>0.0435681365</v>
      </c>
      <c r="CO42">
        <v>0.0395717526</v>
      </c>
      <c r="CP42">
        <v>0.0388389806</v>
      </c>
      <c r="CQ42">
        <v>0.0635156479</v>
      </c>
      <c r="CR42">
        <v>0.0596224954</v>
      </c>
      <c r="CS42">
        <v>0.0508374205</v>
      </c>
      <c r="CT42">
        <v>0.0463919819</v>
      </c>
      <c r="CU42">
        <v>0.0487642247</v>
      </c>
      <c r="CV42">
        <v>0.0432778547</v>
      </c>
      <c r="CW42">
        <v>0.0412255351</v>
      </c>
      <c r="CX42">
        <v>0.0410037277</v>
      </c>
      <c r="CY42">
        <v>0.0756809145</v>
      </c>
      <c r="CZ42">
        <v>0.0722548647</v>
      </c>
      <c r="DA42">
        <v>0.0690032369</v>
      </c>
      <c r="DB42">
        <v>0.0627064752</v>
      </c>
      <c r="DC42">
        <v>0.0711305081</v>
      </c>
      <c r="DD42">
        <v>0.0587258203</v>
      </c>
      <c r="DE42">
        <v>0.050534089</v>
      </c>
      <c r="DF42">
        <v>0.0366447647</v>
      </c>
      <c r="DG42">
        <v>0.0284920178</v>
      </c>
      <c r="DH42">
        <v>0.0168250145</v>
      </c>
      <c r="DI42">
        <v>0.0005361458</v>
      </c>
      <c r="DJ42">
        <v>0</v>
      </c>
      <c r="DO42" s="3">
        <v>40359.73335648148</v>
      </c>
    </row>
    <row r="43" s="11" customFormat="1" ht="15">
      <c r="N43" s="12"/>
    </row>
    <row r="45" spans="1:119" ht="15">
      <c r="A45" t="s">
        <v>122</v>
      </c>
      <c r="B45">
        <v>514363</v>
      </c>
      <c r="C45">
        <v>22831</v>
      </c>
      <c r="D45" s="3">
        <v>40351</v>
      </c>
      <c r="E45" s="3">
        <v>40351.99998842592</v>
      </c>
      <c r="F45">
        <v>1324</v>
      </c>
      <c r="G45">
        <v>3</v>
      </c>
      <c r="H45">
        <v>900</v>
      </c>
      <c r="I45">
        <v>79</v>
      </c>
      <c r="J45" t="s">
        <v>118</v>
      </c>
      <c r="K45" t="s">
        <v>119</v>
      </c>
      <c r="L45" s="3">
        <v>40359.73326388889</v>
      </c>
      <c r="N45" s="4" t="s">
        <v>144</v>
      </c>
      <c r="O45">
        <v>893.98</v>
      </c>
      <c r="P45">
        <v>81.51</v>
      </c>
      <c r="Q45">
        <v>0</v>
      </c>
      <c r="R45">
        <v>96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 s="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1.12</v>
      </c>
      <c r="BJ45">
        <v>3.12</v>
      </c>
      <c r="BK45">
        <v>5.9</v>
      </c>
      <c r="BL45">
        <v>7.5099999999</v>
      </c>
      <c r="BM45">
        <v>8.5999999999</v>
      </c>
      <c r="BN45">
        <v>9.2699999999</v>
      </c>
      <c r="BO45">
        <v>6.91</v>
      </c>
      <c r="BP45">
        <v>8</v>
      </c>
      <c r="BQ45">
        <v>9.05</v>
      </c>
      <c r="BR45">
        <v>9.73</v>
      </c>
      <c r="BS45">
        <v>2.52</v>
      </c>
      <c r="BT45">
        <v>2.98</v>
      </c>
      <c r="BU45">
        <v>3.73</v>
      </c>
      <c r="BV45">
        <v>4.2599999999</v>
      </c>
      <c r="BW45">
        <v>3.51</v>
      </c>
      <c r="BX45">
        <v>3.6899999999</v>
      </c>
      <c r="BY45">
        <v>3.87</v>
      </c>
      <c r="BZ45">
        <v>4.1799999999</v>
      </c>
      <c r="CA45">
        <v>16.66</v>
      </c>
      <c r="CB45">
        <v>17.56</v>
      </c>
      <c r="CC45">
        <v>17.75</v>
      </c>
      <c r="CD45">
        <v>19.13</v>
      </c>
      <c r="CE45">
        <v>12.32</v>
      </c>
      <c r="CF45">
        <v>14.99</v>
      </c>
      <c r="CG45">
        <v>14.91</v>
      </c>
      <c r="CH45">
        <v>14.87</v>
      </c>
      <c r="CI45">
        <v>14.43</v>
      </c>
      <c r="CJ45">
        <v>13.37</v>
      </c>
      <c r="CK45">
        <v>12.68</v>
      </c>
      <c r="CL45">
        <v>12.28</v>
      </c>
      <c r="CM45">
        <v>10.62</v>
      </c>
      <c r="CN45">
        <v>10.81</v>
      </c>
      <c r="CO45">
        <v>9.82</v>
      </c>
      <c r="CP45">
        <v>9.64</v>
      </c>
      <c r="CQ45">
        <v>69.14</v>
      </c>
      <c r="CR45">
        <v>64.9</v>
      </c>
      <c r="CS45">
        <v>55.34</v>
      </c>
      <c r="CT45">
        <v>50.5</v>
      </c>
      <c r="CU45">
        <v>11.75</v>
      </c>
      <c r="CV45">
        <v>10.42</v>
      </c>
      <c r="CW45">
        <v>9.9299999999</v>
      </c>
      <c r="CX45">
        <v>9.8799999999</v>
      </c>
      <c r="CY45">
        <v>11.85</v>
      </c>
      <c r="CZ45">
        <v>11.31</v>
      </c>
      <c r="DA45">
        <v>10.8</v>
      </c>
      <c r="DB45">
        <v>9.81</v>
      </c>
      <c r="DC45">
        <v>81.51</v>
      </c>
      <c r="DD45">
        <v>67.26</v>
      </c>
      <c r="DE45">
        <v>57.85</v>
      </c>
      <c r="DF45">
        <v>41.93</v>
      </c>
      <c r="DG45">
        <v>0.01</v>
      </c>
      <c r="DH45">
        <v>0</v>
      </c>
      <c r="DI45">
        <v>0</v>
      </c>
      <c r="DJ45">
        <v>0</v>
      </c>
      <c r="DO45" s="3">
        <v>40359.73335648148</v>
      </c>
    </row>
    <row r="46" spans="1:119" ht="15">
      <c r="A46" t="s">
        <v>122</v>
      </c>
      <c r="B46">
        <v>513899</v>
      </c>
      <c r="C46">
        <v>22417</v>
      </c>
      <c r="D46" s="3">
        <v>40351</v>
      </c>
      <c r="E46" s="3">
        <v>40351.99998842592</v>
      </c>
      <c r="F46">
        <v>1324</v>
      </c>
      <c r="G46">
        <v>3</v>
      </c>
      <c r="H46">
        <v>900</v>
      </c>
      <c r="I46">
        <v>79</v>
      </c>
      <c r="J46" t="s">
        <v>118</v>
      </c>
      <c r="K46" t="s">
        <v>119</v>
      </c>
      <c r="L46" s="3">
        <v>40359.73326388889</v>
      </c>
      <c r="N46" s="4" t="s">
        <v>145</v>
      </c>
      <c r="O46">
        <v>503.7</v>
      </c>
      <c r="P46">
        <v>63.79</v>
      </c>
      <c r="Q46">
        <v>0</v>
      </c>
      <c r="R46">
        <v>96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 s="5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3.51</v>
      </c>
      <c r="BX46">
        <v>3.6899999999</v>
      </c>
      <c r="BY46">
        <v>3.87</v>
      </c>
      <c r="BZ46">
        <v>4.1799999999</v>
      </c>
      <c r="CA46">
        <v>8.89</v>
      </c>
      <c r="CB46">
        <v>9.37</v>
      </c>
      <c r="CC46">
        <v>9.47</v>
      </c>
      <c r="CD46">
        <v>10.21</v>
      </c>
      <c r="CE46">
        <v>6.58</v>
      </c>
      <c r="CF46">
        <v>8</v>
      </c>
      <c r="CG46">
        <v>7.96</v>
      </c>
      <c r="CH46">
        <v>7.94</v>
      </c>
      <c r="CI46">
        <v>14.43</v>
      </c>
      <c r="CJ46">
        <v>13.37</v>
      </c>
      <c r="CK46">
        <v>12.68</v>
      </c>
      <c r="CL46">
        <v>12.28</v>
      </c>
      <c r="CM46">
        <v>10.62</v>
      </c>
      <c r="CN46">
        <v>10.81</v>
      </c>
      <c r="CO46">
        <v>9.82</v>
      </c>
      <c r="CP46">
        <v>9.64</v>
      </c>
      <c r="CQ46">
        <v>63.7899999999</v>
      </c>
      <c r="CR46">
        <v>59.88</v>
      </c>
      <c r="CS46">
        <v>51.06</v>
      </c>
      <c r="CT46">
        <v>46.59</v>
      </c>
      <c r="CU46">
        <v>7.6299999999</v>
      </c>
      <c r="CV46">
        <v>6.77</v>
      </c>
      <c r="CW46">
        <v>6.45</v>
      </c>
      <c r="CX46">
        <v>6.4199999999</v>
      </c>
      <c r="CY46">
        <v>11.85</v>
      </c>
      <c r="CZ46">
        <v>11.31</v>
      </c>
      <c r="DA46">
        <v>10.8</v>
      </c>
      <c r="DB46">
        <v>9.81</v>
      </c>
      <c r="DC46">
        <v>11.15</v>
      </c>
      <c r="DD46">
        <v>9.2</v>
      </c>
      <c r="DE46">
        <v>7.9199999999</v>
      </c>
      <c r="DF46">
        <v>5.74</v>
      </c>
      <c r="DG46">
        <v>0.01</v>
      </c>
      <c r="DH46">
        <v>0</v>
      </c>
      <c r="DI46">
        <v>0</v>
      </c>
      <c r="DJ46">
        <v>0</v>
      </c>
      <c r="DO46" s="3">
        <v>40359.73335648148</v>
      </c>
    </row>
    <row r="47" spans="1:119" ht="15">
      <c r="A47" t="s">
        <v>122</v>
      </c>
      <c r="B47">
        <v>512465</v>
      </c>
      <c r="C47">
        <v>34424</v>
      </c>
      <c r="D47" s="3">
        <v>40351</v>
      </c>
      <c r="E47" s="3">
        <v>40351.99998842592</v>
      </c>
      <c r="F47">
        <v>1324</v>
      </c>
      <c r="G47">
        <v>3</v>
      </c>
      <c r="H47">
        <v>900</v>
      </c>
      <c r="I47">
        <v>79</v>
      </c>
      <c r="J47" t="s">
        <v>118</v>
      </c>
      <c r="K47" t="s">
        <v>119</v>
      </c>
      <c r="L47" s="3">
        <v>40359.73300925926</v>
      </c>
      <c r="N47" s="4" t="s">
        <v>146</v>
      </c>
      <c r="O47">
        <v>390.28</v>
      </c>
      <c r="P47">
        <v>70.36</v>
      </c>
      <c r="Q47">
        <v>0</v>
      </c>
      <c r="R47">
        <v>96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 s="5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1.12</v>
      </c>
      <c r="BJ47">
        <v>3.12</v>
      </c>
      <c r="BK47">
        <v>5.9</v>
      </c>
      <c r="BL47">
        <v>7.5099999999</v>
      </c>
      <c r="BM47">
        <v>8.5999999999</v>
      </c>
      <c r="BN47">
        <v>9.2699999999</v>
      </c>
      <c r="BO47">
        <v>6.91</v>
      </c>
      <c r="BP47">
        <v>8</v>
      </c>
      <c r="BQ47">
        <v>9.05</v>
      </c>
      <c r="BR47">
        <v>9.73</v>
      </c>
      <c r="BS47">
        <v>2.52</v>
      </c>
      <c r="BT47">
        <v>2.98</v>
      </c>
      <c r="BU47">
        <v>3.73</v>
      </c>
      <c r="BV47">
        <v>4.2599999999</v>
      </c>
      <c r="BW47">
        <v>0</v>
      </c>
      <c r="BX47">
        <v>0</v>
      </c>
      <c r="BY47">
        <v>0</v>
      </c>
      <c r="BZ47">
        <v>0</v>
      </c>
      <c r="CA47">
        <v>7.77</v>
      </c>
      <c r="CB47">
        <v>8.1899999999</v>
      </c>
      <c r="CC47">
        <v>8.2799999999</v>
      </c>
      <c r="CD47">
        <v>8.9199999999</v>
      </c>
      <c r="CE47">
        <v>5.74</v>
      </c>
      <c r="CF47">
        <v>6.99</v>
      </c>
      <c r="CG47">
        <v>6.95</v>
      </c>
      <c r="CH47">
        <v>6.9299999999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5.35</v>
      </c>
      <c r="CR47">
        <v>5.02</v>
      </c>
      <c r="CS47">
        <v>4.28</v>
      </c>
      <c r="CT47">
        <v>3.91</v>
      </c>
      <c r="CU47">
        <v>4.12</v>
      </c>
      <c r="CV47">
        <v>3.6499999999</v>
      </c>
      <c r="CW47">
        <v>3.48</v>
      </c>
      <c r="CX47">
        <v>3.46</v>
      </c>
      <c r="CY47">
        <v>0</v>
      </c>
      <c r="CZ47">
        <v>0</v>
      </c>
      <c r="DA47">
        <v>0</v>
      </c>
      <c r="DB47">
        <v>0</v>
      </c>
      <c r="DC47">
        <v>70.3599999999</v>
      </c>
      <c r="DD47">
        <v>58.06</v>
      </c>
      <c r="DE47">
        <v>49.93</v>
      </c>
      <c r="DF47">
        <v>36.1899999999</v>
      </c>
      <c r="DG47">
        <v>0</v>
      </c>
      <c r="DH47">
        <v>0</v>
      </c>
      <c r="DI47">
        <v>0</v>
      </c>
      <c r="DJ47">
        <v>0</v>
      </c>
      <c r="DO47" s="3">
        <v>40359.733136574076</v>
      </c>
    </row>
    <row r="49" spans="1:119" ht="15">
      <c r="A49" t="s">
        <v>122</v>
      </c>
      <c r="B49">
        <v>513077</v>
      </c>
      <c r="C49">
        <v>21681</v>
      </c>
      <c r="D49" s="3">
        <v>40351</v>
      </c>
      <c r="E49" s="3">
        <v>40351.99998842592</v>
      </c>
      <c r="F49">
        <v>1324</v>
      </c>
      <c r="G49">
        <v>3</v>
      </c>
      <c r="H49">
        <v>900</v>
      </c>
      <c r="I49">
        <v>44</v>
      </c>
      <c r="J49" t="s">
        <v>118</v>
      </c>
      <c r="K49" t="s">
        <v>119</v>
      </c>
      <c r="L49" s="3">
        <v>40359.73303240741</v>
      </c>
      <c r="N49" s="4" t="s">
        <v>162</v>
      </c>
      <c r="O49">
        <v>31638.2793614818</v>
      </c>
      <c r="P49">
        <v>1656.68844</v>
      </c>
      <c r="Q49">
        <v>0</v>
      </c>
      <c r="R49">
        <v>96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580.649632</v>
      </c>
      <c r="BX49">
        <v>618.646568</v>
      </c>
      <c r="BY49">
        <v>652.738604</v>
      </c>
      <c r="BZ49">
        <v>707.4690879999</v>
      </c>
      <c r="CA49">
        <v>448.9368014317</v>
      </c>
      <c r="CB49">
        <v>475.2616063618</v>
      </c>
      <c r="CC49">
        <v>478.1791452716</v>
      </c>
      <c r="CD49">
        <v>513.5479139224</v>
      </c>
      <c r="CE49">
        <v>314.4827134476</v>
      </c>
      <c r="CF49">
        <v>386.9557425143</v>
      </c>
      <c r="CG49">
        <v>383.5647929945</v>
      </c>
      <c r="CH49">
        <v>380.0688074066</v>
      </c>
      <c r="CI49">
        <v>809.01784</v>
      </c>
      <c r="CJ49">
        <v>737.5735879999</v>
      </c>
      <c r="CK49">
        <v>692.825124</v>
      </c>
      <c r="CL49">
        <v>665.4848279999</v>
      </c>
      <c r="CM49">
        <v>1041.322792</v>
      </c>
      <c r="CN49">
        <v>1051.323116</v>
      </c>
      <c r="CO49">
        <v>937.9904239999</v>
      </c>
      <c r="CP49">
        <v>912.9978199999</v>
      </c>
      <c r="CQ49">
        <v>1411.534555508</v>
      </c>
      <c r="CR49">
        <v>1294.5537591643</v>
      </c>
      <c r="CS49">
        <v>1075.0834192765</v>
      </c>
      <c r="CT49">
        <v>961.2595729311</v>
      </c>
      <c r="CU49">
        <v>1009.3516409975</v>
      </c>
      <c r="CV49">
        <v>878.5814456566</v>
      </c>
      <c r="CW49">
        <v>829.4928212952</v>
      </c>
      <c r="CX49">
        <v>826.2312613921</v>
      </c>
      <c r="CY49">
        <v>1656.6884399999</v>
      </c>
      <c r="CZ49">
        <v>1555.3253839999</v>
      </c>
      <c r="DA49">
        <v>1450.1213399999</v>
      </c>
      <c r="DB49">
        <v>1272.5547039999</v>
      </c>
      <c r="DC49">
        <v>1318.9196401785</v>
      </c>
      <c r="DD49">
        <v>1036.9064535127</v>
      </c>
      <c r="DE49">
        <v>847.0757234247</v>
      </c>
      <c r="DF49">
        <v>580.841128793</v>
      </c>
      <c r="DG49">
        <v>535.4533759999</v>
      </c>
      <c r="DH49">
        <v>300.205064</v>
      </c>
      <c r="DI49">
        <v>9.062684</v>
      </c>
      <c r="DJ49">
        <v>0</v>
      </c>
      <c r="DO49" s="3">
        <v>40359.73315972222</v>
      </c>
    </row>
    <row r="50" spans="1:119" ht="15">
      <c r="A50" t="s">
        <v>122</v>
      </c>
      <c r="B50">
        <v>511643</v>
      </c>
      <c r="C50">
        <v>33795</v>
      </c>
      <c r="D50" s="3">
        <v>40351</v>
      </c>
      <c r="E50" s="3">
        <v>40351.99998842592</v>
      </c>
      <c r="F50">
        <v>1324</v>
      </c>
      <c r="G50">
        <v>3</v>
      </c>
      <c r="H50">
        <v>900</v>
      </c>
      <c r="I50">
        <v>44</v>
      </c>
      <c r="J50" t="s">
        <v>118</v>
      </c>
      <c r="K50" t="s">
        <v>119</v>
      </c>
      <c r="L50" s="3">
        <v>40359.73267361111</v>
      </c>
      <c r="N50" s="4" t="s">
        <v>163</v>
      </c>
      <c r="O50">
        <v>45945.954132</v>
      </c>
      <c r="P50">
        <v>1656.68844</v>
      </c>
      <c r="Q50">
        <v>0</v>
      </c>
      <c r="R50">
        <v>96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149.461808</v>
      </c>
      <c r="BJ50">
        <v>436.9246439999</v>
      </c>
      <c r="BK50">
        <v>844.169404</v>
      </c>
      <c r="BL50">
        <v>1118.2750999999</v>
      </c>
      <c r="BM50">
        <v>1314.684488</v>
      </c>
      <c r="BN50">
        <v>1445.6901359999</v>
      </c>
      <c r="BO50">
        <v>1064.2351039999</v>
      </c>
      <c r="BP50">
        <v>1264.5002319999</v>
      </c>
      <c r="BQ50">
        <v>1464.199956</v>
      </c>
      <c r="BR50">
        <v>1608.6157599999</v>
      </c>
      <c r="BS50">
        <v>406.0129</v>
      </c>
      <c r="BT50">
        <v>488.777148</v>
      </c>
      <c r="BU50">
        <v>619.5401199999</v>
      </c>
      <c r="BV50">
        <v>717.5703679999</v>
      </c>
      <c r="BW50">
        <v>580.649632</v>
      </c>
      <c r="BX50">
        <v>618.646568</v>
      </c>
      <c r="BY50">
        <v>652.738604</v>
      </c>
      <c r="BZ50">
        <v>707.4690879999</v>
      </c>
      <c r="CA50">
        <v>517.2748119999</v>
      </c>
      <c r="CB50">
        <v>547.3077919999</v>
      </c>
      <c r="CC50">
        <v>551.00762</v>
      </c>
      <c r="CD50">
        <v>592.0428799999</v>
      </c>
      <c r="CE50">
        <v>375.6620359999</v>
      </c>
      <c r="CF50">
        <v>461.3976599999</v>
      </c>
      <c r="CG50">
        <v>457.6113839999</v>
      </c>
      <c r="CH50">
        <v>453.8908599999</v>
      </c>
      <c r="CI50">
        <v>809.01784</v>
      </c>
      <c r="CJ50">
        <v>737.5735879999</v>
      </c>
      <c r="CK50">
        <v>692.825124</v>
      </c>
      <c r="CL50">
        <v>665.4848279999</v>
      </c>
      <c r="CM50">
        <v>1041.322792</v>
      </c>
      <c r="CN50">
        <v>1051.323116</v>
      </c>
      <c r="CO50">
        <v>937.9904239999</v>
      </c>
      <c r="CP50">
        <v>912.9978199999</v>
      </c>
      <c r="CQ50">
        <v>1494.4763519999</v>
      </c>
      <c r="CR50">
        <v>1372.401828</v>
      </c>
      <c r="CS50">
        <v>1141.451364</v>
      </c>
      <c r="CT50">
        <v>1021.817124</v>
      </c>
      <c r="CU50">
        <v>1062.0961279999</v>
      </c>
      <c r="CV50">
        <v>925.3880799999</v>
      </c>
      <c r="CW50">
        <v>874.0781919999</v>
      </c>
      <c r="CX50">
        <v>870.5770079999</v>
      </c>
      <c r="CY50">
        <v>1656.6884399999</v>
      </c>
      <c r="CZ50">
        <v>1555.3253839999</v>
      </c>
      <c r="DA50">
        <v>1450.1213399999</v>
      </c>
      <c r="DB50">
        <v>1272.5547039999</v>
      </c>
      <c r="DC50">
        <v>1421.775648</v>
      </c>
      <c r="DD50">
        <v>1121.7815799999</v>
      </c>
      <c r="DE50">
        <v>920.0697879999</v>
      </c>
      <c r="DF50">
        <v>633.7384119999</v>
      </c>
      <c r="DG50">
        <v>535.4533759999</v>
      </c>
      <c r="DH50">
        <v>300.205064</v>
      </c>
      <c r="DI50">
        <v>9.062684</v>
      </c>
      <c r="DJ50">
        <v>0</v>
      </c>
      <c r="DO50" s="3">
        <v>40359.73297453704</v>
      </c>
    </row>
    <row r="52" spans="1:42" ht="15">
      <c r="A52" t="s">
        <v>173</v>
      </c>
      <c r="B52">
        <v>511258</v>
      </c>
      <c r="C52">
        <v>21154</v>
      </c>
      <c r="D52">
        <v>40351</v>
      </c>
      <c r="E52">
        <v>40351.99998842592</v>
      </c>
      <c r="F52">
        <v>1324</v>
      </c>
      <c r="G52">
        <v>3</v>
      </c>
      <c r="H52">
        <v>3600</v>
      </c>
      <c r="I52">
        <v>79</v>
      </c>
      <c r="J52" t="s">
        <v>118</v>
      </c>
      <c r="K52" t="s">
        <v>119</v>
      </c>
      <c r="L52">
        <v>40359.731990740744</v>
      </c>
      <c r="N52" s="4" t="s">
        <v>171</v>
      </c>
      <c r="O52">
        <v>-16618.34</v>
      </c>
      <c r="P52">
        <v>0</v>
      </c>
      <c r="Q52">
        <v>-3997.78</v>
      </c>
      <c r="R52">
        <v>24</v>
      </c>
      <c r="S52">
        <v>-626.08</v>
      </c>
      <c r="T52">
        <v>-626.08</v>
      </c>
      <c r="U52">
        <v>-626.08</v>
      </c>
      <c r="V52">
        <v>-626.08</v>
      </c>
      <c r="W52">
        <v>-626.08</v>
      </c>
      <c r="X52">
        <v>-626.08</v>
      </c>
      <c r="Y52">
        <v>-626.08</v>
      </c>
      <c r="Z52">
        <v>-626.08</v>
      </c>
      <c r="AA52">
        <v>-626.08</v>
      </c>
      <c r="AB52">
        <v>-626.08</v>
      </c>
      <c r="AC52">
        <v>-626.08</v>
      </c>
      <c r="AD52">
        <v>-626.08</v>
      </c>
      <c r="AE52">
        <v>-626.08</v>
      </c>
      <c r="AF52">
        <v>-626.08</v>
      </c>
      <c r="AG52">
        <v>0</v>
      </c>
      <c r="AH52">
        <v>-1588.72</v>
      </c>
      <c r="AI52">
        <v>-1588.72</v>
      </c>
      <c r="AJ52">
        <v>0</v>
      </c>
      <c r="AK52">
        <v>0</v>
      </c>
      <c r="AL52">
        <v>-339</v>
      </c>
      <c r="AM52">
        <v>-339</v>
      </c>
      <c r="AN52">
        <v>0</v>
      </c>
      <c r="AO52" s="5">
        <v>-3997.78</v>
      </c>
      <c r="AP52">
        <v>0</v>
      </c>
    </row>
    <row r="53" spans="1:119" ht="15">
      <c r="A53" t="s">
        <v>173</v>
      </c>
      <c r="B53">
        <v>511259</v>
      </c>
      <c r="C53">
        <v>21155</v>
      </c>
      <c r="D53">
        <v>40351</v>
      </c>
      <c r="E53">
        <v>40351.99998842592</v>
      </c>
      <c r="F53">
        <v>1324</v>
      </c>
      <c r="G53">
        <v>3</v>
      </c>
      <c r="H53">
        <v>3600</v>
      </c>
      <c r="I53">
        <v>79</v>
      </c>
      <c r="J53" t="s">
        <v>118</v>
      </c>
      <c r="K53" t="s">
        <v>119</v>
      </c>
      <c r="L53">
        <v>40359.731990740744</v>
      </c>
      <c r="N53" s="4" t="s">
        <v>172</v>
      </c>
      <c r="O53">
        <v>-12923.03</v>
      </c>
      <c r="P53">
        <v>0</v>
      </c>
      <c r="Q53">
        <v>-4017.5</v>
      </c>
      <c r="R53">
        <v>24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-626.08</v>
      </c>
      <c r="AH53">
        <v>-1802.3</v>
      </c>
      <c r="AI53">
        <v>-1802.3</v>
      </c>
      <c r="AJ53">
        <v>-1802.3</v>
      </c>
      <c r="AK53">
        <v>-992.69</v>
      </c>
      <c r="AL53">
        <v>-4017.5</v>
      </c>
      <c r="AM53">
        <v>-626.08</v>
      </c>
      <c r="AN53">
        <v>-626.08</v>
      </c>
      <c r="AO53" s="5">
        <v>-626.8899999999</v>
      </c>
      <c r="AP53">
        <v>-0.81</v>
      </c>
      <c r="DO53">
        <v>40359.731990740744</v>
      </c>
    </row>
    <row r="55" spans="1:119" ht="15">
      <c r="A55" t="s">
        <v>173</v>
      </c>
      <c r="B55">
        <v>513789</v>
      </c>
      <c r="C55">
        <v>22313</v>
      </c>
      <c r="D55" s="3">
        <v>40351</v>
      </c>
      <c r="E55" s="3">
        <v>40351.99998842592</v>
      </c>
      <c r="F55">
        <v>1324</v>
      </c>
      <c r="G55">
        <v>3</v>
      </c>
      <c r="H55">
        <v>3600</v>
      </c>
      <c r="I55">
        <v>44</v>
      </c>
      <c r="J55" t="s">
        <v>118</v>
      </c>
      <c r="K55" t="s">
        <v>119</v>
      </c>
      <c r="L55" s="3">
        <v>40359.73326388889</v>
      </c>
      <c r="N55" s="4" t="str">
        <f>VLOOKUP(C55,'[1]RUCOUTPUTHEADER_MODE_RTM(201006'!$A$1:$B$10,2,FALSE)</f>
        <v>RUCCAPTOT_2</v>
      </c>
      <c r="O55">
        <v>22369</v>
      </c>
      <c r="P55">
        <v>3720</v>
      </c>
      <c r="Q55">
        <v>0</v>
      </c>
      <c r="R55">
        <v>24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2574</v>
      </c>
      <c r="AH55">
        <v>3559</v>
      </c>
      <c r="AI55">
        <v>3560</v>
      </c>
      <c r="AJ55">
        <v>3567</v>
      </c>
      <c r="AK55">
        <v>3720</v>
      </c>
      <c r="AL55">
        <v>2938</v>
      </c>
      <c r="AM55">
        <v>586</v>
      </c>
      <c r="AN55">
        <v>852</v>
      </c>
      <c r="AO55">
        <v>702</v>
      </c>
      <c r="AP55">
        <v>311</v>
      </c>
      <c r="DO55" s="3">
        <v>40359.73334490741</v>
      </c>
    </row>
    <row r="56" spans="1:119" ht="15">
      <c r="A56" t="s">
        <v>173</v>
      </c>
      <c r="B56">
        <v>512355</v>
      </c>
      <c r="C56">
        <v>34362</v>
      </c>
      <c r="D56" s="3">
        <v>40351</v>
      </c>
      <c r="E56" s="3">
        <v>40351.99998842592</v>
      </c>
      <c r="F56">
        <v>1324</v>
      </c>
      <c r="G56">
        <v>3</v>
      </c>
      <c r="H56">
        <v>3600</v>
      </c>
      <c r="I56">
        <v>44</v>
      </c>
      <c r="J56" t="s">
        <v>118</v>
      </c>
      <c r="K56" t="s">
        <v>119</v>
      </c>
      <c r="L56" s="3">
        <v>40359.73289351852</v>
      </c>
      <c r="N56" s="4" t="str">
        <f>VLOOKUP(C56,'[1]RUCOUTPUTHEADER_MODE_RTM(201006'!$A$1:$B$10,2,FALSE)</f>
        <v>RUCCAPTOT_1</v>
      </c>
      <c r="O56">
        <v>28370</v>
      </c>
      <c r="P56">
        <v>4230</v>
      </c>
      <c r="Q56">
        <v>223</v>
      </c>
      <c r="R56">
        <v>24</v>
      </c>
      <c r="S56">
        <v>232</v>
      </c>
      <c r="T56">
        <v>232</v>
      </c>
      <c r="U56">
        <v>244</v>
      </c>
      <c r="V56">
        <v>244</v>
      </c>
      <c r="W56">
        <v>244</v>
      </c>
      <c r="X56">
        <v>244</v>
      </c>
      <c r="Y56">
        <v>224</v>
      </c>
      <c r="Z56">
        <v>224</v>
      </c>
      <c r="AA56">
        <v>223</v>
      </c>
      <c r="AB56">
        <v>231</v>
      </c>
      <c r="AC56">
        <v>530</v>
      </c>
      <c r="AD56">
        <v>494</v>
      </c>
      <c r="AE56">
        <v>770</v>
      </c>
      <c r="AF56">
        <v>1498</v>
      </c>
      <c r="AG56">
        <v>4032</v>
      </c>
      <c r="AH56">
        <v>3494</v>
      </c>
      <c r="AI56">
        <v>4230</v>
      </c>
      <c r="AJ56">
        <v>3431</v>
      </c>
      <c r="AK56">
        <v>2344</v>
      </c>
      <c r="AL56">
        <v>1313</v>
      </c>
      <c r="AM56">
        <v>1086</v>
      </c>
      <c r="AN56">
        <v>1045</v>
      </c>
      <c r="AO56">
        <v>1461</v>
      </c>
      <c r="AP56">
        <v>300</v>
      </c>
      <c r="DO56" s="3">
        <v>40359.73299768518</v>
      </c>
    </row>
    <row r="58" spans="1:119" ht="15">
      <c r="A58" t="s">
        <v>173</v>
      </c>
      <c r="B58">
        <v>513788</v>
      </c>
      <c r="C58">
        <v>22312</v>
      </c>
      <c r="D58" s="3">
        <v>40351</v>
      </c>
      <c r="E58">
        <v>40351.99998842592</v>
      </c>
      <c r="F58">
        <v>1324</v>
      </c>
      <c r="G58">
        <v>3</v>
      </c>
      <c r="H58">
        <v>900</v>
      </c>
      <c r="I58">
        <v>44</v>
      </c>
      <c r="J58" t="s">
        <v>118</v>
      </c>
      <c r="K58" t="s">
        <v>119</v>
      </c>
      <c r="L58">
        <v>40359.73320601852</v>
      </c>
      <c r="N58" s="4" t="s">
        <v>168</v>
      </c>
      <c r="O58">
        <v>867828.189096188</v>
      </c>
      <c r="P58">
        <v>26477.869212</v>
      </c>
      <c r="Q58">
        <v>0</v>
      </c>
      <c r="R58">
        <v>96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 s="5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25884.4961399999</v>
      </c>
      <c r="BX58">
        <v>26236.6745279999</v>
      </c>
      <c r="BY58">
        <v>26373.3720119999</v>
      </c>
      <c r="BZ58">
        <v>26477.869212</v>
      </c>
      <c r="CA58">
        <v>22754.4116920797</v>
      </c>
      <c r="CB58">
        <v>22849.6457906129</v>
      </c>
      <c r="CC58">
        <v>22742.0814146434</v>
      </c>
      <c r="CD58">
        <v>22660.3704771374</v>
      </c>
      <c r="CE58">
        <v>21537.190065921</v>
      </c>
      <c r="CF58">
        <v>21781.2828063064</v>
      </c>
      <c r="CG58">
        <v>21704.9994799766</v>
      </c>
      <c r="CH58">
        <v>21571.4457991122</v>
      </c>
      <c r="CI58">
        <v>25254.4650079999</v>
      </c>
      <c r="CJ58">
        <v>24865.4382679999</v>
      </c>
      <c r="CK58">
        <v>24619.725492</v>
      </c>
      <c r="CL58">
        <v>24424.15138</v>
      </c>
      <c r="CM58">
        <v>24327.2667239999</v>
      </c>
      <c r="CN58">
        <v>24130.550404</v>
      </c>
      <c r="CO58">
        <v>23703.535028</v>
      </c>
      <c r="CP58">
        <v>23507.2549519999</v>
      </c>
      <c r="CQ58">
        <v>22223.4142534461</v>
      </c>
      <c r="CR58">
        <v>21712.5054782632</v>
      </c>
      <c r="CS58">
        <v>21147.4816624961</v>
      </c>
      <c r="CT58">
        <v>20720.3816978248</v>
      </c>
      <c r="CU58">
        <v>20698.6094187295</v>
      </c>
      <c r="CV58">
        <v>20300.9472317314</v>
      </c>
      <c r="CW58">
        <v>20120.8503197626</v>
      </c>
      <c r="CX58">
        <v>20150.1499331117</v>
      </c>
      <c r="CY58">
        <v>21890.4389559999</v>
      </c>
      <c r="CZ58">
        <v>21525.5455599999</v>
      </c>
      <c r="DA58">
        <v>21015.2654399999</v>
      </c>
      <c r="DB58">
        <v>20293.8324759999</v>
      </c>
      <c r="DC58">
        <v>18542.24966767108</v>
      </c>
      <c r="DD58">
        <v>17656.7385010006</v>
      </c>
      <c r="DE58">
        <v>16762.4615233851</v>
      </c>
      <c r="DF58">
        <v>15850.5896481732</v>
      </c>
      <c r="DG58">
        <v>18793.101272</v>
      </c>
      <c r="DH58">
        <v>17842.781868</v>
      </c>
      <c r="DI58">
        <v>16903.3943119999</v>
      </c>
      <c r="DJ58">
        <v>16271.2232039999</v>
      </c>
      <c r="DO58">
        <v>40359.73334490741</v>
      </c>
    </row>
    <row r="59" spans="1:119" ht="15">
      <c r="A59" t="s">
        <v>173</v>
      </c>
      <c r="B59">
        <v>512354</v>
      </c>
      <c r="C59">
        <v>34361</v>
      </c>
      <c r="D59" s="3">
        <v>40351</v>
      </c>
      <c r="E59">
        <v>40351.99998842592</v>
      </c>
      <c r="F59">
        <v>1324</v>
      </c>
      <c r="G59">
        <v>3</v>
      </c>
      <c r="H59">
        <v>900</v>
      </c>
      <c r="I59">
        <v>44</v>
      </c>
      <c r="J59" t="s">
        <v>118</v>
      </c>
      <c r="K59" t="s">
        <v>119</v>
      </c>
      <c r="L59">
        <v>40359.732835648145</v>
      </c>
      <c r="N59" s="4" t="s">
        <v>167</v>
      </c>
      <c r="O59">
        <v>1915216.4101973614</v>
      </c>
      <c r="P59">
        <v>26657.069212</v>
      </c>
      <c r="Q59">
        <v>12987.067276</v>
      </c>
      <c r="R59">
        <v>96</v>
      </c>
      <c r="S59">
        <v>16790.31162</v>
      </c>
      <c r="T59">
        <v>16270.5177479999</v>
      </c>
      <c r="U59">
        <v>15920.656716</v>
      </c>
      <c r="V59">
        <v>15465.5472999999</v>
      </c>
      <c r="W59">
        <v>15553.4223999999</v>
      </c>
      <c r="X59">
        <v>15228.8957279999</v>
      </c>
      <c r="Y59">
        <v>14932.292196</v>
      </c>
      <c r="Z59">
        <v>14548.641172</v>
      </c>
      <c r="AA59">
        <v>14462.3197959999</v>
      </c>
      <c r="AB59">
        <v>14279.9856919999</v>
      </c>
      <c r="AC59">
        <v>13997.7739479999</v>
      </c>
      <c r="AD59">
        <v>13757.0314799999</v>
      </c>
      <c r="AE59">
        <v>13503.777956</v>
      </c>
      <c r="AF59">
        <v>13308.4195039999</v>
      </c>
      <c r="AG59">
        <v>13090.2625599999</v>
      </c>
      <c r="AH59">
        <v>12987.0672759999</v>
      </c>
      <c r="AI59">
        <v>13297.1240479999</v>
      </c>
      <c r="AJ59">
        <v>13277.8259959999</v>
      </c>
      <c r="AK59">
        <v>13253.3562679999</v>
      </c>
      <c r="AL59">
        <v>13213.2638559999</v>
      </c>
      <c r="AM59">
        <v>13052.8128159999</v>
      </c>
      <c r="AN59">
        <v>13316.5664159999</v>
      </c>
      <c r="AO59">
        <v>13571.647092</v>
      </c>
      <c r="AP59" s="5">
        <v>13743.5114159999</v>
      </c>
      <c r="AQ59">
        <v>15117.117052</v>
      </c>
      <c r="AR59">
        <v>15359.081528</v>
      </c>
      <c r="AS59">
        <v>15316.182752</v>
      </c>
      <c r="AT59">
        <v>15517.917824</v>
      </c>
      <c r="AU59">
        <v>15464.0744719999</v>
      </c>
      <c r="AV59">
        <v>15938.377052</v>
      </c>
      <c r="AW59">
        <v>16260.1486439999</v>
      </c>
      <c r="AX59">
        <v>16754.76176</v>
      </c>
      <c r="AY59">
        <v>17021.5078959999</v>
      </c>
      <c r="AZ59">
        <v>17654.911384</v>
      </c>
      <c r="BA59">
        <v>18249.4940839999</v>
      </c>
      <c r="BB59">
        <v>18766.499284</v>
      </c>
      <c r="BC59">
        <v>18636.6167159999</v>
      </c>
      <c r="BD59">
        <v>19037.37528</v>
      </c>
      <c r="BE59">
        <v>19706.3099</v>
      </c>
      <c r="BF59">
        <v>20305.4830879999</v>
      </c>
      <c r="BG59">
        <v>19767.0470719999</v>
      </c>
      <c r="BH59">
        <v>20276.4997079999</v>
      </c>
      <c r="BI59">
        <v>20967.3568719999</v>
      </c>
      <c r="BJ59">
        <v>21910.500748</v>
      </c>
      <c r="BK59">
        <v>22388.7014919999</v>
      </c>
      <c r="BL59">
        <v>23321.87894</v>
      </c>
      <c r="BM59">
        <v>23922.351692</v>
      </c>
      <c r="BN59">
        <v>24422.978992</v>
      </c>
      <c r="BO59">
        <v>24108.357924</v>
      </c>
      <c r="BP59">
        <v>24738.1344839999</v>
      </c>
      <c r="BQ59">
        <v>25316.0618999999</v>
      </c>
      <c r="BR59">
        <v>25888.9169319999</v>
      </c>
      <c r="BS59">
        <v>25217.8914519999</v>
      </c>
      <c r="BT59">
        <v>25638.1746119999</v>
      </c>
      <c r="BU59">
        <v>25996.3937879999</v>
      </c>
      <c r="BV59">
        <v>26346.9897759999</v>
      </c>
      <c r="BW59">
        <v>26063.6961399999</v>
      </c>
      <c r="BX59">
        <v>26415.8745279999</v>
      </c>
      <c r="BY59">
        <v>26552.5720119999</v>
      </c>
      <c r="BZ59">
        <v>26657.069212</v>
      </c>
      <c r="CA59">
        <v>26447.33404</v>
      </c>
      <c r="CB59">
        <v>26542.6046959999</v>
      </c>
      <c r="CC59">
        <v>26434.998556</v>
      </c>
      <c r="CD59">
        <v>26353.2545599999</v>
      </c>
      <c r="CE59">
        <v>25973.6516519999</v>
      </c>
      <c r="CF59">
        <v>26217.9181799999</v>
      </c>
      <c r="CG59">
        <v>26141.5971759999</v>
      </c>
      <c r="CH59">
        <v>26007.92406</v>
      </c>
      <c r="CI59">
        <v>25455.665008</v>
      </c>
      <c r="CJ59">
        <v>25066.6382679999</v>
      </c>
      <c r="CK59">
        <v>24820.925492</v>
      </c>
      <c r="CL59">
        <v>24625.35138</v>
      </c>
      <c r="CM59">
        <v>24442.7667239999</v>
      </c>
      <c r="CN59">
        <v>24246.050404</v>
      </c>
      <c r="CO59">
        <v>23819.035028</v>
      </c>
      <c r="CP59">
        <v>23622.7549519999</v>
      </c>
      <c r="CQ59">
        <v>23658.1257359999</v>
      </c>
      <c r="CR59">
        <v>23147.1843439999</v>
      </c>
      <c r="CS59">
        <v>22582.0710159999</v>
      </c>
      <c r="CT59">
        <v>22154.8900199999</v>
      </c>
      <c r="CU59">
        <v>21868.3782999999</v>
      </c>
      <c r="CV59">
        <v>21470.7053599999</v>
      </c>
      <c r="CW59">
        <v>21290.5915439999</v>
      </c>
      <c r="CX59">
        <v>21319.8943079999</v>
      </c>
      <c r="CY59">
        <v>21903.4389559999</v>
      </c>
      <c r="CZ59">
        <v>21538.5455599999</v>
      </c>
      <c r="DA59">
        <v>21028.2654399999</v>
      </c>
      <c r="DB59">
        <v>20306.8324759999</v>
      </c>
      <c r="DC59">
        <v>19486.087909367394</v>
      </c>
      <c r="DD59">
        <v>19309.8137959999</v>
      </c>
      <c r="DE59">
        <v>18415.4967679999</v>
      </c>
      <c r="DF59">
        <v>17503.57984</v>
      </c>
      <c r="DG59">
        <v>18882.4012719999</v>
      </c>
      <c r="DH59">
        <v>17932.081868</v>
      </c>
      <c r="DI59">
        <v>16992.6943119999</v>
      </c>
      <c r="DJ59">
        <v>16360.5232039999</v>
      </c>
      <c r="DO59">
        <v>40359.73299768518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39">
      <selection activeCell="G71" sqref="G71"/>
    </sheetView>
  </sheetViews>
  <sheetFormatPr defaultColWidth="9.140625" defaultRowHeight="15"/>
  <cols>
    <col min="1" max="1" width="34.7109375" style="0" bestFit="1" customWidth="1"/>
    <col min="2" max="2" width="36.00390625" style="0" bestFit="1" customWidth="1"/>
    <col min="3" max="3" width="9.421875" style="0" customWidth="1"/>
    <col min="4" max="5" width="9.00390625" style="0" bestFit="1" customWidth="1"/>
    <col min="6" max="6" width="16.00390625" style="0" bestFit="1" customWidth="1"/>
  </cols>
  <sheetData>
    <row r="1" spans="1:7" ht="15">
      <c r="A1" t="s">
        <v>147</v>
      </c>
      <c r="B1" s="2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0" t="s">
        <v>105</v>
      </c>
    </row>
    <row r="2" spans="1:7" ht="15">
      <c r="A2" t="s">
        <v>148</v>
      </c>
      <c r="B2" s="4" t="s">
        <v>144</v>
      </c>
      <c r="C2">
        <v>893.98</v>
      </c>
      <c r="D2">
        <v>81.51</v>
      </c>
      <c r="E2">
        <v>0</v>
      </c>
      <c r="F2">
        <v>96</v>
      </c>
      <c r="G2">
        <v>81.51</v>
      </c>
    </row>
    <row r="3" spans="2:7" ht="15">
      <c r="B3" s="4" t="s">
        <v>145</v>
      </c>
      <c r="C3">
        <v>503.7</v>
      </c>
      <c r="D3">
        <v>63.79</v>
      </c>
      <c r="E3">
        <v>0</v>
      </c>
      <c r="F3">
        <v>96</v>
      </c>
      <c r="G3">
        <v>11.15</v>
      </c>
    </row>
    <row r="4" spans="2:7" ht="15">
      <c r="B4" s="4" t="s">
        <v>146</v>
      </c>
      <c r="C4">
        <v>390.28</v>
      </c>
      <c r="D4">
        <v>70.36</v>
      </c>
      <c r="E4">
        <v>0</v>
      </c>
      <c r="F4">
        <v>96</v>
      </c>
      <c r="G4" s="5">
        <v>70.3599999999</v>
      </c>
    </row>
    <row r="6" ht="45">
      <c r="A6" s="7" t="s">
        <v>149</v>
      </c>
    </row>
    <row r="8" spans="1:7" ht="15">
      <c r="A8" t="s">
        <v>150</v>
      </c>
      <c r="B8" s="4" t="s">
        <v>123</v>
      </c>
      <c r="C8">
        <v>45945.954132</v>
      </c>
      <c r="D8">
        <v>1656.68844</v>
      </c>
      <c r="E8">
        <v>0</v>
      </c>
      <c r="F8">
        <v>96</v>
      </c>
      <c r="G8" s="5">
        <v>1421.775648</v>
      </c>
    </row>
    <row r="9" spans="2:7" ht="15">
      <c r="B9" s="4" t="s">
        <v>124</v>
      </c>
      <c r="C9">
        <v>33003.296964</v>
      </c>
      <c r="D9">
        <v>1656.68844</v>
      </c>
      <c r="E9">
        <v>0</v>
      </c>
      <c r="F9">
        <v>96</v>
      </c>
      <c r="G9">
        <v>1421.775648</v>
      </c>
    </row>
    <row r="11" spans="2:7" ht="15">
      <c r="B11" s="4" t="s">
        <v>125</v>
      </c>
      <c r="C11">
        <v>15127.103108</v>
      </c>
      <c r="D11">
        <v>209.782559</v>
      </c>
      <c r="E11">
        <v>105.431455</v>
      </c>
      <c r="F11">
        <v>96</v>
      </c>
      <c r="G11">
        <v>178.0423769999</v>
      </c>
    </row>
    <row r="12" spans="2:7" ht="15">
      <c r="B12" s="4" t="s">
        <v>126</v>
      </c>
      <c r="C12">
        <v>44207.692687</v>
      </c>
      <c r="D12">
        <v>612.52785</v>
      </c>
      <c r="E12">
        <v>298.731245</v>
      </c>
      <c r="F12">
        <v>96</v>
      </c>
      <c r="G12">
        <v>491.4229889999</v>
      </c>
    </row>
    <row r="13" spans="2:7" ht="15">
      <c r="B13" s="4" t="s">
        <v>127</v>
      </c>
      <c r="C13">
        <v>18059.446813</v>
      </c>
      <c r="D13">
        <v>251.828511</v>
      </c>
      <c r="E13">
        <v>124.221118</v>
      </c>
      <c r="F13">
        <v>96</v>
      </c>
      <c r="G13">
        <v>214.5174129999</v>
      </c>
    </row>
    <row r="14" spans="2:7" ht="15">
      <c r="B14" s="4" t="s">
        <v>128</v>
      </c>
      <c r="C14">
        <v>155006.372887</v>
      </c>
      <c r="D14">
        <v>2098.233049</v>
      </c>
      <c r="E14">
        <v>1127.960864</v>
      </c>
      <c r="F14">
        <v>96</v>
      </c>
      <c r="G14">
        <v>1726.261133</v>
      </c>
    </row>
    <row r="16" spans="2:7" ht="15">
      <c r="B16" s="4" t="s">
        <v>129</v>
      </c>
      <c r="C16">
        <v>0</v>
      </c>
      <c r="D16">
        <v>0</v>
      </c>
      <c r="E16">
        <v>0</v>
      </c>
      <c r="F16">
        <v>96</v>
      </c>
      <c r="G16">
        <v>0</v>
      </c>
    </row>
    <row r="18" spans="2:7" ht="15">
      <c r="B18" s="6" t="s">
        <v>130</v>
      </c>
      <c r="C18">
        <v>960025.199999999</v>
      </c>
      <c r="D18">
        <v>12176.2</v>
      </c>
      <c r="E18">
        <v>8858.8</v>
      </c>
      <c r="F18">
        <v>96</v>
      </c>
      <c r="G18">
        <v>9019.2</v>
      </c>
    </row>
    <row r="20" spans="7:9" ht="15">
      <c r="G20">
        <f>SUM(G11:G14)*4</f>
        <v>10440.9756479988</v>
      </c>
      <c r="I20" t="s">
        <v>151</v>
      </c>
    </row>
    <row r="21" ht="15">
      <c r="G21">
        <f>G16-G18</f>
        <v>-9019.2</v>
      </c>
    </row>
    <row r="22" ht="15.75" thickBot="1">
      <c r="G22" s="8">
        <f>G20+G21</f>
        <v>1421.7756479987984</v>
      </c>
    </row>
    <row r="23" ht="15.75" thickTop="1"/>
    <row r="24" spans="1:7" ht="15">
      <c r="A24" t="s">
        <v>152</v>
      </c>
      <c r="B24" s="4" t="s">
        <v>130</v>
      </c>
      <c r="C24">
        <v>960025.199999999</v>
      </c>
      <c r="D24">
        <v>12176.2</v>
      </c>
      <c r="E24">
        <v>8858.8</v>
      </c>
      <c r="F24">
        <v>96</v>
      </c>
      <c r="G24" s="5">
        <v>9019.2</v>
      </c>
    </row>
    <row r="26" spans="2:9" ht="15">
      <c r="B26" s="4" t="s">
        <v>153</v>
      </c>
      <c r="C26">
        <v>271163</v>
      </c>
      <c r="D26">
        <v>13097</v>
      </c>
      <c r="E26">
        <v>10159</v>
      </c>
      <c r="F26" s="9">
        <v>24</v>
      </c>
      <c r="G26">
        <v>10453</v>
      </c>
      <c r="I26" t="s">
        <v>177</v>
      </c>
    </row>
    <row r="27" ht="15">
      <c r="I27" t="s">
        <v>178</v>
      </c>
    </row>
    <row r="28" spans="2:7" ht="15">
      <c r="B28" s="4" t="s">
        <v>154</v>
      </c>
      <c r="C28">
        <v>0</v>
      </c>
      <c r="D28">
        <v>0</v>
      </c>
      <c r="E28">
        <v>0</v>
      </c>
      <c r="F28" s="9">
        <v>96</v>
      </c>
      <c r="G28">
        <v>0</v>
      </c>
    </row>
    <row r="29" spans="2:7" ht="15">
      <c r="B29" s="4" t="s">
        <v>132</v>
      </c>
      <c r="C29">
        <v>0</v>
      </c>
      <c r="D29">
        <v>0</v>
      </c>
      <c r="E29">
        <v>0</v>
      </c>
      <c r="F29" s="9">
        <v>96</v>
      </c>
      <c r="G29">
        <v>0</v>
      </c>
    </row>
    <row r="31" spans="2:7" ht="15">
      <c r="B31" s="4" t="s">
        <v>156</v>
      </c>
      <c r="C31">
        <v>7524.3</v>
      </c>
      <c r="D31">
        <v>484.8</v>
      </c>
      <c r="E31">
        <v>68.5</v>
      </c>
      <c r="F31">
        <v>24</v>
      </c>
      <c r="G31">
        <v>68.5</v>
      </c>
    </row>
    <row r="32" spans="2:7" ht="15">
      <c r="B32" s="4" t="s">
        <v>157</v>
      </c>
      <c r="C32">
        <v>841.4</v>
      </c>
      <c r="D32">
        <v>187.6</v>
      </c>
      <c r="E32">
        <v>2</v>
      </c>
      <c r="F32">
        <v>24</v>
      </c>
      <c r="G32">
        <v>102</v>
      </c>
    </row>
    <row r="33" spans="2:7" ht="15">
      <c r="B33" s="4" t="s">
        <v>158</v>
      </c>
      <c r="C33">
        <v>148.4</v>
      </c>
      <c r="D33">
        <v>66.5</v>
      </c>
      <c r="E33">
        <v>2</v>
      </c>
      <c r="F33">
        <v>24</v>
      </c>
      <c r="G33">
        <v>2</v>
      </c>
    </row>
    <row r="34" spans="2:7" ht="15">
      <c r="B34" s="4" t="s">
        <v>159</v>
      </c>
      <c r="C34">
        <v>9139.5</v>
      </c>
      <c r="D34">
        <v>559.8</v>
      </c>
      <c r="E34">
        <v>222</v>
      </c>
      <c r="F34">
        <v>24</v>
      </c>
      <c r="G34">
        <v>448.3</v>
      </c>
    </row>
    <row r="35" ht="15">
      <c r="B35" s="4"/>
    </row>
    <row r="36" spans="2:7" ht="15">
      <c r="B36" s="4" t="s">
        <v>160</v>
      </c>
      <c r="C36">
        <v>69666.8</v>
      </c>
      <c r="D36">
        <v>5170.2</v>
      </c>
      <c r="E36">
        <v>1973.9</v>
      </c>
      <c r="F36">
        <v>264</v>
      </c>
      <c r="G36" s="11">
        <v>2967</v>
      </c>
    </row>
    <row r="38" spans="2:7" ht="15">
      <c r="B38" s="4" t="s">
        <v>133</v>
      </c>
      <c r="C38">
        <v>0</v>
      </c>
      <c r="D38">
        <v>0</v>
      </c>
      <c r="E38">
        <v>0</v>
      </c>
      <c r="F38">
        <v>96</v>
      </c>
      <c r="G38">
        <v>912.4</v>
      </c>
    </row>
    <row r="39" spans="2:7" ht="15">
      <c r="B39" s="4" t="s">
        <v>134</v>
      </c>
      <c r="C39">
        <v>0</v>
      </c>
      <c r="D39">
        <v>0</v>
      </c>
      <c r="E39">
        <v>0</v>
      </c>
      <c r="F39">
        <v>96</v>
      </c>
      <c r="G39">
        <v>0</v>
      </c>
    </row>
    <row r="41" spans="2:7" ht="15">
      <c r="B41" s="4" t="s">
        <v>135</v>
      </c>
      <c r="C41">
        <v>0</v>
      </c>
      <c r="D41">
        <v>0</v>
      </c>
      <c r="E41">
        <v>0</v>
      </c>
      <c r="F41">
        <v>96</v>
      </c>
      <c r="G41">
        <v>0</v>
      </c>
    </row>
    <row r="43" ht="15">
      <c r="G43">
        <f>G26</f>
        <v>10453</v>
      </c>
    </row>
    <row r="44" ht="15">
      <c r="G44">
        <f>G28-G29</f>
        <v>0</v>
      </c>
    </row>
    <row r="45" ht="15">
      <c r="G45">
        <f>SUM(G31:G34)-G36</f>
        <v>-2346.2</v>
      </c>
    </row>
    <row r="46" ht="15">
      <c r="G46">
        <f>G38+G39</f>
        <v>912.4</v>
      </c>
    </row>
    <row r="47" ht="15">
      <c r="G47">
        <f>G41</f>
        <v>0</v>
      </c>
    </row>
    <row r="48" ht="15.75" thickBot="1">
      <c r="G48" s="8">
        <f>SUM(G43:G47)</f>
        <v>9019.2</v>
      </c>
    </row>
    <row r="49" ht="15.75" thickTop="1"/>
    <row r="50" spans="1:7" ht="15">
      <c r="A50" t="s">
        <v>161</v>
      </c>
      <c r="B50" s="4" t="s">
        <v>169</v>
      </c>
      <c r="C50">
        <v>31638.2793614818</v>
      </c>
      <c r="D50">
        <v>1656.68844</v>
      </c>
      <c r="E50">
        <v>0</v>
      </c>
      <c r="F50">
        <v>96</v>
      </c>
      <c r="G50" s="5">
        <v>1318.9196401785</v>
      </c>
    </row>
    <row r="51" spans="2:7" ht="15">
      <c r="B51" s="4" t="s">
        <v>170</v>
      </c>
      <c r="C51">
        <v>45945.954132</v>
      </c>
      <c r="D51">
        <v>1656.68844</v>
      </c>
      <c r="E51">
        <v>0</v>
      </c>
      <c r="F51">
        <v>96</v>
      </c>
      <c r="G51" s="5">
        <v>1371.8420313106</v>
      </c>
    </row>
    <row r="53" spans="2:7" ht="15">
      <c r="B53" s="4" t="s">
        <v>136</v>
      </c>
      <c r="C53">
        <v>21940.837428</v>
      </c>
      <c r="D53">
        <v>1352.68844</v>
      </c>
      <c r="E53">
        <v>0</v>
      </c>
      <c r="F53">
        <v>96</v>
      </c>
      <c r="G53">
        <v>729.775648</v>
      </c>
    </row>
    <row r="54" spans="2:7" ht="15">
      <c r="B54" s="4" t="s">
        <v>137</v>
      </c>
      <c r="C54">
        <v>34883.494596</v>
      </c>
      <c r="D54">
        <v>1608.61576</v>
      </c>
      <c r="E54">
        <v>0</v>
      </c>
      <c r="F54">
        <v>96</v>
      </c>
      <c r="G54">
        <v>729.775648</v>
      </c>
    </row>
    <row r="56" spans="2:7" ht="15">
      <c r="B56" s="4" t="s">
        <v>123</v>
      </c>
      <c r="C56">
        <v>45945.954132</v>
      </c>
      <c r="D56">
        <v>1656.68844</v>
      </c>
      <c r="E56">
        <v>0</v>
      </c>
      <c r="F56">
        <v>96</v>
      </c>
      <c r="G56">
        <v>1421.775648</v>
      </c>
    </row>
    <row r="57" spans="2:7" ht="15">
      <c r="B57" s="4" t="s">
        <v>124</v>
      </c>
      <c r="C57">
        <v>33003.296964</v>
      </c>
      <c r="D57">
        <v>1656.68844</v>
      </c>
      <c r="E57">
        <v>0</v>
      </c>
      <c r="F57">
        <v>96</v>
      </c>
      <c r="G57">
        <v>1421.775648</v>
      </c>
    </row>
    <row r="59" spans="2:7" ht="15">
      <c r="B59" s="4" t="s">
        <v>140</v>
      </c>
      <c r="C59">
        <v>1772.97149466165</v>
      </c>
      <c r="D59">
        <v>102.856007821492</v>
      </c>
      <c r="E59">
        <v>0</v>
      </c>
      <c r="F59">
        <v>96</v>
      </c>
      <c r="G59">
        <v>102.8560078214</v>
      </c>
    </row>
    <row r="60" spans="2:7" ht="15">
      <c r="B60" s="4" t="s">
        <v>141</v>
      </c>
      <c r="C60">
        <v>2971.19044964098</v>
      </c>
      <c r="D60">
        <v>186.608973616176</v>
      </c>
      <c r="E60">
        <v>0</v>
      </c>
      <c r="F60">
        <v>96</v>
      </c>
      <c r="G60">
        <v>49.9336166894</v>
      </c>
    </row>
    <row r="62" spans="7:9" ht="15">
      <c r="G62" s="5">
        <f>(MAX(G56,G54))-G59</f>
        <v>1318.9196401786</v>
      </c>
      <c r="I62" t="s">
        <v>165</v>
      </c>
    </row>
    <row r="63" spans="7:9" ht="15">
      <c r="G63" s="5">
        <f>(MAX(G57,G53))-G60</f>
        <v>1371.8420313106</v>
      </c>
      <c r="I63" t="s">
        <v>164</v>
      </c>
    </row>
    <row r="65" spans="1:7" ht="15">
      <c r="A65" t="s">
        <v>166</v>
      </c>
      <c r="B65" s="4" t="s">
        <v>142</v>
      </c>
      <c r="C65">
        <v>1.98825368651688</v>
      </c>
      <c r="D65">
        <v>0.07563599685547</v>
      </c>
      <c r="E65">
        <v>0</v>
      </c>
      <c r="F65">
        <v>96</v>
      </c>
      <c r="G65">
        <v>0.0704011004</v>
      </c>
    </row>
    <row r="66" spans="2:7" ht="15">
      <c r="B66" s="4" t="s">
        <v>143</v>
      </c>
      <c r="C66">
        <v>1.4683989727481</v>
      </c>
      <c r="D66">
        <v>0.075680914545842</v>
      </c>
      <c r="E66">
        <v>0</v>
      </c>
      <c r="F66">
        <v>96</v>
      </c>
      <c r="G66">
        <v>0.0711305081</v>
      </c>
    </row>
    <row r="68" spans="2:7" ht="15">
      <c r="B68" s="4" t="s">
        <v>169</v>
      </c>
      <c r="C68">
        <v>31638.2793614818</v>
      </c>
      <c r="D68">
        <v>1656.68844</v>
      </c>
      <c r="E68">
        <v>0</v>
      </c>
      <c r="F68">
        <v>96</v>
      </c>
      <c r="G68">
        <v>1318.9196401785</v>
      </c>
    </row>
    <row r="69" spans="2:7" ht="15">
      <c r="B69" s="4" t="s">
        <v>170</v>
      </c>
      <c r="C69">
        <v>45945.954132</v>
      </c>
      <c r="D69">
        <v>1656.68844</v>
      </c>
      <c r="E69">
        <v>0</v>
      </c>
      <c r="F69">
        <v>96</v>
      </c>
      <c r="G69">
        <v>1371.8420313106</v>
      </c>
    </row>
    <row r="71" spans="2:7" ht="15">
      <c r="B71" s="4" t="s">
        <v>167</v>
      </c>
      <c r="G71">
        <v>19486.087909367394</v>
      </c>
    </row>
    <row r="72" spans="2:7" ht="15">
      <c r="B72" s="4" t="s">
        <v>168</v>
      </c>
      <c r="G72">
        <v>18542.24966767108</v>
      </c>
    </row>
    <row r="74" spans="2:7" ht="15">
      <c r="B74" s="4" t="s">
        <v>171</v>
      </c>
      <c r="C74">
        <v>-16618.34</v>
      </c>
      <c r="D74">
        <v>0</v>
      </c>
      <c r="E74">
        <v>-3997.78</v>
      </c>
      <c r="F74">
        <v>24</v>
      </c>
      <c r="G74">
        <v>-3997.78</v>
      </c>
    </row>
    <row r="75" spans="2:7" ht="15">
      <c r="B75" s="4" t="s">
        <v>172</v>
      </c>
      <c r="C75">
        <v>-12923.03</v>
      </c>
      <c r="D75">
        <v>0</v>
      </c>
      <c r="E75">
        <v>-4017.5</v>
      </c>
      <c r="F75">
        <v>24</v>
      </c>
      <c r="G75">
        <v>-626.8899999999</v>
      </c>
    </row>
    <row r="77" spans="2:7" ht="15">
      <c r="B77" s="4" t="s">
        <v>174</v>
      </c>
      <c r="C77">
        <v>22369</v>
      </c>
      <c r="D77">
        <v>3720</v>
      </c>
      <c r="E77">
        <v>0</v>
      </c>
      <c r="F77">
        <v>24</v>
      </c>
      <c r="G77">
        <v>702</v>
      </c>
    </row>
    <row r="78" spans="2:7" ht="15">
      <c r="B78" s="4" t="s">
        <v>175</v>
      </c>
      <c r="C78">
        <v>28370</v>
      </c>
      <c r="D78">
        <v>4230</v>
      </c>
      <c r="E78">
        <v>223</v>
      </c>
      <c r="F78">
        <v>24</v>
      </c>
      <c r="G78">
        <v>1461</v>
      </c>
    </row>
    <row r="80" spans="7:9" ht="15">
      <c r="G80">
        <f>G65*G74*-1</f>
        <v>281.448111157112</v>
      </c>
      <c r="I80" t="s">
        <v>176</v>
      </c>
    </row>
    <row r="81" ht="15">
      <c r="G81">
        <f>((G65*G74)/G78)*2*-1</f>
        <v>0.38528146633417115</v>
      </c>
    </row>
    <row r="83" ht="15">
      <c r="G83" s="5">
        <f>G80/4</f>
        <v>70.362027789278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Future Holdings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xqh5</dc:creator>
  <cp:keywords/>
  <dc:description/>
  <cp:lastModifiedBy>cdillon</cp:lastModifiedBy>
  <dcterms:created xsi:type="dcterms:W3CDTF">2010-07-19T01:48:29Z</dcterms:created>
  <dcterms:modified xsi:type="dcterms:W3CDTF">2010-07-21T15:03:18Z</dcterms:modified>
  <cp:category/>
  <cp:version/>
  <cp:contentType/>
  <cp:contentStatus/>
</cp:coreProperties>
</file>