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'Vote'!$E$47:$I$51</definedName>
    <definedName name="clearIndREPVote">'Vote'!$G$47:$I$51</definedName>
    <definedName name="clearIOU">'Vote'!$E$25:$I$29</definedName>
    <definedName name="clearIOUVote">'Vote'!$G$25:$I$29</definedName>
    <definedName name="clearMarketers">'Vote'!$E$54:$I$60</definedName>
    <definedName name="clearMarketersVote">'Vote'!$G$54:$I$60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'Vote'!$I$64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'Vote'!$F$52</definedName>
    <definedName name="countIndREPAbstain">'Vote'!$I$52</definedName>
    <definedName name="countIOU">'Vote'!$F$30</definedName>
    <definedName name="countIOUAbstain">'Vote'!$I$30</definedName>
    <definedName name="countMarketers">'Vote'!$F$61</definedName>
    <definedName name="countMarketersAbstain">'Vote'!$I$61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'Vote'!$G$46:$I$52</definedName>
    <definedName name="IOU">'Vote'!$G$24:$I$30</definedName>
    <definedName name="Marketers">'Vote'!$G$53:$I$61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<sst xmlns="http://schemas.openxmlformats.org/spreadsheetml/2006/main" count="117" uniqueCount="83">
  <si>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</si>
  <si>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</si>
  <si>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</si>
  <si>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</si>
  <si>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</si>
  <si>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</si>
  <si>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</si>
  <si>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</si>
  <si>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</si>
  <si>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</si>
  <si>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</si>
  <si>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</si>
  <si>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</si>
  <si>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</si>
  <si>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</si>
  <si>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</si>
  <si>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</si>
  <si>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</si>
  <si>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</si>
  <si>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</si>
  <si>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</si>
  <si>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</si>
  <si>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</si>
  <si>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</si>
  <si>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</si>
  <si>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</si>
  <si>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</si>
  <si>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</si>
  <si>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</si>
  <si>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</si>
  <si>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</si>
  <si>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</si>
  <si>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</si>
  <si>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</si>
  <si>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</si>
  <si>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</si>
  <si>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</si>
  <si>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</si>
  <si>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</si>
  <si>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</si>
  <si>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</si>
  <si>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Sandy Morris</t>
  </si>
  <si>
    <t>Y</t>
  </si>
  <si>
    <t>Billy Helpert</t>
  </si>
  <si>
    <t xml:space="preserve">Prepared by: </t>
  </si>
  <si>
    <t>Dan Bailey</t>
  </si>
  <si>
    <t>CenterPoint Energy</t>
  </si>
  <si>
    <t>CPS Energy</t>
  </si>
  <si>
    <t>Gary Torrent</t>
  </si>
  <si>
    <t>Luminant</t>
  </si>
  <si>
    <t>DeAnn Walker</t>
  </si>
  <si>
    <t>Exelon</t>
  </si>
  <si>
    <t>AES</t>
  </si>
  <si>
    <t>Bill Brod</t>
  </si>
  <si>
    <t>Marguerite Wagner</t>
  </si>
  <si>
    <t>PSEG Texas</t>
  </si>
  <si>
    <t>Just Energy</t>
  </si>
  <si>
    <t>Charles Iannello</t>
  </si>
  <si>
    <t>Gexa Energy</t>
  </si>
  <si>
    <t>Michael Matlock</t>
  </si>
  <si>
    <t>Morgan Stanley</t>
  </si>
  <si>
    <t>Clayton Greer</t>
  </si>
  <si>
    <t>Kristi Ashley</t>
  </si>
  <si>
    <t>Austin Energy</t>
  </si>
  <si>
    <t>Calpine</t>
  </si>
  <si>
    <t>Randy Jones</t>
  </si>
  <si>
    <t>Alice Jackson</t>
  </si>
  <si>
    <t>Reliant Energy Retail Services LLC</t>
  </si>
  <si>
    <t>Eric Goff</t>
  </si>
  <si>
    <t>Shell Energy</t>
  </si>
  <si>
    <t>Jeff Brown</t>
  </si>
  <si>
    <t>Date: 05/20/10</t>
  </si>
  <si>
    <t>Issue:  Approve PRR846 and NPRR213 with Horizon comments as revised by PRS.</t>
  </si>
  <si>
    <t>Kenan Ogelmann</t>
  </si>
  <si>
    <t>Tom Jackson</t>
  </si>
  <si>
    <t>Randa Stephenson</t>
  </si>
  <si>
    <t>AEP Energy Partners</t>
  </si>
  <si>
    <t>Jennifer Bevill</t>
  </si>
  <si>
    <t>Horizon</t>
  </si>
  <si>
    <t>Mike Grimes</t>
  </si>
  <si>
    <t>Direct Energy</t>
  </si>
  <si>
    <t>Mark McMurray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</si>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</sst>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72</v>
      </c>
      <c r="C3" s="52"/>
      <c r="D3" s="51"/>
      <c r="E3" s="4"/>
      <c r="F3" s="11" t="s">
        <v>23</v>
      </c>
      <c r="G3" s="48" t="s">
        <v>82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71</v>
      </c>
      <c r="C5" s="15"/>
      <c r="D5" s="5"/>
      <c r="E5" s="4"/>
      <c r="F5" s="16" t="s">
        <v>21</v>
      </c>
      <c r="G5" s="17">
        <f>IF((G64+H64)=0,"",G64)</f>
        <v>4.416666666666666</v>
      </c>
      <c r="H5" s="17">
        <f>IF((G64+H64)=0,"",H64)</f>
        <v>2.083333333333333</v>
      </c>
      <c r="I5" s="18">
        <f>I64</f>
        <v>4</v>
      </c>
    </row>
    <row r="6" spans="2:9" ht="22.5" customHeight="1">
      <c r="B6" s="14" t="s">
        <v>44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41</v>
      </c>
      <c r="F11" s="26" t="s">
        <v>42</v>
      </c>
      <c r="G11" s="27">
        <v>1</v>
      </c>
      <c r="H11" s="27"/>
      <c r="I11" s="6"/>
    </row>
    <row r="12" spans="2:9" ht="12.75">
      <c r="B12" s="24" t="s">
        <v>34</v>
      </c>
      <c r="C12" s="24"/>
      <c r="D12" s="24"/>
      <c r="E12" s="25" t="s">
        <v>43</v>
      </c>
      <c r="F12" s="26" t="s">
        <v>42</v>
      </c>
      <c r="G12" s="27"/>
      <c r="H12" s="27"/>
      <c r="I12" s="6" t="s">
        <v>22</v>
      </c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47</v>
      </c>
      <c r="C17" s="24"/>
      <c r="D17" s="24"/>
      <c r="E17" s="25" t="s">
        <v>73</v>
      </c>
      <c r="F17" s="26" t="s">
        <v>42</v>
      </c>
      <c r="G17" s="27">
        <v>0.3333333333333333</v>
      </c>
      <c r="H17" s="27"/>
      <c r="I17" s="6"/>
    </row>
    <row r="18" spans="2:9" ht="12.75">
      <c r="B18" s="24" t="s">
        <v>39</v>
      </c>
      <c r="C18" s="24"/>
      <c r="D18" s="24"/>
      <c r="E18" s="25" t="s">
        <v>45</v>
      </c>
      <c r="F18" s="26" t="s">
        <v>42</v>
      </c>
      <c r="G18" s="27">
        <v>0.3333333333333333</v>
      </c>
      <c r="H18" s="27"/>
      <c r="I18" s="6"/>
    </row>
    <row r="19" spans="2:9" ht="12.75">
      <c r="B19" s="24" t="s">
        <v>63</v>
      </c>
      <c r="C19" s="24"/>
      <c r="D19" s="24"/>
      <c r="E19" s="25" t="s">
        <v>74</v>
      </c>
      <c r="F19" s="26" t="s">
        <v>15</v>
      </c>
      <c r="G19" s="27"/>
      <c r="H19" s="27">
        <v>0.3333333333333333</v>
      </c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0.6666666666666666</v>
      </c>
      <c r="H23" s="30">
        <f>SUM(H16:H22)</f>
        <v>0.3333333333333333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49</v>
      </c>
      <c r="C25" s="24"/>
      <c r="D25" s="24"/>
      <c r="E25" s="25" t="s">
        <v>75</v>
      </c>
      <c r="F25" s="26" t="s">
        <v>42</v>
      </c>
      <c r="G25" s="27"/>
      <c r="H25" s="27"/>
      <c r="I25" s="6" t="s">
        <v>22</v>
      </c>
    </row>
    <row r="26" spans="2:9" ht="12.75">
      <c r="B26" s="24" t="s">
        <v>46</v>
      </c>
      <c r="C26" s="24"/>
      <c r="D26" s="24"/>
      <c r="E26" s="25" t="s">
        <v>50</v>
      </c>
      <c r="F26" s="26" t="s">
        <v>42</v>
      </c>
      <c r="G26" s="27"/>
      <c r="H26" s="27">
        <v>0.5</v>
      </c>
      <c r="I26" s="6"/>
    </row>
    <row r="27" spans="2:9" ht="12.75">
      <c r="B27" s="24" t="s">
        <v>76</v>
      </c>
      <c r="C27" s="24"/>
      <c r="D27" s="24"/>
      <c r="E27" s="25" t="s">
        <v>77</v>
      </c>
      <c r="F27" s="26" t="s">
        <v>15</v>
      </c>
      <c r="G27" s="27">
        <v>0.5</v>
      </c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0.5</v>
      </c>
      <c r="H30" s="30">
        <f>SUM(H24:H29)</f>
        <v>0.5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52</v>
      </c>
      <c r="C32" s="24"/>
      <c r="D32" s="24"/>
      <c r="E32" s="25" t="s">
        <v>53</v>
      </c>
      <c r="F32" s="26" t="s">
        <v>42</v>
      </c>
      <c r="G32" s="27">
        <v>0.25</v>
      </c>
      <c r="H32" s="27"/>
      <c r="I32" s="6"/>
    </row>
    <row r="33" spans="2:9" ht="12.75">
      <c r="B33" s="24" t="s">
        <v>55</v>
      </c>
      <c r="C33" s="24"/>
      <c r="D33" s="24"/>
      <c r="E33" s="25" t="s">
        <v>54</v>
      </c>
      <c r="F33" s="26" t="s">
        <v>42</v>
      </c>
      <c r="G33" s="27">
        <v>0.25</v>
      </c>
      <c r="H33" s="27"/>
      <c r="I33" s="6"/>
    </row>
    <row r="34" spans="2:9" ht="12.75">
      <c r="B34" s="24" t="s">
        <v>64</v>
      </c>
      <c r="C34" s="24"/>
      <c r="D34" s="24"/>
      <c r="E34" s="25" t="s">
        <v>65</v>
      </c>
      <c r="F34" s="26" t="s">
        <v>15</v>
      </c>
      <c r="G34" s="27"/>
      <c r="H34" s="27">
        <v>0.25</v>
      </c>
      <c r="I34" s="6"/>
    </row>
    <row r="35" spans="2:9" ht="12.75">
      <c r="B35" s="24" t="s">
        <v>78</v>
      </c>
      <c r="C35" s="24"/>
      <c r="D35" s="24"/>
      <c r="E35" s="25" t="s">
        <v>79</v>
      </c>
      <c r="F35" s="26" t="s">
        <v>15</v>
      </c>
      <c r="G35" s="27">
        <v>0.25</v>
      </c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8.25" customHeight="1">
      <c r="B38" s="14"/>
      <c r="C38" s="14"/>
      <c r="D38" s="14"/>
      <c r="E38" s="14"/>
      <c r="F38" s="6"/>
      <c r="G38" s="23"/>
      <c r="H38" s="23"/>
      <c r="I38" s="6"/>
    </row>
    <row r="39" spans="2:9" ht="12.75">
      <c r="B39" s="14"/>
      <c r="C39" s="14"/>
      <c r="D39" s="14"/>
      <c r="E39" s="16" t="s">
        <v>21</v>
      </c>
      <c r="F39" s="28">
        <f>COUNTA(F31:F38)</f>
        <v>4</v>
      </c>
      <c r="G39" s="29">
        <f>SUM(G31:G38)</f>
        <v>0.75</v>
      </c>
      <c r="H39" s="30">
        <f>SUM(H31:H38)</f>
        <v>0.25</v>
      </c>
      <c r="I39" s="28">
        <f>COUNTA(I31:I38)</f>
        <v>0</v>
      </c>
    </row>
    <row r="40" spans="2:9" ht="13.5" customHeight="1">
      <c r="B40" s="4" t="s">
        <v>2</v>
      </c>
      <c r="C40" s="16" t="s">
        <v>16</v>
      </c>
      <c r="D40" s="32" t="s">
        <v>15</v>
      </c>
      <c r="E40" s="33" t="s">
        <v>17</v>
      </c>
      <c r="F40" s="34">
        <v>1</v>
      </c>
      <c r="G40" s="35"/>
      <c r="H40" s="36"/>
      <c r="I40" s="6"/>
    </row>
    <row r="41" spans="2:9" ht="12.75">
      <c r="B41" s="24" t="s">
        <v>40</v>
      </c>
      <c r="C41" s="37"/>
      <c r="D41" s="38" t="s">
        <v>20</v>
      </c>
      <c r="E41" s="25" t="s">
        <v>66</v>
      </c>
      <c r="F41" s="26" t="s">
        <v>42</v>
      </c>
      <c r="G41" s="27"/>
      <c r="H41" s="27"/>
      <c r="I41" s="6" t="s">
        <v>22</v>
      </c>
    </row>
    <row r="42" spans="2:9" ht="12.75">
      <c r="B42" s="24" t="s">
        <v>38</v>
      </c>
      <c r="C42" s="37"/>
      <c r="D42" s="38" t="s">
        <v>18</v>
      </c>
      <c r="E42" s="25" t="s">
        <v>48</v>
      </c>
      <c r="F42" s="26" t="s">
        <v>42</v>
      </c>
      <c r="G42" s="27">
        <v>0.5</v>
      </c>
      <c r="H42" s="27"/>
      <c r="I42" s="6"/>
    </row>
    <row r="43" spans="2:9" ht="12.75">
      <c r="B43" s="24"/>
      <c r="C43" s="37"/>
      <c r="D43" s="38"/>
      <c r="E43" s="25"/>
      <c r="F43" s="26"/>
      <c r="G43" s="27"/>
      <c r="H43" s="27"/>
      <c r="I43" s="6"/>
    </row>
    <row r="44" spans="2:9" ht="6.75" customHeight="1">
      <c r="B44" s="14"/>
      <c r="C44" s="4"/>
      <c r="D44" s="4"/>
      <c r="E44" s="14"/>
      <c r="F44" s="6"/>
      <c r="G44" s="23"/>
      <c r="H44" s="23"/>
      <c r="I44" s="6"/>
    </row>
    <row r="45" spans="2:9" ht="12.75">
      <c r="B45" s="14"/>
      <c r="C45" s="14"/>
      <c r="D45" s="14"/>
      <c r="E45" s="16" t="s">
        <v>21</v>
      </c>
      <c r="F45" s="28">
        <f>COUNTA(F41:F44)</f>
        <v>2</v>
      </c>
      <c r="G45" s="29">
        <f>SUM(G40:G44)</f>
        <v>0.5</v>
      </c>
      <c r="H45" s="30">
        <f>SUM(H40:H44)</f>
        <v>0</v>
      </c>
      <c r="I45" s="28">
        <f>COUNTA(I40:I44)</f>
        <v>1</v>
      </c>
    </row>
    <row r="46" spans="2:9" ht="12.75">
      <c r="B46" s="4" t="s">
        <v>9</v>
      </c>
      <c r="C46" s="14"/>
      <c r="D46" s="14"/>
      <c r="E46" s="14"/>
      <c r="F46" s="6"/>
      <c r="G46" s="23"/>
      <c r="H46" s="23"/>
      <c r="I46" s="6"/>
    </row>
    <row r="47" spans="2:9" ht="12.75">
      <c r="B47" s="24" t="s">
        <v>56</v>
      </c>
      <c r="C47" s="24"/>
      <c r="D47" s="24"/>
      <c r="E47" s="25" t="s">
        <v>57</v>
      </c>
      <c r="F47" s="26"/>
      <c r="G47" s="27"/>
      <c r="H47" s="27"/>
      <c r="I47" s="6"/>
    </row>
    <row r="48" spans="2:9" ht="12.75">
      <c r="B48" s="24" t="s">
        <v>58</v>
      </c>
      <c r="C48" s="24"/>
      <c r="D48" s="24"/>
      <c r="E48" s="25" t="s">
        <v>59</v>
      </c>
      <c r="F48" s="26"/>
      <c r="G48" s="27"/>
      <c r="H48" s="27"/>
      <c r="I48" s="6"/>
    </row>
    <row r="49" spans="2:9" ht="12.75">
      <c r="B49" s="24" t="s">
        <v>67</v>
      </c>
      <c r="C49" s="24"/>
      <c r="D49" s="24"/>
      <c r="E49" s="25" t="s">
        <v>68</v>
      </c>
      <c r="F49" s="26" t="s">
        <v>15</v>
      </c>
      <c r="G49" s="27"/>
      <c r="H49" s="27">
        <v>0.5</v>
      </c>
      <c r="I49" s="6"/>
    </row>
    <row r="50" spans="2:9" ht="12.75">
      <c r="B50" s="24" t="s">
        <v>80</v>
      </c>
      <c r="C50" s="24"/>
      <c r="D50" s="24"/>
      <c r="E50" s="25" t="s">
        <v>81</v>
      </c>
      <c r="F50" s="26" t="s">
        <v>15</v>
      </c>
      <c r="G50" s="27"/>
      <c r="H50" s="27">
        <v>0.5</v>
      </c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COUNTA(F46:F51)</f>
        <v>2</v>
      </c>
      <c r="G52" s="29">
        <f>SUM(G46:G51)</f>
        <v>0</v>
      </c>
      <c r="H52" s="30">
        <f>SUM(H46:H51)</f>
        <v>1</v>
      </c>
      <c r="I52" s="28">
        <f>COUNTA(I46:I51)</f>
        <v>0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 t="s">
        <v>60</v>
      </c>
      <c r="C54" s="24"/>
      <c r="D54" s="24"/>
      <c r="E54" s="25" t="s">
        <v>61</v>
      </c>
      <c r="F54" s="26" t="s">
        <v>42</v>
      </c>
      <c r="G54" s="27"/>
      <c r="H54" s="27"/>
      <c r="I54" s="6" t="s">
        <v>22</v>
      </c>
    </row>
    <row r="55" spans="2:9" ht="12.75">
      <c r="B55" s="24" t="s">
        <v>51</v>
      </c>
      <c r="C55" s="24"/>
      <c r="D55" s="24"/>
      <c r="E55" s="25" t="s">
        <v>62</v>
      </c>
      <c r="F55" s="26"/>
      <c r="G55" s="27"/>
      <c r="H55" s="27"/>
      <c r="I55" s="6"/>
    </row>
    <row r="56" spans="2:9" ht="12.75">
      <c r="B56" s="24" t="s">
        <v>69</v>
      </c>
      <c r="C56" s="24"/>
      <c r="D56" s="24"/>
      <c r="E56" s="25" t="s">
        <v>70</v>
      </c>
      <c r="F56" s="26" t="s">
        <v>15</v>
      </c>
      <c r="G56" s="27">
        <v>1</v>
      </c>
      <c r="H56" s="27"/>
      <c r="I56" s="6"/>
    </row>
    <row r="57" spans="2:9" ht="12.75">
      <c r="B57" s="24"/>
      <c r="C57" s="24"/>
      <c r="D57" s="24"/>
      <c r="E57" s="25"/>
      <c r="F57" s="26"/>
      <c r="G57" s="27"/>
      <c r="H57" s="27"/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2</v>
      </c>
      <c r="G61" s="29">
        <f>SUM(G53:G60)</f>
        <v>1</v>
      </c>
      <c r="H61" s="30">
        <f>SUM(H53:H60)</f>
        <v>0</v>
      </c>
      <c r="I61" s="28">
        <f>COUNTA(I53:I60)</f>
        <v>1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F15+F23+F30+F39+F45+F52+F61</f>
        <v>18</v>
      </c>
      <c r="G64" s="43">
        <f>G15+G23+G30+G39+G45+G52+G61</f>
        <v>4.416666666666666</v>
      </c>
      <c r="H64" s="43">
        <f>H15+H23+H30+H39+H45+H52+H61</f>
        <v>2.083333333333333</v>
      </c>
      <c r="I64" s="28">
        <f>I15+I23+I30+I39+I45+I52+I61</f>
        <v>4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4:I24 F22:I22 F31:I31 F29:I29 F53:I53 F51:I51 F46:I46 F44:I44 F38:I38 I40 F14:I14 I16 F10:I10">
      <formula1>#REF!</formula1>
    </dataValidation>
    <dataValidation type="list" showInputMessage="1" showErrorMessage="1" sqref="F54:F59 F32:F37 F17:F21 F25:F28 F41:F43 F11:F13 F47:F50">
      <formula1>$B$82:$B$83</formula1>
    </dataValidation>
    <dataValidation type="list" showInputMessage="1" showErrorMessage="1" sqref="I54:I59 I11:I13 I17:I21 I25:I28 I32:I37 I41:I43 I47:I50">
      <formula1>$B$78:$B$79</formula1>
    </dataValidation>
    <dataValidation type="list" showInputMessage="1" showErrorMessage="1" sqref="D40">
      <formula1>$B$86:$B$87</formula1>
    </dataValidation>
    <dataValidation type="list" showInputMessage="1" showErrorMessage="1" sqref="F40">
      <formula1>$B$90:$B$91</formula1>
    </dataValidation>
    <dataValidation type="list" showInputMessage="1" showErrorMessage="1" sqref="D41:D43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2010-06-15T19:40:14Z</dcterms:modified>
  <cp:category/>
  <cp:version/>
  <cp:contentType/>
  <cp:contentStatus/>
</cp:coreProperties>
</file>