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760" activeTab="0"/>
  </bookViews>
  <sheets>
    <sheet name=".csv)Test(1)" sheetId="1" r:id="rId1"/>
  </sheets>
  <definedNames>
    <definedName name="A">'.csv)Test(1)'!$O$7</definedName>
    <definedName name="hours">'.csv)Test(1)'!$N$3:$O$5</definedName>
    <definedName name="M">'.csv)Test(1)'!$O$6</definedName>
  </definedNames>
  <calcPr fullCalcOnLoad="1"/>
</workbook>
</file>

<file path=xl/sharedStrings.xml><?xml version="1.0" encoding="utf-8"?>
<sst xmlns="http://schemas.openxmlformats.org/spreadsheetml/2006/main" count="58" uniqueCount="29">
  <si>
    <t>Bid ID</t>
  </si>
  <si>
    <t>Account Holder</t>
  </si>
  <si>
    <t>Flowgate</t>
  </si>
  <si>
    <t>Source</t>
  </si>
  <si>
    <t>Sink</t>
  </si>
  <si>
    <t>MW</t>
  </si>
  <si>
    <t>Price $/MWh</t>
  </si>
  <si>
    <t>Time of Use</t>
  </si>
  <si>
    <t>Buy/Sell</t>
  </si>
  <si>
    <t>Hedge Type</t>
  </si>
  <si>
    <t>Start Date</t>
  </si>
  <si>
    <t>End Date</t>
  </si>
  <si>
    <t xml:space="preserve"> </t>
  </si>
  <si>
    <t>XCRTST</t>
  </si>
  <si>
    <t xml:space="preserve">   </t>
  </si>
  <si>
    <t>AMISTAD_ALL</t>
  </si>
  <si>
    <t>APD_APD_G1</t>
  </si>
  <si>
    <t>Off-peak</t>
  </si>
  <si>
    <t>BUY</t>
  </si>
  <si>
    <t>OBL</t>
  </si>
  <si>
    <t>Hours</t>
  </si>
  <si>
    <t>PeakWD</t>
  </si>
  <si>
    <t>PeakWE</t>
  </si>
  <si>
    <t>SELL</t>
  </si>
  <si>
    <t>OPT</t>
  </si>
  <si>
    <t>Credit consumed</t>
  </si>
  <si>
    <t>Credit worksheet</t>
  </si>
  <si>
    <t>M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</si>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</sst>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1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125" zoomScaleNormal="125" zoomScalePageLayoutView="0" workbookViewId="0" topLeftCell="B1">
      <selection activeCell="F16" sqref="F16"/>
    </sheetView>
  </sheetViews>
  <sheetFormatPr defaultColWidth="9.140625" defaultRowHeight="12.75"/>
  <cols>
    <col min="6" max="7" width="9.28125" style="0" bestFit="1" customWidth="1"/>
    <col min="11" max="11" width="9.28125" style="0" bestFit="1" customWidth="1"/>
    <col min="12" max="12" width="9.421875" style="0" bestFit="1" customWidth="1"/>
    <col min="13" max="13" width="15.57421875" style="0" customWidth="1"/>
    <col min="15" max="15" width="9.28125" style="0" bestFit="1" customWidth="1"/>
  </cols>
  <sheetData>
    <row r="1" ht="12.75">
      <c r="A1" t="s">
        <v>26</v>
      </c>
    </row>
    <row r="2" spans="1:15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25</v>
      </c>
      <c r="N2" s="2" t="s">
        <v>20</v>
      </c>
      <c r="O2" s="2"/>
    </row>
    <row r="3" spans="1:15" ht="12.75">
      <c r="A3">
        <v>123456</v>
      </c>
      <c r="B3" t="s">
        <v>13</v>
      </c>
      <c r="C3" t="s">
        <v>14</v>
      </c>
      <c r="D3" t="s">
        <v>15</v>
      </c>
      <c r="E3" t="s">
        <v>16</v>
      </c>
      <c r="F3">
        <v>9</v>
      </c>
      <c r="G3">
        <v>-5</v>
      </c>
      <c r="H3" t="s">
        <v>17</v>
      </c>
      <c r="I3" t="s">
        <v>23</v>
      </c>
      <c r="J3" t="s">
        <v>19</v>
      </c>
      <c r="K3" s="1">
        <v>40544</v>
      </c>
      <c r="L3" s="1">
        <v>40574</v>
      </c>
      <c r="M3">
        <f>IF(I3="SELL",MAX(0,-1*G3*F3*VLOOKUP(H3,hours,2,0)),IF(J3="OPT",G3*F3*VLOOKUP(H3,hours,2,0),F3*M*(ABS(G3)+A)*VLOOKUP(H3,hours,2,0)))</f>
        <v>11160</v>
      </c>
      <c r="N3" s="2" t="s">
        <v>21</v>
      </c>
      <c r="O3" s="2">
        <f>22*16</f>
        <v>352</v>
      </c>
    </row>
    <row r="4" spans="1:15" ht="12.75">
      <c r="A4">
        <v>654321</v>
      </c>
      <c r="B4" t="s">
        <v>13</v>
      </c>
      <c r="C4" t="s">
        <v>14</v>
      </c>
      <c r="D4" t="s">
        <v>15</v>
      </c>
      <c r="E4" t="s">
        <v>16</v>
      </c>
      <c r="F4">
        <v>9</v>
      </c>
      <c r="G4">
        <v>5</v>
      </c>
      <c r="H4" t="s">
        <v>17</v>
      </c>
      <c r="I4" t="s">
        <v>23</v>
      </c>
      <c r="J4" t="s">
        <v>19</v>
      </c>
      <c r="K4" s="1">
        <v>40544</v>
      </c>
      <c r="L4" s="1">
        <v>40574</v>
      </c>
      <c r="M4">
        <f>IF(I4="SELL",MAX(0,-1*G4*F4*VLOOKUP(H4,hours,2,0)),IF(J4="OPT",G4*F4*VLOOKUP(H4,hours,2,0),F4*M*(ABS(G4)+A)*VLOOKUP(H4,hours,2,0)))</f>
        <v>0</v>
      </c>
      <c r="N4" s="2" t="s">
        <v>22</v>
      </c>
      <c r="O4" s="2">
        <f>9*16</f>
        <v>144</v>
      </c>
    </row>
    <row r="5" spans="1:15" ht="12.75">
      <c r="A5" t="s">
        <v>12</v>
      </c>
      <c r="B5" t="s">
        <v>13</v>
      </c>
      <c r="C5" t="s">
        <v>14</v>
      </c>
      <c r="D5" t="s">
        <v>15</v>
      </c>
      <c r="E5" t="s">
        <v>16</v>
      </c>
      <c r="F5">
        <v>9</v>
      </c>
      <c r="G5">
        <v>-5</v>
      </c>
      <c r="H5" t="s">
        <v>17</v>
      </c>
      <c r="I5" t="s">
        <v>18</v>
      </c>
      <c r="J5" t="s">
        <v>19</v>
      </c>
      <c r="K5" s="1">
        <v>40544</v>
      </c>
      <c r="L5" s="1">
        <v>40574</v>
      </c>
      <c r="M5">
        <f>IF(I5="SELL",MAX(0,-1*G5*F5*VLOOKUP(H5,hours,2,0)),IF(J5="OPT",G5*F5*VLOOKUP(H5,hours,2,0),F5*M*(ABS(G5)+A)*VLOOKUP(H5,hours,2,0)))</f>
        <v>14508</v>
      </c>
      <c r="N5" s="2" t="s">
        <v>17</v>
      </c>
      <c r="O5" s="2">
        <v>248</v>
      </c>
    </row>
    <row r="6" spans="1:15" ht="12.75">
      <c r="A6" t="s">
        <v>12</v>
      </c>
      <c r="B6" t="s">
        <v>13</v>
      </c>
      <c r="C6" t="s">
        <v>14</v>
      </c>
      <c r="D6" t="s">
        <v>15</v>
      </c>
      <c r="E6" t="s">
        <v>16</v>
      </c>
      <c r="F6">
        <v>9</v>
      </c>
      <c r="G6">
        <v>5</v>
      </c>
      <c r="H6" t="s">
        <v>17</v>
      </c>
      <c r="I6" t="s">
        <v>18</v>
      </c>
      <c r="J6" t="s">
        <v>19</v>
      </c>
      <c r="K6" s="1">
        <v>40544</v>
      </c>
      <c r="L6" s="1">
        <v>40574</v>
      </c>
      <c r="M6">
        <f>IF(I6="SELL",MAX(0,-1*G6*F6*VLOOKUP(H6,hours,2,0)),IF(J6="OPT",G6*F6*VLOOKUP(H6,hours,2,0),F6*M*(ABS(G6)+A)*VLOOKUP(H6,hours,2,0)))</f>
        <v>14508</v>
      </c>
      <c r="N6" s="2" t="s">
        <v>27</v>
      </c>
      <c r="O6" s="2">
        <v>1</v>
      </c>
    </row>
    <row r="7" spans="1:15" ht="12.75">
      <c r="A7" t="s">
        <v>12</v>
      </c>
      <c r="B7" t="s">
        <v>13</v>
      </c>
      <c r="C7" t="s">
        <v>14</v>
      </c>
      <c r="D7" t="s">
        <v>15</v>
      </c>
      <c r="E7" t="s">
        <v>16</v>
      </c>
      <c r="F7">
        <v>9</v>
      </c>
      <c r="G7">
        <v>5</v>
      </c>
      <c r="H7" t="s">
        <v>17</v>
      </c>
      <c r="I7" t="s">
        <v>18</v>
      </c>
      <c r="J7" t="s">
        <v>24</v>
      </c>
      <c r="K7" s="1">
        <v>40544</v>
      </c>
      <c r="L7" s="1">
        <v>40574</v>
      </c>
      <c r="M7">
        <f>IF(I7="SELL",MAX(0,-1*G7*F7*VLOOKUP(H7,hours,2,0)),IF(J7="OPT",G7*F7*VLOOKUP(H7,hours,2,0),F7*M*(ABS(G7)+A)*VLOOKUP(H7,hours,2,0)))</f>
        <v>11160</v>
      </c>
      <c r="N7" s="2" t="s">
        <v>28</v>
      </c>
      <c r="O7" s="2">
        <v>1.5</v>
      </c>
    </row>
    <row r="8" ht="12.75">
      <c r="M8">
        <f>SUM(M3:M7)</f>
        <v>51336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kdecuir</cp:lastModifiedBy>
  <dcterms:created xsi:type="dcterms:W3CDTF">2010-05-21T13:59:43Z</dcterms:created>
  <dcterms:modified xsi:type="dcterms:W3CDTF">2010-05-21T19:17:39Z</dcterms:modified>
  <cp:category/>
  <cp:version/>
  <cp:contentType/>
  <cp:contentStatus/>
</cp:coreProperties>
</file>