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drawings/drawing1.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60" windowWidth="19200" windowHeight="11145" tabRatio="908" activeTab="1"/>
  </bookViews>
  <sheets>
    <sheet name="How To Use" sheetId="1" r:id="rId1"/>
    <sheet name="2010 Detailed Incident Data" sheetId="2" r:id="rId2"/>
    <sheet name="2010 Retail API Availability" sheetId="3" r:id="rId3"/>
    <sheet name="2010 TML Rpt Exp Av" sheetId="4" r:id="rId4"/>
    <sheet name="2009 Ext Rpt Annual Summary" sheetId="5" r:id="rId5"/>
    <sheet name="2009 Ext Rpt Monthly Summary" sheetId="6" r:id="rId6"/>
    <sheet name="2009 Detailed Incident Data" sheetId="7" r:id="rId7"/>
    <sheet name="2009 Retail API Av" sheetId="8" r:id="rId8"/>
    <sheet name="2009 TML Rpt Exp Av" sheetId="9" r:id="rId9"/>
    <sheet name="2008 Ext Rpt Annual Summary" sheetId="10" r:id="rId10"/>
    <sheet name="2008 Ext Rpt Monthly Summary" sheetId="11" r:id="rId11"/>
    <sheet name="2008 Detailed Incident Data" sheetId="12" r:id="rId12"/>
    <sheet name="2008 Retail API Av" sheetId="13" r:id="rId13"/>
    <sheet name="2008 TML Rpt Exp Av" sheetId="14" r:id="rId14"/>
    <sheet name="Extract &amp; Report Info" sheetId="15" r:id="rId15"/>
    <sheet name="MOS Public Reports" sheetId="16" r:id="rId16"/>
  </sheets>
  <definedNames>
    <definedName name="_xlnm._FilterDatabase" localSheetId="11" hidden="1">'2008 Detailed Incident Data'!$B$4:$AA$4</definedName>
    <definedName name="_xlnm._FilterDatabase" localSheetId="6" hidden="1">'2009 Detailed Incident Data'!$B$4:$AA$41</definedName>
    <definedName name="OLE_LINK1" localSheetId="0">'How To Use'!$B$47</definedName>
  </definedNames>
  <calcPr fullCalcOnLoad="1"/>
</workbook>
</file>

<file path=xl/comments12.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15.xml><?xml version="1.0" encoding="utf-8"?>
<comments xmlns="http://schemas.openxmlformats.org/spreadsheetml/2006/main">
  <authors>
    <author>tkornegay</author>
  </authors>
  <commentList>
    <comment ref="A5" authorId="0">
      <text>
        <r>
          <rPr>
            <b/>
            <sz val="8"/>
            <rFont val="Tahoma"/>
            <family val="2"/>
          </rPr>
          <t>Extract identifier</t>
        </r>
        <r>
          <rPr>
            <sz val="8"/>
            <rFont val="Tahoma"/>
            <family val="2"/>
          </rPr>
          <t xml:space="preserve">
</t>
        </r>
      </text>
    </comment>
    <comment ref="B5" authorId="0">
      <text>
        <r>
          <rPr>
            <b/>
            <sz val="8"/>
            <rFont val="Tahoma"/>
            <family val="2"/>
          </rPr>
          <t>Formal name for extract/report and any common aliases.</t>
        </r>
        <r>
          <rPr>
            <sz val="8"/>
            <rFont val="Tahoma"/>
            <family val="2"/>
          </rPr>
          <t xml:space="preserve">
</t>
        </r>
      </text>
    </comment>
    <comment ref="C5" authorId="0">
      <text>
        <r>
          <rPr>
            <b/>
            <sz val="8"/>
            <rFont val="Tahoma"/>
            <family val="2"/>
          </rPr>
          <t xml:space="preserve">Description of the common uses for extract/report and/or a summary of information provided.
</t>
        </r>
        <r>
          <rPr>
            <sz val="8"/>
            <rFont val="Tahoma"/>
            <family val="2"/>
          </rPr>
          <t xml:space="preserve">
</t>
        </r>
      </text>
    </comment>
    <comment ref="D5" authorId="0">
      <text>
        <r>
          <rPr>
            <b/>
            <sz val="8"/>
            <rFont val="Tahoma"/>
            <family val="2"/>
          </rPr>
          <t>1 - Immediate need
2 - Priority need
3 - Informational need</t>
        </r>
        <r>
          <rPr>
            <sz val="8"/>
            <rFont val="Tahoma"/>
            <family val="2"/>
          </rPr>
          <t xml:space="preserve">
</t>
        </r>
      </text>
    </comment>
    <comment ref="E5" authorId="0">
      <text>
        <r>
          <rPr>
            <b/>
            <sz val="8"/>
            <rFont val="Tahoma"/>
            <family val="2"/>
          </rPr>
          <t>ERCOT departments available to provide additional information concerning the extract/report.</t>
        </r>
        <r>
          <rPr>
            <sz val="8"/>
            <rFont val="Tahoma"/>
            <family val="2"/>
          </rPr>
          <t xml:space="preserve">
</t>
        </r>
      </text>
    </comment>
    <comment ref="F5" authorId="0">
      <text>
        <r>
          <rPr>
            <b/>
            <sz val="8"/>
            <rFont val="Tahoma"/>
            <family val="2"/>
          </rPr>
          <t>Location on www.ercot.com of the user guide for the extract/report.</t>
        </r>
        <r>
          <rPr>
            <sz val="8"/>
            <rFont val="Tahoma"/>
            <family val="2"/>
          </rPr>
          <t xml:space="preserve">
</t>
        </r>
      </text>
    </comment>
    <comment ref="G5" authorId="0">
      <text>
        <r>
          <rPr>
            <b/>
            <sz val="8"/>
            <rFont val="Tahoma"/>
            <family val="2"/>
          </rPr>
          <t>Indicates the functional group to which the extract or report belongs.</t>
        </r>
        <r>
          <rPr>
            <sz val="8"/>
            <rFont val="Tahoma"/>
            <family val="2"/>
          </rPr>
          <t xml:space="preserve">
</t>
        </r>
      </text>
    </comment>
    <comment ref="H5" authorId="0">
      <text>
        <r>
          <rPr>
            <b/>
            <sz val="8"/>
            <rFont val="Tahoma"/>
            <family val="2"/>
          </rPr>
          <t>Indicates whether the extract/report is available via a public or secured access.</t>
        </r>
        <r>
          <rPr>
            <sz val="8"/>
            <rFont val="Tahoma"/>
            <family val="2"/>
          </rPr>
          <t xml:space="preserve">
</t>
        </r>
      </text>
    </comment>
    <comment ref="I5" authorId="0">
      <text>
        <r>
          <rPr>
            <b/>
            <sz val="8"/>
            <rFont val="Tahoma"/>
            <family val="2"/>
          </rPr>
          <t>For extracts, indicates the location of the DDL on ERCOT media.</t>
        </r>
        <r>
          <rPr>
            <sz val="8"/>
            <rFont val="Tahoma"/>
            <family val="2"/>
          </rPr>
          <t xml:space="preserve">
</t>
        </r>
      </text>
    </comment>
    <comment ref="J5" authorId="0">
      <text>
        <r>
          <rPr>
            <b/>
            <sz val="8"/>
            <rFont val="Tahoma"/>
            <family val="2"/>
          </rPr>
          <t>Indicates where the extract/report can be accessed specifically (includes website location, file path, etc.)</t>
        </r>
        <r>
          <rPr>
            <sz val="8"/>
            <rFont val="Tahoma"/>
            <family val="2"/>
          </rPr>
          <t xml:space="preserve">
</t>
        </r>
      </text>
    </comment>
    <comment ref="K5" authorId="0">
      <text>
        <r>
          <rPr>
            <b/>
            <sz val="8"/>
            <rFont val="Tahoma"/>
            <family val="2"/>
          </rPr>
          <t>Indicates the way the report output will be labeled as it is posted.</t>
        </r>
        <r>
          <rPr>
            <sz val="8"/>
            <rFont val="Tahoma"/>
            <family val="2"/>
          </rPr>
          <t xml:space="preserve">
</t>
        </r>
      </text>
    </comment>
    <comment ref="L5" authorId="0">
      <text>
        <r>
          <rPr>
            <b/>
            <sz val="8"/>
            <rFont val="Tahoma"/>
            <family val="2"/>
          </rPr>
          <t>Posting frequency.</t>
        </r>
        <r>
          <rPr>
            <sz val="8"/>
            <rFont val="Tahoma"/>
            <family val="2"/>
          </rPr>
          <t xml:space="preserve">
</t>
        </r>
      </text>
    </comment>
    <comment ref="M5" authorId="0">
      <text>
        <r>
          <rPr>
            <b/>
            <sz val="8"/>
            <rFont val="Tahoma"/>
            <family val="2"/>
          </rPr>
          <t xml:space="preserve">Indicates timeline for posting the extract/report and protocol refernce if applicable </t>
        </r>
        <r>
          <rPr>
            <sz val="8"/>
            <rFont val="Tahoma"/>
            <family val="2"/>
          </rPr>
          <t xml:space="preserve">
</t>
        </r>
        <r>
          <rPr>
            <sz val="8"/>
            <rFont val="Tahoma"/>
            <family val="2"/>
          </rPr>
          <t xml:space="preserve">
</t>
        </r>
      </text>
    </comment>
    <comment ref="N5" authorId="0">
      <text>
        <r>
          <rPr>
            <b/>
            <sz val="8"/>
            <rFont val="Tahoma"/>
            <family val="2"/>
          </rPr>
          <t>Indicates the originating data source.</t>
        </r>
        <r>
          <rPr>
            <sz val="8"/>
            <rFont val="Tahoma"/>
            <family val="2"/>
          </rPr>
          <t xml:space="preserve">
</t>
        </r>
      </text>
    </comment>
    <comment ref="O5" authorId="0">
      <text>
        <r>
          <rPr>
            <b/>
            <sz val="8"/>
            <rFont val="Tahoma"/>
            <family val="2"/>
          </rPr>
          <t>Indicates the data extraction system.</t>
        </r>
        <r>
          <rPr>
            <sz val="8"/>
            <rFont val="Tahoma"/>
            <family val="2"/>
          </rPr>
          <t xml:space="preserve">
</t>
        </r>
      </text>
    </comment>
    <comment ref="P5" authorId="0">
      <text>
        <r>
          <rPr>
            <b/>
            <sz val="8"/>
            <rFont val="Tahoma"/>
            <family val="2"/>
          </rPr>
          <t>For each extract/report delivered, what is the timeframe captured.</t>
        </r>
        <r>
          <rPr>
            <sz val="8"/>
            <rFont val="Tahoma"/>
            <family val="2"/>
          </rPr>
          <t xml:space="preserve">
</t>
        </r>
      </text>
    </comment>
    <comment ref="Q5" authorId="0">
      <text>
        <r>
          <rPr>
            <b/>
            <sz val="8"/>
            <rFont val="Tahoma"/>
            <family val="2"/>
          </rPr>
          <t>Indicates whether the extract/report is available based on a standing request or if it must be requested by the MP as needed.</t>
        </r>
        <r>
          <rPr>
            <sz val="8"/>
            <rFont val="Tahoma"/>
            <family val="2"/>
          </rPr>
          <t xml:space="preserve">
</t>
        </r>
      </text>
    </comment>
    <comment ref="R5" authorId="0">
      <text>
        <r>
          <rPr>
            <b/>
            <sz val="8"/>
            <rFont val="Tahoma"/>
            <family val="2"/>
          </rPr>
          <t>Training which would support a better understanding.</t>
        </r>
        <r>
          <rPr>
            <sz val="8"/>
            <rFont val="Tahoma"/>
            <family val="2"/>
          </rPr>
          <t xml:space="preserve">
</t>
        </r>
      </text>
    </comment>
  </commentList>
</comments>
</file>

<file path=xl/comments2.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7.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sharedStrings.xml><?xml version="1.0" encoding="utf-8"?>
<sst xmlns="http://schemas.openxmlformats.org/spreadsheetml/2006/main" count="2392" uniqueCount="1016">
  <si>
    <t>http://mospublic.ercot.com/ercot/jsp/ancillary_services_mcp.jsp</t>
  </si>
  <si>
    <t>Balancing Services MCP</t>
  </si>
  <si>
    <t>http://mospublic.ercot.com/ercot/jsp/balancing_services_mcp.jsp</t>
  </si>
  <si>
    <t>15 Min</t>
  </si>
  <si>
    <t>4 </t>
  </si>
  <si>
    <t>Control Area Load Forecast</t>
  </si>
  <si>
    <t>http://mospublic.ercot.com/ercot/jsp/ca_load_forecast.jsp</t>
  </si>
  <si>
    <t>60 Min</t>
  </si>
  <si>
    <t>Control Area Load History</t>
  </si>
  <si>
    <t>http://mospublic.ercot.com/ercot/jsp/ca_load_hist.jsp</t>
  </si>
  <si>
    <t>Real-time Data</t>
  </si>
  <si>
    <t>http://mospublic.ercot.com/ercot/jsp/frequency_control.jsp</t>
  </si>
  <si>
    <t>1 Min</t>
  </si>
  <si>
    <t>McCamey Area Near Real-time Data</t>
  </si>
  <si>
    <t>http://mospublic.ercot.com/ercot/jsp/mccamey_flow.jsp</t>
  </si>
  <si>
    <t>2 Min</t>
  </si>
  <si>
    <t>Mid-term Load Forecast</t>
  </si>
  <si>
    <t>http://mospublic.ercot.com/ercot/jsp/midterm_load_forecast.jsp</t>
  </si>
  <si>
    <t>5 Min</t>
  </si>
  <si>
    <t>Scheduled Zonal Generation</t>
  </si>
  <si>
    <t>http://mospublic.ercot.com/ercot/jsp/scheduled_zonal_generation.jsp</t>
  </si>
  <si>
    <t>Approved Transmission Outages</t>
  </si>
  <si>
    <t>http://mospublic.ercot.com/ercot/jsp/planned_trans_out.jsp</t>
  </si>
  <si>
    <t>Proposed Transmission Outages</t>
  </si>
  <si>
    <t>http://mospublic.ercot.com/ercot/jsp/proposed_trans_out.jsp</t>
  </si>
  <si>
    <t>Sufficiency Report</t>
  </si>
  <si>
    <t>completed</t>
  </si>
  <si>
    <t>http://mospublic.ercot.com/ercot/jsp/sufficiency_report.jsp</t>
  </si>
  <si>
    <t>Weather Assumptions</t>
  </si>
  <si>
    <t>http://mospublic.ercot.com/ercot/jsp/tem_peaks.jsp</t>
  </si>
  <si>
    <t>CSC/CRE Data</t>
  </si>
  <si>
    <t>http://mospublic.ercot.com/ercot/jsp/csc_cre.jsp</t>
  </si>
  <si>
    <t xml:space="preserve">Total Transfer Capability </t>
  </si>
  <si>
    <t>http://mospublic.ercot.com/ercot/jsp/total_transfer_capability.jsp</t>
  </si>
  <si>
    <t>Ongoing Transmission Outages</t>
  </si>
  <si>
    <t>http://mospublic.ercot.com/ercot/jsp/transmission_outages.jsp</t>
  </si>
  <si>
    <t xml:space="preserve">Proposed Transmission Outages Received </t>
  </si>
  <si>
    <t>http://mospublic.ercot.com/ercot/jsp/trans_outages_received.jsp</t>
  </si>
  <si>
    <t>Commercially Significant Constraints</t>
  </si>
  <si>
    <t>http://mospublic.ercot.com/ercot/jsp/commercially_significant_constraints.jsp</t>
  </si>
  <si>
    <t>Short-term Load Forecast</t>
  </si>
  <si>
    <t>http://mospublic.ercot.com/ercot/jsp/shortterm_load_forecast.jsp</t>
  </si>
  <si>
    <t>Congestion Notification</t>
  </si>
  <si>
    <t>http://mospublic.ercot.com/ercot/jsp/congestion_notification.jsp</t>
  </si>
  <si>
    <t>Emergency Notification</t>
  </si>
  <si>
    <t>W-A071408-01</t>
  </si>
  <si>
    <t>SID and SHP Extracts</t>
  </si>
  <si>
    <t>Settlement Input Data (SID) and the Market Shadow Prices (SHP) due to be posted on Friday, July 11, 2008 were posted later than expected</t>
  </si>
  <si>
    <t>due to a delay in batch processing</t>
  </si>
  <si>
    <t>Batch completion</t>
  </si>
  <si>
    <t xml:space="preserve">ERCOT determined the root cause to be a database component that encountered an exception </t>
  </si>
  <si>
    <t>Exception was corrected and extract was rerun</t>
  </si>
  <si>
    <t>M-A071808-01, 02, 03</t>
  </si>
  <si>
    <t>M-A062308-01, 02</t>
  </si>
  <si>
    <t>R-A031208-01 &amp; 
M-A031208-09</t>
  </si>
  <si>
    <t>The Backcasted Profiles Extract for July 16, 2008 was posted on Friday, July 18, 2008</t>
  </si>
  <si>
    <t>M-A072208-01</t>
  </si>
  <si>
    <t>5:05PM</t>
  </si>
  <si>
    <t>7:11PM</t>
  </si>
  <si>
    <t>2:35PM</t>
  </si>
  <si>
    <t>2:55PM</t>
  </si>
  <si>
    <t>4:00PM</t>
  </si>
  <si>
    <t>ERCOT's Texas Market Link Report Explorer was unavailable</t>
  </si>
  <si>
    <t xml:space="preserve">The Enterprise Application Integration Server and TML Proxy Server were restarted </t>
  </si>
  <si>
    <t xml:space="preserve">Enterprise Application Integration Server issue </t>
  </si>
  <si>
    <t>ERCOT experienced multiple outages of Texas Market Link (TML) Report Explorer functionality on July 21, 2008 from 5:05 PM to 7:11 PM, and July 22, 2008 from 9:33 AM to 11:03 AM</t>
  </si>
  <si>
    <t>9:33AM</t>
  </si>
  <si>
    <t>11:03AM</t>
  </si>
  <si>
    <t>Permissions issue between the Settlements &amp; Billing database and the EDI component used to load 867 data caused some files to not be processed during report generation.
Update: Ergot has identified sixty additional NIDR 867_03 files that were not loaded into S&amp;B application.</t>
  </si>
  <si>
    <t xml:space="preserve">The Settlement and Billing extract for 3/28 was missing public data.  </t>
  </si>
  <si>
    <t>Aug</t>
  </si>
  <si>
    <t>M-A080508-01</t>
  </si>
  <si>
    <t>Completenenss</t>
  </si>
  <si>
    <t xml:space="preserve">The Load, Generation and Settlements and Billing extracts posted at approximately 6:00 PM on August 5, 2008.  The Operating Days affected are July 24, 2008, June 5, 2008 and February 3, 2008. </t>
  </si>
  <si>
    <t>ERCOT determined the root cause to be a settlement backout and rerun for trade date February 3, 2008 which caused the other trade dates to be missed in the generation of the above extracts.</t>
  </si>
  <si>
    <t xml:space="preserve">Due to a data corruption issue which began on August 8, 2008, ERCOT removed the affected database from service in order to recover and repair the data corruption.  </t>
  </si>
  <si>
    <t xml:space="preserve">ERCOT has repaired the data corruption and posted the delayed data.   </t>
  </si>
  <si>
    <t>Timeliness &amp; Accuracy</t>
  </si>
  <si>
    <t>M-A080908-01</t>
  </si>
  <si>
    <t>Extracts have been regenerated and reposted</t>
  </si>
  <si>
    <t>M-A082808-01</t>
  </si>
  <si>
    <t>150 min.</t>
  </si>
  <si>
    <t>Settlements input Data Extract</t>
  </si>
  <si>
    <t>ERCOT has posted the Settlement Input Data Extract (SID) later than required.  The extracts that should have posted prior to midnight were posted at approximately 2:30 am on August 28, 2008.</t>
  </si>
  <si>
    <t xml:space="preserve">System performance degradation </t>
  </si>
  <si>
    <t>Extract has been posted after completion</t>
  </si>
  <si>
    <t>unknown / can not be reproduced</t>
  </si>
  <si>
    <t>backout &amp; re-run</t>
  </si>
  <si>
    <t xml:space="preserve">The Report Explorer functionality of the Texas Market Link (TML) is currently experiencing technical difficulties.  Some Market Participants are receiving this message “The system is not responding” when attempting to access Report Explorer but, have been able to access extracts and reports after several attempts.  </t>
  </si>
  <si>
    <t>ERCOT has made adjustments to the affected server and has observed improvements in performance. ERCOT will continue to monitor performance and make adjustments if needed</t>
  </si>
  <si>
    <t>Multiple - All</t>
  </si>
  <si>
    <t>this was not an outage.</t>
  </si>
  <si>
    <t xml:space="preserve">ERCOT has made adjustments to the affected server </t>
  </si>
  <si>
    <t>http://mospublic.ercot.com/ercot/jsp/emergency_notifications.jsp</t>
  </si>
  <si>
    <t>Market Schedule</t>
  </si>
  <si>
    <t>http://mospublic.ercot.com/ercot/jsp/market_schedule.jsp</t>
  </si>
  <si>
    <t>Replacement Service MCP</t>
  </si>
  <si>
    <t>http://mospublic.ercot.com/ercot/jsp/replacement_services_mcp.jsp</t>
  </si>
  <si>
    <r>
      <t>10</t>
    </r>
    <r>
      <rPr>
        <b/>
        <sz val="8"/>
        <rFont val="Times New Roman"/>
        <family val="1"/>
      </rPr>
      <t xml:space="preserve">            </t>
    </r>
    <r>
      <rPr>
        <b/>
        <sz val="8"/>
        <rFont val="Arial"/>
        <family val="2"/>
      </rPr>
      <t> </t>
    </r>
  </si>
  <si>
    <r>
      <t>11</t>
    </r>
    <r>
      <rPr>
        <b/>
        <sz val="8"/>
        <rFont val="Times New Roman"/>
        <family val="1"/>
      </rPr>
      <t xml:space="preserve">               </t>
    </r>
    <r>
      <rPr>
        <b/>
        <sz val="8"/>
        <rFont val="Arial"/>
        <family val="2"/>
      </rPr>
      <t> </t>
    </r>
  </si>
  <si>
    <r>
      <t>12</t>
    </r>
    <r>
      <rPr>
        <b/>
        <sz val="8"/>
        <rFont val="Times New Roman"/>
        <family val="1"/>
      </rPr>
      <t xml:space="preserve">            </t>
    </r>
    <r>
      <rPr>
        <b/>
        <sz val="8"/>
        <rFont val="Arial"/>
        <family val="2"/>
      </rPr>
      <t> </t>
    </r>
  </si>
  <si>
    <t>Extract &amp; Report Info</t>
  </si>
  <si>
    <t>An information guide to extracts and reports provided by ERCOT to Market Participants</t>
  </si>
  <si>
    <t>MOS Public Reports</t>
  </si>
  <si>
    <t xml:space="preserve">M-A062409-1,2 </t>
  </si>
  <si>
    <t>8:39AM</t>
  </si>
  <si>
    <t>9:22AM</t>
  </si>
  <si>
    <t xml:space="preserve">ERCOT re-posted the reports for June 1, 2009, and June 9, 2009.  </t>
  </si>
  <si>
    <t>Contains a list of MOSPUBLIC reports as an addendum to Extract &amp; Report Information Guide</t>
  </si>
  <si>
    <t>Notes</t>
  </si>
  <si>
    <t>Issue Date</t>
  </si>
  <si>
    <t>Issue Description</t>
  </si>
  <si>
    <t>Root Cause</t>
  </si>
  <si>
    <t>Start Time</t>
  </si>
  <si>
    <t>End Time</t>
  </si>
  <si>
    <t>Resolution</t>
  </si>
  <si>
    <t>Duration
(mins)</t>
  </si>
  <si>
    <t>n/a</t>
  </si>
  <si>
    <t>Date (to be) Implemented</t>
  </si>
  <si>
    <t>Gross Available Minutes</t>
  </si>
  <si>
    <t>Dec</t>
  </si>
  <si>
    <t>ESI ID Service History &amp; Usage Extract</t>
  </si>
  <si>
    <t>Planned Outage Minutes</t>
  </si>
  <si>
    <t>Net Available Minutes</t>
  </si>
  <si>
    <t>Unplanned Outage Minutes</t>
  </si>
  <si>
    <t>Percent Availability</t>
  </si>
  <si>
    <t>January</t>
  </si>
  <si>
    <t>February</t>
  </si>
  <si>
    <t>March</t>
  </si>
  <si>
    <t>April</t>
  </si>
  <si>
    <t>May</t>
  </si>
  <si>
    <t>June</t>
  </si>
  <si>
    <t>July</t>
  </si>
  <si>
    <t>August</t>
  </si>
  <si>
    <t>September</t>
  </si>
  <si>
    <t>October</t>
  </si>
  <si>
    <t>Month</t>
  </si>
  <si>
    <t>Service</t>
  </si>
  <si>
    <t>Planned Outage</t>
  </si>
  <si>
    <t>Unplanned Outage</t>
  </si>
  <si>
    <t>November</t>
  </si>
  <si>
    <t>December</t>
  </si>
  <si>
    <t>Human Error</t>
  </si>
  <si>
    <t>TML Connectivity</t>
  </si>
  <si>
    <t>Slow System Performance</t>
  </si>
  <si>
    <t>Other</t>
  </si>
  <si>
    <t>TML Functionality Error</t>
  </si>
  <si>
    <t>Notification ID</t>
  </si>
  <si>
    <t>Current Status</t>
  </si>
  <si>
    <t>Document Definition:</t>
  </si>
  <si>
    <t>Definition:</t>
  </si>
  <si>
    <t>An incident resulting in the inability of Market Participants being able to connect to TML</t>
  </si>
  <si>
    <t>A failure of TML to function correctly</t>
  </si>
  <si>
    <t>M-A20209-01</t>
  </si>
  <si>
    <t>3:40AM</t>
  </si>
  <si>
    <t>5:20AM</t>
  </si>
  <si>
    <r>
      <t>The Report Explorer component of</t>
    </r>
    <r>
      <rPr>
        <b/>
        <sz val="10"/>
        <rFont val="Arial"/>
        <family val="2"/>
      </rPr>
      <t xml:space="preserve"> </t>
    </r>
    <r>
      <rPr>
        <sz val="10"/>
        <rFont val="Arial"/>
        <family val="2"/>
      </rPr>
      <t>ERCOT’s Texas Market Link (TML) application experienced an unplanned outage</t>
    </r>
  </si>
  <si>
    <t>Restart of the Enterprise Management Server (EMS).</t>
  </si>
  <si>
    <t>Due to an Enterprise Management Server (EMS) failure, the Report Explorer component of ERCOT’s Texas Market Link (TML) application experienced an unplanned outage</t>
  </si>
  <si>
    <t>This tab summarizes the number of incident types by month to inform the reader of what month to examine for detailed information regarding an incident</t>
  </si>
  <si>
    <t>Detailed Incident data:</t>
  </si>
  <si>
    <t>This tab contains the detailed information for each incident summarized on the annual and monthly tabs</t>
  </si>
  <si>
    <t>A TML outage caused by failure of the TML application (not infrastructure)</t>
  </si>
  <si>
    <t>Spreadsheet Tab:</t>
  </si>
  <si>
    <t>Contents:</t>
  </si>
  <si>
    <t>General Definitions:</t>
  </si>
  <si>
    <t>An unplanned change in ERCOT IT systems that prevents users from being able to access the systems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</si>
  <si>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</si>
  <si>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</si>
  <si>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</si>
  <si>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</si>
  <si>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</si>
  <si>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Gross minutes</t>
  </si>
  <si>
    <t>Total minutes in a month</t>
  </si>
  <si>
    <t>Net minutes</t>
  </si>
  <si>
    <t>Gross minutes minus planned outage minutes</t>
  </si>
  <si>
    <t>Planned outage minutes</t>
  </si>
  <si>
    <t xml:space="preserve">Minutes used by ERCOT during the maintenance and release windows </t>
  </si>
  <si>
    <t>Unplanned outage minutes</t>
  </si>
  <si>
    <t>Minutes retail transaction processing services were not available that are outside of the planned use of the maintenance and release windows</t>
  </si>
  <si>
    <t xml:space="preserve">Exception outage minutes </t>
  </si>
  <si>
    <t xml:space="preserve">Data Request Services are not a priority-1 extract, and not covered under the SLA.  </t>
  </si>
  <si>
    <t>Minutes outside of the maintenance and release outage windows that have been granted exception from the availability metric (TX Set, etc.)</t>
  </si>
  <si>
    <t>Service availability percent</t>
  </si>
  <si>
    <t>The percent of time that retail transaction processing services were available, not including planned outage minutes</t>
  </si>
  <si>
    <t>The root cause was the Enterprise Application Integration (EAI) becoming unresponsive. EAI was recycled and Report Explorer functionality was restored.</t>
  </si>
  <si>
    <t>The Report Explorer functionality of the Texas Market Link (TML) experienced an outage in service from 9:15 PM to 10:05 PM on Sunday, March 22, 2009.</t>
  </si>
  <si>
    <t xml:space="preserve">M-A032309-01   </t>
  </si>
  <si>
    <t>10:05PM</t>
  </si>
  <si>
    <t>9:15PM</t>
  </si>
  <si>
    <t>retail release got cancelled</t>
  </si>
  <si>
    <t>Application Impacted</t>
  </si>
  <si>
    <t>Resulting effect</t>
  </si>
  <si>
    <t>TML Application</t>
  </si>
  <si>
    <t>Degradation:</t>
  </si>
  <si>
    <t>An event that causes the normal levels of ERCOT IT systems to be impacted while still allowing for minimal processing of or access to these systems</t>
  </si>
  <si>
    <t>Outage</t>
  </si>
  <si>
    <t>Infrastructure</t>
  </si>
  <si>
    <t>Database</t>
  </si>
  <si>
    <t>Number of occurrences</t>
  </si>
  <si>
    <t xml:space="preserve">This document also contains application availability reports for Data Extracts &amp; Reports IT Applications </t>
  </si>
  <si>
    <t>2008 Retail API Availability</t>
  </si>
  <si>
    <t>Term</t>
  </si>
  <si>
    <t>TML Report Explorer Application</t>
  </si>
  <si>
    <t>Retail API</t>
  </si>
  <si>
    <t>A TML Report Explorer outage caused by failure of the application (not infrastructure)</t>
  </si>
  <si>
    <t>A Retail API outage caused by failure of the Retail API application (not infrastructure)</t>
  </si>
  <si>
    <t>Timeliness</t>
  </si>
  <si>
    <t>Completeness</t>
  </si>
  <si>
    <t>Accuracy</t>
  </si>
  <si>
    <t>Incident Types, Impacts and Glossary of Terms</t>
  </si>
  <si>
    <t>A data extracts &amp; reporting service incident caused by a database outage</t>
  </si>
  <si>
    <t>A data extracts &amp; reporting service incident caused by an infrastructure failure (server, switch, etc…)</t>
  </si>
  <si>
    <t>A data extracts &amp; reporting service incident caused by human error</t>
  </si>
  <si>
    <t>A data extracts &amp; reporting service impact resulting in abnormally slow or delayed response to extracts and reports queries</t>
  </si>
  <si>
    <t>A data extracts &amp; reporting service incident that is not described by another defined incident type</t>
  </si>
  <si>
    <t>A data extracts &amp; reporting service impact resulting in noncompliance of accuracy requirements of an extract or a report, as specified in Protocols or Market Guides</t>
  </si>
  <si>
    <t>A data extracts &amp; reporting service impact resulting in noncompliance of content requirements of an extract or a report, as specified in Protocols or Market Guides</t>
  </si>
  <si>
    <t>A data extracts &amp; reporting service impact resulting in noncompliance of delivery time requirements of an extract or a report, as specified in Protocols or Market Guides</t>
  </si>
  <si>
    <t>Infrastructurre</t>
  </si>
  <si>
    <t>2008 TML Report Explorer Application Availability</t>
  </si>
  <si>
    <t>99% Availability Target</t>
  </si>
  <si>
    <t>Jan - Dec 2008</t>
  </si>
  <si>
    <t>Retail API Application</t>
  </si>
  <si>
    <t>TML Report Explorer Availability</t>
  </si>
  <si>
    <t>Retail API Availability</t>
  </si>
  <si>
    <t xml:space="preserve">Data Extracts &amp; Reporting IT Application (Retail API) availability </t>
  </si>
  <si>
    <t>Data Extracts &amp; Reporting IT Application (TML Report Explorer) availability</t>
  </si>
  <si>
    <t>ERCOT IT Incident Summary</t>
  </si>
  <si>
    <t>Software</t>
  </si>
  <si>
    <t>Data Extracts &amp; Reports Service</t>
  </si>
  <si>
    <t>Incident - Root Cause</t>
  </si>
  <si>
    <t>Incident - Effect</t>
  </si>
  <si>
    <t>ERCOT Protocols Missed (Y/N)</t>
  </si>
  <si>
    <t>Detailed Incident Data</t>
  </si>
  <si>
    <t>Data Extracts &amp; Reports and IT Applications Services</t>
  </si>
  <si>
    <t>Monthly Summary</t>
  </si>
  <si>
    <t>Annual Summary</t>
  </si>
  <si>
    <t>Ext Rpt Annual Summary:</t>
  </si>
  <si>
    <t>Ext Rpt Monthly Summary:</t>
  </si>
  <si>
    <t>This tab summarizes the annual cumulative number of incidents by root cause, when the timeliness, completeness or accuracy of extracts or reports occurred</t>
  </si>
  <si>
    <t>2008 Year To Date</t>
  </si>
  <si>
    <t>Source System Issues</t>
  </si>
  <si>
    <t>Source System Issue</t>
  </si>
  <si>
    <t>when the timeliness, completeness or accuracy of extracts or reports was affected.</t>
  </si>
  <si>
    <t>An unplanned change or incident in ERCOT IT that prevents users from being able to access the systems</t>
  </si>
  <si>
    <t>Extract or Report Impacted</t>
  </si>
  <si>
    <t>This document is a summary of ERCOT IT incidents, or service delivery failures related to Data Extracts &amp; Reports that have been designated as Priority 1 extracts &amp; reports by the Data Extracts Working Group</t>
  </si>
  <si>
    <t>867_03 Error Report (Activity Report)</t>
  </si>
  <si>
    <t>W-A042308-01</t>
  </si>
  <si>
    <t>Some Extracts were affected as a result of a database failover.</t>
  </si>
  <si>
    <t xml:space="preserve">Several Market Information Extracts were affected due to a database failover on April 21, 2008 which resulted in an out-of-synch situation.  </t>
  </si>
  <si>
    <t>The first extracts (after incident) had not been  delivered completely &amp; on time. 
The first 30-day Initial will post at the end of May for data from May 1 forward.</t>
  </si>
  <si>
    <t>1. Synchronize source with target database
2. restore data which had been submitted during logical standby rebuild.</t>
  </si>
  <si>
    <t>1. completed by end of April
2. n/a</t>
  </si>
  <si>
    <t>Multiple - 8</t>
  </si>
  <si>
    <t>4/21 - 4/30</t>
  </si>
  <si>
    <t>Report Explorer, Retail</t>
  </si>
  <si>
    <t>Report Explorer, Retail API</t>
  </si>
  <si>
    <t>Infrastructure issue</t>
  </si>
  <si>
    <t>Database issue and interdependency of multiple components</t>
  </si>
  <si>
    <t>Report explorer was not available</t>
  </si>
  <si>
    <t xml:space="preserve">Recycle of infrastructure component </t>
  </si>
  <si>
    <t>Configuration, permissions issue following a retail release</t>
  </si>
  <si>
    <t>N</t>
  </si>
  <si>
    <t>Complete</t>
  </si>
  <si>
    <t>Oct</t>
  </si>
  <si>
    <t>M-A100908-01</t>
  </si>
  <si>
    <t>W-A101308-01</t>
  </si>
  <si>
    <t>Settlements and Billing</t>
  </si>
  <si>
    <t>Generation Extracts</t>
  </si>
  <si>
    <t>n</t>
  </si>
  <si>
    <t>W-A100308-01</t>
  </si>
  <si>
    <t xml:space="preserve">Multiple-SID and SHP </t>
  </si>
  <si>
    <t xml:space="preserve">The Settlement Input Data (SID) and the Market Shadow Prices (SHP) extracts due to be posted on Thursday, October 2, 2008 have been corrected and re-posted. 
</t>
  </si>
  <si>
    <t>Change in system behavior.</t>
  </si>
  <si>
    <t>The Generation Extracts due to be posted on October 8, 2008 have been removed from TML.  The affected extracts had duplicate interval data included in the private files.</t>
  </si>
  <si>
    <t xml:space="preserve">The Settlement and Billing Extracts due to be posted on October 10, 2008, October 11, 2008 and October 12, 2008 have been removed from TML.  The affected extracts had missing private interval data files. </t>
  </si>
  <si>
    <t>Adjustment of extract creation</t>
  </si>
  <si>
    <t>Granted the appropriate permissions and manually reprocessed files</t>
  </si>
  <si>
    <t>R-A031408-01</t>
  </si>
  <si>
    <t>867 -03 Error Report (Activity Report)</t>
  </si>
  <si>
    <t>EDI system processing delays caused a delay in the posting of the NIDR 867_03 activity reports for 3/13</t>
  </si>
  <si>
    <t xml:space="preserve">EDI system delays due to failed retail release </t>
  </si>
  <si>
    <t>Y</t>
  </si>
  <si>
    <t xml:space="preserve">M-B020509-02 </t>
  </si>
  <si>
    <t xml:space="preserve">ERCOT’s Texas Market Link (TML) application and MarkeTrak API experienced an unplanned outage on February 5, 2009 from 3:15 PM to 3:50 PM.
</t>
  </si>
  <si>
    <t xml:space="preserve">An issue with the frame caused the OS drives to go into a read only state.  </t>
  </si>
  <si>
    <t>LPARs on the frame had to be rebooted to reinitialize their OS drives.</t>
  </si>
  <si>
    <t>2//5</t>
  </si>
  <si>
    <t>Due to the failure of a SAN infrastructure component, the Texas Market Link (TML) application experienced an unplanned outage on February 5, 2009 from 3:15 PM to 3:50 PM</t>
  </si>
  <si>
    <t>Fixed SAN infrastructure issue</t>
  </si>
  <si>
    <t>Eventual resolution was a rollback of the EDI infrastructure causing the delays in EDI processing</t>
  </si>
  <si>
    <t>3/15 - 3/17</t>
  </si>
  <si>
    <t>ERCOT's retail and wholesale systems were offline due to SAN infrastructure failures</t>
  </si>
  <si>
    <t>Eventual resolution will be the replacement of this infrastructure during the first weekend in May</t>
  </si>
  <si>
    <t>5/3 - 5/4 (estimated)</t>
  </si>
  <si>
    <t>W-A031708-01</t>
  </si>
  <si>
    <t>Settlement and Billing Extract</t>
  </si>
  <si>
    <t>Daylight savings time issue that did not show up in testing</t>
  </si>
  <si>
    <t>Software Code</t>
  </si>
  <si>
    <t>Timeframe corrected and the extract was rerun</t>
  </si>
  <si>
    <t>Batch processing delays due to SAN infrastructure failures</t>
  </si>
  <si>
    <t>M-A032608-01</t>
  </si>
  <si>
    <t xml:space="preserve">Configuration error during the transition to a new server </t>
  </si>
  <si>
    <t xml:space="preserve">Configuration </t>
  </si>
  <si>
    <t>Corrected configuration and reran extracts</t>
  </si>
  <si>
    <t>3/28 - 3/29</t>
  </si>
  <si>
    <t>M-A033108-01</t>
  </si>
  <si>
    <t>Load Extract</t>
  </si>
  <si>
    <t>W-A040908-01</t>
  </si>
  <si>
    <t>Multiple report generations running concurrently</t>
  </si>
  <si>
    <t>YTD</t>
  </si>
  <si>
    <t>Initial Notification Date</t>
  </si>
  <si>
    <t>Multiple - 6</t>
  </si>
  <si>
    <t>Multiple - 3</t>
  </si>
  <si>
    <t xml:space="preserve">Market Participant Input </t>
  </si>
  <si>
    <t>Identified by (ERCOT Internal / MP)</t>
  </si>
  <si>
    <t>ERCOT Internal</t>
  </si>
  <si>
    <t>Service Impact (Timeliness, Accuracy, Completeness or Availability)</t>
  </si>
  <si>
    <t>M-A031708-01</t>
  </si>
  <si>
    <t>Completeness &amp; Timeliness</t>
  </si>
  <si>
    <t>Market Participant</t>
  </si>
  <si>
    <t>Timing issues with job schedules</t>
  </si>
  <si>
    <t>The Load Extract that originally posted on 3/28 was missing public data as well as delay in posting of the Load Extract for some Market Participants on 3/29</t>
  </si>
  <si>
    <t>Scheduled for mid 2008</t>
  </si>
  <si>
    <t>Job schedules timing adjusted</t>
  </si>
  <si>
    <t>This incident is related to the same root cause as Load Extract issue</t>
  </si>
  <si>
    <t>Example: January</t>
  </si>
  <si>
    <t xml:space="preserve">  Extract &amp; Report Information Guide</t>
  </si>
  <si>
    <t>ID</t>
  </si>
  <si>
    <t>Extract or Report Name</t>
  </si>
  <si>
    <t>Definition</t>
  </si>
  <si>
    <t>SLA Level</t>
  </si>
  <si>
    <t>ERCOT Contact</t>
  </si>
  <si>
    <t>User Guide Location</t>
  </si>
  <si>
    <t>Functional Process Origins</t>
  </si>
  <si>
    <t>Public or Market Participant Specific</t>
  </si>
  <si>
    <t>DDL File Name</t>
  </si>
  <si>
    <t>Posting Name Format</t>
  </si>
  <si>
    <t>How often posted</t>
  </si>
  <si>
    <t>ERCOT Delivery</t>
  </si>
  <si>
    <t>Source System</t>
  </si>
  <si>
    <t>Data Extraction System</t>
  </si>
  <si>
    <t>Record Addtimes</t>
  </si>
  <si>
    <t>ERCOT or MP Initiated</t>
  </si>
  <si>
    <t>Additional Information</t>
  </si>
  <si>
    <t>867 Received on Cancelled Service Orders (RCSO) Report</t>
  </si>
  <si>
    <t>Identifies instances where ERCOT has received either an 867_03F Monthly Usage Final Read or an 867_04 Initial Read Notification on a service order which is cancelled in the ERCOT system</t>
  </si>
  <si>
    <t>Retail Client Services</t>
  </si>
  <si>
    <t>none</t>
  </si>
  <si>
    <t>Retail</t>
  </si>
  <si>
    <t>TDSP</t>
  </si>
  <si>
    <t>rpt.(MM-DD-YYYY HH:MM:SS).867RCSO_MMDDYYYY.csv</t>
  </si>
  <si>
    <t xml:space="preserve">Weekly </t>
  </si>
  <si>
    <t>ETS</t>
  </si>
  <si>
    <t>12 AM to 12AM from Friday to Friday.</t>
  </si>
  <si>
    <t>ERCOT</t>
  </si>
  <si>
    <t>ERCOT Retail 101</t>
  </si>
  <si>
    <t>867_03 Error Report
(867_03 Activity Report)</t>
  </si>
  <si>
    <t>Failure between the Application Programming Interface (API) application and the Lightweight Directory Access Protocol (LDAP) server</t>
  </si>
  <si>
    <t>Responses to ERCOT data loading attempt for 867_03s into the Lodestar Database. This report includes both errors and successful loading responses.</t>
  </si>
  <si>
    <t>http://www.ercot.com/services/userguides/ret/867_03_Activity_Report_Description.xls                                                                   http://www.ercot.com/services/userguides/ret/867_03_Error_Codes_Document.xls</t>
  </si>
  <si>
    <t>LSE/TDSP</t>
  </si>
  <si>
    <t>FTP</t>
  </si>
  <si>
    <t>LSE:
IDR Report
DUNSNUMBER_867_IDR_ACTIVITY_YYYYMMDD_HHMMSS.csv
NIDR Report
DUNSNUMBER_867_NonIDR_ACTIVITY_YYYYMMDD_HHMMSS.csv
MRE/TDSP:
IDR Report
TDSPNAME_867_IDR_ACTIVITY_YYYYMMDD_HHMMSS.csv
NIDR Report
TDSPNAME_867_NonIDR_ACTIVITY_YYYYMMDD_HHMMSS.csv</t>
  </si>
  <si>
    <t>Daily</t>
  </si>
  <si>
    <t>Protocol Section 11.22.2 (1)
Delivery - Daily</t>
  </si>
  <si>
    <t>Lodestar</t>
  </si>
  <si>
    <t>867_03s received from D1 3AM - D2 2:59:59AM attempted to load on D2.</t>
  </si>
  <si>
    <t>ERCOT.Com
ERCOT Retail 101</t>
  </si>
  <si>
    <t>997 Report</t>
  </si>
  <si>
    <t>Provides MPs and ERCOT details on any 997 "accept or reject" that ERCOT has not received from a market participant for EDI files ERCOT sent to a MP three calendar days prior.</t>
  </si>
  <si>
    <t>http://www.ercot.com/services/userguides/ret/997_Report_Extract_User_Guide_Version_%281.1%29.doc</t>
  </si>
  <si>
    <t>Nov</t>
  </si>
  <si>
    <t>An automated process that generates the daily Service Order Extracts was not successfully completed as scheduled on November 6, 2008</t>
  </si>
  <si>
    <t xml:space="preserve">R-A110708-01 </t>
  </si>
  <si>
    <t>M-B052909-01, 02</t>
  </si>
  <si>
    <t>Actual Resource Output, Self Scheduled Energy Services, and Scheduled and Actual Load</t>
  </si>
  <si>
    <t xml:space="preserve">The daily report extracts posted on TML since January 1, 2009, were incomplete for the following reports:  Actual Resource Output, Self Scheduled Energy Services, and Scheduled and Actual Load.  The extracts posted did not include the breakdown of the data by ‘CM Zones’.  These reports are required to be posted daily by ERCOT per Protocol section 12.4.4.2.3.2 (13). </t>
  </si>
  <si>
    <t>ERCOT implemented an emergency release on Monday, June 1, 2009.  All extracts published on June 2, 2009, include the Congestion Zone data as required by Protocol Section 12.4.4.2.3.2 (13).</t>
  </si>
  <si>
    <t>MP</t>
  </si>
  <si>
    <t>Siebel Service Order Extracts</t>
  </si>
  <si>
    <t xml:space="preserve">An automated process that generates the daily Service Order Extracts was not successfully completed as scheduled on November 6, 2008.  As a result, ERCOT experienced a delay in posting the Siebel Service Order Extracts for November 6, 2008.  </t>
  </si>
  <si>
    <t xml:space="preserve">rpt.00000236.0000001123456789.Missing997Report.csv
(Report number. DUNS Number with leading zeros - Report Name)
</t>
  </si>
  <si>
    <t>Delivery - Daily</t>
  </si>
  <si>
    <t>PaperFree</t>
  </si>
  <si>
    <t>PaperFree Archive</t>
  </si>
  <si>
    <t>Sunday-Saturday. Data included is from  Midnight to Midnight three days prior.</t>
  </si>
  <si>
    <t>Actual Distribution Loss Factors</t>
  </si>
  <si>
    <t>Restart application</t>
  </si>
  <si>
    <t>Re-run job. The Settlement Dispute deadlines for the Operating Days affected were extended to March 4, 2009.</t>
  </si>
  <si>
    <t>Publishes the current day's actual distribution loss factors. The loss factors are published in 15 minute intervals. They are divided by TDSP per loss code.</t>
  </si>
  <si>
    <t>Wholesale Client Services</t>
  </si>
  <si>
    <t>http://www.ercot.com/mktinfo/data_agg/index.html</t>
  </si>
  <si>
    <t>Data Aggregation</t>
  </si>
  <si>
    <t>Public</t>
  </si>
  <si>
    <t>rpt.(MM-DD-YYYY HH:MM:SS ).TLFACTMMDDYYYY.csv</t>
  </si>
  <si>
    <t>M-A040909-01</t>
  </si>
  <si>
    <t>9:11PM</t>
  </si>
  <si>
    <t>9:56PM</t>
  </si>
  <si>
    <t>The Report Explorer component of the Texas Market Link (TML) application experienced an outage on Wednesday, April 8, 2009 from 9:11 PM to 9:56 PM.</t>
  </si>
  <si>
    <t>Protocol Section 13.3.1.1. 
Delivery - Daily by 6:00AM</t>
  </si>
  <si>
    <t>by Trade date run</t>
  </si>
  <si>
    <t xml:space="preserve">Actual Transmission Loss Factor </t>
  </si>
  <si>
    <t>M-A012809-01</t>
  </si>
  <si>
    <t>6:11PM</t>
  </si>
  <si>
    <t>6:41PM</t>
  </si>
  <si>
    <t xml:space="preserve">The Texas Market Link (TML) application experienced an outage </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</si>
  <si>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</si>
  <si>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Restart  of the  Lightweight Directory Access Protocol (LDAP)  instance.</t>
  </si>
  <si>
    <t>MarkeTrak issues have been submitted to the affected Market Participants to determine next steps regarding the 660 transactions.</t>
  </si>
  <si>
    <t>Feb</t>
  </si>
  <si>
    <t xml:space="preserve">The ESIID Service History and Usage Extract (SCR 727) for Saturday, January 31, 2009, posted to the Texas Market Link (TML) application out of protocol. The completed SCR 727 extracts should have posted by midnight on January 31, 2009.
</t>
  </si>
  <si>
    <t xml:space="preserve">ERCOT experienced a database error with the job that creates the ESIID Extract and had to rerun the job.  Due to the database error, the extract completed later than expected.
</t>
  </si>
  <si>
    <t>Re-run job</t>
  </si>
  <si>
    <t xml:space="preserve">ESIID Service History and Usage Extract </t>
  </si>
  <si>
    <t>R-A020209-01</t>
  </si>
  <si>
    <t xml:space="preserve">This extract provides cuts of data for daily base loads plus distribution losses and transmission losses by presenting aggregate information for profiled accounts.  Non-profiled accounts will associate the interval data for a specific account.  </t>
  </si>
  <si>
    <t xml:space="preserve">rpt.(MM-DD-YYYY HH:MM:SS).TLFACTMMDDYYYY.csv
</t>
  </si>
  <si>
    <t xml:space="preserve">Protocol - Section 13.2.2.               Delivery - Daily by 6:00AM </t>
  </si>
  <si>
    <t>24 hour 15 minute interval cuts posted day after operating day</t>
  </si>
  <si>
    <t>ERCOT Wholesale Market Basics</t>
  </si>
  <si>
    <t>Ancillary Service Schedules</t>
  </si>
  <si>
    <t>This extract publicly discloses the Ancillary Service bids and schedules for all QSE's 6 months after they are submitted.</t>
  </si>
  <si>
    <t>Energy and Ancillary Services</t>
  </si>
  <si>
    <t>ext.(MM-DD-YYYY HH:MM:SS).AS_SCHED_DDL.sql</t>
  </si>
  <si>
    <t>ext.(MM-DD-YYYY HH:MM:SS).Anci_Schedules.zip</t>
  </si>
  <si>
    <t xml:space="preserve">Monthly </t>
  </si>
  <si>
    <t>Protocol Section 12.4.4.2.3.3. 
Delivery - Daily</t>
  </si>
  <si>
    <t>ODS</t>
  </si>
  <si>
    <t>15 minute interval data for the month 6 months ago</t>
  </si>
  <si>
    <t>MP - TML Extract Scheduler</t>
  </si>
  <si>
    <t>Ancillary Services Deployments</t>
  </si>
  <si>
    <t>This extract discloses total deployments of Regulation and Responsive Reserve by Operating Day.  Deployments are issued through Automatic Governor Control (AGC). Deployment data provided in this extract is integrated into 5-minute values.</t>
  </si>
  <si>
    <t>ext.(MM-DD-YYYY HH:MM:SS).ASDEPLOYMENTSDDL.sql</t>
  </si>
  <si>
    <t>ext.(MM-DD-YYYY HH:MM:SS).ASDEPLOYMENTS.zip</t>
  </si>
  <si>
    <t xml:space="preserve">Protocol Section 12.4.4.2.3.2  
Delivery - Daily </t>
  </si>
  <si>
    <t>5 minute interval data for the previous operating day</t>
  </si>
  <si>
    <t>Ancillary Services Extract</t>
  </si>
  <si>
    <t>Jul</t>
  </si>
  <si>
    <t>M-A071309-02</t>
  </si>
  <si>
    <t>7:00PM</t>
  </si>
  <si>
    <r>
      <t>ERCOT experienced an outage of</t>
    </r>
    <r>
      <rPr>
        <sz val="10"/>
        <color indexed="10"/>
        <rFont val="Arial"/>
        <family val="2"/>
      </rPr>
      <t xml:space="preserve"> </t>
    </r>
    <r>
      <rPr>
        <sz val="10"/>
        <rFont val="Arial"/>
        <family val="2"/>
      </rPr>
      <t>ERCOT systems</t>
    </r>
    <r>
      <rPr>
        <sz val="10"/>
        <color indexed="8"/>
        <rFont val="Arial"/>
        <family val="2"/>
      </rPr>
      <t xml:space="preserve"> due to a systems failure.  Affected TML (Report Explorer, Find ESIID, Find Transaction, and Schedule an Extract)</t>
    </r>
  </si>
  <si>
    <t>This extract provides a QSE with information about their participation in the ERCOT Ancillary Service Markets.  It reflects back to the QSE the schedules and bids they have submitted to ERCOT for all Ancillary Service Markets.</t>
  </si>
  <si>
    <t>QSE</t>
  </si>
  <si>
    <t>ext.(MM-DD-YYYY HH:MM:SS).AncillarySrvcv9.sql</t>
  </si>
  <si>
    <t>ext.(MM-DD-YYYY HH:MM:SS).AnciServ_Daily.zip</t>
  </si>
  <si>
    <t>Protocol Section 12.4.4.2.3.1. 
Delivery - Daily</t>
  </si>
  <si>
    <t>15 minute interval data that has changed between D1 4AM - D2 3:59:59AM</t>
  </si>
  <si>
    <t xml:space="preserve">       VERSION 4.3, UPDATED 5-9-2008</t>
  </si>
  <si>
    <t>Delivery  -  Weekly on Monday</t>
  </si>
  <si>
    <t>Runs Wednesday to capture ALL service orders in Scheduled status with a SMRD more than 7 days in the past.</t>
  </si>
  <si>
    <t>Backcasted Profiles Extract</t>
  </si>
  <si>
    <t>M-A112508-01, 02, 03</t>
  </si>
  <si>
    <t>6:40AM</t>
  </si>
  <si>
    <t>9:06AM</t>
  </si>
  <si>
    <t>ERCOT experienced an outage of the MarkeTrak and Texas Market Link applications</t>
  </si>
  <si>
    <t>Impacted through 3rd party vendor service</t>
  </si>
  <si>
    <t>bypassed service until vendor re-established service</t>
  </si>
  <si>
    <t>see market notice</t>
  </si>
  <si>
    <t>Non-interval data scaled into interval data based on customer type.  These interval readings are the values that were actually used for billing purposes vs. the forecasted profiles. Includes both Backcasted Load Profiles Extract &amp; Auxillary Backcasted Loa</t>
  </si>
  <si>
    <t>http://www.ercot.com/services/userguides/lp/FileFormatBackcastandForecast.xls</t>
  </si>
  <si>
    <t>Load Profiling</t>
  </si>
  <si>
    <t>ext.(MM-DD-YYYY HH:MM:SS).BcstPrflMMDDYYYY.csv</t>
  </si>
  <si>
    <t>Protocol - Section 18.3.3.                    Delivery - Daily by 10 AM</t>
  </si>
  <si>
    <t>Previous day (12AM - 11:59:59PM)</t>
  </si>
  <si>
    <t>Bids and Schedules Extract</t>
  </si>
  <si>
    <t xml:space="preserve">This extract reflects back to the QSE the energy schedules and resource plans they have submitted. 
</t>
  </si>
  <si>
    <t>ext.(MM-DD-YYYY HH:MM:SS).BidsSchedsv9Inc.sql
ext.(MM-DD-YYYY HH:MM:SS).BidsSchedsv9.sql</t>
  </si>
  <si>
    <t>ext.(MM-DD-YYYY HH:MM:SS).BidsSchs_Daily.zip</t>
  </si>
  <si>
    <t xml:space="preserve">Protocol Section 12.4.4.2.3.1. 
Delivery - Daily </t>
  </si>
  <si>
    <t>Data Aggregation Daily Postings</t>
  </si>
  <si>
    <t>Reports UFE and all values to calculate UFE.</t>
  </si>
  <si>
    <t xml:space="preserve">rpt.(MM-DD-YYYY HH:MM:SS).UFEMMDDYYYY_chX.csv 
Where X = channel run
UFEMMDDYYYY = trade date run in the channel </t>
  </si>
  <si>
    <t>The Settlement and Billing Daily extracts (SNB Daily) originally posted on Wednesday, November 26, 2008, have been re-posted for 27 market participants. The affected extracts contained private data records in the header file, but lacked a corresponding re</t>
  </si>
  <si>
    <t>2009 Year To Date</t>
  </si>
  <si>
    <t>2009 Retail API Availability</t>
  </si>
  <si>
    <t xml:space="preserve">Protocol Section 12.4.4.2.3.2.             Delivery - Daily   
</t>
  </si>
  <si>
    <t>Day Ahead Report</t>
  </si>
  <si>
    <t>Contains the hourly Ancillary Services market clearing prices (MCPCs) from the day ahead markets and shows the MWs ERCOT procured on behalf of QSEs who did not self-provide.</t>
  </si>
  <si>
    <t>Market Prices</t>
  </si>
  <si>
    <t>ext.(MM-DD_YYYY HH:MM:SS).DAYAHEADRPT_DDL.sql</t>
  </si>
  <si>
    <t>ext.(MM-DD-YYYY HH:MM:SS).DAYAHEADREPORT.zip</t>
  </si>
  <si>
    <t>Previous day's Day Ahead Market</t>
  </si>
  <si>
    <t>Default Profile ESIID</t>
  </si>
  <si>
    <t xml:space="preserve">Provides MPs a listing of the ESI IDs (both NIDR &amp; IDR) that received the non-adjusted default profile for which they were estimated in settlements by trade date. </t>
  </si>
  <si>
    <t>rpt.(MM-DD-YYYY HH:MM:SS).DP_rep_yyyymmdd.csv
rpt.(MM-DD-YYYY HH:MM:SS).DP_TDSP_yyyymmdd.csv</t>
  </si>
  <si>
    <t xml:space="preserve">Delivery - Daily </t>
  </si>
  <si>
    <t>Displays all trade dates settled the previous night.
(One row per ESIID being assigned a default profile, per Trade Date.)</t>
  </si>
  <si>
    <t>ENERGY Schedules</t>
  </si>
  <si>
    <t>This extract publicly discloses the energy schedules for all QSE's 6 months after they are submitted.</t>
  </si>
  <si>
    <t>ext.(MM-DD_YYYY HH:MM:SS).ENE_SCHED_DDL.sql</t>
  </si>
  <si>
    <t>ext.(MM-DD-YYYY HH:MM:SS).Ene_Schedules.zip</t>
  </si>
  <si>
    <t xml:space="preserve">Protocol Section 12.4.4.2.3.3. 
Delivery - Daily </t>
  </si>
  <si>
    <t>ESI ID Service History &amp; Usage Extract (SCR727)</t>
  </si>
  <si>
    <t>This data extract provides transparency to Market Participants for ESI ID level data that ERCOT utilizes in market settlement and provides Market Participants with the data needed to develop shadow settlement systems.</t>
  </si>
  <si>
    <t>http://www.ercot.com/services/userguides/ret/SCR727_ESIID_Service_History_Usage_Extract_Guide2.doc</t>
  </si>
  <si>
    <t>M-B010509-02</t>
  </si>
  <si>
    <t>January 2, 2009 SNB Daily extracts re-posted for 11 Market Participants</t>
  </si>
  <si>
    <t>M-A120508-01</t>
  </si>
  <si>
    <t xml:space="preserve">The extracts were scheduled to post December 4, 2008 24:00, but were posted December 5, 2008 05:30. </t>
  </si>
  <si>
    <t>Delay caused by production migration</t>
  </si>
  <si>
    <t>Bids and Schedules</t>
  </si>
  <si>
    <t>Character set mismatch between the Enterprise Application Integration (EAI) service and Information Services Master Database (ISM)</t>
  </si>
  <si>
    <t>Disable all of the data request services under the “Data Request - Schedule” component on Texas Market Link (TML) are now available to the Market.   
The ERCOT maintenance effort required to resolve the data request issues consisted of fixing a character set mismatch between the Enterprise Application Integration (EAI) service and Information Services Master Database (ISM).</t>
  </si>
  <si>
    <t xml:space="preserve"> R-A122208-02 </t>
  </si>
  <si>
    <t xml:space="preserve">Data Request Schedules </t>
  </si>
  <si>
    <t>multiple</t>
  </si>
  <si>
    <t xml:space="preserve">M-A121508-02  </t>
  </si>
  <si>
    <t>Implementation of workaround to handle character mismatch</t>
  </si>
  <si>
    <t>no actions required</t>
  </si>
  <si>
    <t>ext.(MM-DD-YYYY HH:MM:SS).ESIIDExtractv5.sql</t>
  </si>
  <si>
    <t>ext.(MM-DD-YYYY HH:MM:SS).ESI ID_EXTRACT.zip</t>
  </si>
  <si>
    <t xml:space="preserve">Daily </t>
  </si>
  <si>
    <t>Protocol Section 12.4.4.2.3.2. 
Delivery - Daily</t>
  </si>
  <si>
    <t>Three days prior - i.e. On Thursdays, we run for Monday-Tuesday dataset</t>
  </si>
  <si>
    <t>Forecast Data Extract</t>
  </si>
  <si>
    <t>This extract provides all participants with ERCOT's load forecast data and the weather forecast data used to produce it.  Load forecasts are provided by load area (combination of Weather Zone and Congestion Management Zone).</t>
  </si>
  <si>
    <t>ext.(MM-DD-YYYY HH:MM:SS).Forecastv8.sql</t>
  </si>
  <si>
    <t>ext.(MM-DD-YYYY HH:MM:SS).Forecast_Initial.zip
ext.(MM-DD-YYYY HH:MM:SS).Forecast_Daily.zip</t>
  </si>
  <si>
    <t>Forecasted Distribution Loss Factors</t>
  </si>
  <si>
    <t>Jun</t>
  </si>
  <si>
    <t>The Systemwide Scheduled Load and Actual Load Public Extracts were posted with incomplete data</t>
  </si>
  <si>
    <t>M-B061809-01</t>
  </si>
  <si>
    <t>6/1 &amp; 6/9/2009</t>
  </si>
  <si>
    <t>Scheduled Load and Actual Load</t>
  </si>
  <si>
    <t>Publishes the current day's forecasted distribution loss factors. The loss factors are published in 15 minute intervals. They are divided by TDSP per loss code.</t>
  </si>
  <si>
    <t>rpt.(MM-DD-YYYY HH:MM:SS ).TLFFORMMDDYYYY.csv</t>
  </si>
  <si>
    <t>Protocol Section 13.3.1.1. 
Delivery - Daily by 6AM</t>
  </si>
  <si>
    <t xml:space="preserve">Forecasted Load Profiles </t>
  </si>
  <si>
    <t>Contains forecasted load profile values by profile class in 15 minute intervals.</t>
  </si>
  <si>
    <t>ext.(MM-DD-YYYY HH:MM:SS).FcstPrflMMDDYYYY.csv</t>
  </si>
  <si>
    <t xml:space="preserve">Protocol Section 18.3.3.   
Delivery  - Daily by 10 AM                     </t>
  </si>
  <si>
    <t>MetrixND</t>
  </si>
  <si>
    <t>Current day plus three days forward (midnight to 11:59:59)</t>
  </si>
  <si>
    <t>Forecasted Transmission Loss Factor</t>
  </si>
  <si>
    <t xml:space="preserve">Contains data for the current day's predicted transmission losses in 15 minute intervals.                                                                                                     </t>
  </si>
  <si>
    <t>Wholesale or Retail Client Services</t>
  </si>
  <si>
    <t xml:space="preserve">rpt.(MM-DD-YYYY HH:MM:SS).TLFFORMMDDYYYY.csv
</t>
  </si>
  <si>
    <t>Protocol Section 13.2.1.                 Delivery - Daily by 6 AM</t>
  </si>
  <si>
    <t>TLF for current day in 15 minute intervals</t>
  </si>
  <si>
    <t>Generation Extract</t>
  </si>
  <si>
    <t>Provides daily interval data including aggregated generator site totals, generator splitting percentages and DC Tie import data.  Provides daily scalar data including fuel index, average daily usage and UFE allocation factors.</t>
  </si>
  <si>
    <t>http://www.ercot.com/services/userguides/da/Generation_Extracts_User_Guide.doc</t>
  </si>
  <si>
    <t>QSE/PGC</t>
  </si>
  <si>
    <t>ext.(MM-DD-YYYY HH:MM:SS).Generationv9inc.sql
ext.(MM-DD-YYYY HH:MM:SS).Generationv9.sql</t>
  </si>
  <si>
    <t>ext.(Published Date mm-dd-year time).Generate_Initial.zip
ext.(Published Date mm-dd-year time).Generate_Daily.zip</t>
  </si>
  <si>
    <t xml:space="preserve">Protocol Section 12.4.4.2.3.1.             Delivery - Daily </t>
  </si>
  <si>
    <t>Posting lags to 2 days prior from 4AM - 1 day prior 3:59:59AM</t>
  </si>
  <si>
    <t>Generation Outages</t>
  </si>
  <si>
    <t>Approved generation outages that are 180 days expired.</t>
  </si>
  <si>
    <t>Grid Information</t>
  </si>
  <si>
    <t xml:space="preserve">ext.(MM-DD-YYYY HH:MM:SS).Gen_Outages_DDL.sql
</t>
  </si>
  <si>
    <t>ext.(MM-DD-YYYY HH:MM:SS).Gen_Outages.zip</t>
  </si>
  <si>
    <t xml:space="preserve">Protocol Section 12.4.4.2.3.3. 
</t>
  </si>
  <si>
    <t>Outage Scheduler</t>
  </si>
  <si>
    <t>Approved outages &gt; 180 days prior</t>
  </si>
  <si>
    <t>Completenenss &amp; Timeliness</t>
  </si>
  <si>
    <t xml:space="preserve">The SID and SHP Extract posted for the Initial Settlement of Operating Day September 5, 2008 reposted on September 16, 2008. </t>
  </si>
  <si>
    <t>The SID and SHP extracts that were posted had incomplete data for Operating Day September 5, 2008.</t>
  </si>
  <si>
    <t xml:space="preserve">The Settlement Input Data (SID) and the Market Shadow Prices (SHP) extracts posted on Monday, September 8, 2008 were affected by a processing issue. </t>
  </si>
  <si>
    <t>M-A090808-02</t>
  </si>
  <si>
    <t>Settlement and Billing Extracts posted April 12, 2009, were incomplete</t>
  </si>
  <si>
    <t>Apr</t>
  </si>
  <si>
    <t>M-A041709-01</t>
  </si>
  <si>
    <t>SNB Daily</t>
  </si>
  <si>
    <t xml:space="preserve">The Operating Day in the affected SNB extracts is March 31, 2009. A number of interval data records failed to be included in the extracts as expected. </t>
  </si>
  <si>
    <t>The affected SNB extracts were rerun Apr 17 to include complete data. The incomplete SNB extracts posted on April 12, 2009, have been removed.</t>
  </si>
  <si>
    <t>M-A092208-01</t>
  </si>
  <si>
    <t>Multiple-12</t>
  </si>
  <si>
    <t xml:space="preserve">Due to a high volume of data processing through the data archive because of preparations for Hurricane Ike,  ERCOT has not posted several extracts. </t>
  </si>
  <si>
    <t>preparations for Hurricane Ike</t>
  </si>
  <si>
    <t>y</t>
  </si>
  <si>
    <t>Extracts have been posted after replication cought up.</t>
  </si>
  <si>
    <t>M-A090308-01</t>
  </si>
  <si>
    <t>4:30PM</t>
  </si>
  <si>
    <t>5:03PM</t>
  </si>
  <si>
    <t>TML</t>
  </si>
  <si>
    <t>Performance of the Settlements and Billing database were poor and required an emergency outage</t>
  </si>
  <si>
    <t>Monitoring</t>
  </si>
  <si>
    <t>Unplanned outage had cross impact with regards to TML</t>
  </si>
  <si>
    <t>no required</t>
  </si>
  <si>
    <t>IDR Protocol Compliance Report</t>
  </si>
  <si>
    <t>This report provides the number of active IDR ESIIDs for a specified time period and determines the percentages of actual data for that same time period.</t>
  </si>
  <si>
    <t>rpt.(MM-DD-YYYY.HH:MM:SS).IDRPCVMMDDYYHHMM.xls</t>
  </si>
  <si>
    <t>Protocol Section 9.2.6                         Delivery - Daily  when Ture Ups are run</t>
  </si>
  <si>
    <t>Minimum True-Up trade date for that operating day's batch run as the next 29 consecutive  trade dates.</t>
  </si>
  <si>
    <t>IDR Requirement Report</t>
  </si>
  <si>
    <t>The Interval Data Recorder (IDR) Requirement Report is a monthly report that displays the ESI-IDs that are currently non-IDR metered, but that need IDR meters installed because they have exceeded the peak demand threshold.</t>
  </si>
  <si>
    <t>rpt.(MM-DD-YYYYHH:MM:SS).IDRReqMMDDYYYY.pdf
rpt.(MM-DD-YYYYHH:MM:SS).IDRReqMMDDYYYY.csv</t>
  </si>
  <si>
    <t xml:space="preserve">Protocol Section 18.6  
Delivery - Monthly on the 2nd of every month
</t>
  </si>
  <si>
    <t>data as of first of month</t>
  </si>
  <si>
    <t>Individual AS Bid Information (Apr 2003 and after)</t>
  </si>
  <si>
    <t xml:space="preserve">Information containing hourly bid prices received by ERCOT for the Non-Spin, Regulation Reserve Ancillary Services (Reg Up, Reg Down) and Responsive Reserve Ancillary Services for the Day Ahead Market (data is six months and older).
</t>
  </si>
  <si>
    <t>ext.(MM-DD-YYYY HH:MM:SS).Ind_AS_BIDS_DDL.sql</t>
  </si>
  <si>
    <t>ext.(MM-DD-YYYY HH:MM:SS).Ind_ASBIDS.zip</t>
  </si>
  <si>
    <t>MOS</t>
  </si>
  <si>
    <t>hourly interval data for the operating day 6 months ago</t>
  </si>
  <si>
    <t>Individual BES Bid Information (Apr 2003 and after)</t>
  </si>
  <si>
    <t>QSE-specific Balancing Energy bid stacks - posted 6 months after operating date for April 2003 and after.</t>
  </si>
  <si>
    <t>ext.(MM-DD-YYYY HH:MM:SS).IND_BES_BIDS_DDL.sql</t>
  </si>
  <si>
    <t>ext.(MM-DD_YYYY HH:MM:SS).Ind_BESBIDS.zip</t>
  </si>
  <si>
    <t>15 minute interval data for the operating day 6 months ago</t>
  </si>
  <si>
    <t>Individual RPRS Bid Information (Apr 2003 and after)</t>
  </si>
  <si>
    <t>QSE-specific Replacement Reserve bid stacks - posted 6 months after operating date for April 2003 and after.</t>
  </si>
  <si>
    <t>ext.(MM-DD-YYYY HH:MM:SS).IND_REP_BIDS_DDL.sql</t>
  </si>
  <si>
    <t>ext.(MM-DD-YYYY HH:MM:SS).Ind_RPRSBIDS.zip</t>
  </si>
  <si>
    <t>Load Estimation Counts</t>
  </si>
  <si>
    <t xml:space="preserve">Counts of ESI Ids and percentages of counts by MRE settled with actual meter data, estimated using historical meter data, and estimated using default load profile data.  </t>
  </si>
  <si>
    <t>rpt.(MM-DD-YYYYHH:MM:SS).yymmddc.XLDcnt.pdf
rpt.(MM-DD-YYYYHH:MM:SS).yymmddc.XLDcnt.csv</t>
  </si>
  <si>
    <t>SCR 725
Delivery  - Daily</t>
  </si>
  <si>
    <t>Batch runs from 2 days prior</t>
  </si>
  <si>
    <t>Load Estimation Volume</t>
  </si>
  <si>
    <t>Load volumes and percentage of load volumes in MWh settled with actual meter data, estimated using historical meter data, and estimated using default load profile data by TDSP. </t>
  </si>
  <si>
    <t>rpt.(MM-DD-YYYYHH:MM:SS).yymmddc.XLDvol.pdf
rpt.(MM-DD-YYYYHH:MM:SS).yymmddc.XLDvol.csv
Where X = Settlement Channel Number
MM-DD_YYYYHH:MM:SS = Timestamp for the posting of the report
yyyymmdd = Trade date represented in the reports</t>
  </si>
  <si>
    <t>NIDR 867_03 activity report</t>
  </si>
  <si>
    <t xml:space="preserve">Provides information that will allow Market Participants visibility into aggregated load cuts in the ERCOT systems that are used for settlement purposes to track the amount of electric power delivered or required at a certain time. </t>
  </si>
  <si>
    <t>http://www.ercot.com/services/userguides/da/Load_Extracts_User_Guide.doc</t>
  </si>
  <si>
    <t>QSE/LSE</t>
  </si>
  <si>
    <t>ext.(MM-DD-YYYY HH:MM:SS).Loadv10Inc.sql
ext.(MM-DD-YYYY HH:MM:SS).Loadv10.sql</t>
  </si>
  <si>
    <t>ext.(MMDDYYYY HH:MM:SS).Load_Daily.zip</t>
  </si>
  <si>
    <t xml:space="preserve">Protocol Section 11.5.1.1 &amp; 12.3 (c).    Delivery  - Daily </t>
  </si>
  <si>
    <t>Wholesale Market Basics</t>
  </si>
  <si>
    <t>Load Profile ID Exceptions</t>
  </si>
  <si>
    <t>A report that identifies invalid Load Profile IDs or Load Profile IDs that do not correspond with the assigned Premise Type.</t>
  </si>
  <si>
    <t>E-mail</t>
  </si>
  <si>
    <t>Quarterly</t>
  </si>
  <si>
    <t>Load Profiling Guide section 11.4.4
Delivery - Quarterly 
Prior to the 15th day of the month following the end of the prior quarter</t>
  </si>
  <si>
    <t>Siebel, Lodestar</t>
  </si>
  <si>
    <t xml:space="preserve">All active and De-energized ESIIDs at current </t>
  </si>
  <si>
    <t>Mapping Status Reject Report</t>
  </si>
  <si>
    <t>Identifies those files that ERCOT has rejected due to mapping status errors.  Mapping status errors are defined as not passing Texas Set Validation.</t>
  </si>
  <si>
    <t>rpt.(MM-DD-YYYY HH:MM:SS).MSRejects_MMDD.csv</t>
  </si>
  <si>
    <t>Paperfree, TCH, Siebel</t>
  </si>
  <si>
    <t>Run at 6AM.  Prior day's data midnight to midnight</t>
  </si>
  <si>
    <t xml:space="preserve">Market Information Extract </t>
  </si>
  <si>
    <t>This extract provides all participants with general information about market processes.  This information includes market schedules, timing of market studies, and the market solutions determined by these studies.</t>
  </si>
  <si>
    <t>Market Reports</t>
  </si>
  <si>
    <t>ext.(MM-DD-YYYY HH:MM:SS).MarketInfo_DDL.sql</t>
  </si>
  <si>
    <t>M-A050708-01</t>
  </si>
  <si>
    <t xml:space="preserve">Multiple </t>
  </si>
  <si>
    <t xml:space="preserve">This outage was caused by unplanned maintenance of the Settlements &amp; Billing Database.  This maintenance project required the Settlements &amp; Billing Database and the Enterprise Application Integration server to be shut down.  These outages caused the web components to be unavailable.  </t>
  </si>
  <si>
    <t xml:space="preserve">Completion of maintenance </t>
  </si>
  <si>
    <t>Issue with LDAP directory</t>
  </si>
  <si>
    <t>M-A043008-01</t>
  </si>
  <si>
    <t xml:space="preserve">Due to an infrastructure component several services had been unavailable </t>
  </si>
  <si>
    <t>ext.(MM-DD-YYYY HH:MM:SS).MrktInfo_Initial.zip
ext.(MM-DD-YYYY HH:MM:SS).MrktInfo_Daily.zip</t>
  </si>
  <si>
    <t>Protocol Section 12.4.4.2.3.2. 
Delivery  - Daily</t>
  </si>
  <si>
    <t>Initial - 30 operational days
Daily - delivered today for D-2 4:00AM - D-1 3:59:59AM</t>
  </si>
  <si>
    <t>Market Shadow Prices Extract</t>
  </si>
  <si>
    <t>Shadow Prices for Commercially Significant Constraints (CSC) for every 15 minute interval of an operating day.</t>
  </si>
  <si>
    <t>http://www.ercot.com/services/userguides/mp/Market_Shadow_Pricing_Extracts.doc</t>
  </si>
  <si>
    <t>ext.(MM-DD-YYYY HH:MM:SS).Market_Prices.sql</t>
  </si>
  <si>
    <t>ext.(MM-DD-YYYY HH:MM:SS).Market_Prices.zip</t>
  </si>
  <si>
    <t xml:space="preserve">Protocol Section 12.4.4.2.3.2. 
Delivery - Daily 
</t>
  </si>
  <si>
    <t>Daily - delivered today for D-2 4:00AM - D-1 3:59:59AM</t>
  </si>
  <si>
    <t>MIMO Exceptions Report</t>
  </si>
  <si>
    <t>Identifies exceptions as a result of transactions sent by the TDSP that may indicate an out of synch condition between ERCOT and the TDSP.</t>
  </si>
  <si>
    <t>http://www.ercot.com/services/userguides/ret/061305_MIMO_Exception_User_Guide_Version_1.2.doc</t>
  </si>
  <si>
    <t>rpt.(MM-DD-YYYY HH:MM:SS).MIMO_EXCEPTIONS_MMDDYYYY.csv</t>
  </si>
  <si>
    <t>Missing 867 Report</t>
  </si>
  <si>
    <t>Identifies any 867_04 Initial Meter Read Notification or 867_03F Monthly Usage Final Read that is missing at ERCOT to complete the business process of service orders that are in a status of “Scheduled”.</t>
  </si>
  <si>
    <t>rpt.(MM-DD-YYYYHH:MM:SS).Miss_MMDDYYYY.csv</t>
  </si>
  <si>
    <t>Delivery  -  Weekly on Wednesday</t>
  </si>
  <si>
    <t>Missing Consumption Report</t>
  </si>
  <si>
    <t>rpt.(MM-DD-YYYYHH:MM:SS).MissConnMMDDYYYY.csv</t>
  </si>
  <si>
    <t>ERCOT Protocols, Section 11.2.2 (3) Delivery  - Daily</t>
  </si>
  <si>
    <t xml:space="preserve">The day of the year for which this report is run (sysdate).  This report is generated for each MRE that has an un-read ESIID that is aged at exactly 38 days. </t>
  </si>
  <si>
    <t>Pending Cancel with Exception Report</t>
  </si>
  <si>
    <t>Identifies exceptions where the pending response transactions from the TDSP (i.e. 814_04, 814_25 or 814_28) have not been received by ERCOT and the 20 day expiration clock will expire within 10 days changing the service order status to ‘Cancel with Except</t>
  </si>
  <si>
    <t>Midnight to Midnight for the prior ten days.</t>
  </si>
  <si>
    <t>Potential Load Loss Report</t>
  </si>
  <si>
    <t>Daily extract of potential customer loss notifications based on ERCOT's receipt of the TDSP's accepted response.</t>
  </si>
  <si>
    <t>http://www.ercot.com/services/userguides/ret/Potential_Load_Loss_Extract_User_Guide_Version_%283%29.doc</t>
  </si>
  <si>
    <t>LSE</t>
  </si>
  <si>
    <t>ext.(MM-DD-YYYY HH:MM:SS).LoadLoss.sql</t>
  </si>
  <si>
    <t>rpt.(MM-DD-YYYY HH:MM:SS).YYYYMMDDLoadLoss.csv</t>
  </si>
  <si>
    <t xml:space="preserve">Siebel </t>
  </si>
  <si>
    <t xml:space="preserve">For Switch transactions, CRs will receive the information when the SMRD is outside the five (5) business day window from effectuating the Switch. For Move In transactions, CRs will receive the information when the SMRD is outside the two (2) business day </t>
  </si>
  <si>
    <t>Profile Type Count Report</t>
  </si>
  <si>
    <t>The Profile Type Count report contains a list of all Profile Types (and the associated TDSP, Weather Zone and Congestion Management zone) and the number of active ESIIDs belong to each.</t>
  </si>
  <si>
    <t xml:space="preserve"> R-A011609-01 </t>
  </si>
  <si>
    <t>Non-Interval Data Recorder (NIDR) 867_03 activity reports may potentially contain incomplete data</t>
  </si>
  <si>
    <t>The root cause is due to a code change applied to address another issue inadvertently affecting transaction processing of certain records.</t>
  </si>
  <si>
    <t>ERCOT.com: http://www.ercot.com/mktinfo/loadprofile/index.html</t>
  </si>
  <si>
    <t>Profile Counts_YYYYMMDD.xls</t>
  </si>
  <si>
    <t>Public Reference Data Extract (PRDE)</t>
  </si>
  <si>
    <t>This extract includes all dimensional market level tables that are included in the ESIID Service History &amp; Usage Extract (SCR727).</t>
  </si>
  <si>
    <t>ext.(DD-MM-YYYY HH:MM:SS ).PRDE_Extract.zip</t>
  </si>
  <si>
    <t>All data as of previous day at Lodestar Batch Start</t>
  </si>
  <si>
    <t>Recorder Extract (REC)</t>
  </si>
  <si>
    <t>A Daily REC RID Extract provides special Market Participants with the data for which they have special entitlement to a UIDCHANNEL defined in the RECORDER_EXTRACT table.</t>
  </si>
  <si>
    <t>http://www.ercot.com/services/userguides/da/Resource_ID_and_Recorder_Extract.doc</t>
  </si>
  <si>
    <t>Restart scheduled task</t>
  </si>
  <si>
    <t>QSE/PGC/TDSP/LSE</t>
  </si>
  <si>
    <t>ext.(MM-DD-YYYY HH:MM:SS).Resource_IDv1.sql</t>
  </si>
  <si>
    <t>ext.(MM-DD-YYYY HH:MM:SSS ).REC_Daily.zip</t>
  </si>
  <si>
    <t xml:space="preserve">Protocol Section 11.1.10 &amp; 11.1.11
Delivery - Daily </t>
  </si>
  <si>
    <t>Mar</t>
  </si>
  <si>
    <t xml:space="preserve">Due to an EAI component degradation the following web services components (Report explorer, Find ESIID, Find Transactions) experienced intermittent connectivity issues. </t>
  </si>
  <si>
    <t>9:35AM</t>
  </si>
  <si>
    <t>10:11AM</t>
  </si>
  <si>
    <t>N/A</t>
  </si>
  <si>
    <t>M-A021209-01</t>
  </si>
  <si>
    <t>Settlement statements due to be posted tomorrow February 13, 2009, were erroneously posted one day early.  Those statements which were briefly available have been pulled and will be reposted tomorrow.  Settlement statements due today February 12, 2009, are currently in the process of posting or have already posted</t>
  </si>
  <si>
    <t>Timelineness</t>
  </si>
  <si>
    <t>Settlement Statements</t>
  </si>
  <si>
    <t>Resource ID Extract (RID)</t>
  </si>
  <si>
    <t>This extract includes all necessary reference table data and transactional changes. This extract provides Resource data including Resource ID data, ERCOT Polled Settlement metering information, generation unit telemetry, TDSP read generation, and relation</t>
  </si>
  <si>
    <t>rpt.(MM-DD-YYYY HH:MM:SS).RID_Daily.zip</t>
  </si>
  <si>
    <t xml:space="preserve">Protocol Section 12.4.4.2.3.1(5) &amp; 11.1.10(5) &amp; 11.1.11 (3).       
Delivery - Daily by Noon
</t>
  </si>
  <si>
    <t>Resource Plan Details</t>
  </si>
  <si>
    <t>Report of QSE Resource Plan details with confidentiality expired. Data is 6 months and older.</t>
  </si>
  <si>
    <t>ext.(MM-DD-YYYY HH:MM:SS).RES_PLN_DTL_DDL.sql
ext.(MM-DD-YYYY HH:MM:SS).RES_PLN_DTL_Inc.sql</t>
  </si>
  <si>
    <t>ext.(MM-DD-YYYY HH:MM:SS).ResPlanDetails.zip</t>
  </si>
  <si>
    <t>Hourly interval data for 6 months ago</t>
  </si>
  <si>
    <t>Settlement &amp; Billing Extract (S&amp;B)</t>
  </si>
  <si>
    <t>This extract provides a QSE with all the settlement billing determinants used for calculating the charge types that appear on their settlement statement.</t>
  </si>
  <si>
    <t>http://www.ercot.com/services/userguides/set/Settlements_and_Billing_Extrac.doc</t>
  </si>
  <si>
    <t>Settlements</t>
  </si>
  <si>
    <t>ext.(MM-DD-YYYY HH:MM:SS).SettleBillv10.sql
ext.(MM-DD-YYYY HH:MM:SS).SettleBillv10Inc.sql</t>
  </si>
  <si>
    <t>ext.(MM-DD-YYYY HH:MM:SS).SettBill_Daily.zip</t>
  </si>
  <si>
    <t>Protocol Section 12.4.4.2.3.1.             Delivery - Daily</t>
  </si>
  <si>
    <t>Posting lags to 1 day prior from 4AM - 1 day prior 3:59:59AM</t>
  </si>
  <si>
    <t>Settlement Input Data Extract (SID)</t>
  </si>
  <si>
    <t>This extract provides the day-after operating day public and private settlement input data, and public load forecast data 2 days prior to an operating day, on a daily basis.</t>
  </si>
  <si>
    <t xml:space="preserve">A subset of statements for the FINAL settlement of November 13, 2008, posted on Monday January 12, 2009, was incomplete.  The total amount at the bottom of the affected statements was correct, but detail amounts for some charge types were missing.  </t>
  </si>
  <si>
    <t>The root cause of the mismatches between the header and data files has been determined to be issues with parsing the interval data within the ISM database</t>
  </si>
  <si>
    <t>The Schedule an Extract component of ERCOT’s Texas Market Link application is currently unavailable.</t>
  </si>
  <si>
    <t>The ERCOT maintenance effort was required to address an Information Services Master (ISM) database issue related to unexpected server reboots.</t>
  </si>
  <si>
    <t xml:space="preserve"> R-A011409-01</t>
  </si>
  <si>
    <t>75 min</t>
  </si>
  <si>
    <t>completion of maintenace</t>
  </si>
  <si>
    <t xml:space="preserve">M-A011409-01  </t>
  </si>
  <si>
    <t>M-A010709-01</t>
  </si>
  <si>
    <t>http://www.ercot.com/services/userguides/set/Settlement_Input_Data_Extract_1.doc</t>
  </si>
  <si>
    <t>ext.(DD-MM-YYYY HH:MM:SS ).SID_Daily.zip</t>
  </si>
  <si>
    <t>Protocol Section 12.4.4.2.3.1
Delivery - Daily</t>
  </si>
  <si>
    <t>Previous day 00:00:00 - 23:59:59</t>
  </si>
  <si>
    <t>Siebel Service Order Extract (SSOE)</t>
  </si>
  <si>
    <t>The SSOE gives information on the service order and other pertinent enrollment/registration information pertaining to the ESI IDs BPO.  The SOs are not an indication of existing Siebel Service Instances.</t>
  </si>
  <si>
    <t>http://www.ercot.com/services/userguides/ret/Siebel_Service_Order_Extract.doc</t>
  </si>
  <si>
    <t>ext.(MM-DD-YYYY HH:MM:SS).Service_OrderV3.sql</t>
  </si>
  <si>
    <t>ext.(MMDDYYYY HH:MM:SS).Siebel_extract.zip
ext.(MMDDYYYY HH:MM:SS).Siebel_full.zip</t>
  </si>
  <si>
    <t>Delivery - Daily for Incrementals
Weekly on Tuesdays for Full SSOE</t>
  </si>
  <si>
    <t>Siebel</t>
  </si>
  <si>
    <t>Previous day (7PM - 7PM)</t>
  </si>
  <si>
    <t>Switcher Report</t>
  </si>
  <si>
    <t>A presentation on counts of ESI IDs that have selected an electric service provider other than the AREP.  This is part of the Performance Measures Report.</t>
  </si>
  <si>
    <t>Report output posted to the website</t>
  </si>
  <si>
    <t>Monthly</t>
  </si>
  <si>
    <t>Delivery - Monthly by the 25th of each month for previous month's data.</t>
  </si>
  <si>
    <t xml:space="preserve">Duplicate December 14, 2008 Service History &amp; Usage Extracts (SCR 727) files were posted to Texas Market Link (TML) on December 15, 2008.  </t>
  </si>
  <si>
    <t xml:space="preserve">An error with the posting of the files on December 14 caused the extracts for December 15 to run for the same time range as that of December 14 extracts.  The duplicate extracts have been removed from TML, and the correct files are expected to post this evening. </t>
  </si>
  <si>
    <t>Data for end of month for most recent month end and second file contains historical data</t>
  </si>
  <si>
    <t>TDSP ESI ID Extract</t>
  </si>
  <si>
    <t>Jan</t>
  </si>
  <si>
    <t xml:space="preserve">M-X010609-01  </t>
  </si>
  <si>
    <t>SNB Daily extract posting delayed for 75 Market Participants</t>
  </si>
  <si>
    <t>Provides information that allows MPs to verify the ESI ID by TDSP area for a Service Delivery Point (SDP) using the service address.</t>
  </si>
  <si>
    <t>http://www.ercot.com/services/userguides/ret/TDSP_ESIID_Extract.doc</t>
  </si>
  <si>
    <t>ext.(MM-DD-YYYY HH:MM:SS).TDSP_ESIID_DDL.sql</t>
  </si>
  <si>
    <t>ext.(mm-dd-yyyy 00:00:00).MPNAME____NEW.zip
ext.(mm-dd-yyyy 00:00:00).MPNAME____FULL.zip</t>
  </si>
  <si>
    <t>Delivery - Weekly on Tuesday</t>
  </si>
  <si>
    <t>Run from Midnight to Midnight.  
Weekly - Monday to Monday
Monthly - Monday back to the first of the month.</t>
  </si>
  <si>
    <t>Weather Responsiveness Change</t>
  </si>
  <si>
    <t>Provides MPs a list of IDR ESIIDs that have Load Profile IDs that have changed from weather sensitive to non-weather sensitive or vice versa.</t>
  </si>
  <si>
    <t>rpt.(MM-DD-YYYYHH:MM:SS).WthrSensMMDDYYYY.csv</t>
  </si>
  <si>
    <t>Annually</t>
  </si>
  <si>
    <t>Delivery - Annually in November</t>
  </si>
  <si>
    <t>Provides changes from Weather sensitive to non-weather sensitive and vice versa over the past 12 mos.</t>
  </si>
  <si>
    <t xml:space="preserve">WS and NWS IDR Proxy Dates </t>
  </si>
  <si>
    <t>Sep</t>
  </si>
  <si>
    <t>The WS and NWS IDR Proxy Dates displays the proxy days that ERCOT selected to use in estimating usage for ESI-IDs with IDR meters. The dates chosen are representative dates from the past that are the most similar to the current settlement day.</t>
  </si>
  <si>
    <t>rpt.(MM-DD-YYYY HH:MM:SS).ProxyDayMMDDYYYY.csv
rpt.(MM-DD-YYYY HH:MM:SS).ProxyDayMMDDYYYY.pdf</t>
  </si>
  <si>
    <t>M-A043008-01, 02</t>
  </si>
  <si>
    <t>3:50PM</t>
  </si>
  <si>
    <t>5:06PM</t>
  </si>
  <si>
    <t>Application and database were restarted</t>
  </si>
  <si>
    <t>Complete - Green status</t>
  </si>
  <si>
    <t>M-A041408-01, 02</t>
  </si>
  <si>
    <t>7:23AM</t>
  </si>
  <si>
    <t>8:35AM</t>
  </si>
  <si>
    <t>The application was restarted</t>
  </si>
  <si>
    <t>1:51PM</t>
  </si>
  <si>
    <t>2:17PM</t>
  </si>
  <si>
    <t>Restart of LDAP and application</t>
  </si>
  <si>
    <t>A service ticket has been opened with the vendor</t>
  </si>
  <si>
    <t>In Progress</t>
  </si>
  <si>
    <t>report explorer was not available</t>
  </si>
  <si>
    <t>open ticket with vendor</t>
  </si>
  <si>
    <t>Multiple</t>
  </si>
  <si>
    <t>Report Explorer</t>
  </si>
  <si>
    <t xml:space="preserve">This outage was caused by unplanned maintenance of the Settlements &amp; Billing Database.  </t>
  </si>
  <si>
    <t xml:space="preserve">ERCOT's Texas Market Link Find ESIID, Find Transactions, Report Explorer, and eServices components were unavailable on April 30, 2008 </t>
  </si>
  <si>
    <t>Root cause is unknown</t>
  </si>
  <si>
    <t>Report Explorer; Retail API</t>
  </si>
  <si>
    <t xml:space="preserve">Protocol Section 11.4.3.4. 
Delivery - Daily </t>
  </si>
  <si>
    <t xml:space="preserve">The report is created daily for initial, final, true-up and any resettlement runs for the previous night. </t>
  </si>
  <si>
    <t>MOS Public</t>
  </si>
  <si>
    <t>Mid-term Load Forecast (MTLF); Market Clearing Prices (MCPE); Capacity &amp; insufficiency</t>
  </si>
  <si>
    <t>See tab "MOS Public Reports"</t>
  </si>
  <si>
    <t>Varies depending on MOSPUBLIC report</t>
  </si>
  <si>
    <t>Varies (See additional information column)</t>
  </si>
  <si>
    <t xml:space="preserve">Protocol Section 12.4.4.2.3.2  
Delivery - Daily  </t>
  </si>
  <si>
    <t>Varies (see additional information)</t>
  </si>
  <si>
    <t>MP - Via ERCOT MOSPUBLIC website or Retail API</t>
  </si>
  <si>
    <t xml:space="preserve">MOS Public reports refresh rates vary from 1 minute to 24 hours depending on report. </t>
  </si>
  <si>
    <t>TDSP Transmission Loss Methodology</t>
  </si>
  <si>
    <t>Seasonal Transmission Losses; NOIEs have an internal loss and the methodology is there to calculate internal loss</t>
  </si>
  <si>
    <t>`</t>
  </si>
  <si>
    <t xml:space="preserve">Settlement Statements </t>
  </si>
  <si>
    <t xml:space="preserve">W-A021809-01 </t>
  </si>
  <si>
    <t xml:space="preserve">Corrupt Statements posted and new Dispute Dates for Late Statements
</t>
  </si>
  <si>
    <t xml:space="preserve">A number of Settlement Statements that were posted on Tuesday, February 17, 2009, were corrupt and needed to be reposted. The corruption was caused by a system error during the mapping process. The affected Statements (FINAL &amp; TRUE-UP) have been reposted on Wednesday, February 18. </t>
  </si>
  <si>
    <t>http://www.ercot.com/mktinfo/data_agg/2007/2007TransmissionLossFactors.xls</t>
  </si>
  <si>
    <t>Delivery - Monthly 30 days prior to start of the month</t>
  </si>
  <si>
    <t>AS Bid Stacks Extract</t>
  </si>
  <si>
    <t>Provides information related to aggregate bids for Ancilliary Services submitted by Market</t>
  </si>
  <si>
    <t>ext.(MM-DD-YYYY HH:MM:SS).ASBIDSTACKS.zip</t>
  </si>
  <si>
    <t xml:space="preserve">Protocol Section 12.4.4.2.3.2. Delivery - Daily </t>
  </si>
  <si>
    <t xml:space="preserve">Hourly interval data for the operating day </t>
  </si>
  <si>
    <t>Scheduled Load &amp; Actual Load Extract</t>
  </si>
  <si>
    <r>
      <t>Delivery Point</t>
    </r>
    <r>
      <rPr>
        <b/>
        <i/>
        <sz val="10"/>
        <rFont val="Calibri"/>
        <family val="2"/>
      </rPr>
      <t xml:space="preserve"> </t>
    </r>
  </si>
  <si>
    <r>
      <t>TML Report Explorer Folder:</t>
    </r>
    <r>
      <rPr>
        <sz val="9"/>
        <rFont val="Calibri"/>
        <family val="2"/>
      </rPr>
      <t xml:space="preserve"> "867 RCSO Report"</t>
    </r>
  </si>
  <si>
    <r>
      <t>Paperfree, TCH, Siebel</t>
    </r>
  </si>
  <si>
    <r>
      <t>TML Report Explorer Folder:</t>
    </r>
    <r>
      <rPr>
        <sz val="9"/>
        <rFont val="Calibri"/>
        <family val="2"/>
      </rPr>
      <t xml:space="preserve"> "Actual Transmission Loss Factor"</t>
    </r>
  </si>
  <si>
    <r>
      <t>TML Report Explorer Folder:</t>
    </r>
    <r>
      <rPr>
        <sz val="9"/>
        <rFont val="Calibri"/>
        <family val="2"/>
      </rPr>
      <t xml:space="preserve"> "Actual Transmission Loss Factor"
</t>
    </r>
    <r>
      <rPr>
        <u val="single"/>
        <sz val="9"/>
        <rFont val="Calibri"/>
        <family val="2"/>
      </rPr>
      <t>ERCOT.com:</t>
    </r>
    <r>
      <rPr>
        <sz val="9"/>
        <rFont val="Calibri"/>
        <family val="2"/>
      </rPr>
      <t xml:space="preserve"> http://www.ercot.com/publicrmc/pubreportexplorer.asp?report=Actual%20Transmission%20Loss%20factor</t>
    </r>
  </si>
  <si>
    <r>
      <t>TML Report Explorer Folder:</t>
    </r>
    <r>
      <rPr>
        <sz val="9"/>
        <rFont val="Calibri"/>
        <family val="2"/>
      </rPr>
      <t xml:space="preserve"> "Ancillary Service Schedules"
</t>
    </r>
    <r>
      <rPr>
        <u val="single"/>
        <sz val="9"/>
        <rFont val="Calibri"/>
        <family val="2"/>
      </rPr>
      <t xml:space="preserve">ERCOT.com: </t>
    </r>
    <r>
      <rPr>
        <sz val="9"/>
        <rFont val="Calibri"/>
        <family val="2"/>
      </rPr>
      <t>http://www.ercot.com/publicrmc/pubreportexplorer.asp?report=Ancillary%20Service%20Schedules</t>
    </r>
  </si>
  <si>
    <r>
      <t>MOS</t>
    </r>
  </si>
  <si>
    <r>
      <t>TML Report Explorer Folder:</t>
    </r>
    <r>
      <rPr>
        <sz val="9"/>
        <rFont val="Calibri"/>
        <family val="2"/>
      </rPr>
      <t xml:space="preserve"> "ASDEPLOYMENTS"
</t>
    </r>
    <r>
      <rPr>
        <u val="single"/>
        <sz val="9"/>
        <rFont val="Calibri"/>
        <family val="2"/>
      </rPr>
      <t>ERCOT.com:</t>
    </r>
    <r>
      <rPr>
        <sz val="9"/>
        <rFont val="Calibri"/>
        <family val="2"/>
      </rPr>
      <t xml:space="preserve"> http://www.ercot.com/publicrmc/pubreportexplorer.asp?report=ASDEPLOYMENTS</t>
    </r>
  </si>
  <si>
    <r>
      <t>TML Report Explorer Folder:</t>
    </r>
    <r>
      <rPr>
        <sz val="9"/>
        <rFont val="Calibri"/>
        <family val="2"/>
      </rPr>
      <t xml:space="preserve"> "Ancillary Services Extract"</t>
    </r>
  </si>
  <si>
    <r>
      <t>TML Report Explorer Folder:</t>
    </r>
    <r>
      <rPr>
        <sz val="9"/>
        <rFont val="Calibri"/>
        <family val="2"/>
      </rPr>
      <t xml:space="preserve"> "Backcasted Profiles Extract"
</t>
    </r>
    <r>
      <rPr>
        <u val="single"/>
        <sz val="9"/>
        <rFont val="Calibri"/>
        <family val="2"/>
      </rPr>
      <t>ERCOT.com:</t>
    </r>
    <r>
      <rPr>
        <sz val="9"/>
        <rFont val="Calibri"/>
        <family val="2"/>
      </rPr>
      <t xml:space="preserve"> https://pi.ercot.com/contentproxy/publicList?folder_id=10001721</t>
    </r>
  </si>
  <si>
    <r>
      <t>TML Report Explorer Folder:</t>
    </r>
    <r>
      <rPr>
        <sz val="9"/>
        <rFont val="Calibri"/>
        <family val="2"/>
      </rPr>
      <t xml:space="preserve"> "Bids and Schedules Extract"</t>
    </r>
  </si>
  <si>
    <r>
      <t>TML Report Explorer Folder:</t>
    </r>
    <r>
      <rPr>
        <sz val="9"/>
        <rFont val="Calibri"/>
        <family val="2"/>
      </rPr>
      <t xml:space="preserve"> "Unaccounted For Energy"</t>
    </r>
  </si>
  <si>
    <r>
      <t>TML Report Explorer Folder:</t>
    </r>
    <r>
      <rPr>
        <sz val="9"/>
        <rFont val="Calibri"/>
        <family val="2"/>
      </rPr>
      <t xml:space="preserve"> "Dayahead Report"
</t>
    </r>
    <r>
      <rPr>
        <u val="single"/>
        <sz val="9"/>
        <rFont val="Calibri"/>
        <family val="2"/>
      </rPr>
      <t>ERCOT.com:</t>
    </r>
    <r>
      <rPr>
        <sz val="9"/>
        <rFont val="Calibri"/>
        <family val="2"/>
      </rPr>
      <t xml:space="preserve"> http://www.ercot.com/publicrmc/pubreportexplorer.asp?report=DayAhead%20Report</t>
    </r>
  </si>
  <si>
    <r>
      <t>TML Report Explorer Folder:</t>
    </r>
    <r>
      <rPr>
        <sz val="9"/>
        <rFont val="Calibri"/>
        <family val="2"/>
      </rPr>
      <t xml:space="preserve"> "Default Profile ESIID"</t>
    </r>
  </si>
  <si>
    <r>
      <t>TML Report Explorer Folder:</t>
    </r>
    <r>
      <rPr>
        <sz val="9"/>
        <rFont val="Calibri"/>
        <family val="2"/>
      </rPr>
      <t xml:space="preserve"> "Load Estimation Counts"
</t>
    </r>
    <r>
      <rPr>
        <u val="single"/>
        <sz val="9"/>
        <rFont val="Calibri"/>
        <family val="2"/>
      </rPr>
      <t>ERCOT.com:</t>
    </r>
    <r>
      <rPr>
        <sz val="9"/>
        <rFont val="Calibri"/>
        <family val="2"/>
      </rPr>
      <t xml:space="preserve"> http://www.ercot.com/publicrmc/pubreportexplorer.asp?report=Energy%20Schedules</t>
    </r>
  </si>
  <si>
    <r>
      <t>TML Report Explorer Folder:</t>
    </r>
    <r>
      <rPr>
        <sz val="9"/>
        <rFont val="Calibri"/>
        <family val="2"/>
      </rPr>
      <t xml:space="preserve"> "ESIID Extract"</t>
    </r>
  </si>
  <si>
    <r>
      <t>TML Report Explorer Folder:</t>
    </r>
    <r>
      <rPr>
        <sz val="9"/>
        <rFont val="Calibri"/>
        <family val="2"/>
      </rPr>
      <t xml:space="preserve"> "Forecast Data Extract"</t>
    </r>
  </si>
  <si>
    <r>
      <t>TML Report Explorer Folder:</t>
    </r>
    <r>
      <rPr>
        <sz val="9"/>
        <rFont val="Calibri"/>
        <family val="2"/>
      </rPr>
      <t xml:space="preserve"> "Forecasted Profiles"
</t>
    </r>
    <r>
      <rPr>
        <u val="single"/>
        <sz val="9"/>
        <rFont val="Calibri"/>
        <family val="2"/>
      </rPr>
      <t>ERCOT.com:</t>
    </r>
    <r>
      <rPr>
        <sz val="9"/>
        <rFont val="Calibri"/>
        <family val="2"/>
      </rPr>
      <t xml:space="preserve"> https://pi.ercot.com/contentproxy/publicList?folder_id=10001775</t>
    </r>
  </si>
  <si>
    <r>
      <t>TML Report Explorer Folder:</t>
    </r>
    <r>
      <rPr>
        <sz val="9"/>
        <rFont val="Calibri"/>
        <family val="2"/>
      </rPr>
      <t xml:space="preserve"> "Forecasted Transmission Loss Factor"</t>
    </r>
  </si>
  <si>
    <r>
      <t>TML Report Explorer Folder:</t>
    </r>
    <r>
      <rPr>
        <sz val="9"/>
        <rFont val="Calibri"/>
        <family val="2"/>
      </rPr>
      <t xml:space="preserve"> "Generation"</t>
    </r>
  </si>
  <si>
    <t>Code issue related to populating CM Zone data in report data</t>
  </si>
  <si>
    <r>
      <t>TML Report Explorer Folder:</t>
    </r>
    <r>
      <rPr>
        <sz val="9"/>
        <rFont val="Calibri"/>
        <family val="2"/>
      </rPr>
      <t xml:space="preserve"> "Generation Outages"
</t>
    </r>
    <r>
      <rPr>
        <u val="single"/>
        <sz val="9"/>
        <rFont val="Calibri"/>
        <family val="2"/>
      </rPr>
      <t>ERCOT.com:</t>
    </r>
    <r>
      <rPr>
        <sz val="9"/>
        <rFont val="Calibri"/>
        <family val="2"/>
      </rPr>
      <t xml:space="preserve"> http://www.ercot.com/publicrmc/pubreportexplorer.asp?report=Generation%20Outages</t>
    </r>
  </si>
  <si>
    <r>
      <t>TML Report Explorer Folder:</t>
    </r>
    <r>
      <rPr>
        <sz val="9"/>
        <rFont val="Calibri"/>
        <family val="2"/>
      </rPr>
      <t xml:space="preserve"> "IDR Protocol Compliance"
</t>
    </r>
    <r>
      <rPr>
        <u val="single"/>
        <sz val="9"/>
        <rFont val="Calibri"/>
        <family val="2"/>
      </rPr>
      <t>ERCOT.com:</t>
    </r>
    <r>
      <rPr>
        <sz val="9"/>
        <rFont val="Calibri"/>
        <family val="2"/>
      </rPr>
      <t xml:space="preserve"> http://www.ercot.com/publicrmc/pubreportexplorer.asp?report=IDR%20Protocol%20Compliance</t>
    </r>
  </si>
  <si>
    <r>
      <t>TML Report Explorer Folder:</t>
    </r>
    <r>
      <rPr>
        <sz val="9"/>
        <rFont val="Calibri"/>
        <family val="2"/>
      </rPr>
      <t xml:space="preserve"> "IDR Requirement"</t>
    </r>
  </si>
  <si>
    <r>
      <t>TML Report Explorer Folder:</t>
    </r>
    <r>
      <rPr>
        <sz val="9"/>
        <rFont val="Calibri"/>
        <family val="2"/>
      </rPr>
      <t xml:space="preserve"> "Individual AS Bid Information"
</t>
    </r>
    <r>
      <rPr>
        <u val="single"/>
        <sz val="9"/>
        <rFont val="Calibri"/>
        <family val="2"/>
      </rPr>
      <t>ERCOT.com:</t>
    </r>
    <r>
      <rPr>
        <sz val="9"/>
        <rFont val="Calibri"/>
        <family val="2"/>
      </rPr>
      <t xml:space="preserve"> http://www.ercot.com/publicrmc/pubreportexplorer.asp?report=Individual%20AS%20Bid%20Information%20</t>
    </r>
  </si>
  <si>
    <r>
      <t>TML Report Explorer Folder:</t>
    </r>
    <r>
      <rPr>
        <sz val="9"/>
        <rFont val="Calibri"/>
        <family val="2"/>
      </rPr>
      <t xml:space="preserve"> "Individual BES Bid Information"
</t>
    </r>
    <r>
      <rPr>
        <u val="single"/>
        <sz val="9"/>
        <rFont val="Calibri"/>
        <family val="2"/>
      </rPr>
      <t>ERCOT.com:</t>
    </r>
    <r>
      <rPr>
        <sz val="9"/>
        <rFont val="Calibri"/>
        <family val="2"/>
      </rPr>
      <t xml:space="preserve"> http://www.ercot.com/publicrmc/pubreportexplorer.asp?report=Individual%20BES%20Bid%20Information%20(Apr%202003%20and%20after)</t>
    </r>
  </si>
  <si>
    <r>
      <t>TML Report Explorer Folder:</t>
    </r>
    <r>
      <rPr>
        <sz val="9"/>
        <rFont val="Calibri"/>
        <family val="2"/>
      </rPr>
      <t xml:space="preserve"> "Individual RPRS Bid Information"
</t>
    </r>
    <r>
      <rPr>
        <u val="single"/>
        <sz val="9"/>
        <rFont val="Calibri"/>
        <family val="2"/>
      </rPr>
      <t>ERCOT.com:</t>
    </r>
    <r>
      <rPr>
        <sz val="9"/>
        <rFont val="Calibri"/>
        <family val="2"/>
      </rPr>
      <t xml:space="preserve"> http://www.ercot.com/publicrmc/pubreportexplorer.asp?report=Individual%20RPRS%20Bid%20Information%20(Apr%202003%20and%20after)</t>
    </r>
  </si>
  <si>
    <r>
      <t>TML Report Explorer Folder:</t>
    </r>
    <r>
      <rPr>
        <sz val="9"/>
        <rFont val="Calibri"/>
        <family val="2"/>
      </rPr>
      <t xml:space="preserve"> "Load Estimation Counts"</t>
    </r>
    <r>
      <rPr>
        <u val="single"/>
        <sz val="9"/>
        <rFont val="Calibri"/>
        <family val="2"/>
      </rPr>
      <t xml:space="preserve">
ERCOT.com:</t>
    </r>
    <r>
      <rPr>
        <sz val="9"/>
        <rFont val="Calibri"/>
        <family val="2"/>
      </rPr>
      <t xml:space="preserve"> http://www.ercot.com/publicrmc/pubreportexplorer.asp?report=Load%20Estimation%20Counts</t>
    </r>
  </si>
  <si>
    <r>
      <t>TML Report Explorer Folder:</t>
    </r>
    <r>
      <rPr>
        <sz val="9"/>
        <rFont val="Calibri"/>
        <family val="2"/>
      </rPr>
      <t xml:space="preserve"> "Load Estimation Volumes"
</t>
    </r>
    <r>
      <rPr>
        <u val="single"/>
        <sz val="9"/>
        <rFont val="Calibri"/>
        <family val="2"/>
      </rPr>
      <t>ERCOT.com:</t>
    </r>
    <r>
      <rPr>
        <sz val="9"/>
        <rFont val="Calibri"/>
        <family val="2"/>
      </rPr>
      <t xml:space="preserve"> http://www.ercot.com/publicrmc/pubreportexplorer.asp?report=Load%20Estimation%20Volume</t>
    </r>
  </si>
  <si>
    <r>
      <t>TML Report Explorer Folder:</t>
    </r>
    <r>
      <rPr>
        <sz val="9"/>
        <rFont val="Calibri"/>
        <family val="2"/>
      </rPr>
      <t xml:space="preserve"> "Load Extract"</t>
    </r>
  </si>
  <si>
    <r>
      <t>TML Report Explorer Folder:</t>
    </r>
    <r>
      <rPr>
        <sz val="9"/>
        <rFont val="Calibri"/>
        <family val="2"/>
      </rPr>
      <t xml:space="preserve"> "Mapping Status Reject Report"</t>
    </r>
  </si>
  <si>
    <r>
      <t>TML Report Explorer Folder:</t>
    </r>
    <r>
      <rPr>
        <sz val="9"/>
        <rFont val="Calibri"/>
        <family val="2"/>
      </rPr>
      <t xml:space="preserve"> "Market Information Extract"
</t>
    </r>
    <r>
      <rPr>
        <u val="single"/>
        <sz val="9"/>
        <rFont val="Calibri"/>
        <family val="2"/>
      </rPr>
      <t>ERCOT.com:</t>
    </r>
    <r>
      <rPr>
        <sz val="9"/>
        <rFont val="Calibri"/>
        <family val="2"/>
      </rPr>
      <t xml:space="preserve"> http://www.ercot.com/publicrmc/pubreportexplorer.asp?report=Market%20Information%20Extract</t>
    </r>
  </si>
  <si>
    <r>
      <t>TML Report Explorer Folder:</t>
    </r>
    <r>
      <rPr>
        <sz val="9"/>
        <rFont val="Calibri"/>
        <family val="2"/>
      </rPr>
      <t xml:space="preserve"> "Market Shadow Prices Extract"</t>
    </r>
  </si>
  <si>
    <r>
      <t>TML Report Explorer Folder:</t>
    </r>
    <r>
      <rPr>
        <sz val="9"/>
        <rFont val="Calibri"/>
        <family val="2"/>
      </rPr>
      <t xml:space="preserve"> "MIMO Exceptions"</t>
    </r>
  </si>
  <si>
    <r>
      <t>TML Report Explorer Folder:</t>
    </r>
    <r>
      <rPr>
        <sz val="9"/>
        <rFont val="Calibri"/>
        <family val="2"/>
      </rPr>
      <t xml:space="preserve"> "Missing 867 Report"</t>
    </r>
  </si>
  <si>
    <r>
      <t>Identifies ESI IDs for which ERCOT has not received consumption data for thirty-eight (38) days ago.</t>
    </r>
    <r>
      <rPr>
        <i/>
        <sz val="9"/>
        <rFont val="Calibri"/>
        <family val="2"/>
      </rPr>
      <t xml:space="preserve">  </t>
    </r>
    <r>
      <rPr>
        <sz val="9"/>
        <rFont val="Calibri"/>
        <family val="2"/>
      </rPr>
      <t>Market Participants should use this report to identify situations where consumption data has not been supplied to ERCOT.</t>
    </r>
  </si>
  <si>
    <r>
      <t>TML Report Explorer Folder:</t>
    </r>
    <r>
      <rPr>
        <sz val="9"/>
        <rFont val="Calibri"/>
        <family val="2"/>
      </rPr>
      <t xml:space="preserve"> "Missing Consumption Report"</t>
    </r>
  </si>
  <si>
    <r>
      <t>TML Report Explorer Folder:</t>
    </r>
    <r>
      <rPr>
        <sz val="9"/>
        <rFont val="Calibri"/>
        <family val="2"/>
      </rPr>
      <t xml:space="preserve"> "Pending CWE Report"</t>
    </r>
  </si>
  <si>
    <r>
      <t>ERCOT</t>
    </r>
    <r>
      <rPr>
        <b/>
        <sz val="9"/>
        <rFont val="Calibri"/>
        <family val="2"/>
      </rPr>
      <t xml:space="preserve"> </t>
    </r>
    <r>
      <rPr>
        <sz val="9"/>
        <rFont val="Calibri"/>
        <family val="2"/>
      </rPr>
      <t>Retail 101</t>
    </r>
  </si>
  <si>
    <r>
      <t>TML Report Explorer Folder:</t>
    </r>
    <r>
      <rPr>
        <sz val="9"/>
        <rFont val="Calibri"/>
        <family val="2"/>
      </rPr>
      <t xml:space="preserve"> "Load Loss"</t>
    </r>
  </si>
  <si>
    <r>
      <t>TML Report Explorer Folder:</t>
    </r>
    <r>
      <rPr>
        <sz val="9"/>
        <rFont val="Calibri"/>
        <family val="2"/>
      </rPr>
      <t xml:space="preserve"> "Public Reference Data Extract"</t>
    </r>
  </si>
  <si>
    <r>
      <t>TML Report Explorer Folder:</t>
    </r>
    <r>
      <rPr>
        <sz val="9"/>
        <rFont val="Calibri"/>
        <family val="2"/>
      </rPr>
      <t xml:space="preserve"> "Non relational Recorder Extract"</t>
    </r>
  </si>
  <si>
    <r>
      <t>TML Report Explorer Folder:</t>
    </r>
    <r>
      <rPr>
        <sz val="9"/>
        <rFont val="Calibri"/>
        <family val="2"/>
      </rPr>
      <t xml:space="preserve"> "Resource ID Extract"</t>
    </r>
  </si>
  <si>
    <r>
      <t>TML Report Explorer Folder:</t>
    </r>
    <r>
      <rPr>
        <sz val="9"/>
        <rFont val="Calibri"/>
        <family val="2"/>
      </rPr>
      <t xml:space="preserve"> "Resource Plan Details"
</t>
    </r>
    <r>
      <rPr>
        <u val="single"/>
        <sz val="9"/>
        <rFont val="Calibri"/>
        <family val="2"/>
      </rPr>
      <t>ERCOT.com:</t>
    </r>
    <r>
      <rPr>
        <sz val="9"/>
        <rFont val="Calibri"/>
        <family val="2"/>
      </rPr>
      <t xml:space="preserve"> http://www.ercot.com/publicrmc/pubreportexplorer.asp?report=resource%20plan%20details</t>
    </r>
  </si>
  <si>
    <r>
      <t xml:space="preserve">TML Report Explorer Folder: </t>
    </r>
    <r>
      <rPr>
        <sz val="9"/>
        <rFont val="Calibri"/>
        <family val="2"/>
      </rPr>
      <t>"Settlement &amp; Billing Extract"</t>
    </r>
  </si>
  <si>
    <r>
      <t>TML Report Explorer Folder:</t>
    </r>
    <r>
      <rPr>
        <sz val="9"/>
        <rFont val="Calibri"/>
        <family val="2"/>
      </rPr>
      <t xml:space="preserve"> "Settlement Input Data Extract"</t>
    </r>
  </si>
  <si>
    <r>
      <t>TML Report Explorer Folder:</t>
    </r>
    <r>
      <rPr>
        <sz val="9"/>
        <rFont val="Calibri"/>
        <family val="2"/>
      </rPr>
      <t xml:space="preserve"> "Service Orders"
</t>
    </r>
  </si>
  <si>
    <r>
      <t>ERCOT.com:</t>
    </r>
    <r>
      <rPr>
        <sz val="9"/>
        <rFont val="Calibri"/>
        <family val="2"/>
      </rPr>
      <t xml:space="preserve"> http://www.ercot.com/mktinfo/retail/index.html</t>
    </r>
  </si>
  <si>
    <r>
      <t>TML Report Explorer Folder:</t>
    </r>
    <r>
      <rPr>
        <sz val="9"/>
        <rFont val="Calibri"/>
        <family val="2"/>
      </rPr>
      <t xml:space="preserve"> "TDSP ESIID Report"
</t>
    </r>
    <r>
      <rPr>
        <u val="single"/>
        <sz val="9"/>
        <rFont val="Calibri"/>
        <family val="2"/>
      </rPr>
      <t>ERCOT.com:</t>
    </r>
    <r>
      <rPr>
        <sz val="9"/>
        <rFont val="Calibri"/>
        <family val="2"/>
      </rPr>
      <t xml:space="preserve"> http://www.ercot.com/publicrmc/pubreportexplorer.asp?report=TDSP%20Esiid%20Reports</t>
    </r>
  </si>
  <si>
    <r>
      <t>TML Report Explorer Folder:</t>
    </r>
    <r>
      <rPr>
        <sz val="9"/>
        <rFont val="Calibri"/>
        <family val="2"/>
      </rPr>
      <t xml:space="preserve"> "Responsiveness Change"</t>
    </r>
  </si>
  <si>
    <r>
      <t>TML Report Explorer Folder:</t>
    </r>
    <r>
      <rPr>
        <sz val="9"/>
        <rFont val="Calibri"/>
        <family val="2"/>
      </rPr>
      <t xml:space="preserve"> "WS and NWS IDR Proxy Dates"</t>
    </r>
  </si>
  <si>
    <r>
      <t>ERCOT.com</t>
    </r>
    <r>
      <rPr>
        <sz val="10"/>
        <rFont val="Calibri"/>
        <family val="2"/>
      </rPr>
      <t xml:space="preserve">
https://pi.ercot.com/contentproxy/publicList?folder_id=10001685</t>
    </r>
  </si>
  <si>
    <t>Name of the Report</t>
  </si>
  <si>
    <t xml:space="preserve">ERCOT URL </t>
  </si>
  <si>
    <t>3/10 - 3/21</t>
  </si>
  <si>
    <t>M-X062708-01</t>
  </si>
  <si>
    <t>Due to an infrastructure component the extract has not been posted in time</t>
  </si>
  <si>
    <t>Extract has been posted past 6:00 AM</t>
  </si>
  <si>
    <t>Report explorer/API was not available</t>
  </si>
  <si>
    <t>Extract has been reposted</t>
  </si>
  <si>
    <t>ERCOT’s Texas Market Link (TML) Report Explorer Application Programming Interface (API) was unavailable on Sunday, June 22, 2008 from 2:55 PM to 4:00 PM.</t>
  </si>
  <si>
    <t>Refresh Rate</t>
  </si>
  <si>
    <t>Ancillary Service Bid Requests</t>
  </si>
  <si>
    <t>http://mospublic.ercot.com/ercot/jsp/ancillary_service_requests.jsp</t>
  </si>
  <si>
    <t>24 Hours</t>
  </si>
  <si>
    <t>Ancillary Services Market Clearing Prices</t>
  </si>
  <si>
    <t>reparsed afffected data</t>
  </si>
  <si>
    <t xml:space="preserve">Replaced the switch hardware. </t>
  </si>
  <si>
    <t>7:20PM</t>
  </si>
  <si>
    <t xml:space="preserve">Aging hardware that is no longer supporrted by the vendor. </t>
  </si>
  <si>
    <t>Switch hardware failure.</t>
  </si>
  <si>
    <t>Emergency Maintenance Outage - Correct a network switch  single point of failure.</t>
  </si>
  <si>
    <t>M-A072209-04</t>
  </si>
  <si>
    <t>Due to a batch overrun prior to the start of the planned maintenance outage, the outage started late and was caused to run over the prescribed window.</t>
  </si>
  <si>
    <t>6:30AM</t>
  </si>
  <si>
    <t>1:45PM</t>
  </si>
  <si>
    <t>11:19PM</t>
  </si>
  <si>
    <t>3:50AM</t>
  </si>
  <si>
    <t>Users were experiencing either slow response or connection timeout messages when accessing the “Submit Transaction”, "Find ESIID", and “Find Transaction” functions from the Retail TML website. </t>
  </si>
  <si>
    <t>M-A081009-01</t>
  </si>
  <si>
    <t xml:space="preserve">R-A081009-01   </t>
  </si>
  <si>
    <t>The ERCOT planned maintenance outage completed at approximately 10:12 PM.</t>
  </si>
  <si>
    <t>This outage was due to a hardware failure caused by a configuration issue as a result of scheduled maintenance. The configuration issue cascaded through the network causing an unexpected outage.</t>
  </si>
  <si>
    <r>
      <t>ERCOT’s</t>
    </r>
    <r>
      <rPr>
        <sz val="12"/>
        <rFont val="Arial"/>
        <family val="2"/>
      </rPr>
      <t xml:space="preserve"> </t>
    </r>
    <r>
      <rPr>
        <sz val="12"/>
        <color indexed="8"/>
        <rFont val="Arial"/>
        <family val="2"/>
      </rPr>
      <t xml:space="preserve">retail processing systems </t>
    </r>
    <r>
      <rPr>
        <sz val="12"/>
        <rFont val="Arial"/>
        <family val="2"/>
      </rPr>
      <t xml:space="preserve">experienced an outage in service </t>
    </r>
    <r>
      <rPr>
        <sz val="12"/>
        <color indexed="8"/>
        <rFont val="Arial"/>
        <family val="2"/>
      </rPr>
      <t>from 11</t>
    </r>
    <r>
      <rPr>
        <sz val="12"/>
        <rFont val="Arial"/>
        <family val="2"/>
      </rPr>
      <t>:</t>
    </r>
    <r>
      <rPr>
        <sz val="12"/>
        <color indexed="8"/>
        <rFont val="Arial"/>
        <family val="2"/>
      </rPr>
      <t>19</t>
    </r>
    <r>
      <rPr>
        <sz val="12"/>
        <rFont val="Arial"/>
        <family val="2"/>
      </rPr>
      <t xml:space="preserve"> PM</t>
    </r>
    <r>
      <rPr>
        <sz val="12"/>
        <color indexed="8"/>
        <rFont val="Arial"/>
        <family val="2"/>
      </rPr>
      <t xml:space="preserve"> Sunday, August 9, 2009 to </t>
    </r>
    <r>
      <rPr>
        <sz val="12"/>
        <rFont val="Arial"/>
        <family val="2"/>
      </rPr>
      <t>3:5</t>
    </r>
    <r>
      <rPr>
        <sz val="12"/>
        <color indexed="8"/>
        <rFont val="Arial"/>
        <family val="2"/>
      </rPr>
      <t>0</t>
    </r>
    <r>
      <rPr>
        <sz val="12"/>
        <rFont val="Arial"/>
        <family val="2"/>
      </rPr>
      <t xml:space="preserve"> AM on </t>
    </r>
    <r>
      <rPr>
        <sz val="12"/>
        <color indexed="8"/>
        <rFont val="Arial"/>
        <family val="2"/>
      </rPr>
      <t>Monday</t>
    </r>
    <r>
      <rPr>
        <sz val="12"/>
        <rFont val="Arial"/>
        <family val="2"/>
      </rPr>
      <t xml:space="preserve">, </t>
    </r>
    <r>
      <rPr>
        <sz val="12"/>
        <color indexed="8"/>
        <rFont val="Arial"/>
        <family val="2"/>
      </rPr>
      <t>August 10</t>
    </r>
    <r>
      <rPr>
        <sz val="12"/>
        <rFont val="Arial"/>
        <family val="2"/>
      </rPr>
      <t>, 2009.  </t>
    </r>
  </si>
  <si>
    <t xml:space="preserve">The root cause was slow database performance as a result of updated database statistics. </t>
  </si>
  <si>
    <t>As of 1:45 PM, ERCOT has rolled-back the updated database statistics and the performance has returned to normal. </t>
  </si>
  <si>
    <t>Updated Hardware configuration and recycled components</t>
  </si>
  <si>
    <t>Retail API  / Report Explorer</t>
  </si>
  <si>
    <t>9:01PM</t>
  </si>
  <si>
    <t>10:13PM</t>
  </si>
  <si>
    <t>2009 TML Report Explorer Application Availability</t>
  </si>
  <si>
    <t>11:11AM</t>
  </si>
  <si>
    <t>12:20PM</t>
  </si>
  <si>
    <t>Affected the TML application, most specifically, the Submit Transaction, Find ESIID, and Find Transaction functions. TML was unavailable from 11:11 AM to 11:33 AM. TML Find ESIID ID and Find Transactions were not available until 12:20 PM.</t>
  </si>
  <si>
    <t xml:space="preserve">Enterprise Application Integration (EAI) server became unresponsive </t>
  </si>
  <si>
    <t>The Report Explorer application experienced an unplanned outage from approximately 7:00 PM on Friday, September 11, 2009 to 1:22 AM on Saturday, September 12, 2009.</t>
  </si>
  <si>
    <t>1:22AM</t>
  </si>
  <si>
    <t>The root cause has determined to be the addition of scheduled jobs running on the hardware consuming the available resources. Additional resources were added to accommodate the increased demand.</t>
  </si>
  <si>
    <t>Hardwire NICS to bypass the shared server devices. Adjust schedules accordingly.</t>
  </si>
  <si>
    <t>Restart server and services.</t>
  </si>
  <si>
    <t xml:space="preserve">09/18/2009 - will be the first test of the new wiring and schedules to verify changes in production setting. </t>
  </si>
  <si>
    <t>R-A090209-01, 02</t>
  </si>
  <si>
    <t>R-A091309-01, 02</t>
  </si>
  <si>
    <t>M-A092909-01</t>
  </si>
  <si>
    <t>1:00PM</t>
  </si>
  <si>
    <t>1:35PM</t>
  </si>
  <si>
    <t xml:space="preserve">Uknown at this time. Messaging service  went unresponsive. Service was not accepting anymore connections or logins. </t>
  </si>
  <si>
    <t>Restarted messaging service..</t>
  </si>
  <si>
    <t>Added additional 'heartbeat' type messages from external source through messaging service to provide early detection to prevent extended duration of outage.</t>
  </si>
  <si>
    <t xml:space="preserve">ERCOT experienced an Enterprise Application Integration (EAI) failure, causing several applications to become unresponsive. Affected the Submit Transaction, Find ESIID, and Find Transaction functions of TML. </t>
  </si>
  <si>
    <t xml:space="preserve">M-A101209-01 </t>
  </si>
  <si>
    <t>A web server was rebooted to restore the site, but the root cause has not yet been determined.</t>
  </si>
  <si>
    <t>Unknown</t>
  </si>
  <si>
    <t>Rebooted server</t>
  </si>
  <si>
    <t xml:space="preserve">R-B100209-01 </t>
  </si>
  <si>
    <t xml:space="preserve">ESIID Usage and Service History Extract. </t>
  </si>
  <si>
    <t xml:space="preserve">ERCOT has created a ESIIDUSAGE_DELETE file which contains all delete records from 10/01/2008 to current date. This Supplemental ESIID Service History &amp; Usage Extract includes the records with the corrected ESIIDUSAGE_DELETE.SRC_TIMESTAMP. Market participants should use their typical delete processing to process this file. </t>
  </si>
  <si>
    <t>Intermittent discrepancy between the ESIIDUSAGE.TIMESTAMP record value and the corresponding ESIIDUSAGE_DELETE.SRC_TIMESTAMP record value on the ESIID Usage and Service History Extract affecting  the ESIIDUSAGE_DELETE table. This issue resulted in a timing  difference between the timestamp included in the ESIIDUSAGE_DELETE varying one second from the timestamp included in the ESIIDUSAGE file. The ESIID Service History and Usage Extracts posted included all ESIIDUSAGE_DELETE records for 10/01/2008 to current date, including the records with the corrected ESIIDUSAGE_DELETE.SRC_TIMESTAMP. The extract logic has been updated to provide the same database timestamp between a record received in ESIIDUSAGE and a delete record received in ESIIDUSAGE_DELETE.</t>
  </si>
  <si>
    <t>The root cause was due to the ESIIDUSAGE.TIMESTAMP field and ESIIDUSAGE_DELETE.SRC_TIMESTAMP field not being populated in the extract using the same database field.  The daily extract logic has been modified to continue to send the ESIIDUSAGE_DELETE.TIMESTAMP based on the same database field being sent in the ESIIDUSAGE.TIMESTAMP field.</t>
  </si>
  <si>
    <t xml:space="preserve">W-A111209-01 </t>
  </si>
  <si>
    <t>There was a formatting issue with the Initial Settlement Statements for Operating Day November 1, 2009.  On the Settlement Statement details page there was an error with the time stamps.  All time stamps are missing the extra intervals to account for the DST time change.</t>
  </si>
  <si>
    <t xml:space="preserve">Market Participants that had significant issues with the statements were encouraged to contact ERCOT if assistance is needed to work around the issue. </t>
  </si>
  <si>
    <t>ERCOT will address the DST timestamp issue before March 14th, 2010 (next DST)</t>
  </si>
  <si>
    <t>M-C121409-01</t>
  </si>
  <si>
    <t xml:space="preserve">The Load Estimation Counts and Load Estimation Volume for trade dates of June 12, 2009 and October 13, 2009 will not be available. </t>
  </si>
  <si>
    <t>The extracts cannot be reproduced for the trade dates in question.</t>
  </si>
  <si>
    <t>9:55AM</t>
  </si>
  <si>
    <t>10:20AM</t>
  </si>
  <si>
    <t>Components were cycled to resolve the issue</t>
  </si>
  <si>
    <t>Degradation</t>
  </si>
  <si>
    <t xml:space="preserve">M-A121009-02  </t>
  </si>
  <si>
    <r>
      <t>ERCOT’s Texas Market Link (TML) application experienced an outage on</t>
    </r>
    <r>
      <rPr>
        <sz val="12"/>
        <color indexed="10"/>
        <rFont val="Arial"/>
        <family val="2"/>
      </rPr>
      <t xml:space="preserve"> </t>
    </r>
    <r>
      <rPr>
        <sz val="12"/>
        <rFont val="Arial"/>
        <family val="2"/>
      </rPr>
      <t xml:space="preserve">December 9, 2009 from 3:51 PM to 9:02 PM.  </t>
    </r>
  </si>
  <si>
    <t>9:02PM</t>
  </si>
  <si>
    <t>3:51PM</t>
  </si>
  <si>
    <t>Report Explorer/API</t>
  </si>
  <si>
    <t>R-B120909-01</t>
  </si>
  <si>
    <t>R-A120809-01</t>
  </si>
  <si>
    <t>Due to a hardware configuration issue from the weekend maintenance.</t>
  </si>
  <si>
    <t>All reports have posted to Market Participants’ FTP sites.</t>
  </si>
  <si>
    <t>The Supplemental AMS Interval Data Extract for Tuesday, December 8, 2009, posted out of protocol.</t>
  </si>
  <si>
    <t>The Supplemental AMS Interval Data Extract for December 8, 2009 was posted on ERCOT’s Texas Market Link application at approximately 2:23 AM on December 9, 2009.</t>
  </si>
  <si>
    <r>
      <t xml:space="preserve">The completed Supplemental AMS Interval Data Extract </t>
    </r>
    <r>
      <rPr>
        <sz val="12"/>
        <color indexed="8"/>
        <rFont val="Arial"/>
        <family val="2"/>
      </rPr>
      <t>should have</t>
    </r>
    <r>
      <rPr>
        <sz val="10"/>
        <color indexed="12"/>
        <rFont val="Arial"/>
        <family val="2"/>
      </rPr>
      <t> </t>
    </r>
    <r>
      <rPr>
        <sz val="12"/>
        <rFont val="Arial"/>
        <family val="2"/>
      </rPr>
      <t>posted by midnight on December 8, 2009.</t>
    </r>
  </si>
  <si>
    <t>Supplemental AMS Interval Data</t>
  </si>
  <si>
    <t>Load Estimation</t>
  </si>
  <si>
    <t xml:space="preserve">ERCOT has experienced a delay in posting the 867_03 activity reports for Monday, December 7, 2009. These reports were posted on Tuesday, December 8, 2009. </t>
  </si>
  <si>
    <t>867_03 Activity Reports</t>
  </si>
  <si>
    <t>ERCOT is planning to update the Screenscraping Terms of Use to include affected areas.</t>
  </si>
  <si>
    <t xml:space="preserve">TML errors were encountered because of screenscraping processes created by an MP. </t>
  </si>
  <si>
    <t>ERCOT contacted the MP and blocked their traffic until the issue was resolved the next morning.</t>
  </si>
  <si>
    <t>11:40am</t>
  </si>
  <si>
    <t>10:48am</t>
  </si>
  <si>
    <t xml:space="preserve">Users have been receiving intermittent errors accessing the Report Explorer GUI </t>
  </si>
  <si>
    <t>W-A0111110-01</t>
  </si>
  <si>
    <t>SNB</t>
  </si>
  <si>
    <t xml:space="preserve">The completed Settlements and Billing Extracts were posted at approximately 11:17 AM on January 9, 2010.   </t>
  </si>
  <si>
    <r>
      <t>The Settlements and Billing Extracts for Wednesday, January 6, 2010 were posted with missing public data files.</t>
    </r>
    <r>
      <rPr>
        <sz val="12"/>
        <rFont val="Times New Roman"/>
        <family val="1"/>
      </rPr>
      <t xml:space="preserve"> The affected operating days within these extracts were July 6, 2009, November 6, 2009 and December 25, 2009. The Settlements and Billing Extracts that were posted on January 6, 2010 have been removed from The Texas Market Link (TML). </t>
    </r>
  </si>
  <si>
    <t xml:space="preserve">M-A012610-01 </t>
  </si>
  <si>
    <t>Forecasted Load Profiles posted late for January 24, 2010</t>
  </si>
  <si>
    <t>FC Load Profiles</t>
  </si>
  <si>
    <t>2010 TML Report Explorer Application Availability</t>
  </si>
  <si>
    <t>2010 Retail API Availability</t>
  </si>
  <si>
    <t>Due to a Settlements backout and rerun of batchdate 01/02/2010 the SNB_Daily extract required a manual run. During modified run of SNB_Daily, the required delta timestamp was automatically reverted by the DB trigger, which caused the extract to return incomplete data.</t>
  </si>
  <si>
    <t xml:space="preserve">Due to system maintenance on January 24, 2010, the Forecasted Load Profiles were not posted by 10:00 AM as required by Protocol Section 18.3.3. </t>
  </si>
  <si>
    <t>The Forecasted Load Profiles were posted at 3:03 PM on January 25, 2010.</t>
  </si>
  <si>
    <t>R-A021110</t>
  </si>
  <si>
    <t>The ESI ID Service History and Usage Extracts posted today, February 11, 2010, were incorrect and have been removed from Texas Market Link (TML).</t>
  </si>
  <si>
    <t>ESI ID Service History and Usage  were posted with IDR Required data files (LSCHANNELCUTHEADER. LSCHANNELCUTDATA and LSCHANNELCUTHEADER_DELETE) which are now included in the Supplemental IDR Required Interval Data Extract. Therefore, the ESI ID Service History and Usage Extracts posted today were incorrect and have been removed from Texas Market Link (TML).</t>
  </si>
  <si>
    <t xml:space="preserve">Corrected ESI ID Service History and Usage Extracts were posted to the Texas Market Link (TML) at 1:48 PM February 11, 2010. </t>
  </si>
  <si>
    <t>The ESI ID Service History and Usage Extract that was posted on November 16, 2009 included 154 IDR Required interval data records that spanned DST trade date November 1, 2009 that were incorrect.</t>
  </si>
  <si>
    <t>R-A021210</t>
  </si>
  <si>
    <t>ESIID Service History</t>
  </si>
  <si>
    <t xml:space="preserve">As the IDR Required interval data is now included in the Supplemental IDR Required Interval Data Extract, ERCOT posted another Supplemental IDR Required Interval Data Extract today, February 12, 2010, with the corrected data for the 15 Market Participants that had received incorrect data in November. </t>
  </si>
  <si>
    <t>M-A020410</t>
  </si>
  <si>
    <t>As part of a data cleanup prior to Nodal Market implementation, ERCOT changed the folder names for Market Participants in the Texas Market Link (TML) to align with the currently registered names. For some Market Participants this may have resulted in a change in the name of one component of their downloaded extract file names. Extract file data is not affected by this change.</t>
  </si>
  <si>
    <t>The only component that changed was the Entity Name, which was changed to align with the current registered name of the Market Participant in the registration system.</t>
  </si>
  <si>
    <t>The file naming convention for extract files is as follows:                                               Rpt&lt;Entity Name&gt;&lt;Extract Name&gt;&lt;Date Time of Extract&gt;&lt;Extract Type&gt;.&lt;File Type&gt;</t>
  </si>
  <si>
    <t>java code errors within the calendar object in the 10g jvm cause Zonal UTIL Parser to malform 154 IDR DST records.</t>
  </si>
  <si>
    <t>ERCOT DIA group performs folder name synch up within MIR database (Report Explorer)</t>
  </si>
  <si>
    <t>Tibco found the http thread receive threshold limit was set to 10, instead of 25 as on the sending end.  Also DBAs ran some usage statistics on some system tables.</t>
  </si>
  <si>
    <t>M-A030210-01,02</t>
  </si>
  <si>
    <t>7:37PM</t>
  </si>
  <si>
    <t>9:20PM</t>
  </si>
  <si>
    <t xml:space="preserve">ERCOT’s Texas Market Link (TML) application experienced an unplanned outage </t>
  </si>
  <si>
    <t>Hardware failure</t>
  </si>
  <si>
    <t>Network configuration changes were needed to bring the systems back up.</t>
  </si>
  <si>
    <t>No</t>
  </si>
  <si>
    <t xml:space="preserve">R-A032210-01 </t>
  </si>
  <si>
    <t>AMS Interval</t>
  </si>
  <si>
    <t xml:space="preserve">The Supplemental AMS Interval Data Extracts for Saturday March 20, 2010 were posted out of protocol. </t>
  </si>
  <si>
    <t>The completed Supplemental AMS Interval Data Extracts for March 20, 2010 were posted on TML at approximately 2:07 AM on March 21, 2010.</t>
  </si>
  <si>
    <t xml:space="preserve">The extract job ran longer than usual. </t>
  </si>
  <si>
    <t xml:space="preserve">Tuned code and the extract job is now running much faster.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</si>
</sst>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m/dd/yy;@"/>
    <numFmt numFmtId="166" formatCode="m/d;@"/>
    <numFmt numFmtId="167" formatCode="[$-409]h:mm\ AM/PM;@"/>
    <numFmt numFmtId="168" formatCode="[m]"/>
    <numFmt numFmtId="169" formatCode="&quot;Yes&quot;;&quot;Yes&quot;;&quot;No&quot;"/>
    <numFmt numFmtId="170" formatCode="&quot;True&quot;;&quot;True&quot;;&quot;False&quot;"/>
    <numFmt numFmtId="171" formatCode="&quot;On&quot;;&quot;On&quot;;&quot;Off&quot;"/>
    <numFmt numFmtId="172" formatCode="[$€-2]\ #,##0.00_);[Red]\([$€-2]\ #,##0.00\)"/>
  </numFmts>
  <fonts count="80">
    <font>
      <sz val="10"/>
      <name val="Arial"/>
      <family val="0"/>
    </font>
    <font>
      <sz val="11"/>
      <color indexed="8"/>
      <name val="Calibri"/>
      <family val="2"/>
    </font>
    <font>
      <b/>
      <sz val="10"/>
      <name val="Arial"/>
      <family val="2"/>
    </font>
    <font>
      <u val="single"/>
      <sz val="10"/>
      <color indexed="12"/>
      <name val="Arial"/>
      <family val="2"/>
    </font>
    <font>
      <b/>
      <sz val="10"/>
      <color indexed="9"/>
      <name val="Arial"/>
      <family val="2"/>
    </font>
    <font>
      <sz val="10"/>
      <color indexed="8"/>
      <name val="Arial"/>
      <family val="2"/>
    </font>
    <font>
      <b/>
      <sz val="14"/>
      <color indexed="10"/>
      <name val="Arial"/>
      <family val="2"/>
    </font>
    <font>
      <b/>
      <i/>
      <sz val="18"/>
      <color indexed="18"/>
      <name val="Arial"/>
      <family val="2"/>
    </font>
    <font>
      <b/>
      <sz val="8"/>
      <color indexed="8"/>
      <name val="Verdana"/>
      <family val="2"/>
    </font>
    <font>
      <sz val="8"/>
      <color indexed="8"/>
      <name val="Verdana"/>
      <family val="2"/>
    </font>
    <font>
      <b/>
      <sz val="8"/>
      <color indexed="9"/>
      <name val="Verdana"/>
      <family val="2"/>
    </font>
    <font>
      <sz val="8"/>
      <name val="Arial"/>
      <family val="2"/>
    </font>
    <font>
      <b/>
      <sz val="12"/>
      <name val="Arial"/>
      <family val="2"/>
    </font>
    <font>
      <b/>
      <i/>
      <sz val="10"/>
      <name val="Arial"/>
      <family val="2"/>
    </font>
    <font>
      <sz val="12"/>
      <name val="Arial"/>
      <family val="2"/>
    </font>
    <font>
      <b/>
      <sz val="16"/>
      <name val="Arial"/>
      <family val="2"/>
    </font>
    <font>
      <b/>
      <sz val="14"/>
      <name val="Arial"/>
      <family val="2"/>
    </font>
    <font>
      <b/>
      <sz val="14"/>
      <color indexed="18"/>
      <name val="Arial"/>
      <family val="2"/>
    </font>
    <font>
      <sz val="14"/>
      <name val="Arial"/>
      <family val="2"/>
    </font>
    <font>
      <sz val="11"/>
      <name val="Arial"/>
      <family val="2"/>
    </font>
    <font>
      <b/>
      <i/>
      <sz val="12"/>
      <color indexed="18"/>
      <name val="Arial"/>
      <family val="2"/>
    </font>
    <font>
      <b/>
      <i/>
      <sz val="14"/>
      <color indexed="18"/>
      <name val="Arial"/>
      <family val="2"/>
    </font>
    <font>
      <sz val="8"/>
      <name val="Tahoma"/>
      <family val="2"/>
    </font>
    <font>
      <b/>
      <sz val="8"/>
      <name val="Tahoma"/>
      <family val="2"/>
    </font>
    <font>
      <b/>
      <sz val="16"/>
      <name val="Calibri"/>
      <family val="2"/>
    </font>
    <font>
      <b/>
      <sz val="8"/>
      <name val="Calibri"/>
      <family val="2"/>
    </font>
    <font>
      <b/>
      <sz val="10"/>
      <name val="Calibri"/>
      <family val="2"/>
    </font>
    <font>
      <b/>
      <i/>
      <sz val="10"/>
      <name val="Calibri"/>
      <family val="2"/>
    </font>
    <font>
      <sz val="10"/>
      <name val="Calibri"/>
      <family val="2"/>
    </font>
    <font>
      <sz val="9"/>
      <name val="Calibri"/>
      <family val="2"/>
    </font>
    <font>
      <u val="single"/>
      <sz val="9"/>
      <name val="Calibri"/>
      <family val="2"/>
    </font>
    <font>
      <i/>
      <sz val="9"/>
      <name val="Calibri"/>
      <family val="2"/>
    </font>
    <font>
      <b/>
      <sz val="9"/>
      <name val="Calibri"/>
      <family val="2"/>
    </font>
    <font>
      <u val="single"/>
      <sz val="10"/>
      <name val="Calibri"/>
      <family val="2"/>
    </font>
    <font>
      <b/>
      <sz val="8"/>
      <name val="Arial"/>
      <family val="2"/>
    </font>
    <font>
      <u val="single"/>
      <sz val="8"/>
      <color indexed="12"/>
      <name val="Arial"/>
      <family val="2"/>
    </font>
    <font>
      <b/>
      <sz val="8"/>
      <name val="Times New Roman"/>
      <family val="1"/>
    </font>
    <font>
      <b/>
      <i/>
      <sz val="18"/>
      <color indexed="18"/>
      <name val="Calibri"/>
      <family val="2"/>
    </font>
    <font>
      <sz val="11"/>
      <name val="Calibri"/>
      <family val="2"/>
    </font>
    <font>
      <sz val="10"/>
      <color indexed="10"/>
      <name val="Arial"/>
      <family val="2"/>
    </font>
    <font>
      <sz val="10.5"/>
      <name val="Consolas"/>
      <family val="3"/>
    </font>
    <font>
      <sz val="12"/>
      <color indexed="8"/>
      <name val="Arial"/>
      <family val="2"/>
    </font>
    <font>
      <sz val="12"/>
      <color indexed="10"/>
      <name val="Arial"/>
      <family val="2"/>
    </font>
    <font>
      <sz val="10"/>
      <color indexed="12"/>
      <name val="Arial"/>
      <family val="2"/>
    </font>
    <font>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Arial"/>
      <family val="2"/>
    </font>
    <font>
      <sz val="10"/>
      <color rgb="FF00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18"/>
        <bgColor indexed="64"/>
      </patternFill>
    </fill>
    <fill>
      <patternFill patternType="solid">
        <fgColor indexed="11"/>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49"/>
        <bgColor indexed="64"/>
      </patternFill>
    </fill>
    <fill>
      <patternFill patternType="solid">
        <fgColor indexed="42"/>
        <bgColor indexed="64"/>
      </patternFill>
    </fill>
    <fill>
      <patternFill patternType="solid">
        <fgColor indexed="27"/>
        <bgColor indexed="64"/>
      </patternFill>
    </fill>
    <fill>
      <patternFill patternType="solid">
        <fgColor theme="3" tint="-0.24997000396251678"/>
        <bgColor indexed="64"/>
      </patternFill>
    </fill>
    <fill>
      <patternFill patternType="solid">
        <fgColor rgb="FF66FF33"/>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right/>
      <top/>
      <bottom style="thin"/>
    </border>
    <border>
      <left/>
      <right style="thin"/>
      <top/>
      <bottom/>
    </border>
    <border>
      <left style="medium"/>
      <right/>
      <top/>
      <bottom/>
    </border>
    <border>
      <left style="medium"/>
      <right/>
      <top/>
      <bottom style="thin"/>
    </border>
    <border>
      <left style="medium"/>
      <right style="thin"/>
      <top/>
      <bottom/>
    </border>
    <border>
      <left/>
      <right/>
      <top/>
      <bottom style="medium"/>
    </border>
    <border>
      <left/>
      <right style="thick"/>
      <top style="thick"/>
      <bottom/>
    </border>
    <border>
      <left/>
      <right style="thick"/>
      <top/>
      <bottom/>
    </border>
    <border>
      <left/>
      <right style="thick"/>
      <top style="thin"/>
      <bottom style="thin"/>
    </border>
    <border>
      <left/>
      <right style="thick"/>
      <top/>
      <bottom style="thin"/>
    </border>
    <border>
      <left/>
      <right style="medium"/>
      <top/>
      <bottom/>
    </border>
    <border>
      <left/>
      <right style="thin"/>
      <top style="thin"/>
      <bottom/>
    </border>
    <border>
      <left style="thin"/>
      <right style="thin"/>
      <top style="thin"/>
      <bottom/>
    </border>
    <border>
      <left style="thin"/>
      <right style="thin"/>
      <top/>
      <bottom/>
    </border>
    <border>
      <left style="medium"/>
      <right style="thin"/>
      <top style="thin"/>
      <bottom/>
    </border>
    <border>
      <left style="medium"/>
      <right style="thin"/>
      <top style="medium"/>
      <bottom style="medium"/>
    </border>
    <border>
      <left style="thin"/>
      <right style="thin"/>
      <top style="medium"/>
      <bottom style="medium"/>
    </border>
    <border>
      <left style="medium"/>
      <right style="thin"/>
      <top/>
      <bottom style="thin"/>
    </border>
    <border>
      <left style="thin"/>
      <right style="thin"/>
      <top/>
      <bottom style="thin"/>
    </border>
    <border>
      <left style="medium"/>
      <right style="thin"/>
      <top style="thin"/>
      <bottom style="thin"/>
    </border>
    <border>
      <left style="medium"/>
      <right style="thin"/>
      <top style="thin"/>
      <bottom style="medium"/>
    </border>
    <border>
      <left style="thin"/>
      <right style="thin"/>
      <top style="thin"/>
      <bottom style="medium"/>
    </border>
    <border>
      <left/>
      <right/>
      <top style="thick"/>
      <bottom/>
    </border>
    <border>
      <left style="medium">
        <color indexed="8"/>
      </left>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right style="thin"/>
      <top style="thin"/>
      <bottom style="thin"/>
    </border>
    <border>
      <left/>
      <right style="thin"/>
      <top/>
      <bottom style="thin"/>
    </border>
    <border>
      <left style="hair"/>
      <right style="hair"/>
      <top style="hair"/>
      <bottom style="hair"/>
    </border>
    <border>
      <left style="hair"/>
      <right style="hair"/>
      <top style="hair"/>
      <bottom/>
    </border>
    <border>
      <left style="hair"/>
      <right style="hair"/>
      <top/>
      <bottom style="hair"/>
    </border>
    <border>
      <left style="medium">
        <color indexed="8"/>
      </left>
      <right/>
      <top style="medium">
        <color indexed="8"/>
      </top>
      <bottom/>
    </border>
    <border>
      <left style="medium"/>
      <right style="medium">
        <color indexed="8"/>
      </right>
      <top style="medium">
        <color indexed="8"/>
      </top>
      <bottom/>
    </border>
    <border>
      <left style="medium">
        <color indexed="8"/>
      </left>
      <right style="medium">
        <color indexed="8"/>
      </right>
      <top/>
      <bottom style="medium">
        <color indexed="8"/>
      </bottom>
    </border>
    <border>
      <left style="medium">
        <color indexed="8"/>
      </left>
      <right/>
      <top/>
      <bottom style="medium">
        <color indexed="8"/>
      </bottom>
    </border>
    <border>
      <left style="medium">
        <color indexed="8"/>
      </left>
      <right style="medium"/>
      <top style="medium">
        <color indexed="8"/>
      </top>
      <bottom/>
    </border>
    <border>
      <left style="medium">
        <color indexed="8"/>
      </left>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style="medium"/>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3"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5"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371">
    <xf numFmtId="0" fontId="0" fillId="0" borderId="0" xfId="0" applyAlignment="1">
      <alignment/>
    </xf>
    <xf numFmtId="0" fontId="4" fillId="33" borderId="10" xfId="56" applyFont="1" applyFill="1" applyBorder="1" applyAlignment="1">
      <alignment horizontal="center" wrapText="1"/>
      <protection/>
    </xf>
    <xf numFmtId="0" fontId="4" fillId="34"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0" fontId="0" fillId="0" borderId="10" xfId="0" applyFont="1" applyFill="1" applyBorder="1" applyAlignment="1">
      <alignment horizontal="left" wrapText="1"/>
    </xf>
    <xf numFmtId="0" fontId="0" fillId="0" borderId="0" xfId="0" applyFont="1" applyAlignment="1">
      <alignment horizontal="left"/>
    </xf>
    <xf numFmtId="164" fontId="0" fillId="0" borderId="10" xfId="0" applyNumberFormat="1" applyFont="1" applyBorder="1" applyAlignment="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0" fontId="0" fillId="0" borderId="0" xfId="0" applyFont="1" applyFill="1" applyAlignment="1">
      <alignment horizontal="center"/>
    </xf>
    <xf numFmtId="0" fontId="0" fillId="34" borderId="10" xfId="0" applyFont="1" applyFill="1" applyBorder="1" applyAlignment="1">
      <alignment horizontal="center" wrapText="1"/>
    </xf>
    <xf numFmtId="0" fontId="9" fillId="0" borderId="11" xfId="0" applyFont="1" applyBorder="1" applyAlignment="1">
      <alignment wrapText="1"/>
    </xf>
    <xf numFmtId="3" fontId="9" fillId="0" borderId="11" xfId="0" applyNumberFormat="1" applyFont="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0" fontId="10" fillId="34" borderId="11" xfId="0" applyFont="1" applyFill="1" applyBorder="1" applyAlignment="1">
      <alignment horizontal="center" wrapText="1"/>
    </xf>
    <xf numFmtId="0" fontId="0" fillId="35" borderId="10" xfId="0" applyFont="1" applyFill="1" applyBorder="1" applyAlignment="1">
      <alignment wrapText="1"/>
    </xf>
    <xf numFmtId="0" fontId="0" fillId="36" borderId="10" xfId="0" applyFont="1" applyFill="1" applyBorder="1" applyAlignment="1">
      <alignment wrapText="1"/>
    </xf>
    <xf numFmtId="0" fontId="0" fillId="0" borderId="10" xfId="0" applyFont="1" applyFill="1" applyBorder="1" applyAlignment="1">
      <alignment horizontal="center"/>
    </xf>
    <xf numFmtId="0" fontId="0" fillId="0" borderId="13" xfId="0" applyBorder="1" applyAlignment="1">
      <alignment/>
    </xf>
    <xf numFmtId="0" fontId="0" fillId="0" borderId="14" xfId="0" applyBorder="1" applyAlignment="1">
      <alignment/>
    </xf>
    <xf numFmtId="0" fontId="0" fillId="0" borderId="0" xfId="0" applyAlignment="1">
      <alignment horizontal="center"/>
    </xf>
    <xf numFmtId="0" fontId="0" fillId="0" borderId="13" xfId="0" applyBorder="1" applyAlignment="1">
      <alignment horizontal="center" wrapText="1"/>
    </xf>
    <xf numFmtId="0" fontId="0" fillId="0" borderId="0" xfId="0" applyBorder="1" applyAlignment="1">
      <alignment horizontal="center"/>
    </xf>
    <xf numFmtId="0" fontId="13" fillId="0" borderId="0" xfId="0" applyFont="1" applyAlignment="1">
      <alignment/>
    </xf>
    <xf numFmtId="0" fontId="0" fillId="0" borderId="0" xfId="0" applyBorder="1" applyAlignment="1">
      <alignment/>
    </xf>
    <xf numFmtId="0" fontId="2" fillId="0" borderId="15" xfId="0" applyFont="1" applyBorder="1" applyAlignment="1">
      <alignment/>
    </xf>
    <xf numFmtId="0" fontId="2"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14" fillId="0" borderId="0" xfId="0" applyFont="1" applyAlignment="1">
      <alignment/>
    </xf>
    <xf numFmtId="0" fontId="12" fillId="0" borderId="0" xfId="0" applyFont="1" applyAlignment="1">
      <alignment/>
    </xf>
    <xf numFmtId="0" fontId="0" fillId="37" borderId="19" xfId="0" applyFill="1" applyBorder="1" applyAlignment="1">
      <alignment/>
    </xf>
    <xf numFmtId="0" fontId="0" fillId="37" borderId="20" xfId="0" applyFill="1" applyBorder="1" applyAlignment="1">
      <alignment/>
    </xf>
    <xf numFmtId="0" fontId="14" fillId="37" borderId="20" xfId="0" applyFont="1" applyFill="1" applyBorder="1" applyAlignment="1">
      <alignment/>
    </xf>
    <xf numFmtId="0" fontId="16" fillId="37" borderId="20" xfId="0" applyFont="1" applyFill="1" applyBorder="1" applyAlignment="1">
      <alignment/>
    </xf>
    <xf numFmtId="0" fontId="14" fillId="37" borderId="20" xfId="0" applyFont="1" applyFill="1" applyBorder="1" applyAlignment="1">
      <alignment wrapText="1"/>
    </xf>
    <xf numFmtId="0" fontId="12" fillId="37" borderId="21" xfId="0" applyFont="1" applyFill="1" applyBorder="1" applyAlignment="1">
      <alignment/>
    </xf>
    <xf numFmtId="0" fontId="14" fillId="37" borderId="21" xfId="0" applyFont="1" applyFill="1" applyBorder="1" applyAlignment="1">
      <alignment/>
    </xf>
    <xf numFmtId="0" fontId="14" fillId="37" borderId="22" xfId="0" applyFont="1" applyFill="1" applyBorder="1" applyAlignment="1">
      <alignment/>
    </xf>
    <xf numFmtId="0" fontId="7" fillId="0" borderId="0"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xf>
    <xf numFmtId="0" fontId="0" fillId="34" borderId="15" xfId="0" applyFill="1" applyBorder="1" applyAlignment="1">
      <alignment/>
    </xf>
    <xf numFmtId="0" fontId="0" fillId="0" borderId="0" xfId="0" applyFill="1" applyAlignment="1">
      <alignment/>
    </xf>
    <xf numFmtId="0" fontId="0" fillId="34" borderId="0" xfId="0" applyFill="1" applyBorder="1" applyAlignment="1">
      <alignment/>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7" fillId="0" borderId="28" xfId="0" applyFont="1" applyBorder="1" applyAlignment="1">
      <alignment/>
    </xf>
    <xf numFmtId="0" fontId="14" fillId="0" borderId="29" xfId="0" applyFont="1" applyBorder="1" applyAlignment="1">
      <alignment textRotation="90"/>
    </xf>
    <xf numFmtId="0" fontId="14" fillId="34" borderId="29" xfId="0" applyFont="1" applyFill="1" applyBorder="1" applyAlignment="1">
      <alignment textRotation="90"/>
    </xf>
    <xf numFmtId="0" fontId="18" fillId="34" borderId="0" xfId="0" applyFont="1" applyFill="1" applyAlignment="1">
      <alignment/>
    </xf>
    <xf numFmtId="0" fontId="0" fillId="0" borderId="0" xfId="0" applyFont="1" applyAlignment="1">
      <alignment/>
    </xf>
    <xf numFmtId="0" fontId="0" fillId="0" borderId="10" xfId="0" applyFont="1" applyFill="1" applyBorder="1" applyAlignment="1">
      <alignment wrapText="1"/>
    </xf>
    <xf numFmtId="0" fontId="0" fillId="0" borderId="0" xfId="0" applyAlignment="1">
      <alignment/>
    </xf>
    <xf numFmtId="0" fontId="0" fillId="0" borderId="26" xfId="0" applyFont="1" applyFill="1" applyBorder="1" applyAlignment="1">
      <alignment horizontal="center"/>
    </xf>
    <xf numFmtId="0" fontId="19" fillId="0" borderId="30" xfId="0" applyFont="1" applyBorder="1" applyAlignment="1">
      <alignment/>
    </xf>
    <xf numFmtId="0" fontId="19" fillId="0" borderId="31" xfId="0" applyFont="1" applyBorder="1" applyAlignment="1">
      <alignment horizontal="center"/>
    </xf>
    <xf numFmtId="0" fontId="19" fillId="34" borderId="31" xfId="0" applyFont="1" applyFill="1" applyBorder="1" applyAlignment="1">
      <alignment horizontal="center"/>
    </xf>
    <xf numFmtId="0" fontId="19" fillId="0" borderId="32" xfId="0" applyFont="1" applyBorder="1" applyAlignment="1">
      <alignment/>
    </xf>
    <xf numFmtId="0" fontId="19" fillId="0" borderId="10" xfId="0" applyFont="1" applyBorder="1" applyAlignment="1">
      <alignment horizontal="center"/>
    </xf>
    <xf numFmtId="0" fontId="19" fillId="34" borderId="10" xfId="0" applyFont="1" applyFill="1" applyBorder="1" applyAlignment="1">
      <alignment horizontal="center"/>
    </xf>
    <xf numFmtId="0" fontId="19" fillId="0" borderId="33" xfId="0" applyFont="1" applyBorder="1" applyAlignment="1">
      <alignment/>
    </xf>
    <xf numFmtId="0" fontId="19" fillId="0" borderId="34" xfId="0" applyFont="1" applyBorder="1" applyAlignment="1">
      <alignment horizontal="center"/>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59" applyNumberFormat="1" applyFont="1" applyBorder="1" applyAlignment="1">
      <alignment wrapText="1"/>
    </xf>
    <xf numFmtId="0" fontId="20" fillId="0" borderId="0" xfId="0" applyFont="1" applyAlignment="1">
      <alignment/>
    </xf>
    <xf numFmtId="0" fontId="0" fillId="37" borderId="0" xfId="0" applyFill="1" applyBorder="1" applyAlignment="1">
      <alignment/>
    </xf>
    <xf numFmtId="0" fontId="14" fillId="37" borderId="0" xfId="0" applyFont="1" applyFill="1" applyBorder="1" applyAlignment="1">
      <alignment/>
    </xf>
    <xf numFmtId="0" fontId="16" fillId="37" borderId="0" xfId="0" applyFont="1" applyFill="1" applyBorder="1" applyAlignment="1">
      <alignment/>
    </xf>
    <xf numFmtId="0" fontId="14" fillId="37" borderId="0" xfId="0" applyFont="1" applyFill="1" applyBorder="1" applyAlignment="1">
      <alignment/>
    </xf>
    <xf numFmtId="0" fontId="12" fillId="37" borderId="0" xfId="0" applyFont="1" applyFill="1" applyBorder="1" applyAlignment="1">
      <alignment/>
    </xf>
    <xf numFmtId="0" fontId="15" fillId="37" borderId="0" xfId="0" applyFont="1" applyFill="1" applyBorder="1" applyAlignment="1">
      <alignment/>
    </xf>
    <xf numFmtId="0" fontId="12" fillId="37" borderId="0" xfId="0" applyFont="1" applyFill="1" applyBorder="1" applyAlignment="1">
      <alignment/>
    </xf>
    <xf numFmtId="0" fontId="15" fillId="37" borderId="35" xfId="0" applyFont="1" applyFill="1" applyBorder="1" applyAlignment="1">
      <alignment horizontal="left"/>
    </xf>
    <xf numFmtId="0" fontId="0" fillId="37" borderId="0" xfId="0" applyFill="1" applyBorder="1" applyAlignment="1">
      <alignment horizontal="left"/>
    </xf>
    <xf numFmtId="0" fontId="14" fillId="37" borderId="0" xfId="0" applyFont="1" applyFill="1" applyBorder="1" applyAlignment="1">
      <alignment horizontal="left"/>
    </xf>
    <xf numFmtId="0" fontId="16" fillId="37" borderId="0" xfId="0" applyFont="1" applyFill="1" applyBorder="1" applyAlignment="1">
      <alignment horizontal="left"/>
    </xf>
    <xf numFmtId="0" fontId="14" fillId="37" borderId="0" xfId="0" applyFont="1" applyFill="1" applyBorder="1" applyAlignment="1">
      <alignment horizontal="left"/>
    </xf>
    <xf numFmtId="0" fontId="12" fillId="37" borderId="0" xfId="0" applyFont="1" applyFill="1" applyBorder="1" applyAlignment="1">
      <alignment horizontal="left"/>
    </xf>
    <xf numFmtId="0" fontId="14" fillId="37" borderId="13" xfId="0" applyFont="1" applyFill="1" applyBorder="1" applyAlignment="1">
      <alignment horizontal="left"/>
    </xf>
    <xf numFmtId="0" fontId="0" fillId="0" borderId="0" xfId="0" applyAlignment="1">
      <alignment horizontal="left"/>
    </xf>
    <xf numFmtId="0" fontId="21" fillId="0" borderId="0" xfId="0" applyFont="1" applyAlignment="1">
      <alignment/>
    </xf>
    <xf numFmtId="164" fontId="0" fillId="0" borderId="10" xfId="0" applyNumberFormat="1" applyFont="1" applyBorder="1" applyAlignment="1">
      <alignment horizontal="center" wrapText="1"/>
    </xf>
    <xf numFmtId="0" fontId="0" fillId="0" borderId="10" xfId="0" applyFont="1" applyBorder="1" applyAlignment="1">
      <alignment horizontal="center" wrapText="1"/>
    </xf>
    <xf numFmtId="0" fontId="10" fillId="34" borderId="36" xfId="0" applyFont="1" applyFill="1" applyBorder="1" applyAlignment="1">
      <alignment horizontal="center" wrapText="1"/>
    </xf>
    <xf numFmtId="3" fontId="9" fillId="0" borderId="36" xfId="0" applyNumberFormat="1" applyFont="1" applyBorder="1" applyAlignment="1">
      <alignment wrapText="1"/>
    </xf>
    <xf numFmtId="0" fontId="9" fillId="0" borderId="36" xfId="0" applyFont="1" applyBorder="1" applyAlignment="1">
      <alignment wrapText="1"/>
    </xf>
    <xf numFmtId="0" fontId="10" fillId="34" borderId="37" xfId="0" applyFont="1" applyFill="1" applyBorder="1" applyAlignment="1">
      <alignment horizontal="center" wrapText="1"/>
    </xf>
    <xf numFmtId="10" fontId="9" fillId="0" borderId="38" xfId="59" applyNumberFormat="1" applyFont="1" applyBorder="1" applyAlignment="1">
      <alignment wrapText="1"/>
    </xf>
    <xf numFmtId="9" fontId="9" fillId="0" borderId="38" xfId="59" applyNumberFormat="1" applyFont="1" applyBorder="1" applyAlignment="1">
      <alignment wrapText="1"/>
    </xf>
    <xf numFmtId="0" fontId="14" fillId="37" borderId="0" xfId="0" applyFont="1" applyFill="1" applyBorder="1" applyAlignment="1">
      <alignment horizontal="left" wrapText="1"/>
    </xf>
    <xf numFmtId="3" fontId="0" fillId="0" borderId="10" xfId="0" applyNumberFormat="1" applyFont="1" applyFill="1" applyBorder="1" applyAlignment="1">
      <alignment horizontal="center" wrapText="1"/>
    </xf>
    <xf numFmtId="0" fontId="5" fillId="0" borderId="10" xfId="0" applyFont="1" applyFill="1" applyBorder="1" applyAlignment="1">
      <alignment/>
    </xf>
    <xf numFmtId="0" fontId="20" fillId="0" borderId="15" xfId="0" applyFont="1" applyBorder="1" applyAlignment="1">
      <alignment horizontal="left"/>
    </xf>
    <xf numFmtId="0" fontId="0" fillId="0" borderId="0" xfId="0" applyFill="1" applyBorder="1" applyAlignment="1">
      <alignment/>
    </xf>
    <xf numFmtId="0" fontId="19" fillId="34" borderId="25" xfId="0" applyFont="1" applyFill="1" applyBorder="1" applyAlignment="1">
      <alignment horizontal="center"/>
    </xf>
    <xf numFmtId="0" fontId="19" fillId="0" borderId="0" xfId="0" applyFont="1" applyFill="1" applyBorder="1" applyAlignment="1">
      <alignment horizontal="center"/>
    </xf>
    <xf numFmtId="0" fontId="18" fillId="0" borderId="0" xfId="0" applyFont="1" applyFill="1" applyBorder="1" applyAlignment="1">
      <alignment/>
    </xf>
    <xf numFmtId="0" fontId="14" fillId="0" borderId="0" xfId="0" applyFont="1" applyFill="1" applyBorder="1" applyAlignment="1">
      <alignment textRotation="90"/>
    </xf>
    <xf numFmtId="0" fontId="12" fillId="37" borderId="0" xfId="0" applyFont="1" applyFill="1" applyBorder="1" applyAlignment="1">
      <alignment horizontal="left"/>
    </xf>
    <xf numFmtId="0" fontId="14" fillId="37" borderId="39" xfId="0" applyFont="1" applyFill="1" applyBorder="1" applyAlignment="1">
      <alignment horizontal="left"/>
    </xf>
    <xf numFmtId="0" fontId="14" fillId="37" borderId="40" xfId="0" applyFont="1" applyFill="1" applyBorder="1" applyAlignment="1">
      <alignment horizontal="left"/>
    </xf>
    <xf numFmtId="166" fontId="0" fillId="0" borderId="10" xfId="0" applyNumberFormat="1" applyFont="1" applyBorder="1" applyAlignment="1">
      <alignment horizontal="center" wrapText="1"/>
    </xf>
    <xf numFmtId="0" fontId="19" fillId="0" borderId="25" xfId="0" applyFont="1" applyBorder="1" applyAlignment="1">
      <alignment horizontal="center"/>
    </xf>
    <xf numFmtId="0" fontId="19" fillId="0" borderId="27" xfId="0" applyFont="1" applyBorder="1" applyAlignment="1">
      <alignment/>
    </xf>
    <xf numFmtId="0" fontId="2" fillId="0" borderId="0" xfId="0" applyFont="1" applyAlignment="1">
      <alignment horizontal="center"/>
    </xf>
    <xf numFmtId="16" fontId="0" fillId="0" borderId="10" xfId="0" applyNumberFormat="1" applyFont="1" applyBorder="1" applyAlignment="1">
      <alignment horizontal="center" wrapText="1"/>
    </xf>
    <xf numFmtId="16" fontId="0" fillId="0" borderId="10" xfId="0" applyNumberFormat="1" applyFont="1" applyFill="1" applyBorder="1" applyAlignment="1">
      <alignment horizontal="center" wrapText="1"/>
    </xf>
    <xf numFmtId="0" fontId="0" fillId="38" borderId="0" xfId="0" applyFill="1" applyAlignment="1">
      <alignment/>
    </xf>
    <xf numFmtId="0" fontId="26" fillId="39" borderId="34" xfId="0" applyFont="1" applyFill="1" applyBorder="1" applyAlignment="1">
      <alignment horizontal="center" wrapText="1"/>
    </xf>
    <xf numFmtId="0" fontId="28" fillId="38" borderId="31" xfId="0" applyFont="1" applyFill="1" applyBorder="1" applyAlignment="1">
      <alignment horizontal="center" vertical="center"/>
    </xf>
    <xf numFmtId="0" fontId="26" fillId="38" borderId="31" xfId="0" applyFont="1" applyFill="1" applyBorder="1" applyAlignment="1">
      <alignment horizontal="left" vertical="top" wrapText="1"/>
    </xf>
    <xf numFmtId="0" fontId="29" fillId="38" borderId="31" xfId="0" applyFont="1" applyFill="1" applyBorder="1" applyAlignment="1">
      <alignment horizontal="left" vertical="top" wrapText="1"/>
    </xf>
    <xf numFmtId="0" fontId="30" fillId="38" borderId="31" xfId="0" applyFont="1" applyFill="1" applyBorder="1" applyAlignment="1">
      <alignment horizontal="left" vertical="top" wrapText="1"/>
    </xf>
    <xf numFmtId="0" fontId="29" fillId="0" borderId="31" xfId="0" applyFont="1" applyFill="1" applyBorder="1" applyAlignment="1">
      <alignment horizontal="left" vertical="top" wrapText="1"/>
    </xf>
    <xf numFmtId="0" fontId="26" fillId="38" borderId="10" xfId="0" applyFont="1" applyFill="1" applyBorder="1" applyAlignment="1">
      <alignment horizontal="center" vertical="center"/>
    </xf>
    <xf numFmtId="0" fontId="26" fillId="38" borderId="10" xfId="0" applyFont="1" applyFill="1" applyBorder="1" applyAlignment="1">
      <alignment horizontal="left" vertical="top" wrapText="1"/>
    </xf>
    <xf numFmtId="0" fontId="29" fillId="38" borderId="10" xfId="0" applyFont="1" applyFill="1" applyBorder="1" applyAlignment="1">
      <alignment horizontal="left" vertical="top" wrapText="1"/>
    </xf>
    <xf numFmtId="0" fontId="28" fillId="38" borderId="10" xfId="0" applyFont="1" applyFill="1" applyBorder="1" applyAlignment="1">
      <alignment horizontal="center" vertical="center"/>
    </xf>
    <xf numFmtId="0" fontId="0" fillId="38" borderId="0" xfId="0" applyFont="1" applyFill="1" applyAlignment="1">
      <alignment/>
    </xf>
    <xf numFmtId="0" fontId="29" fillId="0" borderId="10" xfId="0" applyFont="1" applyFill="1" applyBorder="1" applyAlignment="1">
      <alignment horizontal="left" vertical="top" wrapText="1"/>
    </xf>
    <xf numFmtId="0" fontId="30" fillId="38" borderId="10" xfId="0" applyFont="1" applyFill="1" applyBorder="1" applyAlignment="1">
      <alignment horizontal="left" vertical="top" wrapText="1"/>
    </xf>
    <xf numFmtId="0" fontId="29" fillId="40" borderId="10" xfId="0" applyFont="1" applyFill="1" applyBorder="1" applyAlignment="1">
      <alignment horizontal="left" vertical="top" wrapText="1"/>
    </xf>
    <xf numFmtId="0" fontId="29" fillId="38" borderId="10" xfId="0" applyNumberFormat="1" applyFont="1" applyFill="1" applyBorder="1" applyAlignment="1">
      <alignment horizontal="left" vertical="top" wrapText="1"/>
    </xf>
    <xf numFmtId="0" fontId="26" fillId="0" borderId="10" xfId="0" applyFont="1" applyFill="1" applyBorder="1" applyAlignment="1">
      <alignment horizontal="center" vertical="center"/>
    </xf>
    <xf numFmtId="0" fontId="26" fillId="0" borderId="10" xfId="0" applyFont="1" applyFill="1" applyBorder="1" applyAlignment="1">
      <alignment horizontal="left" vertical="top" wrapText="1"/>
    </xf>
    <xf numFmtId="0" fontId="28" fillId="0" borderId="10" xfId="0" applyFont="1" applyFill="1" applyBorder="1" applyAlignment="1">
      <alignment horizontal="center" vertical="center"/>
    </xf>
    <xf numFmtId="0" fontId="30" fillId="0" borderId="10" xfId="0" applyFont="1" applyFill="1" applyBorder="1" applyAlignment="1">
      <alignment horizontal="left" vertical="top" wrapText="1"/>
    </xf>
    <xf numFmtId="0" fontId="26" fillId="0" borderId="10" xfId="0" applyFont="1" applyFill="1" applyBorder="1" applyAlignment="1">
      <alignment horizontal="center" vertical="center" wrapText="1"/>
    </xf>
    <xf numFmtId="0" fontId="28" fillId="0" borderId="10" xfId="0" applyFont="1" applyFill="1" applyBorder="1" applyAlignment="1">
      <alignment horizontal="left" vertical="top" wrapText="1"/>
    </xf>
    <xf numFmtId="0" fontId="28" fillId="0" borderId="10" xfId="0" applyFont="1" applyFill="1" applyBorder="1" applyAlignment="1">
      <alignment horizontal="center" vertical="center" wrapText="1"/>
    </xf>
    <xf numFmtId="0" fontId="28" fillId="0" borderId="10" xfId="0" applyFont="1" applyFill="1" applyBorder="1" applyAlignment="1">
      <alignment horizontal="center" vertical="top" wrapText="1"/>
    </xf>
    <xf numFmtId="0" fontId="28" fillId="0" borderId="10" xfId="0" applyFont="1" applyFill="1" applyBorder="1" applyAlignment="1">
      <alignment horizontal="left" vertical="center" wrapText="1"/>
    </xf>
    <xf numFmtId="0" fontId="33" fillId="0" borderId="10" xfId="0" applyFont="1" applyFill="1" applyBorder="1" applyAlignment="1">
      <alignment horizontal="left" vertical="top" wrapText="1"/>
    </xf>
    <xf numFmtId="0" fontId="28" fillId="0" borderId="0" xfId="0" applyFont="1" applyFill="1" applyBorder="1" applyAlignment="1">
      <alignment horizontal="center" vertical="center" wrapText="1"/>
    </xf>
    <xf numFmtId="0" fontId="34" fillId="41" borderId="41" xfId="0" applyFont="1" applyFill="1" applyBorder="1" applyAlignment="1">
      <alignment horizontal="center" vertical="top" wrapText="1"/>
    </xf>
    <xf numFmtId="0" fontId="11" fillId="0" borderId="0" xfId="0" applyFont="1" applyAlignment="1">
      <alignment horizontal="center"/>
    </xf>
    <xf numFmtId="0" fontId="34" fillId="0" borderId="41" xfId="0" applyFont="1" applyBorder="1" applyAlignment="1">
      <alignment horizontal="justify" vertical="top" wrapText="1"/>
    </xf>
    <xf numFmtId="0" fontId="11" fillId="0" borderId="41" xfId="0" applyFont="1" applyBorder="1" applyAlignment="1">
      <alignment vertical="top" wrapText="1"/>
    </xf>
    <xf numFmtId="0" fontId="35" fillId="0" borderId="41" xfId="52" applyFont="1" applyBorder="1" applyAlignment="1" applyProtection="1">
      <alignment vertical="top" wrapText="1"/>
      <protection/>
    </xf>
    <xf numFmtId="0" fontId="11" fillId="0" borderId="41" xfId="52" applyFont="1" applyBorder="1" applyAlignment="1" applyProtection="1">
      <alignment horizontal="center" vertical="top" wrapText="1"/>
      <protection/>
    </xf>
    <xf numFmtId="0" fontId="11" fillId="0" borderId="0" xfId="0" applyFont="1" applyAlignment="1">
      <alignment/>
    </xf>
    <xf numFmtId="0" fontId="34" fillId="0" borderId="42" xfId="0" applyFont="1" applyBorder="1" applyAlignment="1">
      <alignment horizontal="justify" vertical="top" wrapText="1"/>
    </xf>
    <xf numFmtId="0" fontId="11" fillId="0" borderId="42" xfId="0" applyFont="1" applyBorder="1" applyAlignment="1">
      <alignment vertical="top" wrapText="1"/>
    </xf>
    <xf numFmtId="0" fontId="35" fillId="0" borderId="42" xfId="52" applyFont="1" applyBorder="1" applyAlignment="1" applyProtection="1">
      <alignment vertical="top" wrapText="1"/>
      <protection/>
    </xf>
    <xf numFmtId="0" fontId="11" fillId="0" borderId="42" xfId="52" applyFont="1" applyBorder="1" applyAlignment="1" applyProtection="1">
      <alignment horizontal="center" vertical="top" wrapText="1"/>
      <protection/>
    </xf>
    <xf numFmtId="0" fontId="11" fillId="0" borderId="0" xfId="0" applyFont="1" applyBorder="1" applyAlignment="1">
      <alignment/>
    </xf>
    <xf numFmtId="0" fontId="34" fillId="0" borderId="43" xfId="0" applyFont="1" applyBorder="1" applyAlignment="1">
      <alignment horizontal="justify" vertical="top" wrapText="1"/>
    </xf>
    <xf numFmtId="0" fontId="11" fillId="0" borderId="43" xfId="0" applyFont="1" applyBorder="1" applyAlignment="1">
      <alignment vertical="top" wrapText="1"/>
    </xf>
    <xf numFmtId="0" fontId="35" fillId="0" borderId="43" xfId="52" applyFont="1" applyBorder="1" applyAlignment="1" applyProtection="1">
      <alignment vertical="top" wrapText="1"/>
      <protection/>
    </xf>
    <xf numFmtId="0" fontId="11" fillId="0" borderId="43" xfId="52" applyFont="1" applyBorder="1" applyAlignment="1" applyProtection="1">
      <alignment horizontal="center" vertical="top" wrapText="1"/>
      <protection/>
    </xf>
    <xf numFmtId="0" fontId="11" fillId="0" borderId="0" xfId="0" applyFont="1" applyAlignment="1">
      <alignment horizontal="center"/>
    </xf>
    <xf numFmtId="0" fontId="0" fillId="0" borderId="10" xfId="0" applyFont="1" applyFill="1" applyBorder="1" applyAlignment="1">
      <alignment horizontal="center" wrapText="1"/>
    </xf>
    <xf numFmtId="164" fontId="0" fillId="0" borderId="10" xfId="0" applyNumberFormat="1" applyFont="1" applyBorder="1" applyAlignment="1">
      <alignment horizontal="left" wrapText="1"/>
    </xf>
    <xf numFmtId="14" fontId="0" fillId="0" borderId="10" xfId="0" applyNumberFormat="1" applyFont="1" applyBorder="1" applyAlignment="1">
      <alignment horizontal="center" wrapText="1"/>
    </xf>
    <xf numFmtId="0" fontId="0" fillId="0" borderId="10" xfId="0" applyNumberFormat="1" applyFont="1" applyFill="1" applyBorder="1" applyAlignment="1">
      <alignment wrapText="1"/>
    </xf>
    <xf numFmtId="167" fontId="0" fillId="0" borderId="0" xfId="0" applyNumberFormat="1" applyFont="1" applyFill="1" applyAlignment="1">
      <alignment horizontal="center"/>
    </xf>
    <xf numFmtId="167" fontId="0" fillId="0" borderId="10" xfId="0" applyNumberFormat="1" applyFont="1" applyFill="1" applyBorder="1" applyAlignment="1">
      <alignment horizontal="center" wrapText="1"/>
    </xf>
    <xf numFmtId="167" fontId="0" fillId="0" borderId="10" xfId="0" applyNumberFormat="1" applyFont="1" applyFill="1" applyBorder="1" applyAlignment="1">
      <alignment horizontal="center"/>
    </xf>
    <xf numFmtId="0" fontId="0" fillId="0" borderId="10" xfId="0" applyFont="1" applyBorder="1" applyAlignment="1">
      <alignment horizontal="left" wrapText="1"/>
    </xf>
    <xf numFmtId="0" fontId="0" fillId="0" borderId="0" xfId="0" applyFont="1" applyFill="1" applyAlignment="1">
      <alignment horizontal="center"/>
    </xf>
    <xf numFmtId="0" fontId="0" fillId="38" borderId="0" xfId="0" applyFont="1" applyFill="1" applyBorder="1" applyAlignment="1">
      <alignment horizontal="center"/>
    </xf>
    <xf numFmtId="0" fontId="0" fillId="38" borderId="10" xfId="0" applyFont="1" applyFill="1" applyBorder="1" applyAlignment="1">
      <alignment horizontal="center"/>
    </xf>
    <xf numFmtId="164" fontId="0" fillId="38" borderId="10" xfId="0" applyNumberFormat="1" applyFont="1" applyFill="1" applyBorder="1" applyAlignment="1">
      <alignment horizontal="center" wrapText="1"/>
    </xf>
    <xf numFmtId="164" fontId="0" fillId="38" borderId="10" xfId="0" applyNumberFormat="1" applyFont="1" applyFill="1" applyBorder="1" applyAlignment="1">
      <alignment horizontal="center" wrapText="1"/>
    </xf>
    <xf numFmtId="16" fontId="0" fillId="38" borderId="10" xfId="0" applyNumberFormat="1" applyFont="1" applyFill="1" applyBorder="1" applyAlignment="1">
      <alignment horizontal="center" wrapText="1"/>
    </xf>
    <xf numFmtId="0" fontId="0" fillId="38" borderId="10" xfId="0" applyFont="1" applyFill="1" applyBorder="1" applyAlignment="1">
      <alignment horizontal="center" wrapText="1"/>
    </xf>
    <xf numFmtId="0" fontId="0" fillId="38" borderId="10" xfId="0" applyFont="1" applyFill="1" applyBorder="1" applyAlignment="1">
      <alignment horizontal="left" wrapText="1"/>
    </xf>
    <xf numFmtId="0" fontId="0" fillId="38" borderId="10" xfId="0" applyFont="1" applyFill="1" applyBorder="1" applyAlignment="1">
      <alignment horizontal="center" wrapText="1"/>
    </xf>
    <xf numFmtId="0" fontId="0" fillId="38" borderId="0" xfId="0" applyFont="1" applyFill="1" applyAlignment="1">
      <alignment horizontal="center"/>
    </xf>
    <xf numFmtId="166" fontId="0" fillId="0" borderId="10" xfId="0" applyNumberFormat="1" applyFont="1" applyFill="1" applyBorder="1" applyAlignment="1">
      <alignment horizontal="center"/>
    </xf>
    <xf numFmtId="3" fontId="9" fillId="0" borderId="44" xfId="0" applyNumberFormat="1" applyFont="1" applyBorder="1" applyAlignment="1">
      <alignment wrapText="1"/>
    </xf>
    <xf numFmtId="164" fontId="0" fillId="0" borderId="10" xfId="0" applyNumberFormat="1" applyBorder="1" applyAlignment="1">
      <alignment horizontal="center" wrapText="1"/>
    </xf>
    <xf numFmtId="0" fontId="0" fillId="0" borderId="10" xfId="0" applyNumberFormat="1" applyFont="1" applyBorder="1" applyAlignment="1">
      <alignment horizontal="center" wrapText="1"/>
    </xf>
    <xf numFmtId="22" fontId="0" fillId="0" borderId="10" xfId="0" applyNumberFormat="1" applyBorder="1" applyAlignment="1">
      <alignment horizontal="center" wrapText="1"/>
    </xf>
    <xf numFmtId="22" fontId="0" fillId="0" borderId="0" xfId="0" applyNumberFormat="1" applyFont="1" applyAlignment="1">
      <alignment/>
    </xf>
    <xf numFmtId="22" fontId="4" fillId="33" borderId="10" xfId="56" applyNumberFormat="1" applyFont="1" applyFill="1" applyBorder="1" applyAlignment="1">
      <alignment horizontal="center" wrapText="1"/>
      <protection/>
    </xf>
    <xf numFmtId="22" fontId="0" fillId="0" borderId="10" xfId="0" applyNumberFormat="1" applyFont="1" applyFill="1" applyBorder="1" applyAlignment="1">
      <alignment horizontal="center"/>
    </xf>
    <xf numFmtId="22" fontId="0" fillId="0" borderId="10" xfId="0" applyNumberFormat="1" applyFont="1" applyBorder="1" applyAlignment="1">
      <alignment horizontal="center" wrapText="1"/>
    </xf>
    <xf numFmtId="22" fontId="0" fillId="0" borderId="10" xfId="0" applyNumberFormat="1" applyFont="1" applyBorder="1" applyAlignment="1">
      <alignment horizontal="center" wrapText="1"/>
    </xf>
    <xf numFmtId="22" fontId="0" fillId="38" borderId="10" xfId="0" applyNumberFormat="1" applyFont="1" applyFill="1" applyBorder="1" applyAlignment="1">
      <alignment horizontal="center" wrapText="1"/>
    </xf>
    <xf numFmtId="22" fontId="0" fillId="0" borderId="10" xfId="0" applyNumberFormat="1" applyFont="1" applyFill="1" applyBorder="1" applyAlignment="1">
      <alignment horizontal="center" wrapText="1"/>
    </xf>
    <xf numFmtId="22" fontId="0" fillId="0" borderId="0" xfId="0" applyNumberFormat="1" applyAlignment="1">
      <alignment/>
    </xf>
    <xf numFmtId="165" fontId="0" fillId="0" borderId="0" xfId="0" applyNumberFormat="1" applyFont="1" applyAlignment="1">
      <alignment/>
    </xf>
    <xf numFmtId="165" fontId="4" fillId="33" borderId="10" xfId="56" applyNumberFormat="1" applyFont="1" applyFill="1" applyBorder="1" applyAlignment="1">
      <alignment horizontal="center" wrapText="1"/>
      <protection/>
    </xf>
    <xf numFmtId="165" fontId="0" fillId="0" borderId="10" xfId="0" applyNumberFormat="1" applyFont="1" applyBorder="1" applyAlignment="1">
      <alignment horizontal="center" wrapText="1"/>
    </xf>
    <xf numFmtId="165" fontId="0" fillId="0" borderId="10" xfId="0" applyNumberFormat="1" applyFont="1" applyBorder="1" applyAlignment="1">
      <alignment horizontal="center" wrapText="1"/>
    </xf>
    <xf numFmtId="165" fontId="0" fillId="38" borderId="10" xfId="0" applyNumberFormat="1" applyFont="1" applyFill="1" applyBorder="1" applyAlignment="1">
      <alignment horizontal="center" wrapText="1"/>
    </xf>
    <xf numFmtId="165" fontId="0" fillId="0" borderId="0" xfId="0" applyNumberFormat="1" applyAlignment="1">
      <alignment/>
    </xf>
    <xf numFmtId="0" fontId="0" fillId="0" borderId="10" xfId="0" applyFont="1" applyFill="1" applyBorder="1" applyAlignment="1">
      <alignment horizontal="center"/>
    </xf>
    <xf numFmtId="165" fontId="0" fillId="0" borderId="10" xfId="0" applyNumberFormat="1" applyFont="1" applyFill="1" applyBorder="1" applyAlignment="1">
      <alignment horizontal="center"/>
    </xf>
    <xf numFmtId="165" fontId="0" fillId="0" borderId="0" xfId="0" applyNumberFormat="1" applyFont="1" applyAlignment="1">
      <alignment horizontal="center" wrapText="1"/>
    </xf>
    <xf numFmtId="3" fontId="9" fillId="0" borderId="45" xfId="0" applyNumberFormat="1" applyFont="1" applyBorder="1" applyAlignment="1">
      <alignment wrapText="1"/>
    </xf>
    <xf numFmtId="164" fontId="0" fillId="0" borderId="10" xfId="0" applyNumberFormat="1" applyFont="1" applyFill="1" applyBorder="1" applyAlignment="1">
      <alignment horizontal="center"/>
    </xf>
    <xf numFmtId="3" fontId="9" fillId="0" borderId="46" xfId="0" applyNumberFormat="1" applyFont="1" applyBorder="1" applyAlignment="1">
      <alignment wrapText="1"/>
    </xf>
    <xf numFmtId="3" fontId="9" fillId="0" borderId="47" xfId="0" applyNumberFormat="1" applyFont="1" applyBorder="1" applyAlignment="1">
      <alignment wrapText="1"/>
    </xf>
    <xf numFmtId="3" fontId="9" fillId="0" borderId="37" xfId="0" applyNumberFormat="1" applyFont="1" applyBorder="1" applyAlignment="1">
      <alignment wrapText="1"/>
    </xf>
    <xf numFmtId="0" fontId="0" fillId="0" borderId="10" xfId="56" applyFont="1" applyFill="1" applyBorder="1" applyAlignment="1">
      <alignment horizontal="center" wrapText="1"/>
      <protection/>
    </xf>
    <xf numFmtId="0" fontId="0" fillId="0" borderId="10" xfId="0" applyFont="1" applyBorder="1" applyAlignment="1">
      <alignment wrapText="1"/>
    </xf>
    <xf numFmtId="168" fontId="0" fillId="0" borderId="10" xfId="0" applyNumberFormat="1" applyFont="1" applyFill="1" applyBorder="1" applyAlignment="1">
      <alignment horizontal="center" wrapText="1"/>
    </xf>
    <xf numFmtId="0" fontId="0" fillId="0" borderId="10" xfId="0" applyBorder="1" applyAlignment="1">
      <alignment wrapText="1"/>
    </xf>
    <xf numFmtId="0" fontId="0" fillId="0" borderId="10" xfId="0" applyBorder="1" applyAlignment="1">
      <alignment horizontal="center"/>
    </xf>
    <xf numFmtId="0" fontId="0" fillId="0" borderId="10" xfId="0" applyBorder="1" applyAlignment="1">
      <alignment/>
    </xf>
    <xf numFmtId="19" fontId="0" fillId="0" borderId="10" xfId="0" applyNumberFormat="1" applyBorder="1" applyAlignment="1">
      <alignment/>
    </xf>
    <xf numFmtId="0" fontId="0" fillId="38" borderId="0" xfId="0" applyFont="1" applyFill="1" applyBorder="1" applyAlignment="1">
      <alignment horizontal="center"/>
    </xf>
    <xf numFmtId="0" fontId="0" fillId="38" borderId="0" xfId="0" applyFont="1" applyFill="1" applyAlignment="1">
      <alignment horizontal="center"/>
    </xf>
    <xf numFmtId="0" fontId="4" fillId="33" borderId="25" xfId="56" applyFont="1" applyFill="1" applyBorder="1" applyAlignment="1">
      <alignment horizontal="center" wrapText="1"/>
      <protection/>
    </xf>
    <xf numFmtId="165" fontId="4" fillId="33" borderId="25" xfId="56" applyNumberFormat="1" applyFont="1" applyFill="1" applyBorder="1" applyAlignment="1">
      <alignment horizontal="center" wrapText="1"/>
      <protection/>
    </xf>
    <xf numFmtId="22" fontId="4" fillId="33" borderId="25" xfId="56" applyNumberFormat="1" applyFont="1" applyFill="1" applyBorder="1" applyAlignment="1">
      <alignment horizontal="center" wrapText="1"/>
      <protection/>
    </xf>
    <xf numFmtId="0" fontId="4" fillId="34" borderId="25" xfId="0" applyFont="1" applyFill="1" applyBorder="1" applyAlignment="1">
      <alignment horizontal="center" wrapText="1"/>
    </xf>
    <xf numFmtId="0" fontId="0" fillId="0" borderId="31" xfId="0" applyBorder="1" applyAlignment="1">
      <alignment horizontal="center"/>
    </xf>
    <xf numFmtId="164" fontId="0" fillId="0" borderId="31" xfId="0" applyNumberFormat="1" applyFont="1" applyBorder="1" applyAlignment="1">
      <alignment horizontal="center" wrapText="1"/>
    </xf>
    <xf numFmtId="165" fontId="0" fillId="0" borderId="31" xfId="0" applyNumberFormat="1" applyFont="1" applyBorder="1" applyAlignment="1">
      <alignment horizontal="center" wrapText="1"/>
    </xf>
    <xf numFmtId="167" fontId="0" fillId="0" borderId="31" xfId="0" applyNumberFormat="1" applyFont="1" applyFill="1" applyBorder="1" applyAlignment="1">
      <alignment horizontal="center"/>
    </xf>
    <xf numFmtId="168" fontId="0" fillId="0" borderId="31" xfId="0" applyNumberFormat="1" applyFont="1" applyFill="1" applyBorder="1" applyAlignment="1">
      <alignment horizontal="center" wrapText="1"/>
    </xf>
    <xf numFmtId="0" fontId="0" fillId="0" borderId="31" xfId="0" applyFont="1" applyFill="1" applyBorder="1" applyAlignment="1">
      <alignment horizontal="center" wrapText="1"/>
    </xf>
    <xf numFmtId="0" fontId="0" fillId="0" borderId="31" xfId="0" applyFont="1" applyBorder="1" applyAlignment="1">
      <alignment horizontal="center" wrapText="1"/>
    </xf>
    <xf numFmtId="0" fontId="0" fillId="0" borderId="31" xfId="0" applyFont="1" applyFill="1" applyBorder="1" applyAlignment="1">
      <alignment horizontal="left" wrapText="1"/>
    </xf>
    <xf numFmtId="14" fontId="0" fillId="0" borderId="10" xfId="0" applyNumberFormat="1" applyFont="1" applyBorder="1" applyAlignment="1">
      <alignment horizontal="center"/>
    </xf>
    <xf numFmtId="0" fontId="5" fillId="0" borderId="10" xfId="0" applyFont="1" applyBorder="1" applyAlignment="1">
      <alignment wrapText="1"/>
    </xf>
    <xf numFmtId="0" fontId="5" fillId="0" borderId="10" xfId="0" applyFont="1" applyBorder="1" applyAlignment="1">
      <alignment horizontal="center" wrapText="1"/>
    </xf>
    <xf numFmtId="14" fontId="5" fillId="0" borderId="10" xfId="0" applyNumberFormat="1" applyFont="1" applyBorder="1" applyAlignment="1">
      <alignment horizontal="center" wrapText="1"/>
    </xf>
    <xf numFmtId="20" fontId="0" fillId="0" borderId="10" xfId="0" applyNumberFormat="1" applyFont="1" applyBorder="1" applyAlignment="1">
      <alignment horizontal="center"/>
    </xf>
    <xf numFmtId="14" fontId="0" fillId="0" borderId="31" xfId="0" applyNumberFormat="1" applyFont="1" applyBorder="1" applyAlignment="1">
      <alignment horizontal="center"/>
    </xf>
    <xf numFmtId="14" fontId="0" fillId="0" borderId="31" xfId="0" applyNumberFormat="1" applyFont="1" applyBorder="1" applyAlignment="1">
      <alignment horizontal="center" wrapText="1"/>
    </xf>
    <xf numFmtId="0" fontId="5" fillId="0" borderId="31" xfId="0" applyFont="1" applyBorder="1" applyAlignment="1">
      <alignment horizontal="center" wrapText="1"/>
    </xf>
    <xf numFmtId="14" fontId="5" fillId="0" borderId="31" xfId="0" applyNumberFormat="1" applyFont="1" applyBorder="1" applyAlignment="1">
      <alignment horizontal="center" wrapText="1"/>
    </xf>
    <xf numFmtId="0" fontId="4" fillId="33" borderId="26" xfId="56" applyFont="1" applyFill="1" applyBorder="1" applyAlignment="1">
      <alignment horizontal="center" wrapText="1"/>
      <protection/>
    </xf>
    <xf numFmtId="165" fontId="4" fillId="33" borderId="26" xfId="56" applyNumberFormat="1" applyFont="1" applyFill="1" applyBorder="1" applyAlignment="1">
      <alignment horizontal="center" wrapText="1"/>
      <protection/>
    </xf>
    <xf numFmtId="22" fontId="4" fillId="33" borderId="26" xfId="56" applyNumberFormat="1" applyFont="1" applyFill="1" applyBorder="1" applyAlignment="1">
      <alignment horizontal="center" wrapText="1"/>
      <protection/>
    </xf>
    <xf numFmtId="0" fontId="4" fillId="34" borderId="26" xfId="0" applyFont="1" applyFill="1" applyBorder="1" applyAlignment="1">
      <alignment horizontal="center" wrapText="1"/>
    </xf>
    <xf numFmtId="0" fontId="0" fillId="0" borderId="0" xfId="0" applyFont="1" applyAlignment="1">
      <alignment horizontal="center"/>
    </xf>
    <xf numFmtId="0" fontId="5" fillId="0" borderId="31" xfId="0" applyFont="1" applyBorder="1" applyAlignment="1">
      <alignment wrapText="1"/>
    </xf>
    <xf numFmtId="14" fontId="0" fillId="0" borderId="10" xfId="56" applyNumberFormat="1" applyFont="1" applyFill="1" applyBorder="1" applyAlignment="1">
      <alignment horizontal="center" wrapText="1"/>
      <protection/>
    </xf>
    <xf numFmtId="165" fontId="0" fillId="0" borderId="10" xfId="56" applyNumberFormat="1" applyFont="1" applyFill="1" applyBorder="1" applyAlignment="1">
      <alignment horizontal="center" wrapText="1"/>
      <protection/>
    </xf>
    <xf numFmtId="22" fontId="0" fillId="0" borderId="10" xfId="56" applyNumberFormat="1" applyFont="1" applyFill="1" applyBorder="1" applyAlignment="1">
      <alignment horizontal="center" wrapText="1"/>
      <protection/>
    </xf>
    <xf numFmtId="0" fontId="0" fillId="0" borderId="10" xfId="0" applyFill="1" applyBorder="1" applyAlignment="1">
      <alignment horizontal="center"/>
    </xf>
    <xf numFmtId="165" fontId="0" fillId="0" borderId="10" xfId="0" applyNumberFormat="1" applyBorder="1" applyAlignment="1">
      <alignment horizontal="center"/>
    </xf>
    <xf numFmtId="22" fontId="0" fillId="0" borderId="10" xfId="0" applyNumberFormat="1" applyBorder="1" applyAlignment="1">
      <alignment horizontal="center"/>
    </xf>
    <xf numFmtId="0" fontId="14" fillId="0" borderId="0" xfId="0" applyFont="1" applyAlignment="1">
      <alignment wrapText="1"/>
    </xf>
    <xf numFmtId="0" fontId="14" fillId="0" borderId="0" xfId="0" applyFont="1" applyAlignment="1">
      <alignment horizontal="center" wrapText="1"/>
    </xf>
    <xf numFmtId="14" fontId="0" fillId="0" borderId="10" xfId="0" applyNumberFormat="1" applyBorder="1" applyAlignment="1">
      <alignment horizontal="center"/>
    </xf>
    <xf numFmtId="0" fontId="0" fillId="0" borderId="10" xfId="0" applyBorder="1" applyAlignment="1">
      <alignment horizontal="left" wrapText="1"/>
    </xf>
    <xf numFmtId="0" fontId="38" fillId="0" borderId="0" xfId="0" applyFont="1" applyAlignment="1">
      <alignment wrapText="1"/>
    </xf>
    <xf numFmtId="0" fontId="4" fillId="33" borderId="0" xfId="56" applyFont="1" applyFill="1" applyBorder="1" applyAlignment="1">
      <alignment horizontal="center" wrapText="1"/>
      <protection/>
    </xf>
    <xf numFmtId="0" fontId="4" fillId="34" borderId="0" xfId="0" applyFont="1" applyFill="1" applyBorder="1" applyAlignment="1">
      <alignment horizontal="center" wrapText="1"/>
    </xf>
    <xf numFmtId="0" fontId="0" fillId="0" borderId="0" xfId="0" applyFill="1" applyAlignment="1">
      <alignment horizontal="center"/>
    </xf>
    <xf numFmtId="0" fontId="0" fillId="0" borderId="10" xfId="0" applyFont="1" applyBorder="1" applyAlignment="1">
      <alignment horizontal="center"/>
    </xf>
    <xf numFmtId="0" fontId="5" fillId="0" borderId="0" xfId="0" applyFont="1" applyAlignment="1">
      <alignment horizontal="center"/>
    </xf>
    <xf numFmtId="0" fontId="0" fillId="0" borderId="0" xfId="0" applyFont="1" applyAlignment="1">
      <alignment horizontal="left" wrapText="1"/>
    </xf>
    <xf numFmtId="0" fontId="5" fillId="0" borderId="10" xfId="0" applyFont="1" applyBorder="1" applyAlignment="1">
      <alignment horizontal="left" wrapText="1"/>
    </xf>
    <xf numFmtId="0" fontId="14" fillId="0" borderId="0" xfId="0" applyFont="1" applyAlignment="1">
      <alignment horizontal="left" wrapText="1"/>
    </xf>
    <xf numFmtId="0" fontId="4" fillId="33" borderId="0" xfId="56" applyFont="1" applyFill="1" applyBorder="1" applyAlignment="1">
      <alignment horizontal="left" wrapText="1"/>
      <protection/>
    </xf>
    <xf numFmtId="0" fontId="4" fillId="33" borderId="26" xfId="56" applyFont="1" applyFill="1" applyBorder="1" applyAlignment="1">
      <alignment horizontal="left" wrapText="1"/>
      <protection/>
    </xf>
    <xf numFmtId="0" fontId="0" fillId="0" borderId="10" xfId="0" applyFont="1" applyBorder="1" applyAlignment="1">
      <alignment horizontal="left"/>
    </xf>
    <xf numFmtId="0" fontId="5" fillId="0" borderId="0" xfId="0" applyFont="1" applyAlignment="1">
      <alignment horizontal="left" wrapText="1"/>
    </xf>
    <xf numFmtId="0" fontId="5" fillId="0" borderId="31" xfId="0" applyFont="1" applyBorder="1" applyAlignment="1">
      <alignment horizontal="left" wrapText="1"/>
    </xf>
    <xf numFmtId="0" fontId="5" fillId="0" borderId="31" xfId="0" applyFont="1" applyBorder="1" applyAlignment="1">
      <alignment horizontal="left" wrapText="1"/>
    </xf>
    <xf numFmtId="0" fontId="0" fillId="0" borderId="31" xfId="0" applyNumberFormat="1" applyFont="1" applyFill="1" applyBorder="1" applyAlignment="1">
      <alignment horizontal="left" wrapText="1"/>
    </xf>
    <xf numFmtId="0" fontId="0" fillId="0" borderId="0" xfId="0" applyFont="1" applyAlignment="1">
      <alignment horizontal="left" wrapText="1"/>
    </xf>
    <xf numFmtId="0" fontId="0" fillId="0" borderId="10" xfId="0" applyNumberFormat="1" applyFont="1" applyFill="1" applyBorder="1" applyAlignment="1">
      <alignment horizontal="left" wrapText="1"/>
    </xf>
    <xf numFmtId="0" fontId="5" fillId="0" borderId="10" xfId="0" applyFont="1" applyBorder="1" applyAlignment="1">
      <alignment horizontal="left" wrapText="1"/>
    </xf>
    <xf numFmtId="0" fontId="4" fillId="33" borderId="10" xfId="56" applyFont="1" applyFill="1" applyBorder="1" applyAlignment="1">
      <alignment horizontal="left" wrapText="1"/>
      <protection/>
    </xf>
    <xf numFmtId="0" fontId="0" fillId="0" borderId="0" xfId="0" applyFont="1" applyFill="1" applyAlignment="1">
      <alignment horizontal="left" wrapText="1"/>
    </xf>
    <xf numFmtId="0" fontId="14" fillId="0" borderId="10" xfId="0" applyFont="1" applyBorder="1" applyAlignment="1">
      <alignment horizontal="center"/>
    </xf>
    <xf numFmtId="0" fontId="14" fillId="0" borderId="10" xfId="0" applyFont="1" applyBorder="1" applyAlignment="1">
      <alignment horizontal="center" wrapText="1"/>
    </xf>
    <xf numFmtId="0" fontId="0" fillId="35" borderId="10" xfId="0" applyFill="1" applyBorder="1" applyAlignment="1">
      <alignment horizontal="center"/>
    </xf>
    <xf numFmtId="0" fontId="0" fillId="0" borderId="10" xfId="0" applyFill="1" applyBorder="1" applyAlignment="1">
      <alignment horizontal="center" wrapText="1"/>
    </xf>
    <xf numFmtId="0" fontId="14" fillId="0" borderId="10" xfId="0" applyFont="1" applyBorder="1" applyAlignment="1">
      <alignment horizontal="left" wrapText="1"/>
    </xf>
    <xf numFmtId="165" fontId="4" fillId="33" borderId="0" xfId="56" applyNumberFormat="1" applyFont="1" applyFill="1" applyBorder="1" applyAlignment="1">
      <alignment horizontal="center" wrapText="1"/>
      <protection/>
    </xf>
    <xf numFmtId="22" fontId="4" fillId="33" borderId="0" xfId="56" applyNumberFormat="1" applyFont="1" applyFill="1" applyBorder="1" applyAlignment="1">
      <alignment horizontal="center" wrapText="1"/>
      <protection/>
    </xf>
    <xf numFmtId="0" fontId="0" fillId="35" borderId="10" xfId="56" applyFont="1" applyFill="1" applyBorder="1" applyAlignment="1">
      <alignment horizontal="center" wrapText="1"/>
      <protection/>
    </xf>
    <xf numFmtId="0" fontId="0" fillId="35" borderId="31" xfId="0" applyFont="1" applyFill="1" applyBorder="1" applyAlignment="1">
      <alignment horizontal="center" wrapText="1"/>
    </xf>
    <xf numFmtId="0" fontId="0" fillId="35" borderId="10" xfId="0" applyFont="1" applyFill="1" applyBorder="1" applyAlignment="1">
      <alignment horizontal="center" wrapText="1"/>
    </xf>
    <xf numFmtId="22" fontId="0" fillId="0" borderId="10" xfId="0" applyNumberFormat="1" applyFont="1" applyBorder="1" applyAlignment="1">
      <alignment horizontal="center"/>
    </xf>
    <xf numFmtId="0" fontId="0" fillId="42" borderId="0" xfId="0" applyFill="1" applyAlignment="1">
      <alignment horizontal="center"/>
    </xf>
    <xf numFmtId="0" fontId="0" fillId="42" borderId="0" xfId="0" applyFill="1" applyBorder="1" applyAlignment="1">
      <alignment horizontal="center"/>
    </xf>
    <xf numFmtId="14" fontId="0" fillId="42" borderId="0" xfId="0" applyNumberFormat="1" applyFill="1" applyBorder="1" applyAlignment="1">
      <alignment horizontal="center"/>
    </xf>
    <xf numFmtId="165" fontId="0" fillId="42" borderId="0" xfId="0" applyNumberFormat="1" applyFill="1" applyBorder="1" applyAlignment="1">
      <alignment horizontal="center"/>
    </xf>
    <xf numFmtId="22" fontId="0" fillId="42" borderId="0" xfId="0" applyNumberFormat="1" applyFont="1" applyFill="1" applyBorder="1" applyAlignment="1">
      <alignment horizontal="center"/>
    </xf>
    <xf numFmtId="0" fontId="5" fillId="42" borderId="0" xfId="0" applyFont="1" applyFill="1" applyBorder="1" applyAlignment="1">
      <alignment horizontal="left" wrapText="1"/>
    </xf>
    <xf numFmtId="0" fontId="0" fillId="42" borderId="0" xfId="0" applyFont="1" applyFill="1" applyBorder="1" applyAlignment="1">
      <alignment horizontal="center" wrapText="1"/>
    </xf>
    <xf numFmtId="0" fontId="0" fillId="42" borderId="0" xfId="0" applyFont="1" applyFill="1" applyBorder="1" applyAlignment="1">
      <alignment horizontal="center"/>
    </xf>
    <xf numFmtId="0" fontId="14" fillId="0" borderId="10" xfId="0" applyFont="1" applyBorder="1" applyAlignment="1">
      <alignment wrapText="1"/>
    </xf>
    <xf numFmtId="0" fontId="40" fillId="0" borderId="10" xfId="0" applyFont="1" applyBorder="1" applyAlignment="1">
      <alignment wrapText="1"/>
    </xf>
    <xf numFmtId="0" fontId="14" fillId="0" borderId="0" xfId="0" applyFont="1" applyAlignment="1">
      <alignment horizontal="center"/>
    </xf>
    <xf numFmtId="0" fontId="78" fillId="0" borderId="0" xfId="0" applyFont="1" applyAlignment="1">
      <alignment wrapText="1"/>
    </xf>
    <xf numFmtId="0" fontId="78" fillId="0" borderId="0" xfId="0" applyFont="1" applyAlignment="1">
      <alignment horizontal="center" wrapText="1"/>
    </xf>
    <xf numFmtId="0" fontId="78" fillId="0" borderId="10" xfId="0" applyFont="1" applyBorder="1" applyAlignment="1">
      <alignment horizontal="center" wrapText="1"/>
    </xf>
    <xf numFmtId="0" fontId="14" fillId="0" borderId="0" xfId="0" applyFont="1" applyAlignment="1">
      <alignment wrapText="1"/>
    </xf>
    <xf numFmtId="0" fontId="79" fillId="0" borderId="31" xfId="0" applyFont="1" applyBorder="1" applyAlignment="1">
      <alignment horizontal="center" wrapText="1"/>
    </xf>
    <xf numFmtId="0" fontId="0" fillId="0" borderId="10" xfId="0" applyFont="1" applyBorder="1" applyAlignment="1">
      <alignment horizontal="center"/>
    </xf>
    <xf numFmtId="14" fontId="0" fillId="0" borderId="10" xfId="0" applyNumberFormat="1" applyFont="1" applyBorder="1" applyAlignment="1">
      <alignment horizontal="center"/>
    </xf>
    <xf numFmtId="0" fontId="79" fillId="0" borderId="10" xfId="0" applyFont="1" applyBorder="1" applyAlignment="1">
      <alignment wrapText="1"/>
    </xf>
    <xf numFmtId="164" fontId="0" fillId="0" borderId="10" xfId="56" applyNumberFormat="1" applyFont="1" applyFill="1" applyBorder="1" applyAlignment="1">
      <alignment horizontal="center" wrapText="1"/>
      <protection/>
    </xf>
    <xf numFmtId="14" fontId="0" fillId="0" borderId="25" xfId="0" applyNumberFormat="1" applyBorder="1" applyAlignment="1">
      <alignment horizontal="center"/>
    </xf>
    <xf numFmtId="165" fontId="0" fillId="0" borderId="25" xfId="0" applyNumberFormat="1" applyBorder="1" applyAlignment="1">
      <alignment horizontal="center"/>
    </xf>
    <xf numFmtId="0" fontId="78" fillId="0" borderId="25" xfId="0" applyFont="1" applyBorder="1" applyAlignment="1">
      <alignment horizontal="center"/>
    </xf>
    <xf numFmtId="20" fontId="0" fillId="0" borderId="25" xfId="0" applyNumberFormat="1" applyBorder="1" applyAlignment="1">
      <alignment horizontal="center"/>
    </xf>
    <xf numFmtId="0" fontId="0" fillId="0" borderId="25" xfId="0" applyFont="1" applyBorder="1" applyAlignment="1">
      <alignment horizontal="center"/>
    </xf>
    <xf numFmtId="0" fontId="0" fillId="43" borderId="25" xfId="0" applyFont="1" applyFill="1" applyBorder="1" applyAlignment="1">
      <alignment horizontal="center"/>
    </xf>
    <xf numFmtId="0" fontId="14" fillId="0" borderId="10" xfId="0" applyFont="1" applyBorder="1" applyAlignment="1">
      <alignment vertical="top" wrapText="1"/>
    </xf>
    <xf numFmtId="0" fontId="0" fillId="0" borderId="10" xfId="0" applyBorder="1" applyAlignment="1">
      <alignment horizontal="center" vertical="center"/>
    </xf>
    <xf numFmtId="14" fontId="0" fillId="0" borderId="10" xfId="0" applyNumberFormat="1" applyBorder="1" applyAlignment="1">
      <alignment horizontal="center" vertical="center"/>
    </xf>
    <xf numFmtId="165" fontId="0" fillId="0" borderId="10" xfId="0" applyNumberFormat="1" applyBorder="1" applyAlignment="1">
      <alignment horizontal="center" vertical="center"/>
    </xf>
    <xf numFmtId="0" fontId="14" fillId="0" borderId="10" xfId="0" applyFont="1" applyBorder="1" applyAlignment="1">
      <alignment horizontal="center" vertical="center"/>
    </xf>
    <xf numFmtId="20"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14" fillId="0" borderId="10" xfId="0" applyFont="1" applyBorder="1" applyAlignment="1">
      <alignment vertical="center" wrapText="1"/>
    </xf>
    <xf numFmtId="0" fontId="0" fillId="43" borderId="10" xfId="0" applyFont="1" applyFill="1" applyBorder="1" applyAlignment="1">
      <alignment horizontal="center" vertical="center"/>
    </xf>
    <xf numFmtId="22" fontId="0" fillId="0" borderId="10" xfId="0" applyNumberFormat="1" applyFont="1" applyBorder="1" applyAlignment="1">
      <alignment horizontal="center"/>
    </xf>
    <xf numFmtId="0" fontId="0" fillId="0" borderId="10" xfId="0" applyBorder="1" applyAlignment="1">
      <alignment/>
    </xf>
    <xf numFmtId="0" fontId="14" fillId="0" borderId="10" xfId="0" applyFont="1" applyBorder="1" applyAlignment="1">
      <alignment horizontal="center"/>
    </xf>
    <xf numFmtId="0" fontId="14" fillId="0" borderId="10" xfId="0" applyFont="1" applyBorder="1" applyAlignment="1">
      <alignment horizontal="center" wrapText="1"/>
    </xf>
    <xf numFmtId="165" fontId="0" fillId="0" borderId="10" xfId="0" applyNumberFormat="1" applyFont="1" applyBorder="1" applyAlignment="1">
      <alignment horizontal="center"/>
    </xf>
    <xf numFmtId="0" fontId="38" fillId="0" borderId="10" xfId="0" applyFont="1" applyBorder="1" applyAlignment="1">
      <alignment horizontal="center" wrapText="1"/>
    </xf>
    <xf numFmtId="0" fontId="0" fillId="0" borderId="39" xfId="0" applyBorder="1" applyAlignment="1">
      <alignment horizontal="center"/>
    </xf>
    <xf numFmtId="0" fontId="0" fillId="0" borderId="10" xfId="0" applyFill="1" applyBorder="1" applyAlignment="1">
      <alignment/>
    </xf>
    <xf numFmtId="0" fontId="0" fillId="0" borderId="26" xfId="0" applyFont="1" applyBorder="1" applyAlignment="1">
      <alignment horizontal="center"/>
    </xf>
    <xf numFmtId="14" fontId="0" fillId="0" borderId="26" xfId="0" applyNumberFormat="1" applyBorder="1" applyAlignment="1">
      <alignment horizontal="center"/>
    </xf>
    <xf numFmtId="165" fontId="0" fillId="0" borderId="26" xfId="0" applyNumberFormat="1" applyBorder="1" applyAlignment="1">
      <alignment horizontal="center"/>
    </xf>
    <xf numFmtId="0" fontId="14" fillId="0" borderId="0" xfId="0" applyFont="1" applyBorder="1" applyAlignment="1">
      <alignment horizontal="center"/>
    </xf>
    <xf numFmtId="20" fontId="0" fillId="0" borderId="26" xfId="0" applyNumberFormat="1" applyFont="1" applyBorder="1" applyAlignment="1">
      <alignment horizontal="center"/>
    </xf>
    <xf numFmtId="0" fontId="0" fillId="0" borderId="26" xfId="0" applyBorder="1" applyAlignment="1">
      <alignment/>
    </xf>
    <xf numFmtId="0" fontId="0" fillId="0" borderId="31" xfId="0" applyFont="1" applyBorder="1" applyAlignment="1">
      <alignment horizontal="center"/>
    </xf>
    <xf numFmtId="14" fontId="0" fillId="0" borderId="31" xfId="0" applyNumberFormat="1" applyBorder="1" applyAlignment="1">
      <alignment horizontal="center"/>
    </xf>
    <xf numFmtId="165" fontId="0" fillId="0" borderId="31" xfId="0" applyNumberFormat="1" applyBorder="1" applyAlignment="1">
      <alignment horizontal="center"/>
    </xf>
    <xf numFmtId="0" fontId="14" fillId="0" borderId="31" xfId="0" applyFont="1" applyBorder="1" applyAlignment="1">
      <alignment horizontal="center"/>
    </xf>
    <xf numFmtId="20" fontId="0" fillId="0" borderId="31" xfId="0" applyNumberFormat="1" applyFont="1" applyBorder="1" applyAlignment="1">
      <alignment horizontal="center"/>
    </xf>
    <xf numFmtId="0" fontId="14" fillId="0" borderId="31" xfId="0" applyFont="1" applyBorder="1" applyAlignment="1">
      <alignment horizontal="center" wrapText="1"/>
    </xf>
    <xf numFmtId="0" fontId="0" fillId="0" borderId="31" xfId="0" applyBorder="1" applyAlignment="1">
      <alignment/>
    </xf>
    <xf numFmtId="0" fontId="14" fillId="0" borderId="10" xfId="0" applyFont="1" applyBorder="1" applyAlignment="1">
      <alignment/>
    </xf>
    <xf numFmtId="0" fontId="0" fillId="0" borderId="10" xfId="0" applyFont="1" applyBorder="1" applyAlignment="1">
      <alignment wrapText="1"/>
    </xf>
    <xf numFmtId="0" fontId="0" fillId="43" borderId="25" xfId="0" applyFont="1" applyFill="1" applyBorder="1" applyAlignment="1">
      <alignment/>
    </xf>
    <xf numFmtId="0" fontId="0" fillId="43" borderId="26" xfId="0" applyFont="1" applyFill="1" applyBorder="1" applyAlignment="1">
      <alignment/>
    </xf>
    <xf numFmtId="0" fontId="7" fillId="0" borderId="0" xfId="0" applyFont="1" applyAlignment="1">
      <alignment horizontal="center"/>
    </xf>
    <xf numFmtId="0" fontId="8" fillId="0" borderId="12" xfId="0" applyFont="1" applyBorder="1" applyAlignment="1">
      <alignment wrapText="1"/>
    </xf>
    <xf numFmtId="0" fontId="8" fillId="0" borderId="46" xfId="0" applyFont="1" applyBorder="1" applyAlignment="1">
      <alignment wrapText="1"/>
    </xf>
    <xf numFmtId="3" fontId="8" fillId="0" borderId="12" xfId="0" applyNumberFormat="1" applyFont="1" applyBorder="1" applyAlignment="1">
      <alignment wrapText="1"/>
    </xf>
    <xf numFmtId="3" fontId="8" fillId="0" borderId="46" xfId="0" applyNumberFormat="1" applyFont="1" applyBorder="1" applyAlignment="1">
      <alignment wrapText="1"/>
    </xf>
    <xf numFmtId="10" fontId="8" fillId="0" borderId="48" xfId="59" applyNumberFormat="1" applyFont="1" applyBorder="1" applyAlignment="1">
      <alignment wrapText="1"/>
    </xf>
    <xf numFmtId="10" fontId="8" fillId="0" borderId="49" xfId="59" applyNumberFormat="1" applyFont="1" applyBorder="1" applyAlignment="1">
      <alignment wrapText="1"/>
    </xf>
    <xf numFmtId="0" fontId="37" fillId="0" borderId="0" xfId="0" applyFont="1" applyAlignment="1">
      <alignment horizontal="center"/>
    </xf>
    <xf numFmtId="0" fontId="7" fillId="0" borderId="50" xfId="0" applyFont="1" applyBorder="1" applyAlignment="1">
      <alignment horizontal="center"/>
    </xf>
    <xf numFmtId="0" fontId="0" fillId="0" borderId="51" xfId="0" applyBorder="1" applyAlignment="1">
      <alignment horizontal="center"/>
    </xf>
    <xf numFmtId="0" fontId="17" fillId="0" borderId="50" xfId="0" applyFont="1" applyBorder="1" applyAlignment="1">
      <alignment horizontal="center"/>
    </xf>
    <xf numFmtId="0" fontId="0" fillId="0" borderId="52" xfId="0" applyBorder="1" applyAlignment="1">
      <alignment horizontal="center"/>
    </xf>
    <xf numFmtId="10" fontId="8" fillId="0" borderId="53" xfId="59" applyNumberFormat="1" applyFont="1" applyBorder="1" applyAlignment="1">
      <alignment wrapText="1"/>
    </xf>
    <xf numFmtId="10" fontId="8" fillId="0" borderId="54" xfId="59" applyNumberFormat="1" applyFont="1" applyBorder="1" applyAlignment="1">
      <alignment wrapText="1"/>
    </xf>
    <xf numFmtId="0" fontId="24" fillId="38" borderId="0" xfId="0" applyFont="1" applyFill="1" applyAlignment="1">
      <alignment horizontal="left" vertical="center"/>
    </xf>
    <xf numFmtId="0" fontId="0" fillId="0" borderId="0" xfId="0" applyAlignment="1">
      <alignment/>
    </xf>
    <xf numFmtId="0" fontId="25" fillId="38" borderId="13" xfId="0" applyFont="1" applyFill="1" applyBorder="1" applyAlignment="1">
      <alignment horizontal="left" vertical="center"/>
    </xf>
    <xf numFmtId="0" fontId="0" fillId="0" borderId="13" xfId="0" applyBorder="1" applyAlignment="1">
      <alignment/>
    </xf>
    <xf numFmtId="0" fontId="0" fillId="35" borderId="39" xfId="0" applyFont="1" applyFill="1" applyBorder="1" applyAlignment="1">
      <alignment horizontal="center" wrapText="1"/>
    </xf>
    <xf numFmtId="0" fontId="0" fillId="0" borderId="10" xfId="56" applyFont="1" applyFill="1" applyBorder="1" applyAlignment="1">
      <alignment horizontal="center" wrapText="1"/>
      <protection/>
    </xf>
    <xf numFmtId="14" fontId="0" fillId="0" borderId="10" xfId="56" applyNumberFormat="1" applyFont="1" applyFill="1" applyBorder="1" applyAlignment="1">
      <alignment horizontal="center" wrapText="1"/>
      <protection/>
    </xf>
    <xf numFmtId="165" fontId="0" fillId="0" borderId="10" xfId="56" applyNumberFormat="1" applyFont="1" applyFill="1" applyBorder="1" applyAlignment="1">
      <alignment horizontal="center" wrapText="1"/>
      <protection/>
    </xf>
    <xf numFmtId="22" fontId="0" fillId="0" borderId="10" xfId="56" applyNumberFormat="1" applyFont="1" applyFill="1" applyBorder="1" applyAlignment="1">
      <alignment horizontal="center" wrapText="1"/>
      <protection/>
    </xf>
    <xf numFmtId="0" fontId="0" fillId="43" borderId="10"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Open_Issues_And_Last_Assignment"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1495425</xdr:colOff>
      <xdr:row>0</xdr:row>
      <xdr:rowOff>9525</xdr:rowOff>
    </xdr:from>
    <xdr:to>
      <xdr:col>2</xdr:col>
      <xdr:colOff>2457450</xdr:colOff>
      <xdr:row>2</xdr:row>
      <xdr:rowOff>133350</xdr:rowOff>
    </xdr:to>
    <xdr:pic>
      <xdr:nvPicPr>
        <xdr:cNvPr id="1" name="Picture 1" descr="logoBanner"/>
        <xdr:cNvPicPr preferRelativeResize="1">
          <a:picLocks noChangeAspect="1"/>
        </xdr:cNvPicPr>
      </xdr:nvPicPr>
      <xdr:blipFill>
        <a:blip r:embed="rId1"/>
        <a:stretch>
          <a:fillRect/>
        </a:stretch>
      </xdr:blipFill>
      <xdr:spPr>
        <a:xfrm>
          <a:off x="4057650" y="9525"/>
          <a:ext cx="962025"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4.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55"/>
  <sheetViews>
    <sheetView zoomScale="70" zoomScaleNormal="70" zoomScalePageLayoutView="0" workbookViewId="0" topLeftCell="A1">
      <selection activeCell="B1" sqref="B1"/>
    </sheetView>
  </sheetViews>
  <sheetFormatPr defaultColWidth="0" defaultRowHeight="12.75" zeroHeight="1"/>
  <cols>
    <col min="1" max="1" width="0.85546875" style="29" customWidth="1"/>
    <col min="2" max="2" width="53.8515625" style="92" customWidth="1"/>
    <col min="3" max="3" width="163.57421875" style="0" customWidth="1"/>
    <col min="4" max="16384" width="0" style="0" hidden="1" customWidth="1"/>
  </cols>
  <sheetData>
    <row r="1" spans="1:3" ht="21" thickTop="1">
      <c r="A1" s="83"/>
      <c r="B1" s="85" t="s">
        <v>149</v>
      </c>
      <c r="C1" s="37"/>
    </row>
    <row r="2" spans="1:3" ht="12.75">
      <c r="A2" s="78"/>
      <c r="B2" s="86"/>
      <c r="C2" s="38"/>
    </row>
    <row r="3" spans="1:3" s="35" customFormat="1" ht="15">
      <c r="A3" s="79"/>
      <c r="B3" s="87" t="s">
        <v>247</v>
      </c>
      <c r="C3" s="39"/>
    </row>
    <row r="4" spans="1:3" s="35" customFormat="1" ht="15">
      <c r="A4" s="79"/>
      <c r="B4" s="87" t="s">
        <v>200</v>
      </c>
      <c r="C4" s="39"/>
    </row>
    <row r="5" spans="1:3" s="35" customFormat="1" ht="15">
      <c r="A5" s="79"/>
      <c r="B5" s="87"/>
      <c r="C5" s="39"/>
    </row>
    <row r="6" spans="1:3" s="35" customFormat="1" ht="18">
      <c r="A6" s="80"/>
      <c r="B6" s="88" t="s">
        <v>163</v>
      </c>
      <c r="C6" s="40" t="s">
        <v>164</v>
      </c>
    </row>
    <row r="7" spans="1:3" s="35" customFormat="1" ht="18">
      <c r="A7" s="80"/>
      <c r="B7" s="88"/>
      <c r="C7" s="40"/>
    </row>
    <row r="8" spans="1:3" s="35" customFormat="1" ht="15">
      <c r="A8" s="81"/>
      <c r="B8" s="89" t="s">
        <v>238</v>
      </c>
      <c r="C8" s="41" t="s">
        <v>240</v>
      </c>
    </row>
    <row r="9" spans="1:3" s="35" customFormat="1" ht="15">
      <c r="A9" s="81"/>
      <c r="B9" s="89"/>
      <c r="C9" s="41"/>
    </row>
    <row r="10" spans="1:3" s="35" customFormat="1" ht="15">
      <c r="A10" s="81"/>
      <c r="B10" s="89" t="s">
        <v>239</v>
      </c>
      <c r="C10" s="41" t="s">
        <v>159</v>
      </c>
    </row>
    <row r="11" spans="1:3" s="35" customFormat="1" ht="15">
      <c r="A11" s="81"/>
      <c r="B11" s="89"/>
      <c r="C11" s="41" t="s">
        <v>244</v>
      </c>
    </row>
    <row r="12" spans="1:3" s="35" customFormat="1" ht="15">
      <c r="A12" s="81"/>
      <c r="B12" s="89"/>
      <c r="C12" s="41"/>
    </row>
    <row r="13" spans="1:3" s="35" customFormat="1" ht="15">
      <c r="A13" s="81"/>
      <c r="B13" s="89" t="s">
        <v>160</v>
      </c>
      <c r="C13" s="41" t="s">
        <v>161</v>
      </c>
    </row>
    <row r="14" spans="1:3" s="35" customFormat="1" ht="15">
      <c r="A14" s="79"/>
      <c r="B14" s="87"/>
      <c r="C14" s="39"/>
    </row>
    <row r="15" spans="1:3" s="35" customFormat="1" ht="15">
      <c r="A15" s="79"/>
      <c r="B15" s="102" t="s">
        <v>224</v>
      </c>
      <c r="C15" s="39" t="s">
        <v>227</v>
      </c>
    </row>
    <row r="16" spans="1:3" s="35" customFormat="1" ht="15">
      <c r="A16" s="79"/>
      <c r="B16" s="87"/>
      <c r="C16" s="39"/>
    </row>
    <row r="17" spans="1:3" s="35" customFormat="1" ht="15">
      <c r="A17" s="79"/>
      <c r="B17" s="102" t="s">
        <v>225</v>
      </c>
      <c r="C17" s="39" t="s">
        <v>226</v>
      </c>
    </row>
    <row r="18" spans="1:3" s="35" customFormat="1" ht="15">
      <c r="A18" s="79"/>
      <c r="B18" s="102"/>
      <c r="C18" s="39"/>
    </row>
    <row r="19" spans="1:3" s="35" customFormat="1" ht="15">
      <c r="A19" s="79"/>
      <c r="B19" s="102" t="s">
        <v>101</v>
      </c>
      <c r="C19" s="39" t="s">
        <v>102</v>
      </c>
    </row>
    <row r="20" spans="1:3" s="35" customFormat="1" ht="15">
      <c r="A20" s="79"/>
      <c r="B20" s="102"/>
      <c r="C20" s="39"/>
    </row>
    <row r="21" spans="1:3" s="35" customFormat="1" ht="15">
      <c r="A21" s="79"/>
      <c r="B21" s="102" t="s">
        <v>103</v>
      </c>
      <c r="C21" s="39" t="s">
        <v>108</v>
      </c>
    </row>
    <row r="22" spans="1:3" s="35" customFormat="1" ht="15">
      <c r="A22" s="79"/>
      <c r="B22" s="87"/>
      <c r="C22" s="39"/>
    </row>
    <row r="23" spans="1:3" s="35" customFormat="1" ht="15.75">
      <c r="A23" s="82"/>
      <c r="B23" s="90" t="s">
        <v>165</v>
      </c>
      <c r="C23" s="39"/>
    </row>
    <row r="24" spans="1:3" s="35" customFormat="1" ht="15">
      <c r="A24" s="79"/>
      <c r="B24" s="87"/>
      <c r="C24" s="39"/>
    </row>
    <row r="25" spans="1:3" s="35" customFormat="1" ht="15">
      <c r="A25" s="79"/>
      <c r="B25" s="87" t="s">
        <v>196</v>
      </c>
      <c r="C25" s="39" t="s">
        <v>166</v>
      </c>
    </row>
    <row r="26" spans="1:3" s="35" customFormat="1" ht="15">
      <c r="A26" s="79"/>
      <c r="B26" s="87"/>
      <c r="C26" s="39"/>
    </row>
    <row r="27" spans="1:3" s="35" customFormat="1" ht="15">
      <c r="A27" s="79"/>
      <c r="B27" s="87" t="s">
        <v>194</v>
      </c>
      <c r="C27" s="39" t="s">
        <v>195</v>
      </c>
    </row>
    <row r="28" spans="1:3" s="35" customFormat="1" ht="15">
      <c r="A28" s="79"/>
      <c r="B28" s="87"/>
      <c r="C28" s="41"/>
    </row>
    <row r="29" spans="1:3" s="35" customFormat="1" ht="18">
      <c r="A29" s="80"/>
      <c r="B29" s="88" t="s">
        <v>210</v>
      </c>
      <c r="C29" s="39"/>
    </row>
    <row r="30" spans="1:3" s="35" customFormat="1" ht="15">
      <c r="A30" s="79"/>
      <c r="B30" s="87"/>
      <c r="C30" s="39"/>
    </row>
    <row r="31" spans="1:5" s="35" customFormat="1" ht="15.75">
      <c r="A31" s="84"/>
      <c r="B31" s="111" t="s">
        <v>202</v>
      </c>
      <c r="C31" s="42" t="s">
        <v>150</v>
      </c>
      <c r="D31" s="36"/>
      <c r="E31" s="36"/>
    </row>
    <row r="32" spans="1:3" s="35" customFormat="1" ht="15">
      <c r="A32" s="79"/>
      <c r="B32" s="91"/>
      <c r="C32" s="43"/>
    </row>
    <row r="33" spans="1:3" s="35" customFormat="1" ht="15">
      <c r="A33" s="79"/>
      <c r="B33" s="112" t="s">
        <v>203</v>
      </c>
      <c r="C33" s="43" t="s">
        <v>205</v>
      </c>
    </row>
    <row r="34" spans="1:3" s="35" customFormat="1" ht="15">
      <c r="A34" s="79"/>
      <c r="B34" s="112" t="s">
        <v>204</v>
      </c>
      <c r="C34" s="43" t="s">
        <v>206</v>
      </c>
    </row>
    <row r="35" spans="1:3" s="35" customFormat="1" ht="15">
      <c r="A35" s="79"/>
      <c r="B35" s="112" t="s">
        <v>198</v>
      </c>
      <c r="C35" s="43" t="s">
        <v>211</v>
      </c>
    </row>
    <row r="36" spans="1:3" s="35" customFormat="1" ht="15">
      <c r="A36" s="79"/>
      <c r="B36" s="112" t="s">
        <v>197</v>
      </c>
      <c r="C36" s="43" t="s">
        <v>212</v>
      </c>
    </row>
    <row r="37" spans="1:3" s="35" customFormat="1" ht="15">
      <c r="A37" s="79"/>
      <c r="B37" s="112" t="s">
        <v>142</v>
      </c>
      <c r="C37" s="43" t="s">
        <v>213</v>
      </c>
    </row>
    <row r="38" spans="1:3" s="35" customFormat="1" ht="15">
      <c r="A38" s="79"/>
      <c r="B38" s="112" t="s">
        <v>193</v>
      </c>
      <c r="C38" s="43" t="s">
        <v>162</v>
      </c>
    </row>
    <row r="39" spans="1:3" s="35" customFormat="1" ht="15">
      <c r="A39" s="79"/>
      <c r="B39" s="112" t="s">
        <v>143</v>
      </c>
      <c r="C39" s="43" t="s">
        <v>151</v>
      </c>
    </row>
    <row r="40" spans="1:3" s="35" customFormat="1" ht="15">
      <c r="A40" s="79"/>
      <c r="B40" s="112" t="s">
        <v>146</v>
      </c>
      <c r="C40" s="43" t="s">
        <v>152</v>
      </c>
    </row>
    <row r="41" spans="1:3" s="35" customFormat="1" ht="15">
      <c r="A41" s="79"/>
      <c r="B41" s="112" t="s">
        <v>145</v>
      </c>
      <c r="C41" s="43" t="s">
        <v>215</v>
      </c>
    </row>
    <row r="42" spans="1:3" s="35" customFormat="1" ht="15">
      <c r="A42" s="79"/>
      <c r="B42" s="112" t="s">
        <v>170</v>
      </c>
      <c r="C42" s="43" t="s">
        <v>171</v>
      </c>
    </row>
    <row r="43" spans="1:3" s="35" customFormat="1" ht="15">
      <c r="A43" s="79"/>
      <c r="B43" s="112" t="s">
        <v>144</v>
      </c>
      <c r="C43" s="43" t="s">
        <v>214</v>
      </c>
    </row>
    <row r="44" spans="1:3" s="35" customFormat="1" ht="15">
      <c r="A44" s="79"/>
      <c r="B44" s="112" t="s">
        <v>207</v>
      </c>
      <c r="C44" s="43" t="s">
        <v>218</v>
      </c>
    </row>
    <row r="45" spans="1:3" s="35" customFormat="1" ht="15">
      <c r="A45" s="79"/>
      <c r="B45" s="112" t="s">
        <v>208</v>
      </c>
      <c r="C45" s="43" t="s">
        <v>217</v>
      </c>
    </row>
    <row r="46" spans="1:3" s="35" customFormat="1" ht="15">
      <c r="A46" s="79"/>
      <c r="B46" s="112" t="s">
        <v>209</v>
      </c>
      <c r="C46" s="43" t="s">
        <v>216</v>
      </c>
    </row>
    <row r="47" spans="1:3" s="35" customFormat="1" ht="15">
      <c r="A47" s="79"/>
      <c r="B47" s="113" t="s">
        <v>167</v>
      </c>
      <c r="C47" s="44" t="s">
        <v>168</v>
      </c>
    </row>
    <row r="48" spans="1:3" s="35" customFormat="1" ht="15">
      <c r="A48" s="79"/>
      <c r="B48" s="112" t="s">
        <v>138</v>
      </c>
      <c r="C48" s="43" t="s">
        <v>169</v>
      </c>
    </row>
    <row r="49" spans="1:3" s="35" customFormat="1" ht="15">
      <c r="A49" s="79"/>
      <c r="B49" s="112" t="s">
        <v>139</v>
      </c>
      <c r="C49" s="43" t="s">
        <v>245</v>
      </c>
    </row>
    <row r="50" spans="1:3" ht="15">
      <c r="A50" s="79"/>
      <c r="B50" s="112" t="s">
        <v>172</v>
      </c>
      <c r="C50" s="43" t="s">
        <v>173</v>
      </c>
    </row>
    <row r="51" spans="1:3" ht="15">
      <c r="A51" s="79"/>
      <c r="B51" s="112" t="s">
        <v>174</v>
      </c>
      <c r="C51" s="43" t="s">
        <v>175</v>
      </c>
    </row>
    <row r="52" spans="1:3" ht="15">
      <c r="A52" s="79"/>
      <c r="B52" s="112" t="s">
        <v>176</v>
      </c>
      <c r="C52" s="43" t="s">
        <v>177</v>
      </c>
    </row>
    <row r="53" spans="1:3" ht="15">
      <c r="A53" s="79"/>
      <c r="B53" s="112" t="s">
        <v>178</v>
      </c>
      <c r="C53" s="43" t="s">
        <v>179</v>
      </c>
    </row>
    <row r="54" spans="1:3" ht="15">
      <c r="A54" s="79"/>
      <c r="B54" s="112" t="s">
        <v>180</v>
      </c>
      <c r="C54" s="43" t="s">
        <v>182</v>
      </c>
    </row>
    <row r="55" spans="1:3" ht="15">
      <c r="A55" s="79"/>
      <c r="B55" s="112" t="s">
        <v>183</v>
      </c>
      <c r="C55" s="43" t="s">
        <v>184</v>
      </c>
    </row>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sheetData>
  <sheetProtection/>
  <printOptions/>
  <pageMargins left="0.75" right="0.75" top="1" bottom="1" header="0.5" footer="0.5"/>
  <pageSetup fitToHeight="2" fitToWidth="1" horizontalDpi="600" verticalDpi="600" orientation="landscape" scale="56" r:id="rId1"/>
</worksheet>
</file>

<file path=xl/worksheets/sheet10.xml><?xml version="1.0" encoding="utf-8"?>
<worksheet xmlns="http://schemas.openxmlformats.org/spreadsheetml/2006/main" xmlns:r="http://schemas.openxmlformats.org/officeDocument/2006/relationships">
  <sheetPr>
    <tabColor indexed="18"/>
    <pageSetUpPr fitToPage="1"/>
  </sheetPr>
  <dimension ref="A1:G23"/>
  <sheetViews>
    <sheetView zoomScale="85" zoomScaleNormal="85" zoomScalePageLayoutView="0" workbookViewId="0" topLeftCell="A1">
      <selection activeCell="B15" sqref="B15"/>
    </sheetView>
  </sheetViews>
  <sheetFormatPr defaultColWidth="0" defaultRowHeight="12.75" zeroHeight="1"/>
  <cols>
    <col min="1" max="1" width="1.1484375" style="0" customWidth="1"/>
    <col min="2" max="2" width="35.7109375" style="0" customWidth="1"/>
    <col min="3" max="3" width="12.57421875" style="25" customWidth="1"/>
    <col min="4" max="4" width="1.1484375" style="0" customWidth="1"/>
    <col min="5" max="5" width="28.8515625" style="0" customWidth="1"/>
    <col min="6" max="6" width="12.7109375" style="0" customWidth="1"/>
    <col min="7" max="7" width="1.1484375" style="0" customWidth="1"/>
    <col min="8" max="16384" width="0" style="0" hidden="1" customWidth="1"/>
  </cols>
  <sheetData>
    <row r="1" ht="23.25">
      <c r="B1" s="6" t="s">
        <v>228</v>
      </c>
    </row>
    <row r="2" spans="2:7" ht="23.25">
      <c r="B2" s="6" t="s">
        <v>230</v>
      </c>
      <c r="D2" s="28"/>
      <c r="G2" s="28"/>
    </row>
    <row r="3" spans="2:7" ht="19.5" thickBot="1">
      <c r="B3" s="93" t="s">
        <v>237</v>
      </c>
      <c r="D3" s="29"/>
      <c r="F3" s="25"/>
      <c r="G3" s="34"/>
    </row>
    <row r="4" spans="2:7" ht="19.5" thickBot="1">
      <c r="B4" s="93"/>
      <c r="D4" s="34"/>
      <c r="F4" s="25"/>
      <c r="G4" s="29"/>
    </row>
    <row r="5" spans="2:7" ht="24" thickBot="1">
      <c r="B5" s="355" t="s">
        <v>230</v>
      </c>
      <c r="C5" s="356"/>
      <c r="D5" s="356"/>
      <c r="E5" s="356"/>
      <c r="F5" s="356"/>
      <c r="G5" s="53"/>
    </row>
    <row r="6" spans="2:7" ht="14.25" customHeight="1">
      <c r="B6" s="105" t="s">
        <v>241</v>
      </c>
      <c r="C6" s="27"/>
      <c r="D6" s="53"/>
      <c r="E6" s="27"/>
      <c r="F6" s="27"/>
      <c r="G6" s="53"/>
    </row>
    <row r="7" spans="2:7" ht="12.75">
      <c r="B7" s="30"/>
      <c r="C7" s="27"/>
      <c r="D7" s="53"/>
      <c r="E7" s="31"/>
      <c r="F7" s="27"/>
      <c r="G7" s="53"/>
    </row>
    <row r="8" spans="1:7" ht="23.25">
      <c r="A8" s="46"/>
      <c r="B8" s="45" t="s">
        <v>231</v>
      </c>
      <c r="C8" s="27"/>
      <c r="D8" s="53"/>
      <c r="E8" s="45" t="s">
        <v>232</v>
      </c>
      <c r="F8" s="27"/>
      <c r="G8" s="53"/>
    </row>
    <row r="9" spans="2:7" ht="25.5">
      <c r="B9" s="32" t="s">
        <v>112</v>
      </c>
      <c r="C9" s="26" t="s">
        <v>199</v>
      </c>
      <c r="D9" s="53"/>
      <c r="E9" s="23" t="s">
        <v>192</v>
      </c>
      <c r="F9" s="26" t="s">
        <v>199</v>
      </c>
      <c r="G9" s="53"/>
    </row>
    <row r="10" spans="2:7" ht="12.75">
      <c r="B10" s="50"/>
      <c r="C10" s="48"/>
      <c r="D10" s="53"/>
      <c r="E10" s="47"/>
      <c r="F10" s="48"/>
      <c r="G10" s="53"/>
    </row>
    <row r="11" spans="2:7" ht="12.75">
      <c r="B11" s="33" t="s">
        <v>229</v>
      </c>
      <c r="C11" s="49">
        <f>'2008 Ext Rpt Monthly Summary'!C31</f>
        <v>6</v>
      </c>
      <c r="D11" s="53"/>
      <c r="E11" s="24" t="s">
        <v>207</v>
      </c>
      <c r="F11" s="49">
        <f>'2008 Ext Rpt Monthly Summary'!K31</f>
        <v>12</v>
      </c>
      <c r="G11" s="53"/>
    </row>
    <row r="12" spans="2:7" ht="12.75">
      <c r="B12" s="33"/>
      <c r="C12" s="64"/>
      <c r="D12" s="53"/>
      <c r="E12" s="24"/>
      <c r="F12" s="49"/>
      <c r="G12" s="53"/>
    </row>
    <row r="13" spans="2:7" ht="12.75">
      <c r="B13" s="33" t="s">
        <v>198</v>
      </c>
      <c r="C13" s="64">
        <f>'2008 Ext Rpt Monthly Summary'!D31</f>
        <v>5</v>
      </c>
      <c r="D13" s="53"/>
      <c r="E13" s="24" t="s">
        <v>208</v>
      </c>
      <c r="F13" s="49">
        <f>'2008 Ext Rpt Monthly Summary'!L31</f>
        <v>9</v>
      </c>
      <c r="G13" s="53"/>
    </row>
    <row r="14" spans="2:7" ht="12.75">
      <c r="B14" s="33"/>
      <c r="C14" s="64"/>
      <c r="D14" s="53"/>
      <c r="E14" s="24"/>
      <c r="F14" s="49"/>
      <c r="G14" s="53"/>
    </row>
    <row r="15" spans="2:7" ht="12.75">
      <c r="B15" s="33" t="s">
        <v>219</v>
      </c>
      <c r="C15" s="64">
        <f>'2008 Ext Rpt Monthly Summary'!E31</f>
        <v>4</v>
      </c>
      <c r="D15" s="53"/>
      <c r="E15" s="24" t="s">
        <v>209</v>
      </c>
      <c r="F15" s="49">
        <f>'2008 Ext Rpt Monthly Summary'!M31</f>
        <v>2</v>
      </c>
      <c r="G15" s="53"/>
    </row>
    <row r="16" spans="2:7" ht="12.75">
      <c r="B16" s="33"/>
      <c r="C16" s="64"/>
      <c r="D16" s="53"/>
      <c r="E16" s="24"/>
      <c r="F16" s="49"/>
      <c r="G16" s="53"/>
    </row>
    <row r="17" spans="2:7" ht="12.75">
      <c r="B17" s="33" t="s">
        <v>142</v>
      </c>
      <c r="C17" s="64">
        <f>'2008 Ext Rpt Monthly Summary'!F31</f>
        <v>1</v>
      </c>
      <c r="D17" s="53"/>
      <c r="E17" s="24" t="s">
        <v>167</v>
      </c>
      <c r="F17" s="49">
        <f>'2008 Ext Rpt Monthly Summary'!N31</f>
        <v>5</v>
      </c>
      <c r="G17" s="53"/>
    </row>
    <row r="18" spans="2:7" ht="12.75">
      <c r="B18" s="33"/>
      <c r="D18" s="53"/>
      <c r="E18" s="24"/>
      <c r="F18" s="49"/>
      <c r="G18" s="53"/>
    </row>
    <row r="19" spans="2:7" ht="12.75">
      <c r="B19" s="33" t="s">
        <v>242</v>
      </c>
      <c r="C19" s="64">
        <f>'2008 Ext Rpt Monthly Summary'!G31</f>
        <v>10</v>
      </c>
      <c r="D19" s="53"/>
      <c r="E19" s="24" t="s">
        <v>145</v>
      </c>
      <c r="F19" s="49">
        <v>3</v>
      </c>
      <c r="G19" s="53"/>
    </row>
    <row r="20" spans="2:7" ht="12.75">
      <c r="B20" s="33"/>
      <c r="D20" s="53"/>
      <c r="E20" s="24"/>
      <c r="F20" s="49"/>
      <c r="G20" s="53"/>
    </row>
    <row r="21" spans="2:7" ht="12.75">
      <c r="B21" s="33" t="s">
        <v>145</v>
      </c>
      <c r="C21" s="49">
        <f>'2008 Ext Rpt Monthly Summary'!H31</f>
        <v>4</v>
      </c>
      <c r="D21" s="53"/>
      <c r="E21" s="24"/>
      <c r="F21" s="49"/>
      <c r="G21" s="53"/>
    </row>
    <row r="22" spans="2:7" ht="12.75">
      <c r="B22" s="33"/>
      <c r="C22" s="49"/>
      <c r="D22" s="53"/>
      <c r="E22" s="24"/>
      <c r="F22" s="49"/>
      <c r="G22" s="53"/>
    </row>
    <row r="23" spans="2:7" ht="6.75" customHeight="1">
      <c r="B23" s="51"/>
      <c r="C23" s="51"/>
      <c r="D23" s="51"/>
      <c r="E23" s="14"/>
      <c r="F23" s="51"/>
      <c r="G23" s="51"/>
    </row>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sheetData>
  <sheetProtection/>
  <mergeCells count="1">
    <mergeCell ref="B5:F5"/>
  </mergeCells>
  <printOptions/>
  <pageMargins left="0.75" right="0.75" top="1" bottom="1" header="0.5" footer="0.5"/>
  <pageSetup fitToHeight="1" fitToWidth="1" horizontalDpi="600" verticalDpi="600" orientation="portrait" scale="97" r:id="rId1"/>
</worksheet>
</file>

<file path=xl/worksheets/sheet11.xml><?xml version="1.0" encoding="utf-8"?>
<worksheet xmlns="http://schemas.openxmlformats.org/spreadsheetml/2006/main" xmlns:r="http://schemas.openxmlformats.org/officeDocument/2006/relationships">
  <sheetPr>
    <tabColor indexed="12"/>
  </sheetPr>
  <dimension ref="B1:Q65"/>
  <sheetViews>
    <sheetView zoomScale="75" zoomScaleNormal="75" zoomScalePageLayoutView="0" workbookViewId="0" topLeftCell="A1">
      <selection activeCell="P3" sqref="P3:IV3"/>
    </sheetView>
  </sheetViews>
  <sheetFormatPr defaultColWidth="0" defaultRowHeight="12.75" zeroHeight="1"/>
  <cols>
    <col min="1" max="1" width="1.7109375" style="0" customWidth="1"/>
    <col min="2" max="2" width="11.421875" style="0" bestFit="1" customWidth="1"/>
    <col min="3" max="6" width="4.8515625" style="0" bestFit="1" customWidth="1"/>
    <col min="7" max="7" width="4.8515625" style="0" customWidth="1"/>
    <col min="8" max="8" width="4.8515625" style="0" bestFit="1" customWidth="1"/>
    <col min="9" max="9" width="6.421875" style="0" customWidth="1"/>
    <col min="10" max="10" width="1.1484375" style="0" customWidth="1"/>
    <col min="11" max="13" width="4.8515625" style="0" bestFit="1" customWidth="1"/>
    <col min="14" max="16" width="4.8515625" style="0" customWidth="1"/>
    <col min="17" max="17" width="1.1484375" style="0" customWidth="1"/>
    <col min="18" max="16384" width="0" style="0" hidden="1" customWidth="1"/>
  </cols>
  <sheetData>
    <row r="1" ht="23.25">
      <c r="B1" s="6" t="s">
        <v>228</v>
      </c>
    </row>
    <row r="2" ht="23.25">
      <c r="B2" s="6" t="s">
        <v>230</v>
      </c>
    </row>
    <row r="3" ht="18.75">
      <c r="B3" s="93" t="s">
        <v>236</v>
      </c>
    </row>
    <row r="4" ht="13.5" thickBot="1"/>
    <row r="5" spans="3:17" ht="18.75" thickBot="1">
      <c r="C5" s="357" t="s">
        <v>231</v>
      </c>
      <c r="D5" s="356"/>
      <c r="E5" s="356"/>
      <c r="F5" s="356"/>
      <c r="G5" s="356"/>
      <c r="H5" s="356"/>
      <c r="I5" s="358"/>
      <c r="J5" s="60"/>
      <c r="K5" s="357" t="s">
        <v>232</v>
      </c>
      <c r="L5" s="356"/>
      <c r="M5" s="356"/>
      <c r="N5" s="356"/>
      <c r="O5" s="356"/>
      <c r="P5" s="358"/>
      <c r="Q5" s="60"/>
    </row>
    <row r="6" spans="2:17" ht="119.25" thickBot="1">
      <c r="B6" s="57">
        <v>2008</v>
      </c>
      <c r="C6" s="58" t="s">
        <v>229</v>
      </c>
      <c r="D6" s="58" t="s">
        <v>198</v>
      </c>
      <c r="E6" s="58" t="s">
        <v>197</v>
      </c>
      <c r="F6" s="58" t="s">
        <v>142</v>
      </c>
      <c r="G6" s="58" t="s">
        <v>243</v>
      </c>
      <c r="H6" s="58" t="s">
        <v>145</v>
      </c>
      <c r="I6" s="58"/>
      <c r="J6" s="60"/>
      <c r="K6" s="58" t="s">
        <v>207</v>
      </c>
      <c r="L6" s="58" t="s">
        <v>208</v>
      </c>
      <c r="M6" s="58" t="s">
        <v>209</v>
      </c>
      <c r="N6" s="58" t="s">
        <v>167</v>
      </c>
      <c r="O6" s="58" t="s">
        <v>145</v>
      </c>
      <c r="P6" s="58"/>
      <c r="Q6" s="60"/>
    </row>
    <row r="7" spans="2:17" ht="15" thickBot="1">
      <c r="B7" s="65" t="s">
        <v>126</v>
      </c>
      <c r="C7" s="66"/>
      <c r="D7" s="66"/>
      <c r="E7" s="66"/>
      <c r="F7" s="66"/>
      <c r="G7" s="66"/>
      <c r="H7" s="66"/>
      <c r="I7" s="66"/>
      <c r="J7" s="59"/>
      <c r="K7" s="66"/>
      <c r="L7" s="66"/>
      <c r="M7" s="66"/>
      <c r="N7" s="66"/>
      <c r="O7" s="66"/>
      <c r="P7" s="66"/>
      <c r="Q7" s="59"/>
    </row>
    <row r="8" spans="2:17" ht="14.25">
      <c r="B8" s="68"/>
      <c r="C8" s="69"/>
      <c r="D8" s="69"/>
      <c r="E8" s="69"/>
      <c r="F8" s="69"/>
      <c r="G8" s="69"/>
      <c r="H8" s="69"/>
      <c r="I8" s="69"/>
      <c r="J8" s="67"/>
      <c r="K8" s="69"/>
      <c r="L8" s="69"/>
      <c r="M8" s="69"/>
      <c r="N8" s="69"/>
      <c r="O8" s="69"/>
      <c r="P8" s="69"/>
      <c r="Q8" s="67"/>
    </row>
    <row r="9" spans="2:17" ht="14.25">
      <c r="B9" s="68" t="s">
        <v>127</v>
      </c>
      <c r="C9" s="69"/>
      <c r="D9" s="69"/>
      <c r="E9" s="69"/>
      <c r="F9" s="69"/>
      <c r="G9" s="69"/>
      <c r="H9" s="69"/>
      <c r="I9" s="69"/>
      <c r="J9" s="70"/>
      <c r="K9" s="69"/>
      <c r="L9" s="69"/>
      <c r="M9" s="69"/>
      <c r="N9" s="69"/>
      <c r="O9" s="69"/>
      <c r="P9" s="69"/>
      <c r="Q9" s="70"/>
    </row>
    <row r="10" spans="2:17" ht="14.25">
      <c r="B10" s="68"/>
      <c r="C10" s="69"/>
      <c r="D10" s="69"/>
      <c r="E10" s="69"/>
      <c r="F10" s="69"/>
      <c r="G10" s="69"/>
      <c r="H10" s="69"/>
      <c r="I10" s="69"/>
      <c r="J10" s="70"/>
      <c r="K10" s="69"/>
      <c r="L10" s="69"/>
      <c r="M10" s="69"/>
      <c r="N10" s="69"/>
      <c r="O10" s="69"/>
      <c r="P10" s="69"/>
      <c r="Q10" s="70"/>
    </row>
    <row r="11" spans="2:17" ht="14.25">
      <c r="B11" s="68" t="s">
        <v>128</v>
      </c>
      <c r="C11" s="69">
        <v>4</v>
      </c>
      <c r="D11" s="69"/>
      <c r="E11" s="69">
        <v>1</v>
      </c>
      <c r="F11" s="69">
        <v>1</v>
      </c>
      <c r="G11" s="69"/>
      <c r="H11" s="69"/>
      <c r="I11" s="69"/>
      <c r="J11" s="70"/>
      <c r="K11" s="69">
        <v>2</v>
      </c>
      <c r="L11" s="69">
        <v>5</v>
      </c>
      <c r="M11" s="69"/>
      <c r="N11" s="69"/>
      <c r="O11" s="69"/>
      <c r="P11" s="69"/>
      <c r="Q11" s="70"/>
    </row>
    <row r="12" spans="2:17" ht="14.25">
      <c r="B12" s="68"/>
      <c r="C12" s="69"/>
      <c r="D12" s="69"/>
      <c r="E12" s="69"/>
      <c r="F12" s="69"/>
      <c r="G12" s="69"/>
      <c r="H12" s="69"/>
      <c r="I12" s="69"/>
      <c r="J12" s="70"/>
      <c r="K12" s="69"/>
      <c r="L12" s="69"/>
      <c r="M12" s="69"/>
      <c r="N12" s="69"/>
      <c r="O12" s="69"/>
      <c r="P12" s="69"/>
      <c r="Q12" s="70"/>
    </row>
    <row r="13" spans="2:17" ht="14.25">
      <c r="B13" s="68" t="s">
        <v>129</v>
      </c>
      <c r="C13" s="69">
        <v>1</v>
      </c>
      <c r="D13" s="69">
        <v>1</v>
      </c>
      <c r="E13" s="69"/>
      <c r="F13" s="69"/>
      <c r="G13" s="69"/>
      <c r="H13" s="69">
        <v>2</v>
      </c>
      <c r="I13" s="69"/>
      <c r="J13" s="70"/>
      <c r="K13" s="69">
        <v>1</v>
      </c>
      <c r="L13" s="69">
        <v>1</v>
      </c>
      <c r="M13" s="69"/>
      <c r="N13" s="69"/>
      <c r="O13" s="69"/>
      <c r="P13" s="69"/>
      <c r="Q13" s="70"/>
    </row>
    <row r="14" spans="2:17" ht="14.25">
      <c r="B14" s="68"/>
      <c r="C14" s="69"/>
      <c r="D14" s="69"/>
      <c r="E14" s="69"/>
      <c r="F14" s="69"/>
      <c r="G14" s="69"/>
      <c r="H14" s="69"/>
      <c r="I14" s="69"/>
      <c r="J14" s="70"/>
      <c r="K14" s="69"/>
      <c r="L14" s="69"/>
      <c r="M14" s="69"/>
      <c r="N14" s="69"/>
      <c r="O14" s="69"/>
      <c r="P14" s="69"/>
      <c r="Q14" s="70"/>
    </row>
    <row r="15" spans="2:17" ht="14.25">
      <c r="B15" s="68" t="s">
        <v>130</v>
      </c>
      <c r="C15" s="69"/>
      <c r="D15" s="69">
        <v>1</v>
      </c>
      <c r="E15" s="69">
        <v>1</v>
      </c>
      <c r="F15" s="69"/>
      <c r="G15" s="69"/>
      <c r="H15" s="69"/>
      <c r="I15" s="69"/>
      <c r="J15" s="70"/>
      <c r="K15" s="69"/>
      <c r="L15" s="69"/>
      <c r="M15" s="69"/>
      <c r="N15" s="69"/>
      <c r="O15" s="69">
        <v>2</v>
      </c>
      <c r="P15" s="69"/>
      <c r="Q15" s="70"/>
    </row>
    <row r="16" spans="2:17" ht="14.25">
      <c r="B16" s="68"/>
      <c r="C16" s="69"/>
      <c r="D16" s="69"/>
      <c r="E16" s="69"/>
      <c r="F16" s="69"/>
      <c r="G16" s="69"/>
      <c r="H16" s="69"/>
      <c r="I16" s="69"/>
      <c r="J16" s="70"/>
      <c r="K16" s="69"/>
      <c r="L16" s="69"/>
      <c r="M16" s="69"/>
      <c r="N16" s="69"/>
      <c r="O16" s="69"/>
      <c r="P16" s="69"/>
      <c r="Q16" s="70"/>
    </row>
    <row r="17" spans="2:17" ht="14.25">
      <c r="B17" s="68" t="s">
        <v>131</v>
      </c>
      <c r="C17" s="69"/>
      <c r="D17" s="69"/>
      <c r="E17" s="69">
        <v>2</v>
      </c>
      <c r="F17" s="69"/>
      <c r="G17" s="69"/>
      <c r="H17" s="69"/>
      <c r="I17" s="69"/>
      <c r="J17" s="70"/>
      <c r="K17" s="69">
        <v>1</v>
      </c>
      <c r="L17" s="69"/>
      <c r="M17" s="69"/>
      <c r="N17" s="69"/>
      <c r="O17" s="69">
        <v>1</v>
      </c>
      <c r="P17" s="69"/>
      <c r="Q17" s="70"/>
    </row>
    <row r="18" spans="2:17" ht="14.25">
      <c r="B18" s="68"/>
      <c r="C18" s="69"/>
      <c r="D18" s="69"/>
      <c r="E18" s="69"/>
      <c r="F18" s="69"/>
      <c r="G18" s="69"/>
      <c r="H18" s="69"/>
      <c r="I18" s="69"/>
      <c r="J18" s="70"/>
      <c r="K18" s="69"/>
      <c r="L18" s="69"/>
      <c r="M18" s="69"/>
      <c r="N18" s="69"/>
      <c r="O18" s="69"/>
      <c r="P18" s="69"/>
      <c r="Q18" s="70"/>
    </row>
    <row r="19" spans="2:17" ht="14.25">
      <c r="B19" s="68" t="s">
        <v>132</v>
      </c>
      <c r="C19" s="69"/>
      <c r="D19" s="69">
        <v>1</v>
      </c>
      <c r="E19" s="69"/>
      <c r="F19" s="69"/>
      <c r="G19" s="69">
        <v>2</v>
      </c>
      <c r="H19" s="69"/>
      <c r="I19" s="69"/>
      <c r="J19" s="70"/>
      <c r="K19" s="69">
        <v>2</v>
      </c>
      <c r="L19" s="69"/>
      <c r="M19" s="69"/>
      <c r="N19" s="69">
        <v>2</v>
      </c>
      <c r="O19" s="69"/>
      <c r="P19" s="69"/>
      <c r="Q19" s="70"/>
    </row>
    <row r="20" spans="2:17" ht="14.25">
      <c r="B20" s="68"/>
      <c r="C20" s="69"/>
      <c r="D20" s="69"/>
      <c r="E20" s="69"/>
      <c r="F20" s="69"/>
      <c r="G20" s="69"/>
      <c r="H20" s="69"/>
      <c r="I20" s="69"/>
      <c r="J20" s="70"/>
      <c r="K20" s="69"/>
      <c r="L20" s="69"/>
      <c r="M20" s="69"/>
      <c r="N20" s="69"/>
      <c r="O20" s="69"/>
      <c r="P20" s="69"/>
      <c r="Q20" s="70"/>
    </row>
    <row r="21" spans="2:17" ht="14.25">
      <c r="B21" s="68" t="s">
        <v>133</v>
      </c>
      <c r="C21" s="69"/>
      <c r="D21" s="69"/>
      <c r="E21" s="69"/>
      <c r="F21" s="69"/>
      <c r="G21" s="69"/>
      <c r="H21" s="69"/>
      <c r="I21" s="69"/>
      <c r="J21" s="70"/>
      <c r="K21" s="69"/>
      <c r="L21" s="69"/>
      <c r="M21" s="69"/>
      <c r="N21" s="69"/>
      <c r="O21" s="69"/>
      <c r="P21" s="69"/>
      <c r="Q21" s="70"/>
    </row>
    <row r="22" spans="2:17" ht="14.25">
      <c r="B22" s="68"/>
      <c r="C22" s="69"/>
      <c r="D22" s="69"/>
      <c r="E22" s="69"/>
      <c r="F22" s="69"/>
      <c r="G22" s="69"/>
      <c r="H22" s="69"/>
      <c r="I22" s="69"/>
      <c r="J22" s="70"/>
      <c r="K22" s="69"/>
      <c r="L22" s="69"/>
      <c r="M22" s="69"/>
      <c r="N22" s="69"/>
      <c r="O22" s="69"/>
      <c r="P22" s="69"/>
      <c r="Q22" s="70"/>
    </row>
    <row r="23" spans="2:17" ht="14.25">
      <c r="B23" s="68" t="s">
        <v>134</v>
      </c>
      <c r="C23" s="69"/>
      <c r="D23" s="69">
        <v>1</v>
      </c>
      <c r="E23" s="69"/>
      <c r="F23" s="69"/>
      <c r="G23" s="69">
        <v>1</v>
      </c>
      <c r="H23" s="69">
        <v>1</v>
      </c>
      <c r="I23" s="69"/>
      <c r="J23" s="70"/>
      <c r="K23" s="69">
        <v>1</v>
      </c>
      <c r="L23" s="69">
        <v>1</v>
      </c>
      <c r="M23" s="69"/>
      <c r="N23" s="69">
        <v>1</v>
      </c>
      <c r="O23" s="69"/>
      <c r="P23" s="69"/>
      <c r="Q23" s="70"/>
    </row>
    <row r="24" spans="2:17" ht="14.25">
      <c r="B24" s="68"/>
      <c r="C24" s="69"/>
      <c r="D24" s="69"/>
      <c r="E24" s="69"/>
      <c r="F24" s="69"/>
      <c r="G24" s="69"/>
      <c r="H24" s="69"/>
      <c r="I24" s="69"/>
      <c r="J24" s="70"/>
      <c r="K24" s="69"/>
      <c r="L24" s="69"/>
      <c r="M24" s="69"/>
      <c r="N24" s="69"/>
      <c r="O24" s="69"/>
      <c r="P24" s="69"/>
      <c r="Q24" s="70"/>
    </row>
    <row r="25" spans="2:17" ht="14.25">
      <c r="B25" s="68" t="s">
        <v>135</v>
      </c>
      <c r="C25" s="69"/>
      <c r="D25" s="69"/>
      <c r="E25" s="69"/>
      <c r="F25" s="69"/>
      <c r="G25" s="69">
        <v>5</v>
      </c>
      <c r="H25" s="69"/>
      <c r="I25" s="69"/>
      <c r="J25" s="70"/>
      <c r="K25" s="69">
        <v>2</v>
      </c>
      <c r="L25" s="69">
        <v>2</v>
      </c>
      <c r="M25" s="69">
        <v>1</v>
      </c>
      <c r="N25" s="69"/>
      <c r="O25" s="69"/>
      <c r="P25" s="69"/>
      <c r="Q25" s="70"/>
    </row>
    <row r="26" spans="2:17" ht="14.25">
      <c r="B26" s="68"/>
      <c r="C26" s="69"/>
      <c r="D26" s="69"/>
      <c r="E26" s="69"/>
      <c r="F26" s="69"/>
      <c r="G26" s="69"/>
      <c r="H26" s="69"/>
      <c r="I26" s="69"/>
      <c r="J26" s="70"/>
      <c r="K26" s="69"/>
      <c r="L26" s="69"/>
      <c r="M26" s="69"/>
      <c r="N26" s="69"/>
      <c r="O26" s="69"/>
      <c r="P26" s="69"/>
      <c r="Q26" s="70"/>
    </row>
    <row r="27" spans="2:17" ht="14.25">
      <c r="B27" s="68" t="s">
        <v>140</v>
      </c>
      <c r="C27" s="69">
        <v>1</v>
      </c>
      <c r="D27" s="69"/>
      <c r="E27" s="69"/>
      <c r="F27" s="69"/>
      <c r="G27" s="69">
        <v>1</v>
      </c>
      <c r="H27" s="69"/>
      <c r="I27" s="69"/>
      <c r="J27" s="70"/>
      <c r="K27" s="69">
        <v>1</v>
      </c>
      <c r="L27" s="69"/>
      <c r="M27" s="69"/>
      <c r="N27" s="69">
        <v>1</v>
      </c>
      <c r="O27" s="69"/>
      <c r="P27" s="69"/>
      <c r="Q27" s="70"/>
    </row>
    <row r="28" spans="2:17" ht="14.25">
      <c r="B28" s="68"/>
      <c r="C28" s="69"/>
      <c r="D28" s="69"/>
      <c r="E28" s="69"/>
      <c r="F28" s="69"/>
      <c r="G28" s="69"/>
      <c r="H28" s="69"/>
      <c r="I28" s="69"/>
      <c r="J28" s="70"/>
      <c r="K28" s="69"/>
      <c r="L28" s="69"/>
      <c r="M28" s="69"/>
      <c r="N28" s="69"/>
      <c r="O28" s="69"/>
      <c r="P28" s="69"/>
      <c r="Q28" s="70"/>
    </row>
    <row r="29" spans="2:17" ht="15" thickBot="1">
      <c r="B29" s="71" t="s">
        <v>141</v>
      </c>
      <c r="C29" s="72"/>
      <c r="D29" s="72">
        <v>1</v>
      </c>
      <c r="E29" s="72"/>
      <c r="F29" s="72"/>
      <c r="G29" s="72">
        <v>1</v>
      </c>
      <c r="H29" s="72">
        <v>1</v>
      </c>
      <c r="I29" s="72"/>
      <c r="J29" s="107"/>
      <c r="K29" s="72">
        <v>2</v>
      </c>
      <c r="L29" s="72"/>
      <c r="M29" s="72">
        <v>1</v>
      </c>
      <c r="N29" s="72">
        <v>1</v>
      </c>
      <c r="O29" s="72"/>
      <c r="P29" s="72"/>
      <c r="Q29" s="107"/>
    </row>
    <row r="30" spans="2:17" ht="14.25">
      <c r="B30" s="116"/>
      <c r="C30" s="115"/>
      <c r="D30" s="115"/>
      <c r="E30" s="115"/>
      <c r="F30" s="115"/>
      <c r="G30" s="115"/>
      <c r="H30" s="115"/>
      <c r="I30" s="115"/>
      <c r="J30" s="107"/>
      <c r="K30" s="115"/>
      <c r="L30" s="115"/>
      <c r="M30" s="115"/>
      <c r="N30" s="115"/>
      <c r="O30" s="115"/>
      <c r="P30" s="115"/>
      <c r="Q30" s="107"/>
    </row>
    <row r="31" spans="2:17" ht="14.25">
      <c r="B31" s="68" t="s">
        <v>312</v>
      </c>
      <c r="C31" s="69">
        <f aca="true" t="shared" si="0" ref="C31:H31">SUM(C7:C30)</f>
        <v>6</v>
      </c>
      <c r="D31" s="69">
        <f t="shared" si="0"/>
        <v>5</v>
      </c>
      <c r="E31" s="69">
        <f t="shared" si="0"/>
        <v>4</v>
      </c>
      <c r="F31" s="69">
        <f t="shared" si="0"/>
        <v>1</v>
      </c>
      <c r="G31" s="69">
        <f t="shared" si="0"/>
        <v>10</v>
      </c>
      <c r="H31" s="69">
        <f t="shared" si="0"/>
        <v>4</v>
      </c>
      <c r="I31" s="69"/>
      <c r="J31" s="70"/>
      <c r="K31" s="69">
        <f>SUM(K7:K30)</f>
        <v>12</v>
      </c>
      <c r="L31" s="69">
        <f>SUM(L7:L30)</f>
        <v>9</v>
      </c>
      <c r="M31" s="69">
        <f>SUM(M7:M30)</f>
        <v>2</v>
      </c>
      <c r="N31" s="69">
        <f>SUM(N7:N30)</f>
        <v>5</v>
      </c>
      <c r="O31" s="69">
        <f>SUM(O7:O30)</f>
        <v>3</v>
      </c>
      <c r="P31" s="69"/>
      <c r="Q31" s="70"/>
    </row>
    <row r="32" spans="2:17" ht="6.75" customHeight="1">
      <c r="B32" s="51"/>
      <c r="C32" s="51"/>
      <c r="D32" s="51"/>
      <c r="E32" s="14"/>
      <c r="F32" s="51"/>
      <c r="G32" s="51"/>
      <c r="H32" s="51"/>
      <c r="I32" s="51"/>
      <c r="J32" s="51"/>
      <c r="K32" s="14"/>
      <c r="L32" s="51"/>
      <c r="M32" s="51"/>
      <c r="N32" s="51"/>
      <c r="O32" s="51"/>
      <c r="P32" s="51"/>
      <c r="Q32" s="51"/>
    </row>
    <row r="33" spans="9:17" ht="12.75" hidden="1">
      <c r="I33" s="29"/>
      <c r="J33" s="106"/>
      <c r="Q33" s="106"/>
    </row>
    <row r="34" spans="9:17" ht="12.75" hidden="1">
      <c r="I34" s="29"/>
      <c r="J34" s="106"/>
      <c r="Q34" s="106"/>
    </row>
    <row r="35" spans="9:17" ht="12.75" hidden="1">
      <c r="I35" s="29"/>
      <c r="J35" s="106"/>
      <c r="Q35" s="106"/>
    </row>
    <row r="36" spans="9:17" ht="18" hidden="1">
      <c r="I36" s="29"/>
      <c r="J36" s="109"/>
      <c r="Q36" s="109"/>
    </row>
    <row r="37" spans="9:17" ht="12.75" hidden="1">
      <c r="I37" s="29"/>
      <c r="J37" s="110"/>
      <c r="Q37" s="110"/>
    </row>
    <row r="38" spans="9:17" ht="14.25" hidden="1">
      <c r="I38" s="29"/>
      <c r="J38" s="108"/>
      <c r="Q38" s="108"/>
    </row>
    <row r="39" spans="9:17" ht="14.25" hidden="1">
      <c r="I39" s="29"/>
      <c r="J39" s="108"/>
      <c r="Q39" s="108"/>
    </row>
    <row r="40" spans="9:17" ht="14.25" hidden="1">
      <c r="I40" s="29"/>
      <c r="J40" s="108"/>
      <c r="Q40" s="108"/>
    </row>
    <row r="41" spans="9:17" ht="14.25" hidden="1">
      <c r="I41" s="29"/>
      <c r="J41" s="108"/>
      <c r="Q41" s="108"/>
    </row>
    <row r="42" spans="9:17" ht="14.25" hidden="1">
      <c r="I42" s="29"/>
      <c r="J42" s="108"/>
      <c r="Q42" s="108"/>
    </row>
    <row r="43" spans="9:17" ht="14.25" hidden="1">
      <c r="I43" s="29"/>
      <c r="J43" s="108"/>
      <c r="Q43" s="108"/>
    </row>
    <row r="44" spans="9:17" ht="14.25" hidden="1">
      <c r="I44" s="29"/>
      <c r="J44" s="108"/>
      <c r="Q44" s="108"/>
    </row>
    <row r="45" spans="9:17" ht="14.25" hidden="1">
      <c r="I45" s="29"/>
      <c r="J45" s="108"/>
      <c r="Q45" s="108"/>
    </row>
    <row r="46" spans="9:17" ht="14.25" hidden="1">
      <c r="I46" s="29"/>
      <c r="J46" s="108"/>
      <c r="Q46" s="108"/>
    </row>
    <row r="47" spans="9:17" ht="14.25" hidden="1">
      <c r="I47" s="29"/>
      <c r="J47" s="108"/>
      <c r="Q47" s="108"/>
    </row>
    <row r="48" spans="9:17" ht="14.25" hidden="1">
      <c r="I48" s="29"/>
      <c r="J48" s="108"/>
      <c r="Q48" s="108"/>
    </row>
    <row r="49" spans="9:17" ht="14.25" hidden="1">
      <c r="I49" s="29"/>
      <c r="J49" s="108"/>
      <c r="Q49" s="108"/>
    </row>
    <row r="50" spans="9:17" ht="14.25" hidden="1">
      <c r="I50" s="29"/>
      <c r="J50" s="108"/>
      <c r="Q50" s="108"/>
    </row>
    <row r="51" spans="9:17" ht="14.25" hidden="1">
      <c r="I51" s="29"/>
      <c r="J51" s="108"/>
      <c r="Q51" s="108"/>
    </row>
    <row r="52" spans="9:17" ht="14.25" hidden="1">
      <c r="I52" s="29"/>
      <c r="J52" s="108"/>
      <c r="Q52" s="108"/>
    </row>
    <row r="53" spans="9:17" ht="14.25" hidden="1">
      <c r="I53" s="29"/>
      <c r="J53" s="108"/>
      <c r="Q53" s="108"/>
    </row>
    <row r="54" spans="9:17" ht="14.25" hidden="1">
      <c r="I54" s="29"/>
      <c r="J54" s="108"/>
      <c r="Q54" s="108"/>
    </row>
    <row r="55" spans="9:17" ht="14.25" hidden="1">
      <c r="I55" s="29"/>
      <c r="J55" s="108"/>
      <c r="Q55" s="108"/>
    </row>
    <row r="56" spans="9:17" ht="14.25" hidden="1">
      <c r="I56" s="29"/>
      <c r="J56" s="108"/>
      <c r="Q56" s="108"/>
    </row>
    <row r="57" spans="9:17" ht="14.25" hidden="1">
      <c r="I57" s="29"/>
      <c r="J57" s="108"/>
      <c r="Q57" s="108"/>
    </row>
    <row r="58" spans="9:17" ht="14.25" hidden="1">
      <c r="I58" s="29"/>
      <c r="J58" s="108"/>
      <c r="Q58" s="108"/>
    </row>
    <row r="59" spans="9:17" ht="14.25" hidden="1">
      <c r="I59" s="29"/>
      <c r="J59" s="108"/>
      <c r="Q59" s="108"/>
    </row>
    <row r="60" spans="9:17" ht="14.25" hidden="1">
      <c r="I60" s="29"/>
      <c r="J60" s="108"/>
      <c r="Q60" s="108"/>
    </row>
    <row r="61" spans="9:17" ht="12.75" hidden="1">
      <c r="I61" s="29"/>
      <c r="J61" s="29"/>
      <c r="Q61" s="29"/>
    </row>
    <row r="62" spans="9:17" ht="12.75" hidden="1">
      <c r="I62" s="29"/>
      <c r="J62" s="29"/>
      <c r="Q62" s="29"/>
    </row>
    <row r="63" spans="9:17" ht="12.75" hidden="1">
      <c r="I63" s="29"/>
      <c r="J63" s="29"/>
      <c r="Q63" s="29"/>
    </row>
    <row r="64" spans="9:17" ht="12.75" hidden="1">
      <c r="I64" s="29"/>
      <c r="J64" s="29"/>
      <c r="Q64" s="29"/>
    </row>
    <row r="65" spans="9:17" ht="12.75" hidden="1">
      <c r="I65" s="29"/>
      <c r="J65" s="29"/>
      <c r="Q65" s="29"/>
    </row>
  </sheetData>
  <sheetProtection/>
  <mergeCells count="2">
    <mergeCell ref="C5:I5"/>
    <mergeCell ref="K5:P5"/>
  </mergeCell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indexed="15"/>
    <pageSetUpPr fitToPage="1"/>
  </sheetPr>
  <dimension ref="A1:V49"/>
  <sheetViews>
    <sheetView zoomScale="75" zoomScaleNormal="75" zoomScalePageLayoutView="0" workbookViewId="0" topLeftCell="A1">
      <selection activeCell="H18" sqref="H18"/>
    </sheetView>
  </sheetViews>
  <sheetFormatPr defaultColWidth="0" defaultRowHeight="12.75" zeroHeight="1"/>
  <cols>
    <col min="1" max="1" width="0.9921875" style="52" customWidth="1"/>
    <col min="2" max="2" width="11.28125" style="0" customWidth="1"/>
    <col min="3" max="3" width="19.8515625" style="0" customWidth="1"/>
    <col min="4" max="4" width="13.28125" style="200" customWidth="1"/>
    <col min="5" max="5" width="13.7109375" style="0" customWidth="1"/>
    <col min="6" max="6" width="11.7109375" style="0" bestFit="1" customWidth="1"/>
    <col min="7" max="7" width="15.7109375" style="194" bestFit="1" customWidth="1"/>
    <col min="8" max="8" width="10.8515625" style="0" customWidth="1"/>
    <col min="9" max="9" width="17.421875" style="0" customWidth="1"/>
    <col min="10" max="10" width="19.7109375" style="0" customWidth="1"/>
    <col min="11" max="11" width="28.421875" style="0" customWidth="1"/>
    <col min="12" max="12" width="71.57421875" style="0" bestFit="1" customWidth="1"/>
    <col min="13" max="13" width="34.14062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0" bestFit="1" customWidth="1"/>
    <col min="21" max="16384" width="0" style="0" hidden="1" customWidth="1"/>
  </cols>
  <sheetData>
    <row r="1" spans="1:18" s="3" customFormat="1" ht="23.25">
      <c r="A1" s="55"/>
      <c r="B1" s="6" t="s">
        <v>228</v>
      </c>
      <c r="C1" s="6"/>
      <c r="D1" s="195"/>
      <c r="G1" s="187"/>
      <c r="I1" s="7"/>
      <c r="J1" s="7"/>
      <c r="K1" s="4"/>
      <c r="L1" s="7"/>
      <c r="M1" s="7"/>
      <c r="N1" s="7"/>
      <c r="O1" s="61"/>
      <c r="P1" s="61"/>
      <c r="R1" s="9"/>
    </row>
    <row r="2" spans="1:18" s="3" customFormat="1" ht="23.25">
      <c r="A2" s="55"/>
      <c r="B2" s="6" t="s">
        <v>235</v>
      </c>
      <c r="C2" s="6"/>
      <c r="D2" s="195"/>
      <c r="G2" s="187"/>
      <c r="I2" s="7"/>
      <c r="J2" s="7"/>
      <c r="K2" s="117"/>
      <c r="L2" s="7"/>
      <c r="M2" s="7"/>
      <c r="N2" s="7"/>
      <c r="O2" s="61"/>
      <c r="P2" s="61"/>
      <c r="R2" s="9"/>
    </row>
    <row r="3" spans="1:18" s="3" customFormat="1" ht="18.75">
      <c r="A3" s="55"/>
      <c r="B3" s="93" t="s">
        <v>234</v>
      </c>
      <c r="C3" s="5"/>
      <c r="D3" s="195"/>
      <c r="G3" s="187"/>
      <c r="I3" s="7"/>
      <c r="J3" s="7"/>
      <c r="K3" s="4"/>
      <c r="L3" s="7"/>
      <c r="M3" s="7"/>
      <c r="N3" s="7"/>
      <c r="O3" s="61"/>
      <c r="P3" s="61"/>
      <c r="Q3" s="4"/>
      <c r="R3" s="9"/>
    </row>
    <row r="4" spans="1:20" s="4" customFormat="1" ht="51">
      <c r="A4" s="54"/>
      <c r="B4" s="1" t="s">
        <v>136</v>
      </c>
      <c r="C4" s="1" t="s">
        <v>110</v>
      </c>
      <c r="D4" s="196" t="s">
        <v>313</v>
      </c>
      <c r="E4" s="1" t="s">
        <v>147</v>
      </c>
      <c r="F4" s="1" t="s">
        <v>113</v>
      </c>
      <c r="G4" s="188" t="s">
        <v>114</v>
      </c>
      <c r="H4" s="1" t="s">
        <v>116</v>
      </c>
      <c r="I4" s="2" t="s">
        <v>191</v>
      </c>
      <c r="J4" s="2" t="s">
        <v>246</v>
      </c>
      <c r="K4" s="1" t="s">
        <v>319</v>
      </c>
      <c r="L4" s="1" t="s">
        <v>111</v>
      </c>
      <c r="M4" s="1" t="s">
        <v>112</v>
      </c>
      <c r="N4" s="1" t="s">
        <v>233</v>
      </c>
      <c r="O4" s="1" t="s">
        <v>316</v>
      </c>
      <c r="P4" s="1" t="s">
        <v>317</v>
      </c>
      <c r="Q4" s="1" t="s">
        <v>115</v>
      </c>
      <c r="R4" s="1" t="s">
        <v>118</v>
      </c>
      <c r="S4" s="1" t="s">
        <v>109</v>
      </c>
      <c r="T4" s="1" t="s">
        <v>148</v>
      </c>
    </row>
    <row r="5" spans="1:20" s="172" customFormat="1" ht="12.75" hidden="1">
      <c r="A5" s="54"/>
      <c r="B5" s="22"/>
      <c r="C5" s="10"/>
      <c r="D5" s="197"/>
      <c r="E5" s="10"/>
      <c r="F5" s="170"/>
      <c r="G5" s="189"/>
      <c r="H5" s="11"/>
      <c r="I5" s="11"/>
      <c r="J5" s="11"/>
      <c r="K5" s="95"/>
      <c r="L5" s="167"/>
      <c r="M5" s="8"/>
      <c r="N5" s="11"/>
      <c r="O5" s="95"/>
      <c r="P5" s="11"/>
      <c r="Q5" s="11"/>
      <c r="R5" s="10"/>
      <c r="S5" s="8"/>
      <c r="T5" s="20"/>
    </row>
    <row r="6" spans="1:20" s="172" customFormat="1" ht="102">
      <c r="A6" s="54"/>
      <c r="B6" s="22" t="s">
        <v>120</v>
      </c>
      <c r="C6" s="10">
        <v>39804</v>
      </c>
      <c r="D6" s="197">
        <v>40169</v>
      </c>
      <c r="E6" s="10" t="s">
        <v>506</v>
      </c>
      <c r="F6" s="170" t="s">
        <v>117</v>
      </c>
      <c r="G6" s="189">
        <v>39811.48263888889</v>
      </c>
      <c r="H6" s="11" t="s">
        <v>117</v>
      </c>
      <c r="I6" s="11" t="s">
        <v>507</v>
      </c>
      <c r="J6" s="11" t="s">
        <v>508</v>
      </c>
      <c r="K6" s="95" t="s">
        <v>167</v>
      </c>
      <c r="L6" s="167" t="s">
        <v>505</v>
      </c>
      <c r="M6" s="8" t="s">
        <v>504</v>
      </c>
      <c r="N6" s="11" t="s">
        <v>264</v>
      </c>
      <c r="O6" s="95"/>
      <c r="P6" s="11" t="s">
        <v>318</v>
      </c>
      <c r="Q6" s="11" t="s">
        <v>510</v>
      </c>
      <c r="R6" s="10">
        <v>39811</v>
      </c>
      <c r="S6" s="8" t="s">
        <v>181</v>
      </c>
      <c r="T6" s="20" t="s">
        <v>265</v>
      </c>
    </row>
    <row r="7" spans="1:20" s="172" customFormat="1" ht="114.75">
      <c r="A7" s="54"/>
      <c r="B7" s="22" t="s">
        <v>120</v>
      </c>
      <c r="C7" s="10">
        <v>39797</v>
      </c>
      <c r="D7" s="203">
        <v>39797</v>
      </c>
      <c r="E7" s="10" t="s">
        <v>509</v>
      </c>
      <c r="F7" s="10" t="s">
        <v>117</v>
      </c>
      <c r="G7" s="190">
        <v>39797</v>
      </c>
      <c r="H7" s="10" t="s">
        <v>117</v>
      </c>
      <c r="I7" s="11" t="s">
        <v>793</v>
      </c>
      <c r="J7" s="11" t="s">
        <v>121</v>
      </c>
      <c r="K7" s="95" t="s">
        <v>77</v>
      </c>
      <c r="L7" s="167" t="s">
        <v>753</v>
      </c>
      <c r="M7" s="185" t="s">
        <v>754</v>
      </c>
      <c r="N7" s="11" t="s">
        <v>264</v>
      </c>
      <c r="O7" s="201"/>
      <c r="P7" s="11" t="s">
        <v>318</v>
      </c>
      <c r="Q7" s="11" t="s">
        <v>694</v>
      </c>
      <c r="R7" s="10">
        <v>39807</v>
      </c>
      <c r="S7" s="8"/>
      <c r="T7" s="20" t="s">
        <v>265</v>
      </c>
    </row>
    <row r="8" spans="1:20" s="172" customFormat="1" ht="25.5">
      <c r="A8" s="54"/>
      <c r="B8" s="22" t="s">
        <v>120</v>
      </c>
      <c r="C8" s="10">
        <v>39787</v>
      </c>
      <c r="D8" s="202">
        <v>39787</v>
      </c>
      <c r="E8" s="10" t="s">
        <v>500</v>
      </c>
      <c r="F8" s="119">
        <v>40152</v>
      </c>
      <c r="G8" s="186">
        <v>39787.229166666664</v>
      </c>
      <c r="H8" s="11" t="s">
        <v>117</v>
      </c>
      <c r="I8" s="11" t="s">
        <v>793</v>
      </c>
      <c r="J8" s="11" t="s">
        <v>503</v>
      </c>
      <c r="K8" s="95" t="s">
        <v>207</v>
      </c>
      <c r="L8" s="8" t="s">
        <v>501</v>
      </c>
      <c r="M8" s="8" t="s">
        <v>502</v>
      </c>
      <c r="N8" s="11" t="s">
        <v>284</v>
      </c>
      <c r="O8" s="95"/>
      <c r="P8" s="11" t="s">
        <v>318</v>
      </c>
      <c r="Q8" s="11" t="s">
        <v>511</v>
      </c>
      <c r="R8" s="10">
        <v>39787</v>
      </c>
      <c r="S8" s="8"/>
      <c r="T8" s="20" t="s">
        <v>265</v>
      </c>
    </row>
    <row r="9" spans="1:20" s="4" customFormat="1" ht="10.5" customHeight="1">
      <c r="A9" s="54"/>
      <c r="B9" s="1"/>
      <c r="C9" s="1"/>
      <c r="D9" s="196"/>
      <c r="E9" s="1"/>
      <c r="F9" s="1"/>
      <c r="G9" s="188"/>
      <c r="H9" s="1"/>
      <c r="I9" s="2"/>
      <c r="J9" s="2"/>
      <c r="K9" s="1"/>
      <c r="L9" s="1"/>
      <c r="M9" s="1"/>
      <c r="N9" s="1"/>
      <c r="O9" s="1"/>
      <c r="P9" s="1"/>
      <c r="Q9" s="1"/>
      <c r="R9" s="1"/>
      <c r="S9" s="1"/>
      <c r="T9" s="1"/>
    </row>
    <row r="10" spans="1:20" s="172" customFormat="1" ht="25.5">
      <c r="A10" s="54"/>
      <c r="B10" s="22" t="s">
        <v>140</v>
      </c>
      <c r="C10" s="10">
        <v>39777</v>
      </c>
      <c r="D10" s="197">
        <v>39777</v>
      </c>
      <c r="E10" s="184" t="s">
        <v>454</v>
      </c>
      <c r="F10" s="11" t="s">
        <v>455</v>
      </c>
      <c r="G10" s="186" t="s">
        <v>456</v>
      </c>
      <c r="H10" s="11">
        <v>146</v>
      </c>
      <c r="I10" s="11" t="s">
        <v>578</v>
      </c>
      <c r="J10" s="11" t="s">
        <v>578</v>
      </c>
      <c r="K10" s="95" t="s">
        <v>167</v>
      </c>
      <c r="L10" s="8" t="s">
        <v>457</v>
      </c>
      <c r="M10" s="8" t="s">
        <v>458</v>
      </c>
      <c r="N10" s="11" t="s">
        <v>573</v>
      </c>
      <c r="O10" s="95"/>
      <c r="P10" s="11" t="s">
        <v>318</v>
      </c>
      <c r="Q10" s="11" t="s">
        <v>459</v>
      </c>
      <c r="R10" s="10">
        <v>39777</v>
      </c>
      <c r="S10" s="8" t="s">
        <v>460</v>
      </c>
      <c r="T10" s="20" t="s">
        <v>265</v>
      </c>
    </row>
    <row r="11" spans="1:20" s="172" customFormat="1" ht="63.75">
      <c r="A11" s="54"/>
      <c r="B11" s="22" t="s">
        <v>374</v>
      </c>
      <c r="C11" s="10">
        <v>39758</v>
      </c>
      <c r="D11" s="197">
        <v>39759</v>
      </c>
      <c r="E11" s="10" t="s">
        <v>376</v>
      </c>
      <c r="F11" s="10" t="s">
        <v>117</v>
      </c>
      <c r="G11" s="190">
        <v>39759</v>
      </c>
      <c r="H11" s="10" t="s">
        <v>117</v>
      </c>
      <c r="I11" s="11" t="s">
        <v>793</v>
      </c>
      <c r="J11" s="11" t="s">
        <v>382</v>
      </c>
      <c r="K11" s="95" t="s">
        <v>207</v>
      </c>
      <c r="L11" s="167" t="s">
        <v>383</v>
      </c>
      <c r="M11" s="95" t="s">
        <v>375</v>
      </c>
      <c r="N11" s="11" t="s">
        <v>573</v>
      </c>
      <c r="O11" s="201"/>
      <c r="P11" s="11" t="s">
        <v>318</v>
      </c>
      <c r="Q11" s="11" t="s">
        <v>694</v>
      </c>
      <c r="R11" s="10"/>
      <c r="S11" s="8"/>
      <c r="T11" s="20" t="s">
        <v>265</v>
      </c>
    </row>
    <row r="12" spans="1:20" s="4" customFormat="1" ht="10.5" customHeight="1">
      <c r="A12" s="54"/>
      <c r="B12" s="1"/>
      <c r="C12" s="1"/>
      <c r="D12" s="196"/>
      <c r="E12" s="1"/>
      <c r="F12" s="1"/>
      <c r="G12" s="188"/>
      <c r="H12" s="1"/>
      <c r="I12" s="2"/>
      <c r="J12" s="2"/>
      <c r="K12" s="1"/>
      <c r="L12" s="1"/>
      <c r="M12" s="1"/>
      <c r="N12" s="1"/>
      <c r="O12" s="1"/>
      <c r="P12" s="1"/>
      <c r="Q12" s="1"/>
      <c r="R12" s="1"/>
      <c r="S12" s="1"/>
      <c r="T12" s="1"/>
    </row>
    <row r="13" spans="1:20" s="172" customFormat="1" ht="38.25">
      <c r="A13" s="54"/>
      <c r="B13" s="22" t="s">
        <v>266</v>
      </c>
      <c r="C13" s="10">
        <v>39731</v>
      </c>
      <c r="D13" s="197">
        <v>39734</v>
      </c>
      <c r="E13" s="10" t="s">
        <v>268</v>
      </c>
      <c r="F13" s="10" t="s">
        <v>117</v>
      </c>
      <c r="G13" s="190">
        <v>39735</v>
      </c>
      <c r="H13" s="10" t="s">
        <v>117</v>
      </c>
      <c r="I13" s="11" t="s">
        <v>793</v>
      </c>
      <c r="J13" s="11" t="s">
        <v>269</v>
      </c>
      <c r="K13" s="95" t="s">
        <v>72</v>
      </c>
      <c r="L13" s="167" t="s">
        <v>277</v>
      </c>
      <c r="M13" s="95" t="s">
        <v>275</v>
      </c>
      <c r="N13" s="11" t="s">
        <v>271</v>
      </c>
      <c r="O13" s="95"/>
      <c r="P13" s="11" t="s">
        <v>318</v>
      </c>
      <c r="Q13" s="95" t="s">
        <v>278</v>
      </c>
      <c r="R13" s="10"/>
      <c r="S13" s="8"/>
      <c r="T13" s="20" t="s">
        <v>265</v>
      </c>
    </row>
    <row r="14" spans="1:20" s="172" customFormat="1" ht="38.25">
      <c r="A14" s="54"/>
      <c r="B14" s="22" t="s">
        <v>266</v>
      </c>
      <c r="C14" s="10">
        <v>39729</v>
      </c>
      <c r="D14" s="197">
        <v>39730</v>
      </c>
      <c r="E14" s="10" t="s">
        <v>267</v>
      </c>
      <c r="F14" s="10" t="s">
        <v>117</v>
      </c>
      <c r="G14" s="190">
        <v>39731</v>
      </c>
      <c r="H14" s="10" t="s">
        <v>117</v>
      </c>
      <c r="I14" s="11" t="s">
        <v>793</v>
      </c>
      <c r="J14" s="11" t="s">
        <v>270</v>
      </c>
      <c r="K14" s="95" t="s">
        <v>77</v>
      </c>
      <c r="L14" s="167" t="s">
        <v>276</v>
      </c>
      <c r="M14" s="95" t="s">
        <v>275</v>
      </c>
      <c r="N14" s="11" t="s">
        <v>573</v>
      </c>
      <c r="O14" s="95"/>
      <c r="P14" s="11" t="s">
        <v>318</v>
      </c>
      <c r="Q14" s="95" t="s">
        <v>278</v>
      </c>
      <c r="R14" s="10"/>
      <c r="S14" s="8"/>
      <c r="T14" s="20" t="s">
        <v>265</v>
      </c>
    </row>
    <row r="15" spans="1:20" s="172" customFormat="1" ht="51">
      <c r="A15" s="54"/>
      <c r="B15" s="22" t="s">
        <v>266</v>
      </c>
      <c r="C15" s="10">
        <v>39723</v>
      </c>
      <c r="D15" s="197">
        <v>39724</v>
      </c>
      <c r="E15" s="10" t="s">
        <v>272</v>
      </c>
      <c r="F15" s="10" t="s">
        <v>117</v>
      </c>
      <c r="G15" s="190">
        <v>39724</v>
      </c>
      <c r="H15" s="10" t="s">
        <v>117</v>
      </c>
      <c r="I15" s="11" t="s">
        <v>793</v>
      </c>
      <c r="J15" s="11" t="s">
        <v>273</v>
      </c>
      <c r="K15" s="95" t="s">
        <v>558</v>
      </c>
      <c r="L15" s="167" t="s">
        <v>274</v>
      </c>
      <c r="M15" s="95" t="s">
        <v>275</v>
      </c>
      <c r="N15" s="11" t="s">
        <v>573</v>
      </c>
      <c r="P15" s="11" t="s">
        <v>318</v>
      </c>
      <c r="Q15" s="11" t="s">
        <v>278</v>
      </c>
      <c r="R15" s="10"/>
      <c r="S15" s="8"/>
      <c r="T15" s="20" t="s">
        <v>265</v>
      </c>
    </row>
    <row r="16" spans="1:20" s="4" customFormat="1" ht="10.5" customHeight="1">
      <c r="A16" s="54"/>
      <c r="B16" s="1"/>
      <c r="C16" s="1"/>
      <c r="D16" s="196"/>
      <c r="E16" s="1"/>
      <c r="F16" s="1"/>
      <c r="G16" s="188"/>
      <c r="H16" s="1"/>
      <c r="I16" s="2"/>
      <c r="J16" s="2"/>
      <c r="K16" s="1"/>
      <c r="L16" s="1"/>
      <c r="M16" s="1"/>
      <c r="N16" s="1"/>
      <c r="O16" s="1"/>
      <c r="P16" s="1"/>
      <c r="Q16" s="1"/>
      <c r="R16" s="1"/>
      <c r="S16" s="1"/>
      <c r="T16" s="1"/>
    </row>
    <row r="17" spans="1:20" s="172" customFormat="1" ht="38.25">
      <c r="A17" s="54"/>
      <c r="B17" s="22" t="s">
        <v>773</v>
      </c>
      <c r="C17" s="10">
        <v>39694</v>
      </c>
      <c r="D17" s="197">
        <v>39694</v>
      </c>
      <c r="E17" s="10" t="s">
        <v>575</v>
      </c>
      <c r="F17" s="170" t="s">
        <v>576</v>
      </c>
      <c r="G17" s="189" t="s">
        <v>577</v>
      </c>
      <c r="H17" s="11">
        <v>33</v>
      </c>
      <c r="I17" s="11" t="s">
        <v>578</v>
      </c>
      <c r="J17" s="11" t="s">
        <v>578</v>
      </c>
      <c r="K17" s="95" t="s">
        <v>167</v>
      </c>
      <c r="L17" s="167" t="s">
        <v>581</v>
      </c>
      <c r="M17" s="95" t="s">
        <v>579</v>
      </c>
      <c r="N17" s="11" t="s">
        <v>573</v>
      </c>
      <c r="P17" s="95" t="s">
        <v>580</v>
      </c>
      <c r="Q17" s="11" t="s">
        <v>582</v>
      </c>
      <c r="R17" s="10">
        <v>39694</v>
      </c>
      <c r="S17" s="8"/>
      <c r="T17" s="20" t="s">
        <v>265</v>
      </c>
    </row>
    <row r="18" spans="1:20" s="172" customFormat="1" ht="25.5">
      <c r="A18" s="54"/>
      <c r="B18" s="22" t="s">
        <v>773</v>
      </c>
      <c r="C18" s="10">
        <v>39712</v>
      </c>
      <c r="D18" s="197">
        <v>39713</v>
      </c>
      <c r="E18" s="94" t="s">
        <v>569</v>
      </c>
      <c r="F18" s="10">
        <v>39712</v>
      </c>
      <c r="G18" s="190">
        <v>39718</v>
      </c>
      <c r="H18" s="170" t="s">
        <v>117</v>
      </c>
      <c r="I18" s="11" t="s">
        <v>793</v>
      </c>
      <c r="J18" s="11" t="s">
        <v>570</v>
      </c>
      <c r="K18" s="95" t="s">
        <v>207</v>
      </c>
      <c r="L18" s="167" t="s">
        <v>571</v>
      </c>
      <c r="M18" s="8" t="s">
        <v>572</v>
      </c>
      <c r="N18" s="11" t="s">
        <v>573</v>
      </c>
      <c r="O18" s="95"/>
      <c r="P18" s="11" t="s">
        <v>318</v>
      </c>
      <c r="Q18" s="95" t="s">
        <v>574</v>
      </c>
      <c r="R18" s="10">
        <v>39718</v>
      </c>
      <c r="S18" s="8"/>
      <c r="T18" s="20" t="s">
        <v>265</v>
      </c>
    </row>
    <row r="19" spans="1:20" s="172" customFormat="1" ht="63.75">
      <c r="A19" s="54"/>
      <c r="B19" s="22" t="s">
        <v>773</v>
      </c>
      <c r="C19" s="10">
        <v>39699</v>
      </c>
      <c r="D19" s="197">
        <v>39699</v>
      </c>
      <c r="E19" s="94" t="s">
        <v>562</v>
      </c>
      <c r="F19" s="10">
        <v>39699</v>
      </c>
      <c r="G19" s="190">
        <v>39707</v>
      </c>
      <c r="H19" s="170" t="s">
        <v>117</v>
      </c>
      <c r="I19" s="11" t="s">
        <v>793</v>
      </c>
      <c r="J19" s="11" t="s">
        <v>46</v>
      </c>
      <c r="K19" s="95" t="s">
        <v>558</v>
      </c>
      <c r="L19" s="167" t="s">
        <v>560</v>
      </c>
      <c r="M19" s="8" t="s">
        <v>561</v>
      </c>
      <c r="N19" s="11" t="s">
        <v>284</v>
      </c>
      <c r="O19" s="95"/>
      <c r="P19" s="11" t="s">
        <v>318</v>
      </c>
      <c r="Q19" s="95" t="s">
        <v>559</v>
      </c>
      <c r="R19" s="10">
        <v>39707</v>
      </c>
      <c r="S19" s="8"/>
      <c r="T19" s="20" t="s">
        <v>265</v>
      </c>
    </row>
    <row r="20" spans="1:20" s="4" customFormat="1" ht="10.5" customHeight="1">
      <c r="A20" s="54"/>
      <c r="B20" s="1"/>
      <c r="C20" s="1"/>
      <c r="D20" s="196"/>
      <c r="E20" s="1"/>
      <c r="F20" s="1"/>
      <c r="G20" s="188"/>
      <c r="H20" s="1"/>
      <c r="I20" s="2"/>
      <c r="J20" s="2"/>
      <c r="K20" s="1"/>
      <c r="L20" s="1"/>
      <c r="M20" s="1"/>
      <c r="N20" s="1"/>
      <c r="O20" s="1"/>
      <c r="P20" s="1"/>
      <c r="Q20" s="1"/>
      <c r="R20" s="1"/>
      <c r="S20" s="1"/>
      <c r="T20" s="1"/>
    </row>
    <row r="21" spans="1:20" s="172" customFormat="1" ht="38.25">
      <c r="A21" s="54"/>
      <c r="B21" s="22" t="s">
        <v>70</v>
      </c>
      <c r="C21" s="10">
        <v>39688</v>
      </c>
      <c r="D21" s="197">
        <v>39688</v>
      </c>
      <c r="E21" s="94" t="s">
        <v>80</v>
      </c>
      <c r="F21" s="182">
        <v>39690.5</v>
      </c>
      <c r="G21" s="189">
        <v>0.10416666666666667</v>
      </c>
      <c r="H21" s="11" t="s">
        <v>81</v>
      </c>
      <c r="I21" s="11" t="s">
        <v>793</v>
      </c>
      <c r="J21" s="11" t="s">
        <v>82</v>
      </c>
      <c r="K21" s="95" t="s">
        <v>207</v>
      </c>
      <c r="L21" s="167" t="s">
        <v>83</v>
      </c>
      <c r="M21" s="8" t="s">
        <v>84</v>
      </c>
      <c r="N21" s="11" t="s">
        <v>284</v>
      </c>
      <c r="O21" s="95"/>
      <c r="P21" s="11" t="s">
        <v>318</v>
      </c>
      <c r="Q21" s="11" t="s">
        <v>85</v>
      </c>
      <c r="R21" s="10">
        <v>39688</v>
      </c>
      <c r="S21" s="8"/>
      <c r="T21" s="20" t="s">
        <v>265</v>
      </c>
    </row>
    <row r="22" spans="1:20" s="172" customFormat="1" ht="63.75">
      <c r="A22" s="54"/>
      <c r="B22" s="22" t="s">
        <v>70</v>
      </c>
      <c r="C22" s="10">
        <v>39673</v>
      </c>
      <c r="D22" s="197">
        <v>39677</v>
      </c>
      <c r="E22" s="94" t="s">
        <v>117</v>
      </c>
      <c r="F22" s="170" t="s">
        <v>117</v>
      </c>
      <c r="G22" s="189" t="s">
        <v>117</v>
      </c>
      <c r="H22" s="170" t="s">
        <v>117</v>
      </c>
      <c r="I22" s="11" t="s">
        <v>793</v>
      </c>
      <c r="J22" s="11" t="s">
        <v>90</v>
      </c>
      <c r="K22" s="95" t="s">
        <v>167</v>
      </c>
      <c r="L22" s="167" t="s">
        <v>88</v>
      </c>
      <c r="M22" s="8" t="s">
        <v>89</v>
      </c>
      <c r="N22" s="11" t="s">
        <v>264</v>
      </c>
      <c r="O22" s="95"/>
      <c r="P22" s="11" t="s">
        <v>318</v>
      </c>
      <c r="Q22" s="95" t="s">
        <v>92</v>
      </c>
      <c r="R22" s="10">
        <v>39677</v>
      </c>
      <c r="S22" s="8" t="s">
        <v>91</v>
      </c>
      <c r="T22" s="20" t="s">
        <v>265</v>
      </c>
    </row>
    <row r="23" spans="1:20" s="172" customFormat="1" ht="38.25">
      <c r="A23" s="54"/>
      <c r="B23" s="22" t="s">
        <v>70</v>
      </c>
      <c r="C23" s="10">
        <v>39668</v>
      </c>
      <c r="D23" s="197">
        <v>39669</v>
      </c>
      <c r="E23" s="94" t="s">
        <v>78</v>
      </c>
      <c r="F23" s="170" t="s">
        <v>117</v>
      </c>
      <c r="G23" s="189">
        <v>39681</v>
      </c>
      <c r="H23" s="170" t="s">
        <v>117</v>
      </c>
      <c r="I23" s="11" t="s">
        <v>793</v>
      </c>
      <c r="J23" s="11" t="s">
        <v>792</v>
      </c>
      <c r="K23" s="95" t="s">
        <v>77</v>
      </c>
      <c r="L23" s="167" t="s">
        <v>75</v>
      </c>
      <c r="M23" s="8" t="s">
        <v>76</v>
      </c>
      <c r="N23" s="11" t="s">
        <v>284</v>
      </c>
      <c r="O23" s="95"/>
      <c r="P23" s="11" t="s">
        <v>318</v>
      </c>
      <c r="Q23" s="95" t="s">
        <v>79</v>
      </c>
      <c r="R23" s="10">
        <v>39669</v>
      </c>
      <c r="S23" s="8"/>
      <c r="T23" s="20" t="s">
        <v>265</v>
      </c>
    </row>
    <row r="24" spans="1:20" s="172" customFormat="1" ht="76.5">
      <c r="A24" s="54"/>
      <c r="B24" s="22" t="s">
        <v>70</v>
      </c>
      <c r="C24" s="10">
        <v>39665</v>
      </c>
      <c r="D24" s="197">
        <v>39666</v>
      </c>
      <c r="E24" s="94" t="s">
        <v>71</v>
      </c>
      <c r="F24" s="170" t="s">
        <v>117</v>
      </c>
      <c r="G24" s="189" t="s">
        <v>117</v>
      </c>
      <c r="H24" s="170" t="s">
        <v>117</v>
      </c>
      <c r="I24" s="11" t="s">
        <v>793</v>
      </c>
      <c r="J24" s="11" t="s">
        <v>315</v>
      </c>
      <c r="K24" s="95" t="s">
        <v>72</v>
      </c>
      <c r="L24" s="167" t="s">
        <v>73</v>
      </c>
      <c r="M24" s="8" t="s">
        <v>74</v>
      </c>
      <c r="N24" s="11" t="s">
        <v>284</v>
      </c>
      <c r="O24" s="95"/>
      <c r="P24" s="11" t="s">
        <v>318</v>
      </c>
      <c r="Q24" s="95" t="s">
        <v>79</v>
      </c>
      <c r="R24" s="10">
        <v>39666</v>
      </c>
      <c r="S24" s="8"/>
      <c r="T24" s="20" t="s">
        <v>265</v>
      </c>
    </row>
    <row r="25" spans="1:20" s="4" customFormat="1" ht="10.5" customHeight="1">
      <c r="A25" s="54"/>
      <c r="B25" s="1"/>
      <c r="C25" s="1"/>
      <c r="D25" s="196"/>
      <c r="E25" s="1"/>
      <c r="F25" s="1"/>
      <c r="G25" s="188"/>
      <c r="H25" s="1"/>
      <c r="I25" s="2"/>
      <c r="J25" s="2"/>
      <c r="K25" s="1"/>
      <c r="L25" s="1"/>
      <c r="M25" s="1"/>
      <c r="N25" s="1"/>
      <c r="O25" s="1"/>
      <c r="P25" s="1"/>
      <c r="Q25" s="1"/>
      <c r="R25" s="1"/>
      <c r="S25" s="1"/>
      <c r="T25" s="1"/>
    </row>
    <row r="26" spans="1:20" s="172" customFormat="1" ht="38.25">
      <c r="A26" s="54"/>
      <c r="B26" s="22" t="s">
        <v>132</v>
      </c>
      <c r="C26" s="10">
        <v>39651</v>
      </c>
      <c r="D26" s="197">
        <v>39651</v>
      </c>
      <c r="E26" s="94" t="s">
        <v>56</v>
      </c>
      <c r="F26" s="170" t="s">
        <v>66</v>
      </c>
      <c r="G26" s="189" t="s">
        <v>67</v>
      </c>
      <c r="H26" s="11">
        <v>90</v>
      </c>
      <c r="I26" s="11" t="s">
        <v>793</v>
      </c>
      <c r="J26" s="11" t="s">
        <v>641</v>
      </c>
      <c r="K26" s="95" t="s">
        <v>167</v>
      </c>
      <c r="L26" s="167" t="s">
        <v>65</v>
      </c>
      <c r="M26" s="8" t="s">
        <v>64</v>
      </c>
      <c r="N26" s="11" t="s">
        <v>264</v>
      </c>
      <c r="O26" s="95" t="s">
        <v>261</v>
      </c>
      <c r="P26" s="11" t="s">
        <v>318</v>
      </c>
      <c r="Q26" s="11" t="s">
        <v>63</v>
      </c>
      <c r="R26" s="10">
        <v>39651</v>
      </c>
      <c r="S26" s="8"/>
      <c r="T26" s="20" t="s">
        <v>265</v>
      </c>
    </row>
    <row r="27" spans="1:20" s="172" customFormat="1" ht="38.25">
      <c r="A27" s="54"/>
      <c r="B27" s="22" t="s">
        <v>132</v>
      </c>
      <c r="C27" s="10">
        <v>39650</v>
      </c>
      <c r="D27" s="197">
        <v>39651</v>
      </c>
      <c r="E27" s="94" t="s">
        <v>56</v>
      </c>
      <c r="F27" s="170" t="s">
        <v>57</v>
      </c>
      <c r="G27" s="189" t="s">
        <v>58</v>
      </c>
      <c r="H27" s="11">
        <v>126</v>
      </c>
      <c r="I27" s="11" t="s">
        <v>793</v>
      </c>
      <c r="J27" s="11" t="s">
        <v>641</v>
      </c>
      <c r="K27" s="95" t="s">
        <v>167</v>
      </c>
      <c r="L27" s="167" t="s">
        <v>65</v>
      </c>
      <c r="M27" s="8" t="s">
        <v>64</v>
      </c>
      <c r="N27" s="11" t="s">
        <v>264</v>
      </c>
      <c r="O27" s="95" t="s">
        <v>261</v>
      </c>
      <c r="P27" s="11" t="s">
        <v>318</v>
      </c>
      <c r="Q27" s="11" t="s">
        <v>63</v>
      </c>
      <c r="R27" s="10">
        <v>39650</v>
      </c>
      <c r="S27" s="8"/>
      <c r="T27" s="20" t="s">
        <v>265</v>
      </c>
    </row>
    <row r="28" spans="1:20" s="172" customFormat="1" ht="38.25">
      <c r="A28" s="54"/>
      <c r="B28" s="22" t="s">
        <v>132</v>
      </c>
      <c r="C28" s="10">
        <v>39647</v>
      </c>
      <c r="D28" s="197">
        <v>39647</v>
      </c>
      <c r="E28" s="94" t="s">
        <v>52</v>
      </c>
      <c r="F28" s="170" t="s">
        <v>117</v>
      </c>
      <c r="G28" s="189" t="s">
        <v>117</v>
      </c>
      <c r="H28" s="11" t="s">
        <v>117</v>
      </c>
      <c r="I28" s="11" t="s">
        <v>117</v>
      </c>
      <c r="J28" s="11" t="s">
        <v>453</v>
      </c>
      <c r="K28" s="95" t="s">
        <v>207</v>
      </c>
      <c r="L28" s="167" t="s">
        <v>55</v>
      </c>
      <c r="M28" s="8" t="s">
        <v>50</v>
      </c>
      <c r="N28" s="11" t="s">
        <v>284</v>
      </c>
      <c r="O28" s="95"/>
      <c r="P28" s="11" t="s">
        <v>318</v>
      </c>
      <c r="Q28" s="11" t="s">
        <v>51</v>
      </c>
      <c r="R28" s="10">
        <v>39647</v>
      </c>
      <c r="S28" s="8"/>
      <c r="T28" s="20" t="s">
        <v>265</v>
      </c>
    </row>
    <row r="29" spans="1:20" s="172" customFormat="1" ht="25.5">
      <c r="A29" s="54"/>
      <c r="B29" s="22" t="s">
        <v>132</v>
      </c>
      <c r="C29" s="10">
        <v>39643</v>
      </c>
      <c r="D29" s="197">
        <v>39643</v>
      </c>
      <c r="E29" s="94" t="s">
        <v>45</v>
      </c>
      <c r="F29" s="170" t="s">
        <v>117</v>
      </c>
      <c r="G29" s="189" t="s">
        <v>117</v>
      </c>
      <c r="H29" s="11" t="s">
        <v>117</v>
      </c>
      <c r="I29" s="11" t="s">
        <v>117</v>
      </c>
      <c r="J29" s="11" t="s">
        <v>46</v>
      </c>
      <c r="K29" s="95" t="s">
        <v>207</v>
      </c>
      <c r="L29" s="167" t="s">
        <v>47</v>
      </c>
      <c r="M29" s="8" t="s">
        <v>48</v>
      </c>
      <c r="N29" s="11" t="s">
        <v>264</v>
      </c>
      <c r="O29" s="95"/>
      <c r="P29" s="11" t="s">
        <v>318</v>
      </c>
      <c r="Q29" s="11" t="s">
        <v>49</v>
      </c>
      <c r="R29" s="10">
        <v>39643</v>
      </c>
      <c r="S29" s="8"/>
      <c r="T29" s="20" t="s">
        <v>265</v>
      </c>
    </row>
    <row r="30" spans="1:20" s="4" customFormat="1" ht="12.75">
      <c r="A30" s="54"/>
      <c r="B30" s="1"/>
      <c r="C30" s="1"/>
      <c r="D30" s="196"/>
      <c r="E30" s="1"/>
      <c r="F30" s="1"/>
      <c r="G30" s="188"/>
      <c r="H30" s="1"/>
      <c r="I30" s="2"/>
      <c r="J30" s="2"/>
      <c r="K30" s="1"/>
      <c r="L30" s="1"/>
      <c r="M30" s="1"/>
      <c r="N30" s="1"/>
      <c r="O30" s="1"/>
      <c r="P30" s="1"/>
      <c r="Q30" s="1"/>
      <c r="R30" s="1"/>
      <c r="S30" s="1"/>
      <c r="T30" s="1"/>
    </row>
    <row r="31" spans="1:20" s="13" customFormat="1" ht="50.25" customHeight="1">
      <c r="A31" s="56"/>
      <c r="B31" s="22" t="s">
        <v>131</v>
      </c>
      <c r="C31" s="10">
        <v>39621</v>
      </c>
      <c r="D31" s="197">
        <v>39621</v>
      </c>
      <c r="E31" s="94" t="s">
        <v>53</v>
      </c>
      <c r="F31" s="170" t="s">
        <v>60</v>
      </c>
      <c r="G31" s="189" t="s">
        <v>61</v>
      </c>
      <c r="H31" s="11">
        <v>65</v>
      </c>
      <c r="I31" s="11" t="s">
        <v>793</v>
      </c>
      <c r="J31" s="11" t="s">
        <v>641</v>
      </c>
      <c r="K31" s="95" t="s">
        <v>167</v>
      </c>
      <c r="L31" s="167" t="s">
        <v>884</v>
      </c>
      <c r="M31" s="8" t="s">
        <v>360</v>
      </c>
      <c r="N31" s="11" t="s">
        <v>264</v>
      </c>
      <c r="O31" s="95" t="s">
        <v>882</v>
      </c>
      <c r="P31" s="11" t="s">
        <v>318</v>
      </c>
      <c r="Q31" s="11" t="s">
        <v>643</v>
      </c>
      <c r="R31" s="10">
        <v>39621</v>
      </c>
      <c r="S31" s="8"/>
      <c r="T31" s="20" t="s">
        <v>265</v>
      </c>
    </row>
    <row r="32" spans="2:20" s="13" customFormat="1" ht="25.5">
      <c r="B32" s="22" t="s">
        <v>131</v>
      </c>
      <c r="C32" s="10">
        <v>39626</v>
      </c>
      <c r="D32" s="197">
        <v>39624</v>
      </c>
      <c r="E32" s="10" t="s">
        <v>879</v>
      </c>
      <c r="F32" s="169" t="s">
        <v>117</v>
      </c>
      <c r="G32" s="190" t="s">
        <v>117</v>
      </c>
      <c r="H32" s="11" t="s">
        <v>117</v>
      </c>
      <c r="I32" s="11" t="s">
        <v>117</v>
      </c>
      <c r="J32" s="11" t="s">
        <v>404</v>
      </c>
      <c r="K32" s="95" t="s">
        <v>207</v>
      </c>
      <c r="L32" s="171" t="s">
        <v>880</v>
      </c>
      <c r="M32" s="171" t="s">
        <v>259</v>
      </c>
      <c r="N32" s="95" t="s">
        <v>284</v>
      </c>
      <c r="O32" s="95" t="s">
        <v>881</v>
      </c>
      <c r="P32" s="11" t="s">
        <v>318</v>
      </c>
      <c r="Q32" s="95" t="s">
        <v>883</v>
      </c>
      <c r="R32" s="166">
        <v>39626</v>
      </c>
      <c r="S32" s="95"/>
      <c r="T32" s="20" t="s">
        <v>265</v>
      </c>
    </row>
    <row r="33" spans="1:20" s="4" customFormat="1" ht="12.75">
      <c r="A33" s="54"/>
      <c r="B33" s="1"/>
      <c r="C33" s="1"/>
      <c r="D33" s="196"/>
      <c r="E33" s="1"/>
      <c r="F33" s="1"/>
      <c r="G33" s="188"/>
      <c r="H33" s="1"/>
      <c r="I33" s="2"/>
      <c r="J33" s="2"/>
      <c r="K33" s="1"/>
      <c r="L33" s="1"/>
      <c r="M33" s="1"/>
      <c r="N33" s="1"/>
      <c r="O33" s="1"/>
      <c r="P33" s="1"/>
      <c r="Q33" s="1"/>
      <c r="R33" s="1"/>
      <c r="S33" s="1"/>
      <c r="T33" s="1"/>
    </row>
    <row r="34" spans="1:20" s="13" customFormat="1" ht="65.25" customHeight="1">
      <c r="A34" s="56"/>
      <c r="B34" s="22" t="s">
        <v>130</v>
      </c>
      <c r="C34" s="10">
        <v>39568</v>
      </c>
      <c r="D34" s="197">
        <v>39569</v>
      </c>
      <c r="E34" s="10" t="s">
        <v>645</v>
      </c>
      <c r="F34" s="168" t="s">
        <v>777</v>
      </c>
      <c r="G34" s="189" t="s">
        <v>778</v>
      </c>
      <c r="H34" s="11">
        <v>76</v>
      </c>
      <c r="I34" s="11" t="s">
        <v>257</v>
      </c>
      <c r="J34" s="11" t="s">
        <v>641</v>
      </c>
      <c r="K34" s="95" t="s">
        <v>167</v>
      </c>
      <c r="L34" s="167" t="s">
        <v>642</v>
      </c>
      <c r="M34" s="8" t="s">
        <v>260</v>
      </c>
      <c r="N34" s="11" t="s">
        <v>264</v>
      </c>
      <c r="O34" s="95" t="s">
        <v>261</v>
      </c>
      <c r="P34" s="11" t="s">
        <v>318</v>
      </c>
      <c r="Q34" s="11" t="s">
        <v>643</v>
      </c>
      <c r="R34" s="10">
        <v>39568</v>
      </c>
      <c r="S34" s="8"/>
      <c r="T34" s="20" t="s">
        <v>265</v>
      </c>
    </row>
    <row r="35" spans="2:20" s="13" customFormat="1" ht="25.5">
      <c r="B35" s="22" t="s">
        <v>130</v>
      </c>
      <c r="C35" s="10">
        <v>39575</v>
      </c>
      <c r="D35" s="197">
        <v>39575</v>
      </c>
      <c r="E35" s="10" t="s">
        <v>640</v>
      </c>
      <c r="F35" s="169" t="s">
        <v>59</v>
      </c>
      <c r="G35" s="191" t="s">
        <v>60</v>
      </c>
      <c r="H35" s="11">
        <v>20</v>
      </c>
      <c r="I35" s="11" t="s">
        <v>258</v>
      </c>
      <c r="J35" s="11" t="s">
        <v>641</v>
      </c>
      <c r="K35" s="95" t="s">
        <v>167</v>
      </c>
      <c r="L35" s="171" t="s">
        <v>646</v>
      </c>
      <c r="M35" s="171" t="s">
        <v>259</v>
      </c>
      <c r="N35" s="95" t="s">
        <v>264</v>
      </c>
      <c r="O35" s="95" t="s">
        <v>261</v>
      </c>
      <c r="P35" s="11" t="s">
        <v>318</v>
      </c>
      <c r="Q35" s="95" t="s">
        <v>262</v>
      </c>
      <c r="R35" s="166">
        <v>39575</v>
      </c>
      <c r="S35" s="95"/>
      <c r="T35" s="20" t="s">
        <v>265</v>
      </c>
    </row>
    <row r="36" spans="1:20" s="4" customFormat="1" ht="12.75">
      <c r="A36" s="54"/>
      <c r="B36" s="1"/>
      <c r="C36" s="1"/>
      <c r="D36" s="196"/>
      <c r="E36" s="1"/>
      <c r="F36" s="1"/>
      <c r="G36" s="188"/>
      <c r="H36" s="1"/>
      <c r="I36" s="2"/>
      <c r="J36" s="2"/>
      <c r="K36" s="1"/>
      <c r="L36" s="1"/>
      <c r="M36" s="1"/>
      <c r="N36" s="1"/>
      <c r="O36" s="1"/>
      <c r="P36" s="1"/>
      <c r="Q36" s="1"/>
      <c r="R36" s="1"/>
      <c r="S36" s="1"/>
      <c r="T36" s="1"/>
    </row>
    <row r="37" spans="1:20" s="13" customFormat="1" ht="89.25">
      <c r="A37" s="56"/>
      <c r="B37" s="22" t="s">
        <v>129</v>
      </c>
      <c r="C37" s="114" t="s">
        <v>256</v>
      </c>
      <c r="D37" s="198">
        <v>39561</v>
      </c>
      <c r="E37" s="94" t="s">
        <v>249</v>
      </c>
      <c r="F37" s="114" t="s">
        <v>117</v>
      </c>
      <c r="G37" s="191" t="s">
        <v>117</v>
      </c>
      <c r="H37" s="11" t="s">
        <v>117</v>
      </c>
      <c r="I37" s="11" t="s">
        <v>117</v>
      </c>
      <c r="J37" s="11" t="s">
        <v>255</v>
      </c>
      <c r="K37" s="95" t="s">
        <v>321</v>
      </c>
      <c r="L37" s="8" t="s">
        <v>250</v>
      </c>
      <c r="M37" s="8" t="s">
        <v>251</v>
      </c>
      <c r="N37" s="11" t="s">
        <v>284</v>
      </c>
      <c r="O37" s="164" t="s">
        <v>252</v>
      </c>
      <c r="P37" s="11" t="s">
        <v>318</v>
      </c>
      <c r="Q37" s="8" t="s">
        <v>253</v>
      </c>
      <c r="R37" s="165" t="s">
        <v>254</v>
      </c>
      <c r="S37" s="8"/>
      <c r="T37" s="20" t="s">
        <v>265</v>
      </c>
    </row>
    <row r="38" spans="1:22" s="13" customFormat="1" ht="67.5" customHeight="1">
      <c r="A38" s="56"/>
      <c r="B38" s="95" t="s">
        <v>129</v>
      </c>
      <c r="C38" s="166">
        <v>39568</v>
      </c>
      <c r="D38" s="198">
        <v>39568</v>
      </c>
      <c r="E38" s="95" t="s">
        <v>776</v>
      </c>
      <c r="F38" s="95" t="s">
        <v>777</v>
      </c>
      <c r="G38" s="191" t="s">
        <v>778</v>
      </c>
      <c r="H38" s="95">
        <v>76</v>
      </c>
      <c r="I38" s="95" t="s">
        <v>797</v>
      </c>
      <c r="J38" s="11" t="s">
        <v>792</v>
      </c>
      <c r="K38" s="95" t="s">
        <v>167</v>
      </c>
      <c r="L38" s="11" t="s">
        <v>795</v>
      </c>
      <c r="M38" s="95" t="s">
        <v>794</v>
      </c>
      <c r="N38" s="95" t="s">
        <v>264</v>
      </c>
      <c r="O38" s="95" t="s">
        <v>790</v>
      </c>
      <c r="P38" s="11" t="s">
        <v>318</v>
      </c>
      <c r="Q38" s="95" t="s">
        <v>779</v>
      </c>
      <c r="R38" s="166">
        <v>39568</v>
      </c>
      <c r="S38" s="95" t="s">
        <v>779</v>
      </c>
      <c r="T38" s="20" t="s">
        <v>265</v>
      </c>
      <c r="U38" s="20" t="s">
        <v>26</v>
      </c>
      <c r="V38" s="13" t="s">
        <v>780</v>
      </c>
    </row>
    <row r="39" spans="1:22" s="13" customFormat="1" ht="48.75" customHeight="1">
      <c r="A39" s="56"/>
      <c r="B39" s="95" t="s">
        <v>129</v>
      </c>
      <c r="C39" s="166">
        <v>39552</v>
      </c>
      <c r="D39" s="198">
        <v>39552</v>
      </c>
      <c r="E39" s="95" t="s">
        <v>781</v>
      </c>
      <c r="F39" s="95" t="s">
        <v>782</v>
      </c>
      <c r="G39" s="191" t="s">
        <v>783</v>
      </c>
      <c r="H39" s="95">
        <v>72</v>
      </c>
      <c r="I39" s="95" t="s">
        <v>793</v>
      </c>
      <c r="J39" s="11" t="s">
        <v>792</v>
      </c>
      <c r="K39" s="95" t="s">
        <v>167</v>
      </c>
      <c r="L39" s="11" t="s">
        <v>62</v>
      </c>
      <c r="M39" s="95" t="s">
        <v>796</v>
      </c>
      <c r="N39" s="95" t="s">
        <v>264</v>
      </c>
      <c r="O39" s="95" t="s">
        <v>790</v>
      </c>
      <c r="P39" s="11" t="s">
        <v>318</v>
      </c>
      <c r="Q39" s="95" t="s">
        <v>784</v>
      </c>
      <c r="R39" s="166">
        <v>39552</v>
      </c>
      <c r="S39" s="95" t="s">
        <v>784</v>
      </c>
      <c r="T39" s="20" t="s">
        <v>265</v>
      </c>
      <c r="U39" s="20" t="s">
        <v>26</v>
      </c>
      <c r="V39" s="13" t="s">
        <v>780</v>
      </c>
    </row>
    <row r="40" spans="1:22" s="13" customFormat="1" ht="54.75" customHeight="1">
      <c r="A40" s="56"/>
      <c r="B40" s="95" t="s">
        <v>129</v>
      </c>
      <c r="C40" s="166">
        <v>39546</v>
      </c>
      <c r="D40" s="198" t="s">
        <v>117</v>
      </c>
      <c r="E40" s="95" t="s">
        <v>117</v>
      </c>
      <c r="F40" s="95" t="s">
        <v>785</v>
      </c>
      <c r="G40" s="191" t="s">
        <v>786</v>
      </c>
      <c r="H40" s="95">
        <v>28</v>
      </c>
      <c r="I40" s="95" t="s">
        <v>793</v>
      </c>
      <c r="J40" s="11" t="s">
        <v>792</v>
      </c>
      <c r="K40" s="95" t="s">
        <v>167</v>
      </c>
      <c r="L40" s="11" t="s">
        <v>62</v>
      </c>
      <c r="M40" s="95" t="s">
        <v>644</v>
      </c>
      <c r="N40" s="95" t="s">
        <v>264</v>
      </c>
      <c r="O40" s="95" t="s">
        <v>790</v>
      </c>
      <c r="P40" s="11" t="s">
        <v>318</v>
      </c>
      <c r="Q40" s="95" t="s">
        <v>787</v>
      </c>
      <c r="R40" s="166">
        <v>39546</v>
      </c>
      <c r="S40" s="95" t="s">
        <v>787</v>
      </c>
      <c r="T40" s="21" t="s">
        <v>791</v>
      </c>
      <c r="U40" s="21" t="s">
        <v>788</v>
      </c>
      <c r="V40" s="13" t="s">
        <v>789</v>
      </c>
    </row>
    <row r="41" spans="1:20" s="4" customFormat="1" ht="12.75">
      <c r="A41" s="54"/>
      <c r="B41" s="1"/>
      <c r="C41" s="1"/>
      <c r="D41" s="196"/>
      <c r="E41" s="1"/>
      <c r="F41" s="1"/>
      <c r="G41" s="188"/>
      <c r="H41" s="1"/>
      <c r="I41" s="2"/>
      <c r="J41" s="2"/>
      <c r="K41" s="1"/>
      <c r="L41" s="1"/>
      <c r="M41" s="1"/>
      <c r="N41" s="1"/>
      <c r="O41" s="1"/>
      <c r="P41" s="1"/>
      <c r="Q41" s="1"/>
      <c r="R41" s="1"/>
      <c r="S41" s="1"/>
      <c r="T41" s="1"/>
    </row>
    <row r="42" spans="1:20" s="181" customFormat="1" ht="63.75">
      <c r="A42" s="173"/>
      <c r="B42" s="174" t="s">
        <v>128</v>
      </c>
      <c r="C42" s="175" t="s">
        <v>878</v>
      </c>
      <c r="D42" s="199">
        <v>39519</v>
      </c>
      <c r="E42" s="176" t="s">
        <v>54</v>
      </c>
      <c r="F42" s="177">
        <v>39517</v>
      </c>
      <c r="G42" s="192">
        <v>39528</v>
      </c>
      <c r="H42" s="178" t="s">
        <v>117</v>
      </c>
      <c r="I42" s="178" t="s">
        <v>117</v>
      </c>
      <c r="J42" s="178" t="s">
        <v>248</v>
      </c>
      <c r="K42" s="178" t="s">
        <v>208</v>
      </c>
      <c r="L42" s="179" t="s">
        <v>68</v>
      </c>
      <c r="M42" s="179" t="s">
        <v>263</v>
      </c>
      <c r="N42" s="178" t="s">
        <v>264</v>
      </c>
      <c r="O42" s="180"/>
      <c r="P42" s="180" t="s">
        <v>318</v>
      </c>
      <c r="Q42" s="178" t="s">
        <v>279</v>
      </c>
      <c r="R42" s="175" t="s">
        <v>117</v>
      </c>
      <c r="S42" s="179"/>
      <c r="T42" s="20" t="s">
        <v>265</v>
      </c>
    </row>
    <row r="43" spans="1:20" s="13" customFormat="1" ht="38.25">
      <c r="A43" s="56"/>
      <c r="B43" s="95" t="s">
        <v>128</v>
      </c>
      <c r="C43" s="114">
        <v>39520</v>
      </c>
      <c r="D43" s="198">
        <v>39521</v>
      </c>
      <c r="E43" s="95" t="s">
        <v>280</v>
      </c>
      <c r="F43" s="95" t="s">
        <v>117</v>
      </c>
      <c r="G43" s="191" t="s">
        <v>117</v>
      </c>
      <c r="H43" s="95" t="s">
        <v>117</v>
      </c>
      <c r="I43" s="95" t="s">
        <v>117</v>
      </c>
      <c r="J43" s="95" t="s">
        <v>281</v>
      </c>
      <c r="K43" s="11" t="s">
        <v>207</v>
      </c>
      <c r="L43" s="8" t="s">
        <v>282</v>
      </c>
      <c r="M43" s="8" t="s">
        <v>283</v>
      </c>
      <c r="N43" s="95" t="s">
        <v>264</v>
      </c>
      <c r="O43" s="95"/>
      <c r="P43" s="95" t="s">
        <v>318</v>
      </c>
      <c r="Q43" s="95" t="s">
        <v>292</v>
      </c>
      <c r="R43" s="114">
        <v>39529</v>
      </c>
      <c r="S43" s="95"/>
      <c r="T43" s="20" t="s">
        <v>265</v>
      </c>
    </row>
    <row r="44" spans="1:20" s="4" customFormat="1" ht="38.25">
      <c r="A44" s="54"/>
      <c r="B44" s="95" t="s">
        <v>128</v>
      </c>
      <c r="C44" s="95" t="s">
        <v>293</v>
      </c>
      <c r="D44" s="198">
        <v>39524</v>
      </c>
      <c r="E44" s="95" t="s">
        <v>320</v>
      </c>
      <c r="F44" s="95" t="s">
        <v>117</v>
      </c>
      <c r="G44" s="191" t="s">
        <v>117</v>
      </c>
      <c r="H44" s="95" t="s">
        <v>117</v>
      </c>
      <c r="I44" s="95" t="s">
        <v>117</v>
      </c>
      <c r="J44" s="95" t="s">
        <v>314</v>
      </c>
      <c r="K44" s="95" t="s">
        <v>207</v>
      </c>
      <c r="L44" s="8" t="s">
        <v>294</v>
      </c>
      <c r="M44" s="8" t="s">
        <v>302</v>
      </c>
      <c r="N44" s="95" t="s">
        <v>284</v>
      </c>
      <c r="O44" s="95"/>
      <c r="P44" s="95" t="s">
        <v>318</v>
      </c>
      <c r="Q44" s="95" t="s">
        <v>295</v>
      </c>
      <c r="R44" s="95" t="s">
        <v>296</v>
      </c>
      <c r="S44" s="95"/>
      <c r="T44" s="20" t="s">
        <v>265</v>
      </c>
    </row>
    <row r="45" spans="1:20" s="13" customFormat="1" ht="25.5">
      <c r="A45" s="56"/>
      <c r="B45" s="103" t="s">
        <v>128</v>
      </c>
      <c r="C45" s="114"/>
      <c r="D45" s="198">
        <v>39528</v>
      </c>
      <c r="E45" s="104" t="s">
        <v>297</v>
      </c>
      <c r="F45" s="11" t="s">
        <v>117</v>
      </c>
      <c r="G45" s="193" t="s">
        <v>117</v>
      </c>
      <c r="H45" s="103" t="s">
        <v>117</v>
      </c>
      <c r="I45" s="11" t="s">
        <v>117</v>
      </c>
      <c r="J45" s="11" t="s">
        <v>298</v>
      </c>
      <c r="K45" s="95" t="s">
        <v>208</v>
      </c>
      <c r="L45" s="62" t="s">
        <v>299</v>
      </c>
      <c r="M45" s="8" t="s">
        <v>300</v>
      </c>
      <c r="N45" s="11" t="s">
        <v>264</v>
      </c>
      <c r="O45" s="8"/>
      <c r="P45" s="95" t="s">
        <v>318</v>
      </c>
      <c r="Q45" s="11" t="s">
        <v>301</v>
      </c>
      <c r="R45" s="95" t="s">
        <v>325</v>
      </c>
      <c r="S45" s="11"/>
      <c r="T45" s="20" t="s">
        <v>265</v>
      </c>
    </row>
    <row r="46" spans="1:20" s="13" customFormat="1" ht="25.5">
      <c r="A46" s="56"/>
      <c r="B46" s="22" t="s">
        <v>128</v>
      </c>
      <c r="C46" s="114">
        <v>39533</v>
      </c>
      <c r="D46" s="198">
        <v>39533</v>
      </c>
      <c r="E46" s="11" t="s">
        <v>303</v>
      </c>
      <c r="F46" s="11" t="s">
        <v>117</v>
      </c>
      <c r="G46" s="191" t="s">
        <v>117</v>
      </c>
      <c r="H46" s="11" t="s">
        <v>117</v>
      </c>
      <c r="I46" s="11" t="s">
        <v>117</v>
      </c>
      <c r="J46" s="11" t="s">
        <v>315</v>
      </c>
      <c r="K46" s="95" t="s">
        <v>208</v>
      </c>
      <c r="L46" s="62" t="s">
        <v>304</v>
      </c>
      <c r="M46" s="8" t="s">
        <v>305</v>
      </c>
      <c r="N46" s="11" t="s">
        <v>264</v>
      </c>
      <c r="O46" s="12"/>
      <c r="P46" s="95" t="s">
        <v>322</v>
      </c>
      <c r="Q46" s="11" t="s">
        <v>306</v>
      </c>
      <c r="R46" s="118">
        <v>39533</v>
      </c>
      <c r="S46" s="8"/>
      <c r="T46" s="20" t="s">
        <v>265</v>
      </c>
    </row>
    <row r="47" spans="1:20" s="13" customFormat="1" ht="42.75" customHeight="1">
      <c r="A47" s="56"/>
      <c r="B47" s="95" t="s">
        <v>128</v>
      </c>
      <c r="C47" s="114" t="s">
        <v>307</v>
      </c>
      <c r="D47" s="198">
        <v>39538</v>
      </c>
      <c r="E47" s="95" t="s">
        <v>308</v>
      </c>
      <c r="F47" s="95" t="s">
        <v>117</v>
      </c>
      <c r="G47" s="191" t="s">
        <v>117</v>
      </c>
      <c r="H47" s="95" t="s">
        <v>117</v>
      </c>
      <c r="I47" s="95" t="s">
        <v>117</v>
      </c>
      <c r="J47" s="95" t="s">
        <v>309</v>
      </c>
      <c r="K47" s="95" t="s">
        <v>321</v>
      </c>
      <c r="L47" s="62" t="s">
        <v>324</v>
      </c>
      <c r="M47" s="8" t="s">
        <v>323</v>
      </c>
      <c r="N47" s="12" t="s">
        <v>284</v>
      </c>
      <c r="O47" s="12"/>
      <c r="P47" s="95" t="s">
        <v>318</v>
      </c>
      <c r="Q47" s="11" t="s">
        <v>326</v>
      </c>
      <c r="R47" s="119">
        <v>39540</v>
      </c>
      <c r="S47" s="8"/>
      <c r="T47" s="20" t="s">
        <v>265</v>
      </c>
    </row>
    <row r="48" spans="1:20" s="13" customFormat="1" ht="25.5">
      <c r="A48" s="56"/>
      <c r="B48" s="22" t="s">
        <v>128</v>
      </c>
      <c r="C48" s="114">
        <v>39535</v>
      </c>
      <c r="D48" s="198">
        <v>39547</v>
      </c>
      <c r="E48" s="94" t="s">
        <v>310</v>
      </c>
      <c r="F48" s="11" t="s">
        <v>117</v>
      </c>
      <c r="G48" s="191" t="s">
        <v>117</v>
      </c>
      <c r="H48" s="11" t="s">
        <v>117</v>
      </c>
      <c r="I48" s="11" t="s">
        <v>117</v>
      </c>
      <c r="J48" s="11" t="s">
        <v>298</v>
      </c>
      <c r="K48" s="95" t="s">
        <v>208</v>
      </c>
      <c r="L48" s="62" t="s">
        <v>69</v>
      </c>
      <c r="M48" s="8" t="s">
        <v>311</v>
      </c>
      <c r="N48" s="11" t="s">
        <v>264</v>
      </c>
      <c r="O48" s="12"/>
      <c r="P48" s="95" t="s">
        <v>322</v>
      </c>
      <c r="Q48" s="11" t="s">
        <v>326</v>
      </c>
      <c r="R48" s="119">
        <v>39537</v>
      </c>
      <c r="S48" s="8" t="s">
        <v>327</v>
      </c>
      <c r="T48" s="20" t="s">
        <v>265</v>
      </c>
    </row>
    <row r="49" spans="1:20" s="4" customFormat="1" ht="12.75">
      <c r="A49" s="54"/>
      <c r="B49" s="1"/>
      <c r="C49" s="1"/>
      <c r="D49" s="196"/>
      <c r="E49" s="1"/>
      <c r="F49" s="1"/>
      <c r="G49" s="188"/>
      <c r="H49" s="1"/>
      <c r="I49" s="2"/>
      <c r="J49" s="2"/>
      <c r="K49" s="1"/>
      <c r="L49" s="1"/>
      <c r="M49" s="1"/>
      <c r="N49" s="1"/>
      <c r="O49" s="1"/>
      <c r="P49" s="1"/>
      <c r="Q49" s="1"/>
      <c r="R49" s="1"/>
      <c r="S49" s="1"/>
      <c r="T49" s="1"/>
    </row>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B4:AA4"/>
  <printOptions/>
  <pageMargins left="0.44" right="0.3" top="0.76" bottom="1" header="0.5" footer="0.5"/>
  <pageSetup fitToWidth="2" fitToHeight="1" horizontalDpi="600" verticalDpi="600" orientation="landscape" scale="27" r:id="rId3"/>
  <legacyDrawing r:id="rId2"/>
</worksheet>
</file>

<file path=xl/worksheets/sheet13.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347" t="s">
        <v>201</v>
      </c>
      <c r="B1" s="347"/>
      <c r="C1" s="347"/>
      <c r="D1" s="347"/>
      <c r="E1" s="347"/>
      <c r="F1" s="347"/>
      <c r="G1" s="347"/>
    </row>
    <row r="2" spans="1:7" ht="23.25" customHeight="1" thickBot="1">
      <c r="A2" s="77" t="s">
        <v>221</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328</v>
      </c>
      <c r="B4" s="15" t="s">
        <v>223</v>
      </c>
      <c r="C4" s="16"/>
      <c r="D4" s="16"/>
      <c r="E4" s="16"/>
      <c r="F4" s="97"/>
      <c r="G4" s="100"/>
    </row>
    <row r="5" spans="1:7" ht="23.25" customHeight="1" thickBot="1">
      <c r="A5" s="15" t="s">
        <v>127</v>
      </c>
      <c r="B5" s="15" t="s">
        <v>223</v>
      </c>
      <c r="C5" s="16"/>
      <c r="D5" s="16"/>
      <c r="E5" s="16"/>
      <c r="F5" s="98"/>
      <c r="G5" s="100"/>
    </row>
    <row r="6" spans="1:7" ht="23.25" customHeight="1" thickBot="1">
      <c r="A6" s="15" t="s">
        <v>128</v>
      </c>
      <c r="B6" s="15" t="s">
        <v>223</v>
      </c>
      <c r="C6" s="16"/>
      <c r="D6" s="16"/>
      <c r="E6" s="16"/>
      <c r="F6" s="98"/>
      <c r="G6" s="101"/>
    </row>
    <row r="7" spans="1:7" ht="23.25" customHeight="1" thickBot="1">
      <c r="A7" s="15" t="s">
        <v>129</v>
      </c>
      <c r="B7" s="15" t="s">
        <v>223</v>
      </c>
      <c r="C7" s="16">
        <v>43200</v>
      </c>
      <c r="D7" s="16">
        <v>720</v>
      </c>
      <c r="E7" s="16">
        <f>SUM(C7-D7)</f>
        <v>42480</v>
      </c>
      <c r="F7" s="98">
        <v>76</v>
      </c>
      <c r="G7" s="100">
        <f aca="true" t="shared" si="0" ref="G7:G12">(E7-F7)/E7</f>
        <v>0.9982109227871939</v>
      </c>
    </row>
    <row r="8" spans="1:7" ht="23.25" customHeight="1" thickBot="1">
      <c r="A8" s="15" t="s">
        <v>130</v>
      </c>
      <c r="B8" s="15" t="s">
        <v>223</v>
      </c>
      <c r="C8" s="16">
        <v>44640</v>
      </c>
      <c r="D8" s="16">
        <v>2880</v>
      </c>
      <c r="E8" s="16">
        <f>SUM(C8-D8)</f>
        <v>41760</v>
      </c>
      <c r="F8" s="98">
        <v>96</v>
      </c>
      <c r="G8" s="100">
        <f t="shared" si="0"/>
        <v>0.9977011494252873</v>
      </c>
    </row>
    <row r="9" spans="1:7" ht="23.25" customHeight="1" thickBot="1">
      <c r="A9" s="15" t="s">
        <v>131</v>
      </c>
      <c r="B9" s="15" t="s">
        <v>223</v>
      </c>
      <c r="C9" s="16">
        <v>43200</v>
      </c>
      <c r="D9" s="16">
        <v>1872</v>
      </c>
      <c r="E9" s="16">
        <f aca="true" t="shared" si="1" ref="E9:E15">SUM(C9-D9)</f>
        <v>41328</v>
      </c>
      <c r="F9" s="15">
        <v>0</v>
      </c>
      <c r="G9" s="101">
        <f t="shared" si="0"/>
        <v>1</v>
      </c>
    </row>
    <row r="10" spans="1:7" ht="23.25" customHeight="1" thickBot="1">
      <c r="A10" s="15" t="s">
        <v>132</v>
      </c>
      <c r="B10" s="15" t="s">
        <v>223</v>
      </c>
      <c r="C10" s="16">
        <v>44640</v>
      </c>
      <c r="D10" s="16">
        <v>1173</v>
      </c>
      <c r="E10" s="16">
        <f t="shared" si="1"/>
        <v>43467</v>
      </c>
      <c r="F10" s="15">
        <v>0</v>
      </c>
      <c r="G10" s="101">
        <f t="shared" si="0"/>
        <v>1</v>
      </c>
    </row>
    <row r="11" spans="1:7" ht="23.25" customHeight="1" thickBot="1">
      <c r="A11" s="15" t="s">
        <v>133</v>
      </c>
      <c r="B11" s="15" t="s">
        <v>223</v>
      </c>
      <c r="C11" s="16">
        <v>44640</v>
      </c>
      <c r="D11" s="16">
        <v>3145</v>
      </c>
      <c r="E11" s="16">
        <f t="shared" si="1"/>
        <v>41495</v>
      </c>
      <c r="F11" s="15">
        <v>0</v>
      </c>
      <c r="G11" s="101">
        <f t="shared" si="0"/>
        <v>1</v>
      </c>
    </row>
    <row r="12" spans="1:7" ht="23.25" customHeight="1" thickBot="1">
      <c r="A12" s="15" t="s">
        <v>134</v>
      </c>
      <c r="B12" s="15" t="s">
        <v>223</v>
      </c>
      <c r="C12" s="16">
        <v>43200</v>
      </c>
      <c r="D12" s="16">
        <v>1320</v>
      </c>
      <c r="E12" s="16">
        <f t="shared" si="1"/>
        <v>41880</v>
      </c>
      <c r="F12" s="16">
        <v>0</v>
      </c>
      <c r="G12" s="101">
        <f t="shared" si="0"/>
        <v>1</v>
      </c>
    </row>
    <row r="13" spans="1:7" ht="23.25" customHeight="1" thickBot="1">
      <c r="A13" s="17" t="s">
        <v>135</v>
      </c>
      <c r="B13" s="15" t="s">
        <v>223</v>
      </c>
      <c r="C13" s="16">
        <v>44640</v>
      </c>
      <c r="D13" s="16">
        <v>1198</v>
      </c>
      <c r="E13" s="183">
        <f t="shared" si="1"/>
        <v>43442</v>
      </c>
      <c r="F13" s="18">
        <v>0</v>
      </c>
      <c r="G13" s="101">
        <f>(E13-F13)/E13</f>
        <v>1</v>
      </c>
    </row>
    <row r="14" spans="1:7" ht="23.25" customHeight="1" thickBot="1">
      <c r="A14" s="17" t="s">
        <v>140</v>
      </c>
      <c r="B14" s="15" t="s">
        <v>223</v>
      </c>
      <c r="C14" s="16">
        <v>43200</v>
      </c>
      <c r="D14" s="16">
        <v>1665</v>
      </c>
      <c r="E14" s="16">
        <f t="shared" si="1"/>
        <v>41535</v>
      </c>
      <c r="F14" s="18">
        <v>146</v>
      </c>
      <c r="G14" s="101">
        <f>(E14-F14)/E14</f>
        <v>0.9964848922595402</v>
      </c>
    </row>
    <row r="15" spans="1:7" ht="23.25" customHeight="1" thickBot="1">
      <c r="A15" s="17" t="s">
        <v>141</v>
      </c>
      <c r="B15" s="15" t="s">
        <v>223</v>
      </c>
      <c r="C15" s="18">
        <v>44640</v>
      </c>
      <c r="D15" s="16">
        <v>2560</v>
      </c>
      <c r="E15" s="183">
        <f t="shared" si="1"/>
        <v>42080</v>
      </c>
      <c r="F15" s="204">
        <v>0</v>
      </c>
      <c r="G15" s="101">
        <f>(E15-F15)/E15</f>
        <v>1</v>
      </c>
    </row>
    <row r="16" spans="1:7" ht="23.25" customHeight="1">
      <c r="A16" s="348" t="s">
        <v>222</v>
      </c>
      <c r="B16" s="348" t="s">
        <v>223</v>
      </c>
      <c r="C16" s="350">
        <f>SUM(C4:C15)</f>
        <v>396000</v>
      </c>
      <c r="D16" s="350">
        <f>SUM(D4:D15)</f>
        <v>16533</v>
      </c>
      <c r="E16" s="350">
        <f>SUM(E4:E15)</f>
        <v>379467</v>
      </c>
      <c r="F16" s="350">
        <f>SUM(F4:F15)</f>
        <v>318</v>
      </c>
      <c r="G16" s="352">
        <f>(E16-F16)/E16</f>
        <v>0.9991619824648784</v>
      </c>
    </row>
    <row r="17" spans="1:7" ht="23.25" customHeight="1" thickBot="1">
      <c r="A17" s="349"/>
      <c r="B17" s="349"/>
      <c r="C17" s="351"/>
      <c r="D17" s="351"/>
      <c r="E17" s="351"/>
      <c r="F17" s="351"/>
      <c r="G17" s="353"/>
    </row>
    <row r="18" ht="23.25" customHeight="1"/>
    <row r="19" ht="23.25" customHeight="1"/>
    <row r="20" ht="23.25" customHeight="1"/>
    <row r="21" ht="23.25" customHeight="1"/>
    <row r="22" ht="23.25" customHeight="1"/>
  </sheetData>
  <sheetProtection/>
  <mergeCells count="8">
    <mergeCell ref="A1:G1"/>
    <mergeCell ref="A16:A17"/>
    <mergeCell ref="B16:B17"/>
    <mergeCell ref="F16:F17"/>
    <mergeCell ref="G16:G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14.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354" t="s">
        <v>220</v>
      </c>
      <c r="B1" s="354"/>
      <c r="C1" s="354"/>
      <c r="D1" s="354"/>
      <c r="E1" s="354"/>
      <c r="F1" s="354"/>
      <c r="G1" s="354"/>
    </row>
    <row r="2" ht="23.25" customHeight="1" thickBot="1">
      <c r="A2" s="77" t="s">
        <v>221</v>
      </c>
    </row>
    <row r="3" spans="1:7" ht="22.5" thickBot="1">
      <c r="A3" s="19" t="s">
        <v>136</v>
      </c>
      <c r="B3" s="19" t="s">
        <v>137</v>
      </c>
      <c r="C3" s="19" t="s">
        <v>119</v>
      </c>
      <c r="D3" s="19" t="s">
        <v>122</v>
      </c>
      <c r="E3" s="19" t="s">
        <v>123</v>
      </c>
      <c r="F3" s="96" t="s">
        <v>124</v>
      </c>
      <c r="G3" s="99" t="s">
        <v>125</v>
      </c>
    </row>
    <row r="4" spans="1:7" ht="23.25" customHeight="1" thickBot="1">
      <c r="A4" s="15" t="s">
        <v>328</v>
      </c>
      <c r="B4" s="15" t="s">
        <v>203</v>
      </c>
      <c r="C4" s="16"/>
      <c r="D4" s="16"/>
      <c r="E4" s="16"/>
      <c r="F4" s="97"/>
      <c r="G4" s="100"/>
    </row>
    <row r="5" spans="1:7" ht="23.25" customHeight="1" thickBot="1">
      <c r="A5" s="15" t="s">
        <v>127</v>
      </c>
      <c r="B5" s="15" t="s">
        <v>203</v>
      </c>
      <c r="C5" s="16"/>
      <c r="D5" s="16"/>
      <c r="E5" s="16"/>
      <c r="F5" s="98"/>
      <c r="G5" s="100"/>
    </row>
    <row r="6" spans="1:7" ht="23.25" customHeight="1" thickBot="1">
      <c r="A6" s="15" t="s">
        <v>128</v>
      </c>
      <c r="B6" s="15" t="s">
        <v>203</v>
      </c>
      <c r="C6" s="16"/>
      <c r="D6" s="16"/>
      <c r="E6" s="16"/>
      <c r="F6" s="98"/>
      <c r="G6" s="100"/>
    </row>
    <row r="7" spans="1:7" ht="23.25" customHeight="1" thickBot="1">
      <c r="A7" s="15" t="s">
        <v>129</v>
      </c>
      <c r="B7" s="15" t="s">
        <v>203</v>
      </c>
      <c r="C7" s="16">
        <v>43200</v>
      </c>
      <c r="D7" s="16">
        <v>720</v>
      </c>
      <c r="E7" s="16">
        <f>SUM(C7-D7)</f>
        <v>42480</v>
      </c>
      <c r="F7" s="98">
        <v>176</v>
      </c>
      <c r="G7" s="100">
        <f aca="true" t="shared" si="0" ref="G7:G13">(E7-F7)/E7</f>
        <v>0.9958568738229755</v>
      </c>
    </row>
    <row r="8" spans="1:7" ht="23.25" customHeight="1" thickBot="1">
      <c r="A8" s="15" t="s">
        <v>130</v>
      </c>
      <c r="B8" s="15" t="s">
        <v>203</v>
      </c>
      <c r="C8" s="16">
        <v>44640</v>
      </c>
      <c r="D8" s="16">
        <v>2880</v>
      </c>
      <c r="E8" s="16">
        <f>SUM(C8-D8)</f>
        <v>41760</v>
      </c>
      <c r="F8" s="98">
        <v>96</v>
      </c>
      <c r="G8" s="100">
        <f t="shared" si="0"/>
        <v>0.9977011494252873</v>
      </c>
    </row>
    <row r="9" spans="1:7" ht="23.25" customHeight="1" thickBot="1">
      <c r="A9" s="15" t="s">
        <v>131</v>
      </c>
      <c r="B9" s="15" t="s">
        <v>203</v>
      </c>
      <c r="C9" s="16">
        <v>43200</v>
      </c>
      <c r="D9" s="16">
        <v>1872</v>
      </c>
      <c r="E9" s="16">
        <f aca="true" t="shared" si="1" ref="E9:E15">SUM(C9-D9)</f>
        <v>41328</v>
      </c>
      <c r="F9" s="15">
        <v>65</v>
      </c>
      <c r="G9" s="100">
        <f t="shared" si="0"/>
        <v>0.9984272164150213</v>
      </c>
    </row>
    <row r="10" spans="1:7" ht="23.25" customHeight="1" thickBot="1">
      <c r="A10" s="15" t="s">
        <v>132</v>
      </c>
      <c r="B10" s="15" t="s">
        <v>203</v>
      </c>
      <c r="C10" s="16">
        <v>44640</v>
      </c>
      <c r="D10" s="16">
        <v>1173</v>
      </c>
      <c r="E10" s="16">
        <f t="shared" si="1"/>
        <v>43467</v>
      </c>
      <c r="F10" s="15">
        <v>216</v>
      </c>
      <c r="G10" s="100">
        <f t="shared" si="0"/>
        <v>0.9950307129546553</v>
      </c>
    </row>
    <row r="11" spans="1:7" ht="23.25" customHeight="1" thickBot="1">
      <c r="A11" s="15" t="s">
        <v>133</v>
      </c>
      <c r="B11" s="15" t="s">
        <v>203</v>
      </c>
      <c r="C11" s="16">
        <v>44640</v>
      </c>
      <c r="D11" s="16">
        <v>3145</v>
      </c>
      <c r="E11" s="16">
        <f t="shared" si="1"/>
        <v>41495</v>
      </c>
      <c r="F11" s="15">
        <v>0</v>
      </c>
      <c r="G11" s="100">
        <f t="shared" si="0"/>
        <v>1</v>
      </c>
    </row>
    <row r="12" spans="1:7" ht="23.25" customHeight="1" thickBot="1">
      <c r="A12" s="15" t="s">
        <v>134</v>
      </c>
      <c r="B12" s="15" t="s">
        <v>203</v>
      </c>
      <c r="C12" s="16">
        <v>43200</v>
      </c>
      <c r="D12" s="16">
        <v>1320</v>
      </c>
      <c r="E12" s="16">
        <f t="shared" si="1"/>
        <v>41880</v>
      </c>
      <c r="F12" s="16">
        <v>33</v>
      </c>
      <c r="G12" s="100">
        <f t="shared" si="0"/>
        <v>0.9992120343839541</v>
      </c>
    </row>
    <row r="13" spans="1:7" ht="23.25" customHeight="1" thickBot="1">
      <c r="A13" s="17" t="s">
        <v>135</v>
      </c>
      <c r="B13" s="15" t="s">
        <v>203</v>
      </c>
      <c r="C13" s="16">
        <v>44640</v>
      </c>
      <c r="D13" s="16">
        <v>1198</v>
      </c>
      <c r="E13" s="183">
        <f t="shared" si="1"/>
        <v>43442</v>
      </c>
      <c r="F13" s="18">
        <v>0</v>
      </c>
      <c r="G13" s="100">
        <f t="shared" si="0"/>
        <v>1</v>
      </c>
    </row>
    <row r="14" spans="1:7" ht="23.25" customHeight="1" thickBot="1">
      <c r="A14" s="17" t="s">
        <v>140</v>
      </c>
      <c r="B14" s="15" t="s">
        <v>203</v>
      </c>
      <c r="C14" s="16">
        <v>43200</v>
      </c>
      <c r="D14" s="16">
        <v>1665</v>
      </c>
      <c r="E14" s="16">
        <f t="shared" si="1"/>
        <v>41535</v>
      </c>
      <c r="F14" s="18">
        <v>146</v>
      </c>
      <c r="G14" s="101">
        <f>(E14-F14)/E14</f>
        <v>0.9964848922595402</v>
      </c>
    </row>
    <row r="15" spans="1:7" ht="23.25" customHeight="1" thickBot="1">
      <c r="A15" s="17" t="s">
        <v>141</v>
      </c>
      <c r="B15" s="15" t="s">
        <v>203</v>
      </c>
      <c r="C15" s="18">
        <v>44640</v>
      </c>
      <c r="D15" s="16">
        <v>2560</v>
      </c>
      <c r="E15" s="183">
        <f t="shared" si="1"/>
        <v>42080</v>
      </c>
      <c r="F15" s="204">
        <v>0</v>
      </c>
      <c r="G15" s="101">
        <f>(E15-F15)/E15</f>
        <v>1</v>
      </c>
    </row>
    <row r="16" spans="1:7" ht="23.25" customHeight="1">
      <c r="A16" s="348" t="s">
        <v>222</v>
      </c>
      <c r="B16" s="348" t="s">
        <v>203</v>
      </c>
      <c r="C16" s="350">
        <f>SUM(C4:C15)</f>
        <v>396000</v>
      </c>
      <c r="D16" s="350">
        <f>SUM(D4:D15)</f>
        <v>16533</v>
      </c>
      <c r="E16" s="350">
        <f>SUM(E4:E15)</f>
        <v>379467</v>
      </c>
      <c r="F16" s="350">
        <f>SUM(F4:F15)</f>
        <v>732</v>
      </c>
      <c r="G16" s="359">
        <f>(E16-F16)/E16</f>
        <v>0.9980709785040597</v>
      </c>
    </row>
    <row r="17" spans="1:7" ht="23.25" customHeight="1" thickBot="1">
      <c r="A17" s="349"/>
      <c r="B17" s="349"/>
      <c r="C17" s="351"/>
      <c r="D17" s="351"/>
      <c r="E17" s="351"/>
      <c r="F17" s="351"/>
      <c r="G17" s="360"/>
    </row>
  </sheetData>
  <sheetProtection/>
  <mergeCells count="8">
    <mergeCell ref="A1:G1"/>
    <mergeCell ref="F16:F17"/>
    <mergeCell ref="G16:G17"/>
    <mergeCell ref="A16:A17"/>
    <mergeCell ref="B16:B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15.xml><?xml version="1.0" encoding="utf-8"?>
<worksheet xmlns="http://schemas.openxmlformats.org/spreadsheetml/2006/main" xmlns:r="http://schemas.openxmlformats.org/officeDocument/2006/relationships">
  <sheetPr>
    <tabColor indexed="50"/>
  </sheetPr>
  <dimension ref="A1:R59"/>
  <sheetViews>
    <sheetView zoomScale="75" zoomScaleNormal="75" zoomScalePageLayoutView="0" workbookViewId="0" topLeftCell="A1">
      <selection activeCell="A1" sqref="A1:G1"/>
    </sheetView>
  </sheetViews>
  <sheetFormatPr defaultColWidth="9.140625" defaultRowHeight="12.75"/>
  <cols>
    <col min="1" max="1" width="7.140625" style="120" bestFit="1" customWidth="1"/>
    <col min="2" max="2" width="31.28125" style="120" bestFit="1" customWidth="1"/>
    <col min="3" max="3" width="42.421875" style="120" customWidth="1"/>
    <col min="4" max="4" width="13.00390625" style="120" customWidth="1"/>
    <col min="5" max="5" width="21.7109375" style="120" customWidth="1"/>
    <col min="6" max="6" width="14.28125" style="120" customWidth="1"/>
    <col min="7" max="7" width="26.140625" style="120" bestFit="1" customWidth="1"/>
    <col min="8" max="8" width="20.28125" style="120" customWidth="1"/>
    <col min="9" max="9" width="28.7109375" style="120" customWidth="1"/>
    <col min="10" max="10" width="38.7109375" style="120" customWidth="1"/>
    <col min="11" max="11" width="51.57421875" style="120" customWidth="1"/>
    <col min="12" max="12" width="19.7109375" style="120" customWidth="1"/>
    <col min="13" max="13" width="31.28125" style="120" customWidth="1"/>
    <col min="14" max="14" width="17.00390625" style="120" bestFit="1" customWidth="1"/>
    <col min="15" max="15" width="17.421875" style="120" bestFit="1" customWidth="1"/>
    <col min="16" max="16" width="21.8515625" style="120" customWidth="1"/>
    <col min="17" max="17" width="23.00390625" style="120" bestFit="1" customWidth="1"/>
    <col min="18" max="18" width="26.57421875" style="120" bestFit="1" customWidth="1"/>
    <col min="19" max="16384" width="9.140625" style="120" customWidth="1"/>
  </cols>
  <sheetData>
    <row r="1" spans="1:4" ht="12.75">
      <c r="A1" s="361" t="s">
        <v>329</v>
      </c>
      <c r="B1" s="362"/>
      <c r="C1" s="362"/>
      <c r="D1" s="362"/>
    </row>
    <row r="2" spans="1:4" ht="12.75">
      <c r="A2" s="362"/>
      <c r="B2" s="362"/>
      <c r="C2" s="362"/>
      <c r="D2" s="362"/>
    </row>
    <row r="3" spans="1:4" ht="12.75">
      <c r="A3" s="362"/>
      <c r="B3" s="362"/>
      <c r="C3" s="362"/>
      <c r="D3" s="362"/>
    </row>
    <row r="4" spans="1:4" ht="12.75">
      <c r="A4" s="363" t="s">
        <v>450</v>
      </c>
      <c r="B4" s="363"/>
      <c r="C4" s="364"/>
      <c r="D4" s="364"/>
    </row>
    <row r="5" spans="1:18" ht="39" thickBot="1">
      <c r="A5" s="121" t="s">
        <v>330</v>
      </c>
      <c r="B5" s="121" t="s">
        <v>331</v>
      </c>
      <c r="C5" s="121" t="s">
        <v>332</v>
      </c>
      <c r="D5" s="121" t="s">
        <v>333</v>
      </c>
      <c r="E5" s="121" t="s">
        <v>334</v>
      </c>
      <c r="F5" s="121" t="s">
        <v>335</v>
      </c>
      <c r="G5" s="121" t="s">
        <v>336</v>
      </c>
      <c r="H5" s="121" t="s">
        <v>337</v>
      </c>
      <c r="I5" s="121" t="s">
        <v>338</v>
      </c>
      <c r="J5" s="121" t="s">
        <v>824</v>
      </c>
      <c r="K5" s="121" t="s">
        <v>339</v>
      </c>
      <c r="L5" s="121" t="s">
        <v>340</v>
      </c>
      <c r="M5" s="121" t="s">
        <v>341</v>
      </c>
      <c r="N5" s="121" t="s">
        <v>342</v>
      </c>
      <c r="O5" s="121" t="s">
        <v>343</v>
      </c>
      <c r="P5" s="121" t="s">
        <v>344</v>
      </c>
      <c r="Q5" s="121" t="s">
        <v>345</v>
      </c>
      <c r="R5" s="121" t="s">
        <v>346</v>
      </c>
    </row>
    <row r="6" spans="1:18" ht="48">
      <c r="A6" s="122">
        <v>1</v>
      </c>
      <c r="B6" s="123" t="s">
        <v>347</v>
      </c>
      <c r="C6" s="124" t="s">
        <v>348</v>
      </c>
      <c r="D6" s="122">
        <v>2</v>
      </c>
      <c r="E6" s="124" t="s">
        <v>349</v>
      </c>
      <c r="F6" s="124" t="s">
        <v>350</v>
      </c>
      <c r="G6" s="124" t="s">
        <v>351</v>
      </c>
      <c r="H6" s="124" t="s">
        <v>352</v>
      </c>
      <c r="I6" s="124" t="s">
        <v>350</v>
      </c>
      <c r="J6" s="125" t="s">
        <v>825</v>
      </c>
      <c r="K6" s="124" t="s">
        <v>353</v>
      </c>
      <c r="L6" s="124" t="s">
        <v>354</v>
      </c>
      <c r="M6" s="132" t="s">
        <v>451</v>
      </c>
      <c r="N6" s="124" t="s">
        <v>826</v>
      </c>
      <c r="O6" s="124" t="s">
        <v>355</v>
      </c>
      <c r="P6" s="124" t="s">
        <v>356</v>
      </c>
      <c r="Q6" s="124" t="s">
        <v>357</v>
      </c>
      <c r="R6" s="124" t="s">
        <v>358</v>
      </c>
    </row>
    <row r="7" spans="1:18" s="131" customFormat="1" ht="204">
      <c r="A7" s="127">
        <v>2</v>
      </c>
      <c r="B7" s="128" t="s">
        <v>359</v>
      </c>
      <c r="C7" s="129" t="s">
        <v>361</v>
      </c>
      <c r="D7" s="130">
        <v>1</v>
      </c>
      <c r="E7" s="124" t="s">
        <v>349</v>
      </c>
      <c r="F7" s="124" t="s">
        <v>362</v>
      </c>
      <c r="G7" s="129" t="s">
        <v>351</v>
      </c>
      <c r="H7" s="129" t="s">
        <v>363</v>
      </c>
      <c r="I7" s="129" t="s">
        <v>350</v>
      </c>
      <c r="J7" s="129" t="s">
        <v>364</v>
      </c>
      <c r="K7" s="129" t="s">
        <v>365</v>
      </c>
      <c r="L7" s="129" t="s">
        <v>366</v>
      </c>
      <c r="M7" s="129" t="s">
        <v>367</v>
      </c>
      <c r="N7" s="129" t="s">
        <v>368</v>
      </c>
      <c r="O7" s="129" t="s">
        <v>368</v>
      </c>
      <c r="P7" s="129" t="s">
        <v>369</v>
      </c>
      <c r="Q7" s="124" t="s">
        <v>357</v>
      </c>
      <c r="R7" s="129" t="s">
        <v>370</v>
      </c>
    </row>
    <row r="8" spans="1:18" ht="84">
      <c r="A8" s="127">
        <v>3</v>
      </c>
      <c r="B8" s="128" t="s">
        <v>371</v>
      </c>
      <c r="C8" s="129" t="s">
        <v>372</v>
      </c>
      <c r="D8" s="130">
        <v>1</v>
      </c>
      <c r="E8" s="124" t="s">
        <v>349</v>
      </c>
      <c r="F8" s="124" t="s">
        <v>373</v>
      </c>
      <c r="G8" s="129" t="s">
        <v>351</v>
      </c>
      <c r="H8" s="129" t="s">
        <v>363</v>
      </c>
      <c r="I8" s="129" t="s">
        <v>350</v>
      </c>
      <c r="J8" s="129" t="s">
        <v>364</v>
      </c>
      <c r="K8" s="129" t="s">
        <v>384</v>
      </c>
      <c r="L8" s="129" t="s">
        <v>366</v>
      </c>
      <c r="M8" s="132" t="s">
        <v>385</v>
      </c>
      <c r="N8" s="129" t="s">
        <v>386</v>
      </c>
      <c r="O8" s="129" t="s">
        <v>387</v>
      </c>
      <c r="P8" s="129" t="s">
        <v>388</v>
      </c>
      <c r="Q8" s="124" t="s">
        <v>357</v>
      </c>
      <c r="R8" s="129" t="s">
        <v>358</v>
      </c>
    </row>
    <row r="9" spans="1:18" ht="48">
      <c r="A9" s="127">
        <v>4</v>
      </c>
      <c r="B9" s="128" t="s">
        <v>389</v>
      </c>
      <c r="C9" s="129" t="s">
        <v>392</v>
      </c>
      <c r="D9" s="130">
        <v>1</v>
      </c>
      <c r="E9" s="129" t="s">
        <v>393</v>
      </c>
      <c r="F9" s="124" t="s">
        <v>394</v>
      </c>
      <c r="G9" s="129" t="s">
        <v>395</v>
      </c>
      <c r="H9" s="129" t="s">
        <v>396</v>
      </c>
      <c r="I9" s="129" t="s">
        <v>350</v>
      </c>
      <c r="J9" s="125" t="s">
        <v>827</v>
      </c>
      <c r="K9" s="129" t="s">
        <v>397</v>
      </c>
      <c r="L9" s="129" t="s">
        <v>366</v>
      </c>
      <c r="M9" s="129" t="s">
        <v>402</v>
      </c>
      <c r="N9" s="129" t="s">
        <v>368</v>
      </c>
      <c r="O9" s="129" t="s">
        <v>368</v>
      </c>
      <c r="P9" s="129" t="s">
        <v>403</v>
      </c>
      <c r="Q9" s="124" t="s">
        <v>357</v>
      </c>
      <c r="R9" s="129"/>
    </row>
    <row r="10" spans="1:18" ht="72">
      <c r="A10" s="127">
        <v>5</v>
      </c>
      <c r="B10" s="128" t="s">
        <v>404</v>
      </c>
      <c r="C10" s="129" t="s">
        <v>418</v>
      </c>
      <c r="D10" s="130">
        <v>1</v>
      </c>
      <c r="E10" s="129" t="s">
        <v>393</v>
      </c>
      <c r="F10" s="129" t="s">
        <v>394</v>
      </c>
      <c r="G10" s="129" t="s">
        <v>395</v>
      </c>
      <c r="H10" s="129" t="s">
        <v>396</v>
      </c>
      <c r="I10" s="129" t="s">
        <v>350</v>
      </c>
      <c r="J10" s="133" t="s">
        <v>828</v>
      </c>
      <c r="K10" s="129" t="s">
        <v>419</v>
      </c>
      <c r="L10" s="129" t="s">
        <v>366</v>
      </c>
      <c r="M10" s="129" t="s">
        <v>420</v>
      </c>
      <c r="N10" s="129" t="s">
        <v>368</v>
      </c>
      <c r="O10" s="129" t="s">
        <v>368</v>
      </c>
      <c r="P10" s="129" t="s">
        <v>421</v>
      </c>
      <c r="Q10" s="124" t="s">
        <v>357</v>
      </c>
      <c r="R10" s="129" t="s">
        <v>422</v>
      </c>
    </row>
    <row r="11" spans="1:18" ht="72">
      <c r="A11" s="130">
        <v>6</v>
      </c>
      <c r="B11" s="128" t="s">
        <v>423</v>
      </c>
      <c r="C11" s="129" t="s">
        <v>424</v>
      </c>
      <c r="D11" s="130">
        <v>3</v>
      </c>
      <c r="E11" s="129" t="s">
        <v>393</v>
      </c>
      <c r="F11" s="124" t="s">
        <v>350</v>
      </c>
      <c r="G11" s="129" t="s">
        <v>425</v>
      </c>
      <c r="H11" s="129" t="s">
        <v>396</v>
      </c>
      <c r="I11" s="129" t="s">
        <v>426</v>
      </c>
      <c r="J11" s="133" t="s">
        <v>829</v>
      </c>
      <c r="K11" s="129" t="s">
        <v>427</v>
      </c>
      <c r="L11" s="129" t="s">
        <v>428</v>
      </c>
      <c r="M11" s="132" t="s">
        <v>429</v>
      </c>
      <c r="N11" s="129" t="s">
        <v>830</v>
      </c>
      <c r="O11" s="129" t="s">
        <v>430</v>
      </c>
      <c r="P11" s="129" t="s">
        <v>431</v>
      </c>
      <c r="Q11" s="124" t="s">
        <v>432</v>
      </c>
      <c r="R11" s="129"/>
    </row>
    <row r="12" spans="1:18" ht="60">
      <c r="A12" s="127">
        <v>7</v>
      </c>
      <c r="B12" s="128" t="s">
        <v>433</v>
      </c>
      <c r="C12" s="129" t="s">
        <v>434</v>
      </c>
      <c r="D12" s="130">
        <v>1</v>
      </c>
      <c r="E12" s="129" t="s">
        <v>393</v>
      </c>
      <c r="F12" s="124" t="s">
        <v>350</v>
      </c>
      <c r="G12" s="129" t="s">
        <v>425</v>
      </c>
      <c r="H12" s="129" t="s">
        <v>396</v>
      </c>
      <c r="I12" s="129" t="s">
        <v>435</v>
      </c>
      <c r="J12" s="133" t="s">
        <v>831</v>
      </c>
      <c r="K12" s="129" t="s">
        <v>436</v>
      </c>
      <c r="L12" s="129" t="s">
        <v>366</v>
      </c>
      <c r="M12" s="132" t="s">
        <v>437</v>
      </c>
      <c r="N12" s="129" t="s">
        <v>830</v>
      </c>
      <c r="O12" s="129" t="s">
        <v>430</v>
      </c>
      <c r="P12" s="129" t="s">
        <v>438</v>
      </c>
      <c r="Q12" s="124" t="s">
        <v>357</v>
      </c>
      <c r="R12" s="129"/>
    </row>
    <row r="13" spans="1:18" ht="60">
      <c r="A13" s="127">
        <v>8</v>
      </c>
      <c r="B13" s="128" t="s">
        <v>439</v>
      </c>
      <c r="C13" s="129" t="s">
        <v>444</v>
      </c>
      <c r="D13" s="130">
        <v>1</v>
      </c>
      <c r="E13" s="129" t="s">
        <v>393</v>
      </c>
      <c r="F13" s="124" t="s">
        <v>350</v>
      </c>
      <c r="G13" s="129" t="s">
        <v>425</v>
      </c>
      <c r="H13" s="129" t="s">
        <v>445</v>
      </c>
      <c r="I13" s="129" t="s">
        <v>446</v>
      </c>
      <c r="J13" s="133" t="s">
        <v>832</v>
      </c>
      <c r="K13" s="129" t="s">
        <v>447</v>
      </c>
      <c r="L13" s="129" t="s">
        <v>366</v>
      </c>
      <c r="M13" s="132" t="s">
        <v>448</v>
      </c>
      <c r="N13" s="129" t="s">
        <v>830</v>
      </c>
      <c r="O13" s="129" t="s">
        <v>430</v>
      </c>
      <c r="P13" s="129" t="s">
        <v>449</v>
      </c>
      <c r="Q13" s="124" t="s">
        <v>357</v>
      </c>
      <c r="R13" s="129" t="s">
        <v>422</v>
      </c>
    </row>
    <row r="14" spans="1:18" ht="72">
      <c r="A14" s="127">
        <v>9</v>
      </c>
      <c r="B14" s="128" t="s">
        <v>453</v>
      </c>
      <c r="C14" s="129" t="s">
        <v>461</v>
      </c>
      <c r="D14" s="130">
        <v>1</v>
      </c>
      <c r="E14" s="124" t="s">
        <v>349</v>
      </c>
      <c r="F14" s="124" t="s">
        <v>462</v>
      </c>
      <c r="G14" s="129" t="s">
        <v>463</v>
      </c>
      <c r="H14" s="129" t="s">
        <v>396</v>
      </c>
      <c r="I14" s="129" t="s">
        <v>350</v>
      </c>
      <c r="J14" s="133" t="s">
        <v>833</v>
      </c>
      <c r="K14" s="129" t="s">
        <v>464</v>
      </c>
      <c r="L14" s="129" t="s">
        <v>366</v>
      </c>
      <c r="M14" s="129" t="s">
        <v>465</v>
      </c>
      <c r="N14" s="129" t="s">
        <v>368</v>
      </c>
      <c r="O14" s="129" t="s">
        <v>368</v>
      </c>
      <c r="P14" s="129" t="s">
        <v>466</v>
      </c>
      <c r="Q14" s="124" t="s">
        <v>357</v>
      </c>
      <c r="R14" s="129"/>
    </row>
    <row r="15" spans="1:18" ht="48">
      <c r="A15" s="127">
        <v>10</v>
      </c>
      <c r="B15" s="128" t="s">
        <v>467</v>
      </c>
      <c r="C15" s="129" t="s">
        <v>468</v>
      </c>
      <c r="D15" s="130">
        <v>1</v>
      </c>
      <c r="E15" s="129" t="s">
        <v>393</v>
      </c>
      <c r="F15" s="124" t="s">
        <v>350</v>
      </c>
      <c r="G15" s="129" t="s">
        <v>425</v>
      </c>
      <c r="H15" s="129" t="s">
        <v>445</v>
      </c>
      <c r="I15" s="129" t="s">
        <v>469</v>
      </c>
      <c r="J15" s="133" t="s">
        <v>834</v>
      </c>
      <c r="K15" s="129" t="s">
        <v>470</v>
      </c>
      <c r="L15" s="129" t="s">
        <v>366</v>
      </c>
      <c r="M15" s="132" t="s">
        <v>471</v>
      </c>
      <c r="N15" s="129" t="s">
        <v>830</v>
      </c>
      <c r="O15" s="129" t="s">
        <v>430</v>
      </c>
      <c r="P15" s="129" t="s">
        <v>449</v>
      </c>
      <c r="Q15" s="129" t="s">
        <v>432</v>
      </c>
      <c r="R15" s="129" t="s">
        <v>422</v>
      </c>
    </row>
    <row r="16" spans="1:18" ht="48">
      <c r="A16" s="130">
        <v>11</v>
      </c>
      <c r="B16" s="128" t="s">
        <v>472</v>
      </c>
      <c r="C16" s="129" t="s">
        <v>473</v>
      </c>
      <c r="D16" s="130">
        <v>3</v>
      </c>
      <c r="E16" s="129" t="s">
        <v>393</v>
      </c>
      <c r="F16" s="129" t="s">
        <v>394</v>
      </c>
      <c r="G16" s="129" t="s">
        <v>395</v>
      </c>
      <c r="H16" s="129" t="s">
        <v>396</v>
      </c>
      <c r="I16" s="129" t="s">
        <v>350</v>
      </c>
      <c r="J16" s="133" t="s">
        <v>835</v>
      </c>
      <c r="K16" s="129" t="s">
        <v>474</v>
      </c>
      <c r="L16" s="129" t="s">
        <v>366</v>
      </c>
      <c r="M16" s="132" t="s">
        <v>478</v>
      </c>
      <c r="N16" s="129" t="s">
        <v>368</v>
      </c>
      <c r="O16" s="129" t="s">
        <v>368</v>
      </c>
      <c r="P16" s="134"/>
      <c r="Q16" s="124" t="s">
        <v>357</v>
      </c>
      <c r="R16" s="129"/>
    </row>
    <row r="17" spans="1:18" ht="48">
      <c r="A17" s="127">
        <v>12</v>
      </c>
      <c r="B17" s="128" t="s">
        <v>479</v>
      </c>
      <c r="C17" s="129" t="s">
        <v>480</v>
      </c>
      <c r="D17" s="130">
        <v>1</v>
      </c>
      <c r="E17" s="129" t="s">
        <v>393</v>
      </c>
      <c r="F17" s="124" t="s">
        <v>350</v>
      </c>
      <c r="G17" s="129" t="s">
        <v>481</v>
      </c>
      <c r="H17" s="129" t="s">
        <v>396</v>
      </c>
      <c r="I17" s="129" t="s">
        <v>482</v>
      </c>
      <c r="J17" s="133" t="s">
        <v>836</v>
      </c>
      <c r="K17" s="129" t="s">
        <v>483</v>
      </c>
      <c r="L17" s="129" t="s">
        <v>366</v>
      </c>
      <c r="M17" s="132" t="s">
        <v>478</v>
      </c>
      <c r="N17" s="129" t="s">
        <v>830</v>
      </c>
      <c r="O17" s="129" t="s">
        <v>430</v>
      </c>
      <c r="P17" s="129" t="s">
        <v>484</v>
      </c>
      <c r="Q17" s="124" t="s">
        <v>357</v>
      </c>
      <c r="R17" s="129"/>
    </row>
    <row r="18" spans="1:18" ht="84">
      <c r="A18" s="130">
        <v>13</v>
      </c>
      <c r="B18" s="128" t="s">
        <v>485</v>
      </c>
      <c r="C18" s="129" t="s">
        <v>486</v>
      </c>
      <c r="D18" s="130">
        <v>2</v>
      </c>
      <c r="E18" s="124" t="s">
        <v>349</v>
      </c>
      <c r="F18" s="124" t="s">
        <v>350</v>
      </c>
      <c r="G18" s="129" t="s">
        <v>395</v>
      </c>
      <c r="H18" s="129" t="s">
        <v>363</v>
      </c>
      <c r="I18" s="129" t="s">
        <v>350</v>
      </c>
      <c r="J18" s="133" t="s">
        <v>837</v>
      </c>
      <c r="K18" s="129" t="s">
        <v>487</v>
      </c>
      <c r="L18" s="129" t="s">
        <v>366</v>
      </c>
      <c r="M18" s="132" t="s">
        <v>488</v>
      </c>
      <c r="N18" s="129" t="s">
        <v>368</v>
      </c>
      <c r="O18" s="129" t="s">
        <v>368</v>
      </c>
      <c r="P18" s="129" t="s">
        <v>489</v>
      </c>
      <c r="Q18" s="124" t="s">
        <v>357</v>
      </c>
      <c r="R18" s="129"/>
    </row>
    <row r="19" spans="1:18" ht="60">
      <c r="A19" s="130">
        <v>14</v>
      </c>
      <c r="B19" s="128" t="s">
        <v>490</v>
      </c>
      <c r="C19" s="129" t="s">
        <v>491</v>
      </c>
      <c r="D19" s="130">
        <v>3</v>
      </c>
      <c r="E19" s="129" t="s">
        <v>393</v>
      </c>
      <c r="F19" s="124" t="s">
        <v>350</v>
      </c>
      <c r="G19" s="129" t="s">
        <v>425</v>
      </c>
      <c r="H19" s="129" t="s">
        <v>396</v>
      </c>
      <c r="I19" s="129" t="s">
        <v>492</v>
      </c>
      <c r="J19" s="133" t="s">
        <v>838</v>
      </c>
      <c r="K19" s="129" t="s">
        <v>493</v>
      </c>
      <c r="L19" s="129" t="s">
        <v>366</v>
      </c>
      <c r="M19" s="129" t="s">
        <v>494</v>
      </c>
      <c r="N19" s="129" t="s">
        <v>830</v>
      </c>
      <c r="O19" s="129" t="s">
        <v>430</v>
      </c>
      <c r="P19" s="129" t="s">
        <v>431</v>
      </c>
      <c r="Q19" s="124" t="s">
        <v>357</v>
      </c>
      <c r="R19" s="129"/>
    </row>
    <row r="20" spans="1:18" ht="84">
      <c r="A20" s="127">
        <v>15</v>
      </c>
      <c r="B20" s="128" t="s">
        <v>495</v>
      </c>
      <c r="C20" s="129" t="s">
        <v>496</v>
      </c>
      <c r="D20" s="130">
        <v>1</v>
      </c>
      <c r="E20" s="124" t="s">
        <v>349</v>
      </c>
      <c r="F20" s="124" t="s">
        <v>497</v>
      </c>
      <c r="G20" s="129" t="s">
        <v>351</v>
      </c>
      <c r="H20" s="129" t="s">
        <v>363</v>
      </c>
      <c r="I20" s="129" t="s">
        <v>512</v>
      </c>
      <c r="J20" s="133" t="s">
        <v>839</v>
      </c>
      <c r="K20" s="129" t="s">
        <v>513</v>
      </c>
      <c r="L20" s="129" t="s">
        <v>514</v>
      </c>
      <c r="M20" s="129" t="s">
        <v>515</v>
      </c>
      <c r="N20" s="129" t="s">
        <v>368</v>
      </c>
      <c r="O20" s="129" t="s">
        <v>430</v>
      </c>
      <c r="P20" s="129" t="s">
        <v>516</v>
      </c>
      <c r="Q20" s="124" t="s">
        <v>357</v>
      </c>
      <c r="R20" s="129"/>
    </row>
    <row r="21" spans="1:18" ht="60">
      <c r="A21" s="127">
        <v>16</v>
      </c>
      <c r="B21" s="128" t="s">
        <v>517</v>
      </c>
      <c r="C21" s="129" t="s">
        <v>518</v>
      </c>
      <c r="D21" s="130">
        <v>1</v>
      </c>
      <c r="E21" s="129" t="s">
        <v>393</v>
      </c>
      <c r="F21" s="124" t="s">
        <v>350</v>
      </c>
      <c r="G21" s="129" t="s">
        <v>425</v>
      </c>
      <c r="H21" s="129" t="s">
        <v>396</v>
      </c>
      <c r="I21" s="129" t="s">
        <v>519</v>
      </c>
      <c r="J21" s="133" t="s">
        <v>840</v>
      </c>
      <c r="K21" s="129" t="s">
        <v>520</v>
      </c>
      <c r="L21" s="129" t="s">
        <v>366</v>
      </c>
      <c r="M21" s="132" t="s">
        <v>478</v>
      </c>
      <c r="N21" s="129" t="s">
        <v>830</v>
      </c>
      <c r="O21" s="129" t="s">
        <v>430</v>
      </c>
      <c r="P21" s="129" t="s">
        <v>466</v>
      </c>
      <c r="Q21" s="124" t="s">
        <v>357</v>
      </c>
      <c r="R21" s="129"/>
    </row>
    <row r="22" spans="1:18" ht="48">
      <c r="A22" s="127">
        <v>17</v>
      </c>
      <c r="B22" s="128" t="s">
        <v>521</v>
      </c>
      <c r="C22" s="129" t="s">
        <v>527</v>
      </c>
      <c r="D22" s="130">
        <v>1</v>
      </c>
      <c r="E22" s="129" t="s">
        <v>393</v>
      </c>
      <c r="F22" s="124" t="s">
        <v>394</v>
      </c>
      <c r="G22" s="129" t="s">
        <v>395</v>
      </c>
      <c r="H22" s="129" t="s">
        <v>396</v>
      </c>
      <c r="I22" s="129" t="s">
        <v>350</v>
      </c>
      <c r="J22" s="133" t="s">
        <v>840</v>
      </c>
      <c r="K22" s="129" t="s">
        <v>528</v>
      </c>
      <c r="L22" s="129" t="s">
        <v>366</v>
      </c>
      <c r="M22" s="129" t="s">
        <v>529</v>
      </c>
      <c r="N22" s="129" t="s">
        <v>368</v>
      </c>
      <c r="O22" s="129" t="s">
        <v>368</v>
      </c>
      <c r="P22" s="129" t="s">
        <v>403</v>
      </c>
      <c r="Q22" s="124" t="s">
        <v>357</v>
      </c>
      <c r="R22" s="129"/>
    </row>
    <row r="23" spans="1:18" ht="60">
      <c r="A23" s="127">
        <v>18</v>
      </c>
      <c r="B23" s="128" t="s">
        <v>530</v>
      </c>
      <c r="C23" s="129" t="s">
        <v>531</v>
      </c>
      <c r="D23" s="130">
        <v>1</v>
      </c>
      <c r="E23" s="124" t="s">
        <v>349</v>
      </c>
      <c r="F23" s="124" t="s">
        <v>462</v>
      </c>
      <c r="G23" s="129" t="s">
        <v>463</v>
      </c>
      <c r="H23" s="129" t="s">
        <v>396</v>
      </c>
      <c r="I23" s="129" t="s">
        <v>350</v>
      </c>
      <c r="J23" s="133" t="s">
        <v>841</v>
      </c>
      <c r="K23" s="129" t="s">
        <v>532</v>
      </c>
      <c r="L23" s="129" t="s">
        <v>366</v>
      </c>
      <c r="M23" s="129" t="s">
        <v>533</v>
      </c>
      <c r="N23" s="129" t="s">
        <v>534</v>
      </c>
      <c r="O23" s="129" t="s">
        <v>534</v>
      </c>
      <c r="P23" s="129" t="s">
        <v>535</v>
      </c>
      <c r="Q23" s="124" t="s">
        <v>357</v>
      </c>
      <c r="R23" s="129"/>
    </row>
    <row r="24" spans="1:18" ht="48">
      <c r="A24" s="127">
        <v>19</v>
      </c>
      <c r="B24" s="128" t="s">
        <v>536</v>
      </c>
      <c r="C24" s="129" t="s">
        <v>537</v>
      </c>
      <c r="D24" s="130">
        <v>1</v>
      </c>
      <c r="E24" s="129" t="s">
        <v>538</v>
      </c>
      <c r="F24" s="129" t="s">
        <v>394</v>
      </c>
      <c r="G24" s="129" t="s">
        <v>395</v>
      </c>
      <c r="H24" s="129" t="s">
        <v>396</v>
      </c>
      <c r="I24" s="129" t="s">
        <v>350</v>
      </c>
      <c r="J24" s="133" t="s">
        <v>842</v>
      </c>
      <c r="K24" s="129" t="s">
        <v>539</v>
      </c>
      <c r="L24" s="129" t="s">
        <v>366</v>
      </c>
      <c r="M24" s="129" t="s">
        <v>540</v>
      </c>
      <c r="N24" s="129" t="s">
        <v>368</v>
      </c>
      <c r="O24" s="129" t="s">
        <v>368</v>
      </c>
      <c r="P24" s="129" t="s">
        <v>541</v>
      </c>
      <c r="Q24" s="124" t="s">
        <v>357</v>
      </c>
      <c r="R24" s="129"/>
    </row>
    <row r="25" spans="1:18" ht="72">
      <c r="A25" s="127">
        <v>20</v>
      </c>
      <c r="B25" s="128" t="s">
        <v>542</v>
      </c>
      <c r="C25" s="129" t="s">
        <v>543</v>
      </c>
      <c r="D25" s="130">
        <v>1</v>
      </c>
      <c r="E25" s="129" t="s">
        <v>393</v>
      </c>
      <c r="F25" s="129" t="s">
        <v>544</v>
      </c>
      <c r="G25" s="129" t="s">
        <v>395</v>
      </c>
      <c r="H25" s="129" t="s">
        <v>545</v>
      </c>
      <c r="I25" s="129" t="s">
        <v>546</v>
      </c>
      <c r="J25" s="133" t="s">
        <v>843</v>
      </c>
      <c r="K25" s="129" t="s">
        <v>547</v>
      </c>
      <c r="L25" s="129" t="s">
        <v>514</v>
      </c>
      <c r="M25" s="129" t="s">
        <v>548</v>
      </c>
      <c r="N25" s="129" t="s">
        <v>368</v>
      </c>
      <c r="O25" s="129" t="s">
        <v>430</v>
      </c>
      <c r="P25" s="129" t="s">
        <v>549</v>
      </c>
      <c r="Q25" s="129" t="s">
        <v>432</v>
      </c>
      <c r="R25" s="129"/>
    </row>
    <row r="26" spans="1:18" ht="60">
      <c r="A26" s="130">
        <v>21</v>
      </c>
      <c r="B26" s="128" t="s">
        <v>550</v>
      </c>
      <c r="C26" s="129" t="s">
        <v>551</v>
      </c>
      <c r="D26" s="130">
        <v>3</v>
      </c>
      <c r="E26" s="129" t="s">
        <v>393</v>
      </c>
      <c r="F26" s="124" t="s">
        <v>350</v>
      </c>
      <c r="G26" s="129" t="s">
        <v>552</v>
      </c>
      <c r="H26" s="129" t="s">
        <v>396</v>
      </c>
      <c r="I26" s="129" t="s">
        <v>553</v>
      </c>
      <c r="J26" s="133" t="s">
        <v>845</v>
      </c>
      <c r="K26" s="129" t="s">
        <v>554</v>
      </c>
      <c r="L26" s="129" t="s">
        <v>428</v>
      </c>
      <c r="M26" s="132" t="s">
        <v>555</v>
      </c>
      <c r="N26" s="129" t="s">
        <v>556</v>
      </c>
      <c r="O26" s="129" t="s">
        <v>556</v>
      </c>
      <c r="P26" s="129" t="s">
        <v>557</v>
      </c>
      <c r="Q26" s="124" t="s">
        <v>357</v>
      </c>
      <c r="R26" s="129"/>
    </row>
    <row r="27" spans="1:18" ht="72">
      <c r="A27" s="130">
        <v>22</v>
      </c>
      <c r="B27" s="128" t="s">
        <v>583</v>
      </c>
      <c r="C27" s="129" t="s">
        <v>584</v>
      </c>
      <c r="D27" s="130">
        <v>3</v>
      </c>
      <c r="E27" s="129" t="s">
        <v>538</v>
      </c>
      <c r="F27" s="124" t="s">
        <v>350</v>
      </c>
      <c r="G27" s="129" t="s">
        <v>395</v>
      </c>
      <c r="H27" s="129" t="s">
        <v>396</v>
      </c>
      <c r="I27" s="129" t="s">
        <v>350</v>
      </c>
      <c r="J27" s="133" t="s">
        <v>846</v>
      </c>
      <c r="K27" s="129" t="s">
        <v>585</v>
      </c>
      <c r="L27" s="129" t="s">
        <v>514</v>
      </c>
      <c r="M27" s="129" t="s">
        <v>586</v>
      </c>
      <c r="N27" s="129" t="s">
        <v>368</v>
      </c>
      <c r="O27" s="129" t="s">
        <v>368</v>
      </c>
      <c r="P27" s="129" t="s">
        <v>587</v>
      </c>
      <c r="Q27" s="124" t="s">
        <v>357</v>
      </c>
      <c r="R27" s="129"/>
    </row>
    <row r="28" spans="1:18" ht="60">
      <c r="A28" s="130">
        <v>23</v>
      </c>
      <c r="B28" s="128" t="s">
        <v>588</v>
      </c>
      <c r="C28" s="129" t="s">
        <v>589</v>
      </c>
      <c r="D28" s="130">
        <v>3</v>
      </c>
      <c r="E28" s="124" t="s">
        <v>349</v>
      </c>
      <c r="F28" s="124" t="s">
        <v>350</v>
      </c>
      <c r="G28" s="129" t="s">
        <v>463</v>
      </c>
      <c r="H28" s="129" t="s">
        <v>363</v>
      </c>
      <c r="I28" s="129" t="s">
        <v>350</v>
      </c>
      <c r="J28" s="133" t="s">
        <v>847</v>
      </c>
      <c r="K28" s="129" t="s">
        <v>590</v>
      </c>
      <c r="L28" s="129" t="s">
        <v>428</v>
      </c>
      <c r="M28" s="129" t="s">
        <v>591</v>
      </c>
      <c r="N28" s="129" t="s">
        <v>368</v>
      </c>
      <c r="O28" s="129" t="s">
        <v>368</v>
      </c>
      <c r="P28" s="129" t="s">
        <v>592</v>
      </c>
      <c r="Q28" s="124" t="s">
        <v>357</v>
      </c>
      <c r="R28" s="129"/>
    </row>
    <row r="29" spans="1:18" ht="72">
      <c r="A29" s="130">
        <v>24</v>
      </c>
      <c r="B29" s="128" t="s">
        <v>593</v>
      </c>
      <c r="C29" s="129" t="s">
        <v>594</v>
      </c>
      <c r="D29" s="130">
        <v>3</v>
      </c>
      <c r="E29" s="129" t="s">
        <v>393</v>
      </c>
      <c r="F29" s="124" t="s">
        <v>350</v>
      </c>
      <c r="G29" s="129" t="s">
        <v>425</v>
      </c>
      <c r="H29" s="129" t="s">
        <v>396</v>
      </c>
      <c r="I29" s="129" t="s">
        <v>595</v>
      </c>
      <c r="J29" s="133" t="s">
        <v>848</v>
      </c>
      <c r="K29" s="129" t="s">
        <v>596</v>
      </c>
      <c r="L29" s="129" t="s">
        <v>366</v>
      </c>
      <c r="M29" s="132" t="s">
        <v>494</v>
      </c>
      <c r="N29" s="129" t="s">
        <v>597</v>
      </c>
      <c r="O29" s="129" t="s">
        <v>430</v>
      </c>
      <c r="P29" s="129" t="s">
        <v>598</v>
      </c>
      <c r="Q29" s="124" t="s">
        <v>357</v>
      </c>
      <c r="R29" s="129"/>
    </row>
    <row r="30" spans="1:18" ht="72">
      <c r="A30" s="130">
        <v>25</v>
      </c>
      <c r="B30" s="128" t="s">
        <v>599</v>
      </c>
      <c r="C30" s="129" t="s">
        <v>600</v>
      </c>
      <c r="D30" s="130">
        <v>3</v>
      </c>
      <c r="E30" s="129" t="s">
        <v>393</v>
      </c>
      <c r="F30" s="124" t="s">
        <v>350</v>
      </c>
      <c r="G30" s="129" t="s">
        <v>425</v>
      </c>
      <c r="H30" s="129" t="s">
        <v>396</v>
      </c>
      <c r="I30" s="129" t="s">
        <v>601</v>
      </c>
      <c r="J30" s="133" t="s">
        <v>849</v>
      </c>
      <c r="K30" s="129" t="s">
        <v>602</v>
      </c>
      <c r="L30" s="129" t="s">
        <v>366</v>
      </c>
      <c r="M30" s="132" t="s">
        <v>494</v>
      </c>
      <c r="N30" s="129" t="s">
        <v>597</v>
      </c>
      <c r="O30" s="129" t="s">
        <v>430</v>
      </c>
      <c r="P30" s="129" t="s">
        <v>603</v>
      </c>
      <c r="Q30" s="124" t="s">
        <v>357</v>
      </c>
      <c r="R30" s="129"/>
    </row>
    <row r="31" spans="1:18" ht="72">
      <c r="A31" s="130">
        <v>26</v>
      </c>
      <c r="B31" s="128" t="s">
        <v>604</v>
      </c>
      <c r="C31" s="129" t="s">
        <v>605</v>
      </c>
      <c r="D31" s="130">
        <v>3</v>
      </c>
      <c r="E31" s="129" t="s">
        <v>393</v>
      </c>
      <c r="F31" s="124" t="s">
        <v>350</v>
      </c>
      <c r="G31" s="129" t="s">
        <v>425</v>
      </c>
      <c r="H31" s="129" t="s">
        <v>396</v>
      </c>
      <c r="I31" s="129" t="s">
        <v>606</v>
      </c>
      <c r="J31" s="133" t="s">
        <v>850</v>
      </c>
      <c r="K31" s="129" t="s">
        <v>607</v>
      </c>
      <c r="L31" s="129" t="s">
        <v>366</v>
      </c>
      <c r="M31" s="132" t="s">
        <v>494</v>
      </c>
      <c r="N31" s="129" t="s">
        <v>597</v>
      </c>
      <c r="O31" s="129" t="s">
        <v>430</v>
      </c>
      <c r="P31" s="129" t="s">
        <v>603</v>
      </c>
      <c r="Q31" s="124" t="s">
        <v>357</v>
      </c>
      <c r="R31" s="129"/>
    </row>
    <row r="32" spans="1:18" ht="60">
      <c r="A32" s="130">
        <v>27</v>
      </c>
      <c r="B32" s="128" t="s">
        <v>608</v>
      </c>
      <c r="C32" s="129" t="s">
        <v>609</v>
      </c>
      <c r="D32" s="130">
        <v>2</v>
      </c>
      <c r="E32" s="129" t="s">
        <v>538</v>
      </c>
      <c r="F32" s="124" t="s">
        <v>350</v>
      </c>
      <c r="G32" s="129" t="s">
        <v>395</v>
      </c>
      <c r="H32" s="129" t="s">
        <v>396</v>
      </c>
      <c r="I32" s="129" t="s">
        <v>350</v>
      </c>
      <c r="J32" s="133" t="s">
        <v>851</v>
      </c>
      <c r="K32" s="129" t="s">
        <v>610</v>
      </c>
      <c r="L32" s="129" t="s">
        <v>366</v>
      </c>
      <c r="M32" s="132" t="s">
        <v>611</v>
      </c>
      <c r="N32" s="129" t="s">
        <v>368</v>
      </c>
      <c r="O32" s="129" t="s">
        <v>368</v>
      </c>
      <c r="P32" s="129" t="s">
        <v>612</v>
      </c>
      <c r="Q32" s="124" t="s">
        <v>357</v>
      </c>
      <c r="R32" s="129"/>
    </row>
    <row r="33" spans="1:18" ht="72">
      <c r="A33" s="130">
        <v>28</v>
      </c>
      <c r="B33" s="128" t="s">
        <v>613</v>
      </c>
      <c r="C33" s="129" t="s">
        <v>614</v>
      </c>
      <c r="D33" s="130">
        <v>2</v>
      </c>
      <c r="E33" s="129" t="s">
        <v>538</v>
      </c>
      <c r="F33" s="124" t="s">
        <v>350</v>
      </c>
      <c r="G33" s="129" t="s">
        <v>395</v>
      </c>
      <c r="H33" s="129" t="s">
        <v>396</v>
      </c>
      <c r="I33" s="129" t="s">
        <v>350</v>
      </c>
      <c r="J33" s="133" t="s">
        <v>852</v>
      </c>
      <c r="K33" s="129" t="s">
        <v>615</v>
      </c>
      <c r="L33" s="129" t="s">
        <v>366</v>
      </c>
      <c r="M33" s="132" t="s">
        <v>611</v>
      </c>
      <c r="N33" s="129" t="s">
        <v>368</v>
      </c>
      <c r="O33" s="129" t="s">
        <v>368</v>
      </c>
      <c r="P33" s="129" t="s">
        <v>612</v>
      </c>
      <c r="Q33" s="124" t="s">
        <v>357</v>
      </c>
      <c r="R33" s="129"/>
    </row>
    <row r="34" spans="1:18" ht="60">
      <c r="A34" s="127">
        <v>29</v>
      </c>
      <c r="B34" s="128" t="s">
        <v>309</v>
      </c>
      <c r="C34" s="129" t="s">
        <v>617</v>
      </c>
      <c r="D34" s="130">
        <v>1</v>
      </c>
      <c r="E34" s="129" t="s">
        <v>538</v>
      </c>
      <c r="F34" s="129" t="s">
        <v>618</v>
      </c>
      <c r="G34" s="129" t="s">
        <v>395</v>
      </c>
      <c r="H34" s="129" t="s">
        <v>619</v>
      </c>
      <c r="I34" s="129" t="s">
        <v>620</v>
      </c>
      <c r="J34" s="133" t="s">
        <v>853</v>
      </c>
      <c r="K34" s="129" t="s">
        <v>621</v>
      </c>
      <c r="L34" s="129" t="s">
        <v>366</v>
      </c>
      <c r="M34" s="129" t="s">
        <v>622</v>
      </c>
      <c r="N34" s="129" t="s">
        <v>368</v>
      </c>
      <c r="O34" s="129" t="s">
        <v>430</v>
      </c>
      <c r="P34" s="129" t="s">
        <v>549</v>
      </c>
      <c r="Q34" s="129" t="s">
        <v>432</v>
      </c>
      <c r="R34" s="129" t="s">
        <v>623</v>
      </c>
    </row>
    <row r="35" spans="1:18" ht="48">
      <c r="A35" s="130">
        <v>30</v>
      </c>
      <c r="B35" s="128" t="s">
        <v>624</v>
      </c>
      <c r="C35" s="129" t="s">
        <v>625</v>
      </c>
      <c r="D35" s="130">
        <v>3</v>
      </c>
      <c r="E35" s="124" t="s">
        <v>349</v>
      </c>
      <c r="F35" s="124" t="s">
        <v>350</v>
      </c>
      <c r="G35" s="129" t="s">
        <v>463</v>
      </c>
      <c r="H35" s="129" t="s">
        <v>352</v>
      </c>
      <c r="I35" s="129" t="s">
        <v>350</v>
      </c>
      <c r="J35" s="129" t="s">
        <v>626</v>
      </c>
      <c r="K35" s="129" t="s">
        <v>350</v>
      </c>
      <c r="L35" s="129" t="s">
        <v>627</v>
      </c>
      <c r="M35" s="132" t="s">
        <v>628</v>
      </c>
      <c r="N35" s="129" t="s">
        <v>629</v>
      </c>
      <c r="O35" s="129" t="s">
        <v>629</v>
      </c>
      <c r="P35" s="129" t="s">
        <v>630</v>
      </c>
      <c r="Q35" s="124" t="s">
        <v>357</v>
      </c>
      <c r="R35" s="129"/>
    </row>
    <row r="36" spans="1:18" ht="36">
      <c r="A36" s="130">
        <v>31</v>
      </c>
      <c r="B36" s="128" t="s">
        <v>631</v>
      </c>
      <c r="C36" s="129" t="s">
        <v>632</v>
      </c>
      <c r="D36" s="130">
        <v>2</v>
      </c>
      <c r="E36" s="124" t="s">
        <v>349</v>
      </c>
      <c r="F36" s="124" t="s">
        <v>350</v>
      </c>
      <c r="G36" s="129" t="s">
        <v>351</v>
      </c>
      <c r="H36" s="129" t="s">
        <v>363</v>
      </c>
      <c r="I36" s="129" t="s">
        <v>350</v>
      </c>
      <c r="J36" s="133" t="s">
        <v>854</v>
      </c>
      <c r="K36" s="129" t="s">
        <v>633</v>
      </c>
      <c r="L36" s="129" t="s">
        <v>366</v>
      </c>
      <c r="M36" s="132" t="s">
        <v>385</v>
      </c>
      <c r="N36" s="129" t="s">
        <v>634</v>
      </c>
      <c r="O36" s="129" t="s">
        <v>355</v>
      </c>
      <c r="P36" s="129" t="s">
        <v>635</v>
      </c>
      <c r="Q36" s="124" t="s">
        <v>357</v>
      </c>
      <c r="R36" s="129" t="s">
        <v>358</v>
      </c>
    </row>
    <row r="37" spans="1:18" ht="72">
      <c r="A37" s="130">
        <v>32</v>
      </c>
      <c r="B37" s="128" t="s">
        <v>636</v>
      </c>
      <c r="C37" s="129" t="s">
        <v>637</v>
      </c>
      <c r="D37" s="130">
        <v>2</v>
      </c>
      <c r="E37" s="129" t="s">
        <v>393</v>
      </c>
      <c r="F37" s="124" t="s">
        <v>350</v>
      </c>
      <c r="G37" s="129" t="s">
        <v>638</v>
      </c>
      <c r="H37" s="129" t="s">
        <v>396</v>
      </c>
      <c r="I37" s="129" t="s">
        <v>639</v>
      </c>
      <c r="J37" s="133" t="s">
        <v>855</v>
      </c>
      <c r="K37" s="129" t="s">
        <v>647</v>
      </c>
      <c r="L37" s="129" t="s">
        <v>366</v>
      </c>
      <c r="M37" s="132" t="s">
        <v>648</v>
      </c>
      <c r="N37" s="129" t="s">
        <v>597</v>
      </c>
      <c r="O37" s="129" t="s">
        <v>430</v>
      </c>
      <c r="P37" s="129" t="s">
        <v>649</v>
      </c>
      <c r="Q37" s="124" t="s">
        <v>357</v>
      </c>
      <c r="R37" s="129" t="s">
        <v>623</v>
      </c>
    </row>
    <row r="38" spans="1:18" ht="60">
      <c r="A38" s="127">
        <v>33</v>
      </c>
      <c r="B38" s="128" t="s">
        <v>650</v>
      </c>
      <c r="C38" s="129" t="s">
        <v>651</v>
      </c>
      <c r="D38" s="130">
        <v>1</v>
      </c>
      <c r="E38" s="129" t="s">
        <v>393</v>
      </c>
      <c r="F38" s="129" t="s">
        <v>652</v>
      </c>
      <c r="G38" s="129" t="s">
        <v>481</v>
      </c>
      <c r="H38" s="129" t="s">
        <v>396</v>
      </c>
      <c r="I38" s="129" t="s">
        <v>653</v>
      </c>
      <c r="J38" s="133" t="s">
        <v>856</v>
      </c>
      <c r="K38" s="129" t="s">
        <v>654</v>
      </c>
      <c r="L38" s="129" t="s">
        <v>366</v>
      </c>
      <c r="M38" s="129" t="s">
        <v>655</v>
      </c>
      <c r="N38" s="129" t="s">
        <v>368</v>
      </c>
      <c r="O38" s="129" t="s">
        <v>430</v>
      </c>
      <c r="P38" s="129" t="s">
        <v>656</v>
      </c>
      <c r="Q38" s="124" t="s">
        <v>357</v>
      </c>
      <c r="R38" s="129"/>
    </row>
    <row r="39" spans="1:18" ht="72">
      <c r="A39" s="127">
        <v>34</v>
      </c>
      <c r="B39" s="128" t="s">
        <v>657</v>
      </c>
      <c r="C39" s="129" t="s">
        <v>658</v>
      </c>
      <c r="D39" s="130">
        <v>1</v>
      </c>
      <c r="E39" s="124" t="s">
        <v>349</v>
      </c>
      <c r="F39" s="124" t="s">
        <v>659</v>
      </c>
      <c r="G39" s="129" t="s">
        <v>351</v>
      </c>
      <c r="H39" s="129" t="s">
        <v>352</v>
      </c>
      <c r="I39" s="129" t="s">
        <v>350</v>
      </c>
      <c r="J39" s="133" t="s">
        <v>857</v>
      </c>
      <c r="K39" s="129" t="s">
        <v>660</v>
      </c>
      <c r="L39" s="129" t="s">
        <v>366</v>
      </c>
      <c r="M39" s="132" t="s">
        <v>385</v>
      </c>
      <c r="N39" s="129" t="s">
        <v>634</v>
      </c>
      <c r="O39" s="129" t="s">
        <v>355</v>
      </c>
      <c r="P39" s="129" t="s">
        <v>635</v>
      </c>
      <c r="Q39" s="124" t="s">
        <v>357</v>
      </c>
      <c r="R39" s="129" t="s">
        <v>358</v>
      </c>
    </row>
    <row r="40" spans="1:18" ht="60">
      <c r="A40" s="130">
        <v>35</v>
      </c>
      <c r="B40" s="128" t="s">
        <v>661</v>
      </c>
      <c r="C40" s="129" t="s">
        <v>662</v>
      </c>
      <c r="D40" s="130">
        <v>2</v>
      </c>
      <c r="E40" s="124" t="s">
        <v>349</v>
      </c>
      <c r="F40" s="124" t="s">
        <v>350</v>
      </c>
      <c r="G40" s="129" t="s">
        <v>351</v>
      </c>
      <c r="H40" s="129" t="s">
        <v>352</v>
      </c>
      <c r="I40" s="129" t="s">
        <v>350</v>
      </c>
      <c r="J40" s="133" t="s">
        <v>858</v>
      </c>
      <c r="K40" s="129" t="s">
        <v>663</v>
      </c>
      <c r="L40" s="129" t="s">
        <v>354</v>
      </c>
      <c r="M40" s="132" t="s">
        <v>664</v>
      </c>
      <c r="N40" s="129" t="s">
        <v>634</v>
      </c>
      <c r="O40" s="129" t="s">
        <v>355</v>
      </c>
      <c r="P40" s="129" t="s">
        <v>452</v>
      </c>
      <c r="Q40" s="124" t="s">
        <v>357</v>
      </c>
      <c r="R40" s="129" t="s">
        <v>358</v>
      </c>
    </row>
    <row r="41" spans="1:18" ht="84">
      <c r="A41" s="130">
        <v>36</v>
      </c>
      <c r="B41" s="128" t="s">
        <v>665</v>
      </c>
      <c r="C41" s="129" t="s">
        <v>859</v>
      </c>
      <c r="D41" s="130">
        <v>3</v>
      </c>
      <c r="E41" s="124" t="s">
        <v>349</v>
      </c>
      <c r="F41" s="124" t="s">
        <v>350</v>
      </c>
      <c r="G41" s="129" t="s">
        <v>351</v>
      </c>
      <c r="H41" s="129" t="s">
        <v>352</v>
      </c>
      <c r="I41" s="129" t="s">
        <v>350</v>
      </c>
      <c r="J41" s="133" t="s">
        <v>860</v>
      </c>
      <c r="K41" s="129" t="s">
        <v>666</v>
      </c>
      <c r="L41" s="129" t="s">
        <v>366</v>
      </c>
      <c r="M41" s="129" t="s">
        <v>667</v>
      </c>
      <c r="N41" s="129" t="s">
        <v>368</v>
      </c>
      <c r="O41" s="129" t="s">
        <v>368</v>
      </c>
      <c r="P41" s="129" t="s">
        <v>668</v>
      </c>
      <c r="Q41" s="124" t="s">
        <v>357</v>
      </c>
      <c r="R41" s="129"/>
    </row>
    <row r="42" spans="1:18" ht="72">
      <c r="A42" s="130">
        <v>37</v>
      </c>
      <c r="B42" s="128" t="s">
        <v>669</v>
      </c>
      <c r="C42" s="129" t="s">
        <v>670</v>
      </c>
      <c r="D42" s="130">
        <v>2</v>
      </c>
      <c r="E42" s="124" t="s">
        <v>349</v>
      </c>
      <c r="F42" s="124" t="s">
        <v>350</v>
      </c>
      <c r="G42" s="129" t="s">
        <v>351</v>
      </c>
      <c r="H42" s="129" t="s">
        <v>352</v>
      </c>
      <c r="I42" s="129" t="s">
        <v>350</v>
      </c>
      <c r="J42" s="133" t="s">
        <v>861</v>
      </c>
      <c r="K42" s="129" t="s">
        <v>660</v>
      </c>
      <c r="L42" s="129" t="s">
        <v>366</v>
      </c>
      <c r="M42" s="132" t="s">
        <v>488</v>
      </c>
      <c r="N42" s="129" t="s">
        <v>634</v>
      </c>
      <c r="O42" s="129" t="s">
        <v>355</v>
      </c>
      <c r="P42" s="129" t="s">
        <v>671</v>
      </c>
      <c r="Q42" s="124" t="s">
        <v>357</v>
      </c>
      <c r="R42" s="129" t="s">
        <v>862</v>
      </c>
    </row>
    <row r="43" spans="1:18" ht="132">
      <c r="A43" s="130">
        <v>38</v>
      </c>
      <c r="B43" s="128" t="s">
        <v>672</v>
      </c>
      <c r="C43" s="129" t="s">
        <v>673</v>
      </c>
      <c r="D43" s="130">
        <v>2</v>
      </c>
      <c r="E43" s="124" t="s">
        <v>349</v>
      </c>
      <c r="F43" s="124" t="s">
        <v>674</v>
      </c>
      <c r="G43" s="129" t="s">
        <v>351</v>
      </c>
      <c r="H43" s="129" t="s">
        <v>675</v>
      </c>
      <c r="I43" s="129" t="s">
        <v>676</v>
      </c>
      <c r="J43" s="133" t="s">
        <v>863</v>
      </c>
      <c r="K43" s="129" t="s">
        <v>677</v>
      </c>
      <c r="L43" s="129" t="s">
        <v>366</v>
      </c>
      <c r="M43" s="132" t="s">
        <v>488</v>
      </c>
      <c r="N43" s="129" t="s">
        <v>678</v>
      </c>
      <c r="O43" s="129" t="s">
        <v>678</v>
      </c>
      <c r="P43" s="129" t="s">
        <v>679</v>
      </c>
      <c r="Q43" s="124" t="s">
        <v>357</v>
      </c>
      <c r="R43" s="129" t="s">
        <v>358</v>
      </c>
    </row>
    <row r="44" spans="1:18" ht="48">
      <c r="A44" s="130">
        <v>39</v>
      </c>
      <c r="B44" s="128" t="s">
        <v>680</v>
      </c>
      <c r="C44" s="129" t="s">
        <v>681</v>
      </c>
      <c r="D44" s="130">
        <v>3</v>
      </c>
      <c r="E44" s="124" t="s">
        <v>349</v>
      </c>
      <c r="F44" s="124" t="s">
        <v>350</v>
      </c>
      <c r="G44" s="129" t="s">
        <v>463</v>
      </c>
      <c r="H44" s="129" t="s">
        <v>396</v>
      </c>
      <c r="I44" s="129" t="s">
        <v>350</v>
      </c>
      <c r="J44" s="133" t="s">
        <v>685</v>
      </c>
      <c r="K44" s="129" t="s">
        <v>686</v>
      </c>
      <c r="L44" s="129" t="s">
        <v>627</v>
      </c>
      <c r="M44" s="132" t="s">
        <v>628</v>
      </c>
      <c r="N44" s="129"/>
      <c r="O44" s="129"/>
      <c r="P44" s="129"/>
      <c r="Q44" s="124" t="s">
        <v>357</v>
      </c>
      <c r="R44" s="129"/>
    </row>
    <row r="45" spans="1:18" ht="36">
      <c r="A45" s="130">
        <v>40</v>
      </c>
      <c r="B45" s="128" t="s">
        <v>687</v>
      </c>
      <c r="C45" s="129" t="s">
        <v>688</v>
      </c>
      <c r="D45" s="130">
        <v>3</v>
      </c>
      <c r="E45" s="124" t="s">
        <v>349</v>
      </c>
      <c r="F45" s="124" t="s">
        <v>350</v>
      </c>
      <c r="G45" s="129" t="s">
        <v>351</v>
      </c>
      <c r="H45" s="129" t="s">
        <v>396</v>
      </c>
      <c r="I45" s="129" t="s">
        <v>512</v>
      </c>
      <c r="J45" s="133" t="s">
        <v>864</v>
      </c>
      <c r="K45" s="129" t="s">
        <v>689</v>
      </c>
      <c r="L45" s="129" t="s">
        <v>366</v>
      </c>
      <c r="M45" s="132" t="s">
        <v>385</v>
      </c>
      <c r="N45" s="129" t="s">
        <v>368</v>
      </c>
      <c r="O45" s="129" t="s">
        <v>430</v>
      </c>
      <c r="P45" s="129" t="s">
        <v>690</v>
      </c>
      <c r="Q45" s="124" t="s">
        <v>357</v>
      </c>
      <c r="R45" s="129"/>
    </row>
    <row r="46" spans="1:18" ht="72">
      <c r="A46" s="127">
        <v>41</v>
      </c>
      <c r="B46" s="128" t="s">
        <v>691</v>
      </c>
      <c r="C46" s="135" t="s">
        <v>692</v>
      </c>
      <c r="D46" s="130">
        <v>1</v>
      </c>
      <c r="E46" s="129" t="s">
        <v>393</v>
      </c>
      <c r="F46" s="124" t="s">
        <v>693</v>
      </c>
      <c r="G46" s="129" t="s">
        <v>395</v>
      </c>
      <c r="H46" s="129" t="s">
        <v>695</v>
      </c>
      <c r="I46" s="129" t="s">
        <v>696</v>
      </c>
      <c r="J46" s="133" t="s">
        <v>865</v>
      </c>
      <c r="K46" s="129" t="s">
        <v>697</v>
      </c>
      <c r="L46" s="129" t="s">
        <v>366</v>
      </c>
      <c r="M46" s="132" t="s">
        <v>698</v>
      </c>
      <c r="N46" s="129" t="s">
        <v>368</v>
      </c>
      <c r="O46" s="129" t="s">
        <v>430</v>
      </c>
      <c r="P46" s="134"/>
      <c r="Q46" s="129" t="s">
        <v>432</v>
      </c>
      <c r="R46" s="129"/>
    </row>
    <row r="47" spans="1:18" ht="72">
      <c r="A47" s="127">
        <v>42</v>
      </c>
      <c r="B47" s="128" t="s">
        <v>708</v>
      </c>
      <c r="C47" s="129" t="s">
        <v>709</v>
      </c>
      <c r="D47" s="130">
        <v>1</v>
      </c>
      <c r="E47" s="129" t="s">
        <v>393</v>
      </c>
      <c r="F47" s="129" t="s">
        <v>693</v>
      </c>
      <c r="G47" s="129" t="s">
        <v>395</v>
      </c>
      <c r="H47" s="129" t="s">
        <v>695</v>
      </c>
      <c r="I47" s="129" t="s">
        <v>696</v>
      </c>
      <c r="J47" s="133" t="s">
        <v>866</v>
      </c>
      <c r="K47" s="129" t="s">
        <v>710</v>
      </c>
      <c r="L47" s="129" t="s">
        <v>366</v>
      </c>
      <c r="M47" s="129" t="s">
        <v>711</v>
      </c>
      <c r="N47" s="129" t="s">
        <v>368</v>
      </c>
      <c r="O47" s="129" t="s">
        <v>430</v>
      </c>
      <c r="P47" s="129" t="s">
        <v>516</v>
      </c>
      <c r="Q47" s="129" t="s">
        <v>432</v>
      </c>
      <c r="R47" s="129"/>
    </row>
    <row r="48" spans="1:18" ht="60">
      <c r="A48" s="130">
        <v>43</v>
      </c>
      <c r="B48" s="128" t="s">
        <v>712</v>
      </c>
      <c r="C48" s="129" t="s">
        <v>713</v>
      </c>
      <c r="D48" s="130">
        <v>3</v>
      </c>
      <c r="E48" s="129" t="s">
        <v>393</v>
      </c>
      <c r="F48" s="124" t="s">
        <v>350</v>
      </c>
      <c r="G48" s="129" t="s">
        <v>552</v>
      </c>
      <c r="H48" s="129" t="s">
        <v>396</v>
      </c>
      <c r="I48" s="129" t="s">
        <v>714</v>
      </c>
      <c r="J48" s="133" t="s">
        <v>867</v>
      </c>
      <c r="K48" s="129" t="s">
        <v>715</v>
      </c>
      <c r="L48" s="129" t="s">
        <v>366</v>
      </c>
      <c r="M48" s="129" t="s">
        <v>429</v>
      </c>
      <c r="N48" s="129" t="s">
        <v>597</v>
      </c>
      <c r="O48" s="129" t="s">
        <v>430</v>
      </c>
      <c r="P48" s="129" t="s">
        <v>716</v>
      </c>
      <c r="Q48" s="124" t="s">
        <v>357</v>
      </c>
      <c r="R48" s="129"/>
    </row>
    <row r="49" spans="1:18" ht="60">
      <c r="A49" s="127">
        <v>44</v>
      </c>
      <c r="B49" s="128" t="s">
        <v>717</v>
      </c>
      <c r="C49" s="129" t="s">
        <v>718</v>
      </c>
      <c r="D49" s="130">
        <v>1</v>
      </c>
      <c r="E49" s="129" t="s">
        <v>393</v>
      </c>
      <c r="F49" s="129" t="s">
        <v>719</v>
      </c>
      <c r="G49" s="129" t="s">
        <v>720</v>
      </c>
      <c r="H49" s="129" t="s">
        <v>445</v>
      </c>
      <c r="I49" s="129" t="s">
        <v>721</v>
      </c>
      <c r="J49" s="133" t="s">
        <v>868</v>
      </c>
      <c r="K49" s="129" t="s">
        <v>722</v>
      </c>
      <c r="L49" s="129" t="s">
        <v>366</v>
      </c>
      <c r="M49" s="129" t="s">
        <v>723</v>
      </c>
      <c r="N49" s="129" t="s">
        <v>368</v>
      </c>
      <c r="O49" s="129" t="s">
        <v>430</v>
      </c>
      <c r="P49" s="129" t="s">
        <v>724</v>
      </c>
      <c r="Q49" s="129" t="s">
        <v>432</v>
      </c>
      <c r="R49" s="129" t="s">
        <v>623</v>
      </c>
    </row>
    <row r="50" spans="1:18" ht="72">
      <c r="A50" s="127">
        <v>45</v>
      </c>
      <c r="B50" s="128" t="s">
        <v>725</v>
      </c>
      <c r="C50" s="129" t="s">
        <v>726</v>
      </c>
      <c r="D50" s="130">
        <v>1</v>
      </c>
      <c r="E50" s="129" t="s">
        <v>393</v>
      </c>
      <c r="F50" s="129" t="s">
        <v>736</v>
      </c>
      <c r="G50" s="129" t="s">
        <v>720</v>
      </c>
      <c r="H50" s="129" t="s">
        <v>445</v>
      </c>
      <c r="I50" s="129" t="s">
        <v>721</v>
      </c>
      <c r="J50" s="133" t="s">
        <v>869</v>
      </c>
      <c r="K50" s="129" t="s">
        <v>737</v>
      </c>
      <c r="L50" s="129" t="s">
        <v>366</v>
      </c>
      <c r="M50" s="132" t="s">
        <v>738</v>
      </c>
      <c r="N50" s="129" t="s">
        <v>368</v>
      </c>
      <c r="O50" s="129" t="s">
        <v>430</v>
      </c>
      <c r="P50" s="129" t="s">
        <v>739</v>
      </c>
      <c r="Q50" s="129" t="s">
        <v>432</v>
      </c>
      <c r="R50" s="129"/>
    </row>
    <row r="51" spans="1:18" ht="60">
      <c r="A51" s="127">
        <v>46</v>
      </c>
      <c r="B51" s="128" t="s">
        <v>740</v>
      </c>
      <c r="C51" s="129" t="s">
        <v>741</v>
      </c>
      <c r="D51" s="130">
        <v>1</v>
      </c>
      <c r="E51" s="124" t="s">
        <v>349</v>
      </c>
      <c r="F51" s="124" t="s">
        <v>742</v>
      </c>
      <c r="G51" s="129" t="s">
        <v>351</v>
      </c>
      <c r="H51" s="129" t="s">
        <v>363</v>
      </c>
      <c r="I51" s="129" t="s">
        <v>743</v>
      </c>
      <c r="J51" s="133" t="s">
        <v>870</v>
      </c>
      <c r="K51" s="129" t="s">
        <v>744</v>
      </c>
      <c r="L51" s="129" t="s">
        <v>514</v>
      </c>
      <c r="M51" s="132" t="s">
        <v>745</v>
      </c>
      <c r="N51" s="129" t="s">
        <v>746</v>
      </c>
      <c r="O51" s="129" t="s">
        <v>430</v>
      </c>
      <c r="P51" s="129" t="s">
        <v>747</v>
      </c>
      <c r="Q51" s="124" t="s">
        <v>432</v>
      </c>
      <c r="R51" s="129" t="s">
        <v>358</v>
      </c>
    </row>
    <row r="52" spans="1:18" ht="48">
      <c r="A52" s="130">
        <v>47</v>
      </c>
      <c r="B52" s="128" t="s">
        <v>748</v>
      </c>
      <c r="C52" s="129" t="s">
        <v>749</v>
      </c>
      <c r="D52" s="130">
        <v>3</v>
      </c>
      <c r="E52" s="124" t="s">
        <v>349</v>
      </c>
      <c r="F52" s="124" t="s">
        <v>350</v>
      </c>
      <c r="G52" s="129" t="s">
        <v>351</v>
      </c>
      <c r="H52" s="129" t="s">
        <v>396</v>
      </c>
      <c r="I52" s="129" t="s">
        <v>350</v>
      </c>
      <c r="J52" s="133" t="s">
        <v>871</v>
      </c>
      <c r="K52" s="129" t="s">
        <v>750</v>
      </c>
      <c r="L52" s="129" t="s">
        <v>751</v>
      </c>
      <c r="M52" s="132" t="s">
        <v>752</v>
      </c>
      <c r="N52" s="129" t="s">
        <v>629</v>
      </c>
      <c r="O52" s="129" t="s">
        <v>629</v>
      </c>
      <c r="P52" s="129" t="s">
        <v>755</v>
      </c>
      <c r="Q52" s="124" t="s">
        <v>357</v>
      </c>
      <c r="R52" s="129"/>
    </row>
    <row r="53" spans="1:18" ht="72">
      <c r="A53" s="127">
        <v>48</v>
      </c>
      <c r="B53" s="128" t="s">
        <v>756</v>
      </c>
      <c r="C53" s="129" t="s">
        <v>760</v>
      </c>
      <c r="D53" s="130">
        <v>1</v>
      </c>
      <c r="E53" s="124" t="s">
        <v>349</v>
      </c>
      <c r="F53" s="124" t="s">
        <v>761</v>
      </c>
      <c r="G53" s="129" t="s">
        <v>351</v>
      </c>
      <c r="H53" s="129" t="s">
        <v>396</v>
      </c>
      <c r="I53" s="129" t="s">
        <v>762</v>
      </c>
      <c r="J53" s="133" t="s">
        <v>872</v>
      </c>
      <c r="K53" s="129" t="s">
        <v>763</v>
      </c>
      <c r="L53" s="129" t="s">
        <v>354</v>
      </c>
      <c r="M53" s="132" t="s">
        <v>764</v>
      </c>
      <c r="N53" s="129" t="s">
        <v>746</v>
      </c>
      <c r="O53" s="129" t="s">
        <v>746</v>
      </c>
      <c r="P53" s="129" t="s">
        <v>765</v>
      </c>
      <c r="Q53" s="124" t="s">
        <v>357</v>
      </c>
      <c r="R53" s="129"/>
    </row>
    <row r="54" spans="1:18" ht="60">
      <c r="A54" s="130">
        <v>49</v>
      </c>
      <c r="B54" s="128" t="s">
        <v>766</v>
      </c>
      <c r="C54" s="129" t="s">
        <v>767</v>
      </c>
      <c r="D54" s="130">
        <v>3</v>
      </c>
      <c r="E54" s="124" t="s">
        <v>349</v>
      </c>
      <c r="F54" s="124" t="s">
        <v>350</v>
      </c>
      <c r="G54" s="129" t="s">
        <v>463</v>
      </c>
      <c r="H54" s="129" t="s">
        <v>363</v>
      </c>
      <c r="I54" s="129" t="s">
        <v>350</v>
      </c>
      <c r="J54" s="133" t="s">
        <v>873</v>
      </c>
      <c r="K54" s="129" t="s">
        <v>768</v>
      </c>
      <c r="L54" s="129" t="s">
        <v>769</v>
      </c>
      <c r="M54" s="132" t="s">
        <v>770</v>
      </c>
      <c r="N54" s="129" t="s">
        <v>368</v>
      </c>
      <c r="O54" s="129" t="s">
        <v>368</v>
      </c>
      <c r="P54" s="129" t="s">
        <v>771</v>
      </c>
      <c r="Q54" s="124" t="s">
        <v>357</v>
      </c>
      <c r="R54" s="129"/>
    </row>
    <row r="55" spans="1:18" ht="60">
      <c r="A55" s="127">
        <v>50</v>
      </c>
      <c r="B55" s="128" t="s">
        <v>772</v>
      </c>
      <c r="C55" s="129" t="s">
        <v>774</v>
      </c>
      <c r="D55" s="130">
        <v>1</v>
      </c>
      <c r="E55" s="129" t="s">
        <v>393</v>
      </c>
      <c r="F55" s="129" t="s">
        <v>350</v>
      </c>
      <c r="G55" s="129" t="s">
        <v>395</v>
      </c>
      <c r="H55" s="129" t="s">
        <v>396</v>
      </c>
      <c r="I55" s="129" t="s">
        <v>350</v>
      </c>
      <c r="J55" s="133" t="s">
        <v>874</v>
      </c>
      <c r="K55" s="129" t="s">
        <v>775</v>
      </c>
      <c r="L55" s="129" t="s">
        <v>366</v>
      </c>
      <c r="M55" s="129" t="s">
        <v>798</v>
      </c>
      <c r="N55" s="129" t="s">
        <v>368</v>
      </c>
      <c r="O55" s="129" t="s">
        <v>368</v>
      </c>
      <c r="P55" s="129" t="s">
        <v>799</v>
      </c>
      <c r="Q55" s="129" t="s">
        <v>357</v>
      </c>
      <c r="R55" s="129"/>
    </row>
    <row r="56" spans="1:18" s="106" customFormat="1" ht="36">
      <c r="A56" s="136">
        <v>51</v>
      </c>
      <c r="B56" s="137" t="s">
        <v>800</v>
      </c>
      <c r="C56" s="132" t="s">
        <v>801</v>
      </c>
      <c r="D56" s="138">
        <v>1</v>
      </c>
      <c r="E56" s="132" t="s">
        <v>393</v>
      </c>
      <c r="F56" s="126" t="s">
        <v>350</v>
      </c>
      <c r="G56" s="132" t="s">
        <v>425</v>
      </c>
      <c r="H56" s="132" t="s">
        <v>396</v>
      </c>
      <c r="I56" s="132"/>
      <c r="J56" s="132" t="s">
        <v>802</v>
      </c>
      <c r="K56" s="132" t="s">
        <v>803</v>
      </c>
      <c r="L56" s="132" t="s">
        <v>804</v>
      </c>
      <c r="M56" s="132" t="s">
        <v>805</v>
      </c>
      <c r="N56" s="132" t="s">
        <v>597</v>
      </c>
      <c r="O56" s="132" t="s">
        <v>430</v>
      </c>
      <c r="P56" s="132" t="s">
        <v>806</v>
      </c>
      <c r="Q56" s="132" t="s">
        <v>807</v>
      </c>
      <c r="R56" s="132" t="s">
        <v>808</v>
      </c>
    </row>
    <row r="57" spans="1:18" s="106" customFormat="1" ht="36">
      <c r="A57" s="138">
        <v>52</v>
      </c>
      <c r="B57" s="137" t="s">
        <v>809</v>
      </c>
      <c r="C57" s="132" t="s">
        <v>810</v>
      </c>
      <c r="D57" s="138">
        <v>3</v>
      </c>
      <c r="E57" s="132"/>
      <c r="F57" s="126"/>
      <c r="G57" s="132" t="s">
        <v>395</v>
      </c>
      <c r="H57" s="132"/>
      <c r="I57" s="132"/>
      <c r="J57" s="139" t="s">
        <v>816</v>
      </c>
      <c r="K57" s="132"/>
      <c r="L57" s="132" t="s">
        <v>751</v>
      </c>
      <c r="M57" s="132" t="s">
        <v>817</v>
      </c>
      <c r="N57" s="132"/>
      <c r="O57" s="132"/>
      <c r="P57" s="132"/>
      <c r="Q57" s="132"/>
      <c r="R57" s="132"/>
    </row>
    <row r="58" spans="1:18" s="146" customFormat="1" ht="45" customHeight="1">
      <c r="A58" s="140">
        <v>53</v>
      </c>
      <c r="B58" s="137" t="s">
        <v>818</v>
      </c>
      <c r="C58" s="141" t="s">
        <v>819</v>
      </c>
      <c r="D58" s="142">
        <v>1</v>
      </c>
      <c r="E58" s="143" t="s">
        <v>393</v>
      </c>
      <c r="F58" s="126" t="s">
        <v>350</v>
      </c>
      <c r="G58" s="132" t="s">
        <v>425</v>
      </c>
      <c r="H58" s="144" t="s">
        <v>396</v>
      </c>
      <c r="I58" s="142"/>
      <c r="J58" s="145" t="s">
        <v>875</v>
      </c>
      <c r="K58" s="141" t="s">
        <v>820</v>
      </c>
      <c r="L58" s="141" t="s">
        <v>366</v>
      </c>
      <c r="M58" s="141" t="s">
        <v>821</v>
      </c>
      <c r="N58" s="144" t="s">
        <v>597</v>
      </c>
      <c r="O58" s="144" t="s">
        <v>430</v>
      </c>
      <c r="P58" s="144" t="s">
        <v>822</v>
      </c>
      <c r="Q58" s="141" t="s">
        <v>357</v>
      </c>
      <c r="R58" s="142"/>
    </row>
    <row r="59" spans="1:18" s="146" customFormat="1" ht="30.75" customHeight="1">
      <c r="A59" s="142">
        <v>54</v>
      </c>
      <c r="B59" s="137" t="s">
        <v>823</v>
      </c>
      <c r="C59" s="142"/>
      <c r="D59" s="142">
        <v>2</v>
      </c>
      <c r="E59" s="144"/>
      <c r="F59" s="126"/>
      <c r="G59" s="132" t="s">
        <v>425</v>
      </c>
      <c r="H59" s="142"/>
      <c r="I59" s="142"/>
      <c r="J59" s="142"/>
      <c r="K59" s="142"/>
      <c r="L59" s="142"/>
      <c r="M59" s="142"/>
      <c r="N59" s="142"/>
      <c r="O59" s="142"/>
      <c r="P59" s="142"/>
      <c r="Q59" s="142"/>
      <c r="R59" s="142"/>
    </row>
  </sheetData>
  <sheetProtection/>
  <mergeCells count="2">
    <mergeCell ref="A1:D3"/>
    <mergeCell ref="A4:D4"/>
  </mergeCells>
  <printOptions/>
  <pageMargins left="0.75" right="0.75" top="1" bottom="1" header="0.5" footer="0.5"/>
  <pageSetup orientation="portrait" paperSize="9"/>
  <drawing r:id="rId3"/>
  <legacyDrawing r:id="rId2"/>
</worksheet>
</file>

<file path=xl/worksheets/sheet16.xml><?xml version="1.0" encoding="utf-8"?>
<worksheet xmlns="http://schemas.openxmlformats.org/spreadsheetml/2006/main" xmlns:r="http://schemas.openxmlformats.org/officeDocument/2006/relationships">
  <sheetPr>
    <tabColor indexed="10"/>
  </sheetPr>
  <dimension ref="A1:E25"/>
  <sheetViews>
    <sheetView zoomScalePageLayoutView="0" workbookViewId="0" topLeftCell="A1">
      <selection activeCell="F26" sqref="F26"/>
    </sheetView>
  </sheetViews>
  <sheetFormatPr defaultColWidth="9.140625" defaultRowHeight="12.75"/>
  <cols>
    <col min="1" max="1" width="4.57421875" style="0" customWidth="1"/>
    <col min="2" max="2" width="30.28125" style="0" customWidth="1"/>
    <col min="3" max="3" width="59.140625" style="0" customWidth="1"/>
    <col min="4" max="4" width="13.28125" style="0" customWidth="1"/>
    <col min="5" max="5" width="12.00390625" style="0" customWidth="1"/>
  </cols>
  <sheetData>
    <row r="1" spans="1:5" ht="16.5" customHeight="1">
      <c r="A1" s="147"/>
      <c r="B1" s="147" t="s">
        <v>876</v>
      </c>
      <c r="C1" s="147" t="s">
        <v>877</v>
      </c>
      <c r="D1" s="147" t="s">
        <v>885</v>
      </c>
      <c r="E1" s="148"/>
    </row>
    <row r="2" spans="1:5" ht="19.5" customHeight="1">
      <c r="A2" s="149">
        <v>1</v>
      </c>
      <c r="B2" s="150" t="s">
        <v>886</v>
      </c>
      <c r="C2" s="151" t="s">
        <v>887</v>
      </c>
      <c r="D2" s="152" t="s">
        <v>888</v>
      </c>
      <c r="E2" s="153"/>
    </row>
    <row r="3" spans="1:5" ht="19.5" customHeight="1">
      <c r="A3" s="149">
        <v>2</v>
      </c>
      <c r="B3" s="150" t="s">
        <v>889</v>
      </c>
      <c r="C3" s="151" t="s">
        <v>0</v>
      </c>
      <c r="D3" s="152" t="s">
        <v>888</v>
      </c>
      <c r="E3" s="153"/>
    </row>
    <row r="4" spans="1:5" ht="19.5" customHeight="1">
      <c r="A4" s="149">
        <v>3</v>
      </c>
      <c r="B4" s="150" t="s">
        <v>1</v>
      </c>
      <c r="C4" s="151" t="s">
        <v>2</v>
      </c>
      <c r="D4" s="152" t="s">
        <v>3</v>
      </c>
      <c r="E4" s="153"/>
    </row>
    <row r="5" spans="1:5" ht="19.5" customHeight="1">
      <c r="A5" s="149" t="s">
        <v>4</v>
      </c>
      <c r="B5" s="150" t="s">
        <v>5</v>
      </c>
      <c r="C5" s="151" t="s">
        <v>6</v>
      </c>
      <c r="D5" s="152" t="s">
        <v>7</v>
      </c>
      <c r="E5" s="153"/>
    </row>
    <row r="6" spans="1:5" ht="19.5" customHeight="1">
      <c r="A6" s="149">
        <v>5</v>
      </c>
      <c r="B6" s="150" t="s">
        <v>8</v>
      </c>
      <c r="C6" s="151" t="s">
        <v>9</v>
      </c>
      <c r="D6" s="152" t="s">
        <v>3</v>
      </c>
      <c r="E6" s="153"/>
    </row>
    <row r="7" spans="1:5" ht="19.5" customHeight="1">
      <c r="A7" s="149">
        <v>6</v>
      </c>
      <c r="B7" s="150" t="s">
        <v>10</v>
      </c>
      <c r="C7" s="151" t="s">
        <v>11</v>
      </c>
      <c r="D7" s="152" t="s">
        <v>12</v>
      </c>
      <c r="E7" s="153"/>
    </row>
    <row r="8" spans="1:5" ht="19.5" customHeight="1">
      <c r="A8" s="149">
        <v>7</v>
      </c>
      <c r="B8" s="150" t="s">
        <v>13</v>
      </c>
      <c r="C8" s="151" t="s">
        <v>14</v>
      </c>
      <c r="D8" s="152" t="s">
        <v>15</v>
      </c>
      <c r="E8" s="153"/>
    </row>
    <row r="9" spans="1:5" ht="19.5" customHeight="1">
      <c r="A9" s="149">
        <v>8</v>
      </c>
      <c r="B9" s="150" t="s">
        <v>16</v>
      </c>
      <c r="C9" s="151" t="s">
        <v>17</v>
      </c>
      <c r="D9" s="152" t="s">
        <v>18</v>
      </c>
      <c r="E9" s="153"/>
    </row>
    <row r="10" spans="1:5" ht="19.5" customHeight="1">
      <c r="A10" s="149">
        <v>9</v>
      </c>
      <c r="B10" s="150" t="s">
        <v>19</v>
      </c>
      <c r="C10" s="151" t="s">
        <v>20</v>
      </c>
      <c r="D10" s="152" t="s">
        <v>3</v>
      </c>
      <c r="E10" s="153"/>
    </row>
    <row r="11" spans="1:5" ht="19.5" customHeight="1">
      <c r="A11" s="149" t="s">
        <v>98</v>
      </c>
      <c r="B11" s="150" t="s">
        <v>21</v>
      </c>
      <c r="C11" s="151" t="s">
        <v>22</v>
      </c>
      <c r="D11" s="152" t="s">
        <v>3</v>
      </c>
      <c r="E11" s="153"/>
    </row>
    <row r="12" spans="1:5" ht="19.5" customHeight="1">
      <c r="A12" s="149" t="s">
        <v>99</v>
      </c>
      <c r="B12" s="150" t="s">
        <v>23</v>
      </c>
      <c r="C12" s="151" t="s">
        <v>24</v>
      </c>
      <c r="D12" s="152" t="s">
        <v>3</v>
      </c>
      <c r="E12" s="153"/>
    </row>
    <row r="13" spans="1:5" ht="19.5" customHeight="1">
      <c r="A13" s="149" t="s">
        <v>100</v>
      </c>
      <c r="B13" s="150" t="s">
        <v>25</v>
      </c>
      <c r="C13" s="151" t="s">
        <v>27</v>
      </c>
      <c r="D13" s="152" t="s">
        <v>3</v>
      </c>
      <c r="E13" s="153"/>
    </row>
    <row r="14" spans="1:5" ht="19.5" customHeight="1">
      <c r="A14" s="149">
        <v>13</v>
      </c>
      <c r="B14" s="150" t="s">
        <v>28</v>
      </c>
      <c r="C14" s="151" t="s">
        <v>29</v>
      </c>
      <c r="D14" s="152" t="s">
        <v>888</v>
      </c>
      <c r="E14" s="153"/>
    </row>
    <row r="15" spans="1:5" ht="19.5" customHeight="1">
      <c r="A15" s="154">
        <v>14</v>
      </c>
      <c r="B15" s="155" t="s">
        <v>30</v>
      </c>
      <c r="C15" s="156" t="s">
        <v>31</v>
      </c>
      <c r="D15" s="157" t="s">
        <v>12</v>
      </c>
      <c r="E15" s="153"/>
    </row>
    <row r="16" spans="1:5" ht="19.5" customHeight="1">
      <c r="A16" s="149">
        <v>15</v>
      </c>
      <c r="B16" s="150" t="s">
        <v>32</v>
      </c>
      <c r="C16" s="151" t="s">
        <v>33</v>
      </c>
      <c r="D16" s="152" t="s">
        <v>7</v>
      </c>
      <c r="E16" s="158"/>
    </row>
    <row r="17" spans="1:5" ht="19.5" customHeight="1">
      <c r="A17" s="149">
        <v>16</v>
      </c>
      <c r="B17" s="150" t="s">
        <v>34</v>
      </c>
      <c r="C17" s="151" t="s">
        <v>35</v>
      </c>
      <c r="D17" s="152" t="s">
        <v>3</v>
      </c>
      <c r="E17" s="158"/>
    </row>
    <row r="18" spans="1:5" ht="19.5" customHeight="1">
      <c r="A18" s="149">
        <v>17</v>
      </c>
      <c r="B18" s="150" t="s">
        <v>36</v>
      </c>
      <c r="C18" s="151" t="s">
        <v>37</v>
      </c>
      <c r="D18" s="152" t="s">
        <v>3</v>
      </c>
      <c r="E18" s="158"/>
    </row>
    <row r="19" spans="1:5" ht="19.5" customHeight="1">
      <c r="A19" s="159">
        <v>18</v>
      </c>
      <c r="B19" s="160" t="s">
        <v>38</v>
      </c>
      <c r="C19" s="161" t="s">
        <v>39</v>
      </c>
      <c r="D19" s="162" t="s">
        <v>3</v>
      </c>
      <c r="E19" s="153"/>
    </row>
    <row r="20" spans="1:5" ht="19.5" customHeight="1">
      <c r="A20" s="149">
        <v>19</v>
      </c>
      <c r="B20" s="150" t="s">
        <v>40</v>
      </c>
      <c r="C20" s="151" t="s">
        <v>41</v>
      </c>
      <c r="D20" s="152" t="s">
        <v>18</v>
      </c>
      <c r="E20" s="153"/>
    </row>
    <row r="21" spans="1:5" ht="19.5" customHeight="1">
      <c r="A21" s="149">
        <v>20</v>
      </c>
      <c r="B21" s="150" t="s">
        <v>42</v>
      </c>
      <c r="C21" s="151" t="s">
        <v>43</v>
      </c>
      <c r="D21" s="152" t="s">
        <v>18</v>
      </c>
      <c r="E21" s="153"/>
    </row>
    <row r="22" spans="1:5" ht="19.5" customHeight="1">
      <c r="A22" s="149">
        <v>21</v>
      </c>
      <c r="B22" s="150" t="s">
        <v>44</v>
      </c>
      <c r="C22" s="151" t="s">
        <v>93</v>
      </c>
      <c r="D22" s="152" t="s">
        <v>18</v>
      </c>
      <c r="E22" s="153"/>
    </row>
    <row r="23" spans="1:5" ht="19.5" customHeight="1">
      <c r="A23" s="149">
        <v>22</v>
      </c>
      <c r="B23" s="150" t="s">
        <v>94</v>
      </c>
      <c r="C23" s="151" t="s">
        <v>95</v>
      </c>
      <c r="D23" s="152" t="s">
        <v>888</v>
      </c>
      <c r="E23" s="153"/>
    </row>
    <row r="24" spans="1:5" ht="19.5" customHeight="1">
      <c r="A24" s="149">
        <v>23</v>
      </c>
      <c r="B24" s="150" t="s">
        <v>96</v>
      </c>
      <c r="C24" s="151" t="s">
        <v>97</v>
      </c>
      <c r="D24" s="152" t="s">
        <v>888</v>
      </c>
      <c r="E24" s="153"/>
    </row>
    <row r="25" spans="1:5" ht="12.75">
      <c r="A25" s="153"/>
      <c r="B25" s="153"/>
      <c r="C25" s="153"/>
      <c r="D25" s="163"/>
      <c r="E25" s="153"/>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rgb="FF23DCEF"/>
    <pageSetUpPr fitToPage="1"/>
  </sheetPr>
  <dimension ref="A1:U15"/>
  <sheetViews>
    <sheetView tabSelected="1" zoomScale="65" zoomScaleNormal="65" zoomScalePageLayoutView="0" workbookViewId="0" topLeftCell="A1">
      <selection activeCell="C8" sqref="C8"/>
    </sheetView>
  </sheetViews>
  <sheetFormatPr defaultColWidth="0" defaultRowHeight="12.75" customHeight="1"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0.8515625" style="0" customWidth="1"/>
    <col min="9" max="9" width="19.140625" style="0" customWidth="1"/>
    <col min="10" max="10" width="23.7109375" style="0" customWidth="1"/>
    <col min="11" max="11" width="28.421875" style="0" customWidth="1"/>
    <col min="12" max="12" width="61.8515625" style="92" customWidth="1"/>
    <col min="13" max="13" width="37.71093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228</v>
      </c>
      <c r="C1" s="6"/>
      <c r="D1" s="195"/>
      <c r="E1" s="4"/>
      <c r="G1" s="187"/>
      <c r="I1" s="7"/>
      <c r="J1" s="7"/>
      <c r="K1" s="4"/>
      <c r="L1" s="261"/>
      <c r="M1" s="7"/>
      <c r="N1" s="7"/>
      <c r="O1" s="61"/>
      <c r="P1" s="61"/>
      <c r="R1" s="9"/>
      <c r="T1" s="4"/>
    </row>
    <row r="2" spans="1:20" s="3" customFormat="1" ht="23.25">
      <c r="A2" s="55"/>
      <c r="B2" s="6" t="s">
        <v>235</v>
      </c>
      <c r="C2" s="6"/>
      <c r="D2" s="195"/>
      <c r="E2" s="4"/>
      <c r="G2" s="187"/>
      <c r="I2" s="7"/>
      <c r="J2" s="7"/>
      <c r="K2" s="117"/>
      <c r="L2" s="261"/>
      <c r="M2" s="7"/>
      <c r="N2" s="7"/>
      <c r="O2" s="61"/>
      <c r="P2" s="61"/>
      <c r="R2" s="9"/>
      <c r="T2" s="4"/>
    </row>
    <row r="3" spans="1:20" s="3" customFormat="1" ht="18.75">
      <c r="A3" s="55"/>
      <c r="B3" s="93" t="s">
        <v>234</v>
      </c>
      <c r="C3" s="5"/>
      <c r="D3" s="195"/>
      <c r="E3" s="4"/>
      <c r="G3" s="187"/>
      <c r="I3" s="7"/>
      <c r="J3" s="7"/>
      <c r="K3" s="4"/>
      <c r="L3" s="261"/>
      <c r="M3" s="7"/>
      <c r="N3" s="7"/>
      <c r="O3" s="61"/>
      <c r="P3" s="61"/>
      <c r="Q3" s="4"/>
      <c r="R3" s="9"/>
      <c r="T3" s="4"/>
    </row>
    <row r="4" spans="1:20" s="4" customFormat="1" ht="57.75" customHeight="1">
      <c r="A4" s="54"/>
      <c r="B4" s="218" t="s">
        <v>136</v>
      </c>
      <c r="C4" s="218" t="s">
        <v>110</v>
      </c>
      <c r="D4" s="219" t="s">
        <v>313</v>
      </c>
      <c r="E4" s="218" t="s">
        <v>147</v>
      </c>
      <c r="F4" s="218" t="s">
        <v>113</v>
      </c>
      <c r="G4" s="220" t="s">
        <v>114</v>
      </c>
      <c r="H4" s="218" t="s">
        <v>116</v>
      </c>
      <c r="I4" s="221" t="s">
        <v>191</v>
      </c>
      <c r="J4" s="221" t="s">
        <v>246</v>
      </c>
      <c r="K4" s="218" t="s">
        <v>319</v>
      </c>
      <c r="L4" s="218" t="s">
        <v>111</v>
      </c>
      <c r="M4" s="218" t="s">
        <v>112</v>
      </c>
      <c r="N4" s="218" t="s">
        <v>233</v>
      </c>
      <c r="O4" s="218" t="s">
        <v>316</v>
      </c>
      <c r="P4" s="218" t="s">
        <v>317</v>
      </c>
      <c r="Q4" s="218" t="s">
        <v>115</v>
      </c>
      <c r="R4" s="218" t="s">
        <v>118</v>
      </c>
      <c r="S4" s="218" t="s">
        <v>109</v>
      </c>
      <c r="T4" s="218" t="s">
        <v>148</v>
      </c>
    </row>
    <row r="5" spans="1:20" s="172" customFormat="1" ht="57.75" customHeight="1">
      <c r="A5" s="54"/>
      <c r="B5" s="366" t="s">
        <v>699</v>
      </c>
      <c r="C5" s="367">
        <v>40257</v>
      </c>
      <c r="D5" s="368">
        <v>40259</v>
      </c>
      <c r="E5" s="35" t="s">
        <v>1010</v>
      </c>
      <c r="F5" s="366" t="s">
        <v>117</v>
      </c>
      <c r="G5" s="369" t="s">
        <v>117</v>
      </c>
      <c r="H5" s="366" t="s">
        <v>117</v>
      </c>
      <c r="I5" s="164" t="s">
        <v>117</v>
      </c>
      <c r="J5" s="164" t="s">
        <v>1011</v>
      </c>
      <c r="K5" s="366" t="s">
        <v>207</v>
      </c>
      <c r="L5" s="295" t="s">
        <v>1012</v>
      </c>
      <c r="M5" s="255" t="s">
        <v>1014</v>
      </c>
      <c r="N5" s="366" t="s">
        <v>284</v>
      </c>
      <c r="O5" s="366" t="s">
        <v>117</v>
      </c>
      <c r="P5" s="366" t="s">
        <v>357</v>
      </c>
      <c r="Q5" s="301" t="s">
        <v>1013</v>
      </c>
      <c r="R5" s="367">
        <v>40259</v>
      </c>
      <c r="S5" s="366" t="s">
        <v>1015</v>
      </c>
      <c r="T5" s="345" t="s">
        <v>265</v>
      </c>
    </row>
    <row r="6" spans="1:21" s="4" customFormat="1" ht="118.5" customHeight="1">
      <c r="A6" s="172"/>
      <c r="B6" s="366" t="s">
        <v>699</v>
      </c>
      <c r="C6" s="306">
        <v>40238</v>
      </c>
      <c r="D6" s="306">
        <v>40239</v>
      </c>
      <c r="E6" s="303" t="s">
        <v>1003</v>
      </c>
      <c r="F6" s="366" t="s">
        <v>1004</v>
      </c>
      <c r="G6" s="366" t="s">
        <v>1005</v>
      </c>
      <c r="H6" s="366">
        <v>103</v>
      </c>
      <c r="I6" s="366" t="s">
        <v>793</v>
      </c>
      <c r="J6" s="366" t="s">
        <v>117</v>
      </c>
      <c r="K6" s="303" t="s">
        <v>167</v>
      </c>
      <c r="L6" s="366" t="s">
        <v>1006</v>
      </c>
      <c r="M6" s="366" t="s">
        <v>1008</v>
      </c>
      <c r="N6" s="366" t="s">
        <v>1009</v>
      </c>
      <c r="O6" s="366" t="s">
        <v>117</v>
      </c>
      <c r="P6" s="366" t="s">
        <v>357</v>
      </c>
      <c r="Q6" s="366" t="s">
        <v>1007</v>
      </c>
      <c r="R6" s="304">
        <v>40239</v>
      </c>
      <c r="S6" s="367">
        <v>40238</v>
      </c>
      <c r="T6" s="345" t="s">
        <v>265</v>
      </c>
      <c r="U6" s="365" t="s">
        <v>780</v>
      </c>
    </row>
    <row r="7" spans="1:20" s="4" customFormat="1" ht="12.75">
      <c r="A7" s="54"/>
      <c r="B7" s="239"/>
      <c r="C7" s="239"/>
      <c r="D7" s="240"/>
      <c r="E7" s="239"/>
      <c r="F7" s="239"/>
      <c r="G7" s="241"/>
      <c r="H7" s="239"/>
      <c r="I7" s="242"/>
      <c r="J7" s="242"/>
      <c r="K7" s="239"/>
      <c r="L7" s="239"/>
      <c r="M7" s="239"/>
      <c r="N7" s="239"/>
      <c r="O7" s="239"/>
      <c r="P7" s="239"/>
      <c r="Q7" s="239"/>
      <c r="R7" s="239"/>
      <c r="S7" s="239"/>
      <c r="T7" s="239"/>
    </row>
    <row r="8" spans="2:20" ht="195">
      <c r="B8" s="303" t="s">
        <v>412</v>
      </c>
      <c r="C8" s="253">
        <v>40133</v>
      </c>
      <c r="D8" s="249">
        <v>40221</v>
      </c>
      <c r="E8" s="324" t="s">
        <v>993</v>
      </c>
      <c r="F8" s="303" t="s">
        <v>117</v>
      </c>
      <c r="G8" s="303" t="s">
        <v>117</v>
      </c>
      <c r="H8" s="303" t="s">
        <v>117</v>
      </c>
      <c r="I8" s="303" t="s">
        <v>117</v>
      </c>
      <c r="J8" s="303" t="s">
        <v>994</v>
      </c>
      <c r="K8" s="303" t="s">
        <v>209</v>
      </c>
      <c r="L8" s="295" t="s">
        <v>992</v>
      </c>
      <c r="M8" s="295" t="s">
        <v>1000</v>
      </c>
      <c r="N8" s="336" t="s">
        <v>284</v>
      </c>
      <c r="O8" s="336" t="s">
        <v>264</v>
      </c>
      <c r="P8" s="336" t="s">
        <v>318</v>
      </c>
      <c r="Q8" s="295" t="s">
        <v>995</v>
      </c>
      <c r="R8" s="253">
        <v>40221</v>
      </c>
      <c r="S8" s="323"/>
      <c r="T8" s="345" t="s">
        <v>265</v>
      </c>
    </row>
    <row r="9" spans="2:20" ht="173.25" customHeight="1">
      <c r="B9" s="213" t="s">
        <v>412</v>
      </c>
      <c r="C9" s="253">
        <v>40220</v>
      </c>
      <c r="D9" s="249">
        <v>40220</v>
      </c>
      <c r="E9" s="324" t="s">
        <v>988</v>
      </c>
      <c r="F9" s="303" t="s">
        <v>117</v>
      </c>
      <c r="G9" s="303" t="s">
        <v>117</v>
      </c>
      <c r="H9" s="303" t="s">
        <v>117</v>
      </c>
      <c r="I9" s="303" t="s">
        <v>117</v>
      </c>
      <c r="J9" s="303" t="s">
        <v>994</v>
      </c>
      <c r="K9" s="303" t="s">
        <v>209</v>
      </c>
      <c r="L9" s="295" t="s">
        <v>989</v>
      </c>
      <c r="M9" s="301" t="s">
        <v>990</v>
      </c>
      <c r="N9" s="336" t="s">
        <v>264</v>
      </c>
      <c r="O9" s="336" t="s">
        <v>264</v>
      </c>
      <c r="P9" s="336" t="s">
        <v>318</v>
      </c>
      <c r="Q9" s="295" t="s">
        <v>991</v>
      </c>
      <c r="R9" s="253">
        <v>40220</v>
      </c>
      <c r="S9" s="323"/>
      <c r="T9" s="370" t="s">
        <v>265</v>
      </c>
    </row>
    <row r="10" spans="2:20" ht="120">
      <c r="B10" s="49" t="s">
        <v>412</v>
      </c>
      <c r="C10" s="331">
        <v>40213</v>
      </c>
      <c r="D10" s="332">
        <v>40213</v>
      </c>
      <c r="E10" s="35" t="s">
        <v>996</v>
      </c>
      <c r="F10" s="303" t="s">
        <v>117</v>
      </c>
      <c r="G10" s="303" t="s">
        <v>117</v>
      </c>
      <c r="H10" s="303" t="s">
        <v>117</v>
      </c>
      <c r="I10" s="303" t="s">
        <v>117</v>
      </c>
      <c r="J10" s="303" t="s">
        <v>117</v>
      </c>
      <c r="K10" s="303" t="s">
        <v>117</v>
      </c>
      <c r="L10" s="301" t="s">
        <v>997</v>
      </c>
      <c r="M10" s="295" t="s">
        <v>1001</v>
      </c>
      <c r="N10" s="336" t="s">
        <v>264</v>
      </c>
      <c r="O10" s="336" t="s">
        <v>264</v>
      </c>
      <c r="P10" s="336" t="s">
        <v>318</v>
      </c>
      <c r="Q10" s="301" t="s">
        <v>998</v>
      </c>
      <c r="R10" s="331">
        <v>40213</v>
      </c>
      <c r="S10" s="301" t="s">
        <v>999</v>
      </c>
      <c r="T10" s="346"/>
    </row>
    <row r="11" spans="1:20" s="4" customFormat="1" ht="12.75">
      <c r="A11" s="54"/>
      <c r="B11" s="239"/>
      <c r="C11" s="239"/>
      <c r="D11" s="240"/>
      <c r="E11" s="239"/>
      <c r="F11" s="239"/>
      <c r="G11" s="241"/>
      <c r="H11" s="239"/>
      <c r="I11" s="242"/>
      <c r="J11" s="242"/>
      <c r="K11" s="239"/>
      <c r="L11" s="239"/>
      <c r="M11" s="239"/>
      <c r="N11" s="239"/>
      <c r="O11" s="239"/>
      <c r="P11" s="239"/>
      <c r="Q11" s="239"/>
      <c r="R11" s="239"/>
      <c r="S11" s="239"/>
      <c r="T11" s="239"/>
    </row>
    <row r="12" spans="2:20" ht="86.25" customHeight="1">
      <c r="B12" s="303" t="s">
        <v>757</v>
      </c>
      <c r="C12" s="253">
        <v>40202</v>
      </c>
      <c r="D12" s="249">
        <v>40204</v>
      </c>
      <c r="E12" s="324" t="s">
        <v>980</v>
      </c>
      <c r="F12" s="213" t="s">
        <v>117</v>
      </c>
      <c r="G12" s="250" t="s">
        <v>117</v>
      </c>
      <c r="H12" s="213" t="s">
        <v>117</v>
      </c>
      <c r="I12" s="213" t="s">
        <v>117</v>
      </c>
      <c r="J12" s="213" t="s">
        <v>982</v>
      </c>
      <c r="K12" s="213" t="s">
        <v>207</v>
      </c>
      <c r="L12" s="343" t="s">
        <v>981</v>
      </c>
      <c r="M12" s="344" t="s">
        <v>986</v>
      </c>
      <c r="N12" s="336" t="s">
        <v>284</v>
      </c>
      <c r="O12" s="336" t="s">
        <v>264</v>
      </c>
      <c r="P12" s="336" t="s">
        <v>318</v>
      </c>
      <c r="Q12" s="212" t="s">
        <v>987</v>
      </c>
      <c r="R12" s="253">
        <v>40203</v>
      </c>
      <c r="S12" s="323"/>
      <c r="T12" s="345" t="s">
        <v>265</v>
      </c>
    </row>
    <row r="13" spans="1:20" ht="63.75">
      <c r="A13" s="329"/>
      <c r="B13" s="336" t="s">
        <v>757</v>
      </c>
      <c r="C13" s="337">
        <v>40192</v>
      </c>
      <c r="D13" s="338" t="s">
        <v>117</v>
      </c>
      <c r="E13" s="339" t="s">
        <v>117</v>
      </c>
      <c r="F13" s="340" t="s">
        <v>974</v>
      </c>
      <c r="G13" s="336" t="s">
        <v>973</v>
      </c>
      <c r="H13" s="336">
        <v>52</v>
      </c>
      <c r="I13" s="336" t="s">
        <v>793</v>
      </c>
      <c r="J13" s="336" t="s">
        <v>117</v>
      </c>
      <c r="K13" s="222" t="s">
        <v>167</v>
      </c>
      <c r="L13" s="255" t="s">
        <v>975</v>
      </c>
      <c r="M13" s="344" t="s">
        <v>1002</v>
      </c>
      <c r="N13" s="336" t="s">
        <v>264</v>
      </c>
      <c r="O13" s="336" t="s">
        <v>264</v>
      </c>
      <c r="P13" s="336" t="s">
        <v>318</v>
      </c>
      <c r="Q13" s="341"/>
      <c r="R13" s="337">
        <v>40192</v>
      </c>
      <c r="S13" s="342"/>
      <c r="T13" s="345" t="s">
        <v>265</v>
      </c>
    </row>
    <row r="14" spans="1:20" ht="135">
      <c r="A14" s="106"/>
      <c r="B14" s="330" t="s">
        <v>757</v>
      </c>
      <c r="C14" s="331">
        <v>40184</v>
      </c>
      <c r="D14" s="332">
        <v>40189</v>
      </c>
      <c r="E14" s="333" t="s">
        <v>976</v>
      </c>
      <c r="F14" s="334" t="s">
        <v>117</v>
      </c>
      <c r="G14" s="330" t="s">
        <v>117</v>
      </c>
      <c r="H14" s="330" t="s">
        <v>117</v>
      </c>
      <c r="I14" s="330" t="s">
        <v>117</v>
      </c>
      <c r="J14" s="330" t="s">
        <v>977</v>
      </c>
      <c r="K14" s="49" t="s">
        <v>208</v>
      </c>
      <c r="L14" s="295" t="s">
        <v>979</v>
      </c>
      <c r="M14" s="255" t="s">
        <v>985</v>
      </c>
      <c r="N14" s="330" t="s">
        <v>284</v>
      </c>
      <c r="O14" s="336" t="s">
        <v>264</v>
      </c>
      <c r="P14" s="336" t="s">
        <v>318</v>
      </c>
      <c r="Q14" s="301" t="s">
        <v>978</v>
      </c>
      <c r="R14" s="331">
        <v>40187</v>
      </c>
      <c r="S14" s="335"/>
      <c r="T14" s="345" t="s">
        <v>265</v>
      </c>
    </row>
    <row r="15" spans="1:20" s="4" customFormat="1" ht="12.75">
      <c r="A15" s="54"/>
      <c r="B15" s="239"/>
      <c r="C15" s="239"/>
      <c r="D15" s="240"/>
      <c r="E15" s="256"/>
      <c r="F15" s="239"/>
      <c r="G15" s="241"/>
      <c r="H15" s="239"/>
      <c r="I15" s="242"/>
      <c r="J15" s="242"/>
      <c r="K15" s="239"/>
      <c r="L15" s="256"/>
      <c r="M15" s="239"/>
      <c r="N15" s="239"/>
      <c r="O15" s="239"/>
      <c r="P15" s="239"/>
      <c r="Q15" s="256"/>
      <c r="R15" s="239"/>
      <c r="S15" s="239"/>
      <c r="T15" s="239"/>
    </row>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printOptions/>
  <pageMargins left="0.7" right="0.7" top="0.75" bottom="0.75" header="0.3" footer="0.3"/>
  <pageSetup fitToHeight="1" fitToWidth="1" horizontalDpi="600" verticalDpi="600" orientation="landscape" paperSize="5" scale="35" r:id="rId3"/>
  <legacyDrawing r:id="rId2"/>
</worksheet>
</file>

<file path=xl/worksheets/sheet3.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G8" sqref="G8"/>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347" t="s">
        <v>984</v>
      </c>
      <c r="B1" s="347"/>
      <c r="C1" s="347"/>
      <c r="D1" s="347"/>
      <c r="E1" s="347"/>
      <c r="F1" s="347"/>
      <c r="G1" s="347"/>
    </row>
    <row r="2" spans="1:7" ht="23.25" customHeight="1" thickBot="1">
      <c r="A2" s="77" t="s">
        <v>221</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223</v>
      </c>
      <c r="C4" s="206">
        <f>31*24*60</f>
        <v>44640</v>
      </c>
      <c r="D4" s="206">
        <v>1546</v>
      </c>
      <c r="E4" s="207">
        <f>SUM(C4-D4)</f>
        <v>43094</v>
      </c>
      <c r="F4" s="208">
        <v>0</v>
      </c>
      <c r="G4" s="100">
        <f>(E4-F4)/E4</f>
        <v>1</v>
      </c>
    </row>
    <row r="5" spans="1:7" ht="23.25" customHeight="1" thickBot="1">
      <c r="A5" s="15" t="s">
        <v>127</v>
      </c>
      <c r="B5" s="15" t="s">
        <v>223</v>
      </c>
      <c r="C5" s="206">
        <f>28*24*60</f>
        <v>40320</v>
      </c>
      <c r="D5" s="16">
        <v>1288</v>
      </c>
      <c r="E5" s="207">
        <f>SUM(C5-D5)</f>
        <v>39032</v>
      </c>
      <c r="F5" s="98">
        <v>0</v>
      </c>
      <c r="G5" s="100">
        <f>(E5-F5)/E5</f>
        <v>1</v>
      </c>
    </row>
    <row r="6" spans="1:7" ht="23.25" customHeight="1" thickBot="1">
      <c r="A6" s="15" t="s">
        <v>128</v>
      </c>
      <c r="B6" s="15" t="s">
        <v>223</v>
      </c>
      <c r="C6" s="206">
        <f>31*24*60</f>
        <v>44640</v>
      </c>
      <c r="D6" s="16">
        <v>3208</v>
      </c>
      <c r="E6" s="207">
        <f>SUM(C6-D6)</f>
        <v>41432</v>
      </c>
      <c r="F6" s="98">
        <v>0</v>
      </c>
      <c r="G6" s="100">
        <f>(E6-F6)/E6</f>
        <v>1</v>
      </c>
    </row>
    <row r="7" spans="1:7" ht="23.25" customHeight="1" thickBot="1">
      <c r="A7" s="15" t="s">
        <v>129</v>
      </c>
      <c r="B7" s="15" t="s">
        <v>223</v>
      </c>
      <c r="C7" s="16"/>
      <c r="D7" s="16"/>
      <c r="E7" s="16"/>
      <c r="F7" s="98"/>
      <c r="G7" s="100"/>
    </row>
    <row r="8" spans="1:7" ht="23.25" customHeight="1" thickBot="1">
      <c r="A8" s="15" t="s">
        <v>130</v>
      </c>
      <c r="B8" s="15" t="s">
        <v>223</v>
      </c>
      <c r="C8" s="16"/>
      <c r="D8" s="16"/>
      <c r="E8" s="16"/>
      <c r="F8" s="98"/>
      <c r="G8" s="100"/>
    </row>
    <row r="9" spans="1:7" ht="23.25" customHeight="1" thickBot="1">
      <c r="A9" s="15" t="s">
        <v>131</v>
      </c>
      <c r="B9" s="15" t="s">
        <v>223</v>
      </c>
      <c r="C9" s="16"/>
      <c r="D9" s="16"/>
      <c r="E9" s="16"/>
      <c r="F9" s="15"/>
      <c r="G9" s="100"/>
    </row>
    <row r="10" spans="1:7" ht="23.25" customHeight="1" thickBot="1">
      <c r="A10" s="15" t="s">
        <v>132</v>
      </c>
      <c r="B10" s="15" t="s">
        <v>223</v>
      </c>
      <c r="C10" s="16"/>
      <c r="D10" s="16"/>
      <c r="E10" s="16"/>
      <c r="F10" s="15"/>
      <c r="G10" s="100"/>
    </row>
    <row r="11" spans="1:7" ht="21.75" customHeight="1" thickBot="1">
      <c r="A11" s="15" t="s">
        <v>133</v>
      </c>
      <c r="B11" s="15" t="s">
        <v>223</v>
      </c>
      <c r="C11" s="16"/>
      <c r="D11" s="16"/>
      <c r="E11" s="16"/>
      <c r="F11" s="15"/>
      <c r="G11" s="100"/>
    </row>
    <row r="12" spans="1:7" ht="23.25" customHeight="1" thickBot="1">
      <c r="A12" s="15" t="s">
        <v>134</v>
      </c>
      <c r="B12" s="15" t="s">
        <v>223</v>
      </c>
      <c r="C12" s="16"/>
      <c r="D12" s="16"/>
      <c r="E12" s="16"/>
      <c r="F12" s="98"/>
      <c r="G12" s="100"/>
    </row>
    <row r="13" spans="1:7" ht="23.25" customHeight="1" thickBot="1">
      <c r="A13" s="17" t="s">
        <v>135</v>
      </c>
      <c r="B13" s="15" t="s">
        <v>223</v>
      </c>
      <c r="C13" s="16"/>
      <c r="D13" s="16"/>
      <c r="E13" s="183"/>
      <c r="F13" s="18"/>
      <c r="G13" s="100"/>
    </row>
    <row r="14" spans="1:7" ht="23.25" customHeight="1" thickBot="1">
      <c r="A14" s="17" t="s">
        <v>140</v>
      </c>
      <c r="B14" s="15" t="s">
        <v>223</v>
      </c>
      <c r="C14" s="16"/>
      <c r="D14" s="16"/>
      <c r="E14" s="16"/>
      <c r="F14" s="18"/>
      <c r="G14" s="100"/>
    </row>
    <row r="15" spans="1:7" ht="23.25" customHeight="1" thickBot="1">
      <c r="A15" s="17" t="s">
        <v>141</v>
      </c>
      <c r="B15" s="15" t="s">
        <v>223</v>
      </c>
      <c r="C15" s="18"/>
      <c r="D15" s="16"/>
      <c r="E15" s="183"/>
      <c r="F15" s="204"/>
      <c r="G15" s="100"/>
    </row>
    <row r="16" spans="1:7" ht="23.25" customHeight="1">
      <c r="A16" s="348" t="s">
        <v>222</v>
      </c>
      <c r="B16" s="348" t="s">
        <v>223</v>
      </c>
      <c r="C16" s="350">
        <f>SUM(C4:C15)</f>
        <v>129600</v>
      </c>
      <c r="D16" s="350">
        <f>SUM(D4:D15)</f>
        <v>6042</v>
      </c>
      <c r="E16" s="350">
        <f>SUM(E4:E15)</f>
        <v>123558</v>
      </c>
      <c r="F16" s="350">
        <f>SUM(F4:F15)</f>
        <v>0</v>
      </c>
      <c r="G16" s="352">
        <f>(E16-F16)/E16</f>
        <v>1</v>
      </c>
    </row>
    <row r="17" spans="1:7" ht="23.25" customHeight="1" thickBot="1">
      <c r="A17" s="349"/>
      <c r="B17" s="349"/>
      <c r="C17" s="351"/>
      <c r="D17" s="351"/>
      <c r="E17" s="351"/>
      <c r="F17" s="351"/>
      <c r="G17" s="353"/>
    </row>
    <row r="18" ht="23.25" customHeight="1"/>
    <row r="19" ht="23.25" customHeight="1"/>
    <row r="20" ht="23.25" customHeight="1"/>
    <row r="21" ht="23.25" customHeight="1"/>
    <row r="22" ht="23.25" customHeight="1"/>
  </sheetData>
  <sheetProtection/>
  <mergeCells count="8">
    <mergeCell ref="A1:G1"/>
    <mergeCell ref="A16:A17"/>
    <mergeCell ref="B16:B17"/>
    <mergeCell ref="C16:C17"/>
    <mergeCell ref="D16:D17"/>
    <mergeCell ref="E16:E17"/>
    <mergeCell ref="F16:F17"/>
    <mergeCell ref="G16:G17"/>
  </mergeCells>
  <printOptions/>
  <pageMargins left="0.75" right="0.75" top="1" bottom="1" header="0.5" footer="0.5"/>
  <pageSetup fitToHeight="1" fitToWidth="1"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E9" sqref="E9"/>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354" t="s">
        <v>983</v>
      </c>
      <c r="B1" s="354"/>
      <c r="C1" s="354"/>
      <c r="D1" s="354"/>
      <c r="E1" s="354"/>
      <c r="F1" s="354"/>
      <c r="G1" s="354"/>
    </row>
    <row r="2" ht="23.25" customHeight="1" thickBot="1">
      <c r="A2" s="77" t="s">
        <v>221</v>
      </c>
    </row>
    <row r="3" spans="1:7" ht="22.5" thickBot="1">
      <c r="A3" s="19" t="s">
        <v>136</v>
      </c>
      <c r="B3" s="19" t="s">
        <v>137</v>
      </c>
      <c r="C3" s="19" t="s">
        <v>119</v>
      </c>
      <c r="D3" s="19" t="s">
        <v>122</v>
      </c>
      <c r="E3" s="19" t="s">
        <v>123</v>
      </c>
      <c r="F3" s="96" t="s">
        <v>124</v>
      </c>
      <c r="G3" s="99" t="s">
        <v>125</v>
      </c>
    </row>
    <row r="4" spans="1:7" ht="23.25" customHeight="1" thickBot="1">
      <c r="A4" s="15" t="s">
        <v>328</v>
      </c>
      <c r="B4" s="15" t="s">
        <v>203</v>
      </c>
      <c r="C4" s="206">
        <f>31*24*60</f>
        <v>44640</v>
      </c>
      <c r="D4" s="206">
        <v>1546</v>
      </c>
      <c r="E4" s="207">
        <f>SUM(C4-D4)</f>
        <v>43094</v>
      </c>
      <c r="F4" s="208">
        <v>52</v>
      </c>
      <c r="G4" s="100">
        <f>(E4-F4)/E4</f>
        <v>0.9987933354991414</v>
      </c>
    </row>
    <row r="5" spans="1:7" ht="23.25" customHeight="1" thickBot="1">
      <c r="A5" s="15" t="s">
        <v>127</v>
      </c>
      <c r="B5" s="15" t="s">
        <v>203</v>
      </c>
      <c r="C5" s="206">
        <f>28*24*60</f>
        <v>40320</v>
      </c>
      <c r="D5" s="16">
        <v>1288</v>
      </c>
      <c r="E5" s="207">
        <f>SUM(C5-D5)</f>
        <v>39032</v>
      </c>
      <c r="F5" s="98">
        <v>0</v>
      </c>
      <c r="G5" s="100">
        <f>(E5-F5)/E5</f>
        <v>1</v>
      </c>
    </row>
    <row r="6" spans="1:7" ht="23.25" customHeight="1" thickBot="1">
      <c r="A6" s="15" t="s">
        <v>128</v>
      </c>
      <c r="B6" s="15" t="s">
        <v>203</v>
      </c>
      <c r="C6" s="206">
        <f>31*24*60</f>
        <v>44640</v>
      </c>
      <c r="D6" s="16">
        <v>3208</v>
      </c>
      <c r="E6" s="207">
        <f>SUM(C6-D6)</f>
        <v>41432</v>
      </c>
      <c r="F6" s="98">
        <v>103</v>
      </c>
      <c r="G6" s="100">
        <f>(E6-F6)/E6</f>
        <v>0.9975139988414752</v>
      </c>
    </row>
    <row r="7" spans="1:7" ht="23.25" customHeight="1" thickBot="1">
      <c r="A7" s="15" t="s">
        <v>129</v>
      </c>
      <c r="B7" s="15" t="s">
        <v>203</v>
      </c>
      <c r="C7" s="206"/>
      <c r="D7" s="16"/>
      <c r="E7" s="16"/>
      <c r="F7" s="98"/>
      <c r="G7" s="100"/>
    </row>
    <row r="8" spans="1:7" ht="23.25" customHeight="1" thickBot="1">
      <c r="A8" s="15" t="s">
        <v>130</v>
      </c>
      <c r="B8" s="15" t="s">
        <v>203</v>
      </c>
      <c r="C8" s="16"/>
      <c r="D8" s="16"/>
      <c r="E8" s="16"/>
      <c r="F8" s="98"/>
      <c r="G8" s="100"/>
    </row>
    <row r="9" spans="1:7" ht="23.25" customHeight="1" thickBot="1">
      <c r="A9" s="15" t="s">
        <v>131</v>
      </c>
      <c r="B9" s="15" t="s">
        <v>203</v>
      </c>
      <c r="C9" s="16"/>
      <c r="D9" s="16"/>
      <c r="E9" s="16"/>
      <c r="F9" s="15"/>
      <c r="G9" s="100"/>
    </row>
    <row r="10" spans="1:7" ht="23.25" customHeight="1" thickBot="1">
      <c r="A10" s="15" t="s">
        <v>132</v>
      </c>
      <c r="B10" s="15" t="s">
        <v>203</v>
      </c>
      <c r="C10" s="16"/>
      <c r="D10" s="16"/>
      <c r="E10" s="16"/>
      <c r="F10" s="15"/>
      <c r="G10" s="100"/>
    </row>
    <row r="11" spans="1:7" ht="23.25" customHeight="1" thickBot="1">
      <c r="A11" s="15" t="s">
        <v>133</v>
      </c>
      <c r="B11" s="15" t="s">
        <v>203</v>
      </c>
      <c r="C11" s="16"/>
      <c r="D11" s="16"/>
      <c r="E11" s="16"/>
      <c r="F11" s="15"/>
      <c r="G11" s="100"/>
    </row>
    <row r="12" spans="1:7" ht="23.25" customHeight="1" thickBot="1">
      <c r="A12" s="15" t="s">
        <v>134</v>
      </c>
      <c r="B12" s="15" t="s">
        <v>203</v>
      </c>
      <c r="C12" s="16"/>
      <c r="D12" s="16"/>
      <c r="E12" s="16"/>
      <c r="F12" s="98"/>
      <c r="G12" s="100"/>
    </row>
    <row r="13" spans="1:7" ht="23.25" customHeight="1" thickBot="1">
      <c r="A13" s="17" t="s">
        <v>135</v>
      </c>
      <c r="B13" s="15" t="s">
        <v>203</v>
      </c>
      <c r="C13" s="16"/>
      <c r="D13" s="16"/>
      <c r="E13" s="183"/>
      <c r="F13" s="18"/>
      <c r="G13" s="100"/>
    </row>
    <row r="14" spans="1:7" ht="23.25" customHeight="1" thickBot="1">
      <c r="A14" s="17" t="s">
        <v>140</v>
      </c>
      <c r="B14" s="15" t="s">
        <v>203</v>
      </c>
      <c r="C14" s="16"/>
      <c r="D14" s="16"/>
      <c r="E14" s="183"/>
      <c r="F14" s="18"/>
      <c r="G14" s="100"/>
    </row>
    <row r="15" spans="1:7" ht="23.25" customHeight="1" thickBot="1">
      <c r="A15" s="17" t="s">
        <v>141</v>
      </c>
      <c r="B15" s="15" t="s">
        <v>203</v>
      </c>
      <c r="C15" s="18"/>
      <c r="D15" s="16"/>
      <c r="E15" s="183"/>
      <c r="F15" s="204"/>
      <c r="G15" s="100"/>
    </row>
    <row r="16" spans="1:7" ht="23.25" customHeight="1">
      <c r="A16" s="348" t="s">
        <v>222</v>
      </c>
      <c r="B16" s="348" t="s">
        <v>203</v>
      </c>
      <c r="C16" s="350">
        <f>SUM(C4:C15)</f>
        <v>129600</v>
      </c>
      <c r="D16" s="350">
        <f>SUM(D4:D15)</f>
        <v>6042</v>
      </c>
      <c r="E16" s="350">
        <f>SUM(E4:E15)</f>
        <v>123558</v>
      </c>
      <c r="F16" s="350">
        <f>SUM(F4:F15)</f>
        <v>155</v>
      </c>
      <c r="G16" s="352">
        <f>(E16-F16)/E16</f>
        <v>0.9987455284158048</v>
      </c>
    </row>
    <row r="17" spans="1:7" ht="23.25" customHeight="1" thickBot="1">
      <c r="A17" s="349"/>
      <c r="B17" s="349"/>
      <c r="C17" s="351"/>
      <c r="D17" s="351"/>
      <c r="E17" s="351"/>
      <c r="F17" s="351"/>
      <c r="G17" s="353"/>
    </row>
  </sheetData>
  <sheetProtection/>
  <mergeCells count="8">
    <mergeCell ref="A1:G1"/>
    <mergeCell ref="A16:A17"/>
    <mergeCell ref="B16:B17"/>
    <mergeCell ref="C16:C17"/>
    <mergeCell ref="D16:D17"/>
    <mergeCell ref="E16:E17"/>
    <mergeCell ref="F16:F17"/>
    <mergeCell ref="G16:G17"/>
  </mergeCells>
  <printOptions/>
  <pageMargins left="0.75" right="0.75" top="1" bottom="1" header="0.5" footer="0.5"/>
  <pageSetup fitToHeight="1" fitToWidth="1" horizontalDpi="600" verticalDpi="600" orientation="landscape" r:id="rId1"/>
</worksheet>
</file>

<file path=xl/worksheets/sheet5.xml><?xml version="1.0" encoding="utf-8"?>
<worksheet xmlns="http://schemas.openxmlformats.org/spreadsheetml/2006/main" xmlns:r="http://schemas.openxmlformats.org/officeDocument/2006/relationships">
  <sheetPr>
    <tabColor indexed="18"/>
    <pageSetUpPr fitToPage="1"/>
  </sheetPr>
  <dimension ref="A1:G23"/>
  <sheetViews>
    <sheetView zoomScale="85" zoomScaleNormal="85" zoomScalePageLayoutView="0" workbookViewId="0" topLeftCell="A1">
      <selection activeCell="C15" sqref="C15"/>
    </sheetView>
  </sheetViews>
  <sheetFormatPr defaultColWidth="0" defaultRowHeight="12.75" zeroHeight="1"/>
  <cols>
    <col min="1" max="1" width="1.1484375" style="0" customWidth="1"/>
    <col min="2" max="2" width="35.7109375" style="0" customWidth="1"/>
    <col min="3" max="3" width="12.57421875" style="25" customWidth="1"/>
    <col min="4" max="4" width="1.1484375" style="0" customWidth="1"/>
    <col min="5" max="5" width="28.8515625" style="0" customWidth="1"/>
    <col min="6" max="6" width="12.7109375" style="0" customWidth="1"/>
    <col min="7" max="7" width="1.1484375" style="0" customWidth="1"/>
    <col min="8" max="16384" width="0" style="0" hidden="1" customWidth="1"/>
  </cols>
  <sheetData>
    <row r="1" ht="23.25">
      <c r="B1" s="6" t="s">
        <v>228</v>
      </c>
    </row>
    <row r="2" spans="2:7" ht="23.25">
      <c r="B2" s="6" t="s">
        <v>230</v>
      </c>
      <c r="D2" s="28"/>
      <c r="G2" s="28"/>
    </row>
    <row r="3" spans="2:7" ht="19.5" thickBot="1">
      <c r="B3" s="93" t="s">
        <v>237</v>
      </c>
      <c r="D3" s="29"/>
      <c r="F3" s="25"/>
      <c r="G3" s="34"/>
    </row>
    <row r="4" spans="2:7" ht="19.5" thickBot="1">
      <c r="B4" s="93"/>
      <c r="D4" s="34"/>
      <c r="F4" s="25"/>
      <c r="G4" s="29"/>
    </row>
    <row r="5" spans="2:7" ht="24" thickBot="1">
      <c r="B5" s="355" t="s">
        <v>230</v>
      </c>
      <c r="C5" s="356"/>
      <c r="D5" s="356"/>
      <c r="E5" s="356"/>
      <c r="F5" s="356"/>
      <c r="G5" s="53"/>
    </row>
    <row r="6" spans="2:7" ht="14.25" customHeight="1">
      <c r="B6" s="105" t="s">
        <v>476</v>
      </c>
      <c r="C6" s="27"/>
      <c r="D6" s="53"/>
      <c r="E6" s="27"/>
      <c r="F6" s="27"/>
      <c r="G6" s="53"/>
    </row>
    <row r="7" spans="2:7" ht="12.75">
      <c r="B7" s="30"/>
      <c r="C7" s="27"/>
      <c r="D7" s="53"/>
      <c r="E7" s="31"/>
      <c r="F7" s="27"/>
      <c r="G7" s="53"/>
    </row>
    <row r="8" spans="1:7" ht="23.25">
      <c r="A8" s="46"/>
      <c r="B8" s="45" t="s">
        <v>231</v>
      </c>
      <c r="C8" s="27"/>
      <c r="D8" s="53"/>
      <c r="E8" s="45" t="s">
        <v>232</v>
      </c>
      <c r="F8" s="27"/>
      <c r="G8" s="53"/>
    </row>
    <row r="9" spans="2:7" ht="25.5">
      <c r="B9" s="32" t="s">
        <v>112</v>
      </c>
      <c r="C9" s="26" t="s">
        <v>199</v>
      </c>
      <c r="D9" s="53"/>
      <c r="E9" s="23" t="s">
        <v>192</v>
      </c>
      <c r="F9" s="26" t="s">
        <v>199</v>
      </c>
      <c r="G9" s="53"/>
    </row>
    <row r="10" spans="2:7" ht="12.75">
      <c r="B10" s="50"/>
      <c r="C10" s="48"/>
      <c r="D10" s="53"/>
      <c r="E10" s="47"/>
      <c r="F10" s="48"/>
      <c r="G10" s="53"/>
    </row>
    <row r="11" spans="2:7" ht="12.75">
      <c r="B11" s="33" t="s">
        <v>229</v>
      </c>
      <c r="C11" s="49">
        <f>'2009 Ext Rpt Monthly Summary'!C31</f>
        <v>8</v>
      </c>
      <c r="D11" s="53"/>
      <c r="E11" s="24" t="s">
        <v>207</v>
      </c>
      <c r="F11" s="49">
        <v>2</v>
      </c>
      <c r="G11" s="53"/>
    </row>
    <row r="12" spans="2:7" ht="12.75">
      <c r="B12" s="33"/>
      <c r="C12" s="64"/>
      <c r="D12" s="53"/>
      <c r="E12" s="24"/>
      <c r="F12" s="49"/>
      <c r="G12" s="53"/>
    </row>
    <row r="13" spans="2:7" ht="12.75">
      <c r="B13" s="33" t="s">
        <v>198</v>
      </c>
      <c r="C13" s="64">
        <f>'2009 Ext Rpt Monthly Summary'!D31</f>
        <v>2</v>
      </c>
      <c r="D13" s="53"/>
      <c r="E13" s="24" t="s">
        <v>208</v>
      </c>
      <c r="F13" s="49">
        <f>'2009 Ext Rpt Monthly Summary'!L31</f>
        <v>8</v>
      </c>
      <c r="G13" s="53"/>
    </row>
    <row r="14" spans="2:7" ht="12.75">
      <c r="B14" s="33"/>
      <c r="C14" s="64"/>
      <c r="D14" s="53"/>
      <c r="E14" s="24"/>
      <c r="F14" s="49"/>
      <c r="G14" s="53"/>
    </row>
    <row r="15" spans="2:7" ht="12.75">
      <c r="B15" s="33" t="s">
        <v>219</v>
      </c>
      <c r="C15" s="64">
        <v>10</v>
      </c>
      <c r="D15" s="53"/>
      <c r="E15" s="24" t="s">
        <v>209</v>
      </c>
      <c r="F15" s="49">
        <f>'2009 Ext Rpt Monthly Summary'!M31</f>
        <v>1</v>
      </c>
      <c r="G15" s="53"/>
    </row>
    <row r="16" spans="2:7" ht="12.75">
      <c r="B16" s="33"/>
      <c r="C16" s="64"/>
      <c r="D16" s="53"/>
      <c r="E16" s="24"/>
      <c r="F16" s="49"/>
      <c r="G16" s="53"/>
    </row>
    <row r="17" spans="2:7" ht="12.75">
      <c r="B17" s="33" t="s">
        <v>142</v>
      </c>
      <c r="C17" s="64">
        <f>'2009 Ext Rpt Monthly Summary'!F31</f>
        <v>0</v>
      </c>
      <c r="D17" s="53"/>
      <c r="E17" s="24" t="s">
        <v>167</v>
      </c>
      <c r="F17" s="49">
        <f>'2009 Ext Rpt Monthly Summary'!N31</f>
        <v>15</v>
      </c>
      <c r="G17" s="53"/>
    </row>
    <row r="18" spans="2:7" ht="12.75">
      <c r="B18" s="33"/>
      <c r="D18" s="53"/>
      <c r="E18" s="24"/>
      <c r="F18" s="49"/>
      <c r="G18" s="53"/>
    </row>
    <row r="19" spans="2:7" ht="12.75">
      <c r="B19" s="33" t="s">
        <v>242</v>
      </c>
      <c r="C19" s="64">
        <f>'2009 Ext Rpt Monthly Summary'!G31</f>
        <v>2</v>
      </c>
      <c r="D19" s="53"/>
      <c r="E19" s="24" t="s">
        <v>145</v>
      </c>
      <c r="F19" s="49">
        <f>'2009 Ext Rpt Monthly Summary'!O31</f>
        <v>0</v>
      </c>
      <c r="G19" s="53"/>
    </row>
    <row r="20" spans="2:7" ht="12.75">
      <c r="B20" s="33"/>
      <c r="D20" s="53"/>
      <c r="E20" s="24"/>
      <c r="F20" s="49"/>
      <c r="G20" s="53"/>
    </row>
    <row r="21" spans="2:7" ht="12.75">
      <c r="B21" s="33" t="s">
        <v>145</v>
      </c>
      <c r="C21" s="49">
        <f>'2009 Ext Rpt Monthly Summary'!H31</f>
        <v>2</v>
      </c>
      <c r="D21" s="53"/>
      <c r="E21" s="24"/>
      <c r="F21" s="49"/>
      <c r="G21" s="53"/>
    </row>
    <row r="22" spans="2:7" ht="12.75">
      <c r="B22" s="33"/>
      <c r="C22" s="49"/>
      <c r="D22" s="53"/>
      <c r="E22" s="24"/>
      <c r="F22" s="49"/>
      <c r="G22" s="53"/>
    </row>
    <row r="23" spans="2:7" ht="6.75" customHeight="1">
      <c r="B23" s="51"/>
      <c r="C23" s="51"/>
      <c r="D23" s="51"/>
      <c r="E23" s="14"/>
      <c r="F23" s="51"/>
      <c r="G23" s="51"/>
    </row>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sheetData>
  <sheetProtection/>
  <mergeCells count="1">
    <mergeCell ref="B5:F5"/>
  </mergeCells>
  <printOptions/>
  <pageMargins left="0.75" right="0.75" top="1" bottom="1" header="0.5" footer="0.5"/>
  <pageSetup fitToHeight="1" fitToWidth="1" horizontalDpi="600" verticalDpi="600" orientation="portrait" scale="97" r:id="rId1"/>
</worksheet>
</file>

<file path=xl/worksheets/sheet6.xml><?xml version="1.0" encoding="utf-8"?>
<worksheet xmlns="http://schemas.openxmlformats.org/spreadsheetml/2006/main" xmlns:r="http://schemas.openxmlformats.org/officeDocument/2006/relationships">
  <sheetPr>
    <tabColor indexed="12"/>
  </sheetPr>
  <dimension ref="B1:Q65"/>
  <sheetViews>
    <sheetView zoomScale="75" zoomScaleNormal="75" zoomScalePageLayoutView="0" workbookViewId="0" topLeftCell="A1">
      <selection activeCell="E24" sqref="E24"/>
    </sheetView>
  </sheetViews>
  <sheetFormatPr defaultColWidth="0" defaultRowHeight="12.75" zeroHeight="1"/>
  <cols>
    <col min="1" max="1" width="1.7109375" style="0" customWidth="1"/>
    <col min="2" max="2" width="11.421875" style="0" bestFit="1" customWidth="1"/>
    <col min="3" max="6" width="4.8515625" style="0" bestFit="1" customWidth="1"/>
    <col min="7" max="7" width="4.8515625" style="0" customWidth="1"/>
    <col min="8" max="8" width="4.8515625" style="0" bestFit="1" customWidth="1"/>
    <col min="9" max="9" width="6.421875" style="0" customWidth="1"/>
    <col min="10" max="10" width="1.1484375" style="0" customWidth="1"/>
    <col min="11" max="13" width="4.8515625" style="0" bestFit="1" customWidth="1"/>
    <col min="14" max="16" width="4.8515625" style="0" customWidth="1"/>
    <col min="17" max="17" width="1.1484375" style="0" customWidth="1"/>
    <col min="18" max="16384" width="0" style="0" hidden="1" customWidth="1"/>
  </cols>
  <sheetData>
    <row r="1" ht="23.25">
      <c r="B1" s="6" t="s">
        <v>228</v>
      </c>
    </row>
    <row r="2" ht="23.25">
      <c r="B2" s="6" t="s">
        <v>230</v>
      </c>
    </row>
    <row r="3" ht="18.75">
      <c r="B3" s="93" t="s">
        <v>236</v>
      </c>
    </row>
    <row r="4" ht="13.5" thickBot="1"/>
    <row r="5" spans="3:17" ht="18.75" thickBot="1">
      <c r="C5" s="357" t="s">
        <v>231</v>
      </c>
      <c r="D5" s="356"/>
      <c r="E5" s="356"/>
      <c r="F5" s="356"/>
      <c r="G5" s="356"/>
      <c r="H5" s="356"/>
      <c r="I5" s="358"/>
      <c r="J5" s="60"/>
      <c r="K5" s="357" t="s">
        <v>232</v>
      </c>
      <c r="L5" s="356"/>
      <c r="M5" s="356"/>
      <c r="N5" s="356"/>
      <c r="O5" s="356"/>
      <c r="P5" s="358"/>
      <c r="Q5" s="60"/>
    </row>
    <row r="6" spans="2:17" ht="119.25" thickBot="1">
      <c r="B6" s="57">
        <v>2009</v>
      </c>
      <c r="C6" s="58" t="s">
        <v>229</v>
      </c>
      <c r="D6" s="58" t="s">
        <v>198</v>
      </c>
      <c r="E6" s="58" t="s">
        <v>197</v>
      </c>
      <c r="F6" s="58" t="s">
        <v>142</v>
      </c>
      <c r="G6" s="58" t="s">
        <v>243</v>
      </c>
      <c r="H6" s="58" t="s">
        <v>145</v>
      </c>
      <c r="I6" s="58"/>
      <c r="J6" s="60"/>
      <c r="K6" s="58" t="s">
        <v>207</v>
      </c>
      <c r="L6" s="58" t="s">
        <v>208</v>
      </c>
      <c r="M6" s="58" t="s">
        <v>209</v>
      </c>
      <c r="N6" s="58" t="s">
        <v>167</v>
      </c>
      <c r="O6" s="58" t="s">
        <v>145</v>
      </c>
      <c r="P6" s="58"/>
      <c r="Q6" s="60"/>
    </row>
    <row r="7" spans="2:17" ht="15" thickBot="1">
      <c r="B7" s="65" t="s">
        <v>126</v>
      </c>
      <c r="C7" s="66">
        <v>4</v>
      </c>
      <c r="D7" s="66">
        <v>1</v>
      </c>
      <c r="E7" s="66">
        <v>1</v>
      </c>
      <c r="F7" s="66"/>
      <c r="G7" s="66">
        <v>1</v>
      </c>
      <c r="H7" s="66">
        <v>1</v>
      </c>
      <c r="I7" s="66"/>
      <c r="J7" s="59"/>
      <c r="K7" s="66">
        <v>1</v>
      </c>
      <c r="L7" s="66">
        <v>5</v>
      </c>
      <c r="M7" s="66"/>
      <c r="N7" s="66">
        <v>2</v>
      </c>
      <c r="O7" s="66"/>
      <c r="P7" s="66"/>
      <c r="Q7" s="59"/>
    </row>
    <row r="8" spans="2:17" ht="14.25">
      <c r="B8" s="68"/>
      <c r="C8" s="69"/>
      <c r="D8" s="69"/>
      <c r="E8" s="69"/>
      <c r="F8" s="69"/>
      <c r="G8" s="69"/>
      <c r="H8" s="69"/>
      <c r="I8" s="69"/>
      <c r="J8" s="67"/>
      <c r="K8" s="69"/>
      <c r="L8" s="69"/>
      <c r="M8" s="69"/>
      <c r="N8" s="69"/>
      <c r="O8" s="69"/>
      <c r="P8" s="69"/>
      <c r="Q8" s="67"/>
    </row>
    <row r="9" spans="2:17" ht="14.25">
      <c r="B9" s="68" t="s">
        <v>127</v>
      </c>
      <c r="C9" s="69">
        <v>1</v>
      </c>
      <c r="D9" s="69">
        <v>1</v>
      </c>
      <c r="E9" s="69">
        <v>1</v>
      </c>
      <c r="F9" s="69"/>
      <c r="G9" s="69"/>
      <c r="H9" s="69">
        <v>1</v>
      </c>
      <c r="I9" s="69"/>
      <c r="J9" s="70"/>
      <c r="K9" s="69"/>
      <c r="L9" s="69"/>
      <c r="M9" s="69">
        <v>1</v>
      </c>
      <c r="N9" s="69">
        <v>3</v>
      </c>
      <c r="O9" s="69"/>
      <c r="P9" s="69"/>
      <c r="Q9" s="70"/>
    </row>
    <row r="10" spans="2:17" ht="14.25">
      <c r="B10" s="68"/>
      <c r="C10" s="69"/>
      <c r="D10" s="69"/>
      <c r="E10" s="69"/>
      <c r="F10" s="69"/>
      <c r="G10" s="69"/>
      <c r="H10" s="69"/>
      <c r="I10" s="69"/>
      <c r="J10" s="70"/>
      <c r="K10" s="69"/>
      <c r="L10" s="69"/>
      <c r="M10" s="69"/>
      <c r="N10" s="69"/>
      <c r="O10" s="69"/>
      <c r="P10" s="69"/>
      <c r="Q10" s="70"/>
    </row>
    <row r="11" spans="2:17" ht="14.25">
      <c r="B11" s="68" t="s">
        <v>128</v>
      </c>
      <c r="C11" s="69">
        <v>2</v>
      </c>
      <c r="D11" s="69"/>
      <c r="E11" s="69"/>
      <c r="F11" s="69"/>
      <c r="G11" s="69"/>
      <c r="H11" s="69"/>
      <c r="I11" s="69"/>
      <c r="J11" s="70"/>
      <c r="K11" s="69"/>
      <c r="L11" s="69"/>
      <c r="M11" s="69"/>
      <c r="N11" s="69">
        <v>2</v>
      </c>
      <c r="O11" s="69"/>
      <c r="P11" s="69"/>
      <c r="Q11" s="70"/>
    </row>
    <row r="12" spans="2:17" ht="14.25">
      <c r="B12" s="68"/>
      <c r="C12" s="69"/>
      <c r="D12" s="69"/>
      <c r="E12" s="69"/>
      <c r="F12" s="69"/>
      <c r="G12" s="69"/>
      <c r="H12" s="69"/>
      <c r="I12" s="69"/>
      <c r="J12" s="70"/>
      <c r="K12" s="69"/>
      <c r="L12" s="69"/>
      <c r="M12" s="69"/>
      <c r="N12" s="69"/>
      <c r="O12" s="69"/>
      <c r="P12" s="69"/>
      <c r="Q12" s="70"/>
    </row>
    <row r="13" spans="2:17" ht="14.25">
      <c r="B13" s="68" t="s">
        <v>129</v>
      </c>
      <c r="C13" s="69"/>
      <c r="D13" s="69"/>
      <c r="E13" s="69">
        <v>1</v>
      </c>
      <c r="F13" s="69"/>
      <c r="G13" s="69">
        <v>1</v>
      </c>
      <c r="H13" s="69"/>
      <c r="I13" s="69"/>
      <c r="J13" s="70"/>
      <c r="K13" s="69"/>
      <c r="L13" s="69">
        <v>1</v>
      </c>
      <c r="M13" s="69"/>
      <c r="N13" s="69">
        <v>1</v>
      </c>
      <c r="O13" s="69"/>
      <c r="P13" s="69"/>
      <c r="Q13" s="70"/>
    </row>
    <row r="14" spans="2:17" ht="14.25">
      <c r="B14" s="68"/>
      <c r="C14" s="69"/>
      <c r="D14" s="69"/>
      <c r="E14" s="69"/>
      <c r="F14" s="69"/>
      <c r="G14" s="69"/>
      <c r="H14" s="69"/>
      <c r="I14" s="69"/>
      <c r="J14" s="70"/>
      <c r="K14" s="69"/>
      <c r="L14" s="69"/>
      <c r="M14" s="69"/>
      <c r="N14" s="69"/>
      <c r="O14" s="69"/>
      <c r="P14" s="69"/>
      <c r="Q14" s="70"/>
    </row>
    <row r="15" spans="2:17" ht="14.25">
      <c r="B15" s="68" t="s">
        <v>130</v>
      </c>
      <c r="C15" s="69"/>
      <c r="D15" s="69"/>
      <c r="E15" s="69"/>
      <c r="F15" s="69"/>
      <c r="G15" s="69"/>
      <c r="H15" s="69"/>
      <c r="I15" s="69"/>
      <c r="J15" s="70"/>
      <c r="K15" s="69"/>
      <c r="L15" s="69">
        <v>1</v>
      </c>
      <c r="M15" s="69"/>
      <c r="N15" s="69"/>
      <c r="O15" s="69"/>
      <c r="P15" s="69"/>
      <c r="Q15" s="70"/>
    </row>
    <row r="16" spans="2:17" ht="14.25">
      <c r="B16" s="68"/>
      <c r="C16" s="69"/>
      <c r="D16" s="69"/>
      <c r="E16" s="69"/>
      <c r="F16" s="69"/>
      <c r="G16" s="69"/>
      <c r="H16" s="69"/>
      <c r="I16" s="69"/>
      <c r="J16" s="70"/>
      <c r="K16" s="69"/>
      <c r="L16" s="69"/>
      <c r="M16" s="69"/>
      <c r="N16" s="69"/>
      <c r="O16" s="69"/>
      <c r="P16" s="69"/>
      <c r="Q16" s="70"/>
    </row>
    <row r="17" spans="2:17" ht="14.25">
      <c r="B17" s="68" t="s">
        <v>131</v>
      </c>
      <c r="C17" s="69"/>
      <c r="D17" s="69"/>
      <c r="E17" s="69"/>
      <c r="F17" s="69"/>
      <c r="G17" s="69"/>
      <c r="H17" s="69"/>
      <c r="I17" s="69"/>
      <c r="J17" s="70"/>
      <c r="K17" s="69"/>
      <c r="L17" s="69">
        <v>1</v>
      </c>
      <c r="M17" s="69"/>
      <c r="N17" s="69">
        <v>1</v>
      </c>
      <c r="O17" s="69"/>
      <c r="P17" s="69"/>
      <c r="Q17" s="70"/>
    </row>
    <row r="18" spans="2:17" ht="14.25">
      <c r="B18" s="68"/>
      <c r="C18" s="69"/>
      <c r="D18" s="69"/>
      <c r="E18" s="69"/>
      <c r="F18" s="69"/>
      <c r="G18" s="69"/>
      <c r="H18" s="69"/>
      <c r="I18" s="69"/>
      <c r="J18" s="70"/>
      <c r="K18" s="69"/>
      <c r="L18" s="69"/>
      <c r="M18" s="69"/>
      <c r="N18" s="69"/>
      <c r="O18" s="69"/>
      <c r="P18" s="69"/>
      <c r="Q18" s="70"/>
    </row>
    <row r="19" spans="2:17" ht="14.25">
      <c r="B19" s="68" t="s">
        <v>132</v>
      </c>
      <c r="C19" s="69"/>
      <c r="D19" s="69"/>
      <c r="E19" s="69">
        <v>1</v>
      </c>
      <c r="F19" s="69"/>
      <c r="G19" s="69"/>
      <c r="H19" s="69"/>
      <c r="I19" s="69"/>
      <c r="J19" s="70"/>
      <c r="K19" s="69"/>
      <c r="L19" s="69"/>
      <c r="M19" s="69"/>
      <c r="N19" s="69"/>
      <c r="O19" s="69"/>
      <c r="P19" s="69"/>
      <c r="Q19" s="70"/>
    </row>
    <row r="20" spans="2:17" ht="14.25">
      <c r="B20" s="68"/>
      <c r="C20" s="69"/>
      <c r="D20" s="69"/>
      <c r="E20" s="69"/>
      <c r="F20" s="69"/>
      <c r="G20" s="69"/>
      <c r="H20" s="69"/>
      <c r="I20" s="69"/>
      <c r="J20" s="70"/>
      <c r="K20" s="69"/>
      <c r="L20" s="69"/>
      <c r="M20" s="69"/>
      <c r="N20" s="69"/>
      <c r="O20" s="69"/>
      <c r="P20" s="69"/>
      <c r="Q20" s="70"/>
    </row>
    <row r="21" spans="2:17" ht="14.25">
      <c r="B21" s="68" t="s">
        <v>133</v>
      </c>
      <c r="C21" s="69"/>
      <c r="D21" s="69"/>
      <c r="E21" s="69">
        <v>3</v>
      </c>
      <c r="F21" s="69"/>
      <c r="G21" s="69"/>
      <c r="H21" s="69"/>
      <c r="I21" s="69"/>
      <c r="J21" s="70"/>
      <c r="K21" s="69"/>
      <c r="L21" s="69"/>
      <c r="M21" s="69"/>
      <c r="N21" s="69">
        <v>3</v>
      </c>
      <c r="O21" s="69"/>
      <c r="P21" s="69"/>
      <c r="Q21" s="70"/>
    </row>
    <row r="22" spans="2:17" ht="14.25">
      <c r="B22" s="68"/>
      <c r="C22" s="69"/>
      <c r="D22" s="69"/>
      <c r="E22" s="69"/>
      <c r="F22" s="69"/>
      <c r="G22" s="69"/>
      <c r="H22" s="69"/>
      <c r="I22" s="69"/>
      <c r="J22" s="70"/>
      <c r="K22" s="69"/>
      <c r="L22" s="69"/>
      <c r="M22" s="69"/>
      <c r="N22" s="69"/>
      <c r="O22" s="69"/>
      <c r="P22" s="69"/>
      <c r="Q22" s="70"/>
    </row>
    <row r="23" spans="2:17" ht="14.25">
      <c r="B23" s="68" t="s">
        <v>134</v>
      </c>
      <c r="C23" s="69">
        <v>1</v>
      </c>
      <c r="D23" s="69"/>
      <c r="E23" s="69">
        <v>2</v>
      </c>
      <c r="F23" s="69"/>
      <c r="G23" s="69"/>
      <c r="H23" s="69"/>
      <c r="I23" s="69"/>
      <c r="J23" s="70"/>
      <c r="K23" s="69"/>
      <c r="L23" s="69"/>
      <c r="M23" s="69"/>
      <c r="N23" s="69">
        <v>3</v>
      </c>
      <c r="O23" s="69"/>
      <c r="P23" s="69"/>
      <c r="Q23" s="70"/>
    </row>
    <row r="24" spans="2:17" ht="14.25">
      <c r="B24" s="68"/>
      <c r="C24" s="69"/>
      <c r="D24" s="69"/>
      <c r="E24" s="69"/>
      <c r="F24" s="69"/>
      <c r="G24" s="69"/>
      <c r="H24" s="69"/>
      <c r="I24" s="69"/>
      <c r="J24" s="70"/>
      <c r="K24" s="69"/>
      <c r="L24" s="69"/>
      <c r="M24" s="69"/>
      <c r="N24" s="69"/>
      <c r="O24" s="69"/>
      <c r="P24" s="69"/>
      <c r="Q24" s="70"/>
    </row>
    <row r="25" spans="2:17" ht="14.25">
      <c r="B25" s="68" t="s">
        <v>135</v>
      </c>
      <c r="C25" s="69"/>
      <c r="D25" s="69"/>
      <c r="E25" s="69"/>
      <c r="F25" s="69"/>
      <c r="G25" s="69"/>
      <c r="H25" s="69"/>
      <c r="I25" s="69"/>
      <c r="J25" s="70"/>
      <c r="K25" s="69"/>
      <c r="L25" s="69"/>
      <c r="M25" s="69"/>
      <c r="N25" s="69"/>
      <c r="O25" s="69"/>
      <c r="P25" s="69"/>
      <c r="Q25" s="70"/>
    </row>
    <row r="26" spans="2:17" ht="14.25">
      <c r="B26" s="68"/>
      <c r="C26" s="69"/>
      <c r="D26" s="69"/>
      <c r="E26" s="69"/>
      <c r="F26" s="69"/>
      <c r="G26" s="69"/>
      <c r="H26" s="69"/>
      <c r="I26" s="69"/>
      <c r="J26" s="70"/>
      <c r="K26" s="69"/>
      <c r="L26" s="69"/>
      <c r="M26" s="69"/>
      <c r="N26" s="69"/>
      <c r="O26" s="69"/>
      <c r="P26" s="69"/>
      <c r="Q26" s="70"/>
    </row>
    <row r="27" spans="2:17" ht="14.25">
      <c r="B27" s="68" t="s">
        <v>140</v>
      </c>
      <c r="C27" s="69"/>
      <c r="D27" s="69"/>
      <c r="E27" s="69"/>
      <c r="F27" s="69"/>
      <c r="G27" s="69"/>
      <c r="H27" s="69"/>
      <c r="I27" s="69"/>
      <c r="J27" s="70"/>
      <c r="K27" s="69"/>
      <c r="L27" s="69"/>
      <c r="M27" s="69"/>
      <c r="N27" s="69"/>
      <c r="O27" s="69"/>
      <c r="P27" s="69"/>
      <c r="Q27" s="70"/>
    </row>
    <row r="28" spans="2:17" ht="14.25">
      <c r="B28" s="68"/>
      <c r="C28" s="69"/>
      <c r="D28" s="69"/>
      <c r="E28" s="69"/>
      <c r="F28" s="69"/>
      <c r="G28" s="69"/>
      <c r="H28" s="69"/>
      <c r="I28" s="69"/>
      <c r="J28" s="70"/>
      <c r="K28" s="69"/>
      <c r="L28" s="69"/>
      <c r="M28" s="69"/>
      <c r="N28" s="69"/>
      <c r="O28" s="69"/>
      <c r="P28" s="69"/>
      <c r="Q28" s="70"/>
    </row>
    <row r="29" spans="2:17" ht="15" thickBot="1">
      <c r="B29" s="71" t="s">
        <v>141</v>
      </c>
      <c r="C29" s="72"/>
      <c r="D29" s="72"/>
      <c r="E29" s="72"/>
      <c r="F29" s="72"/>
      <c r="G29" s="72"/>
      <c r="H29" s="72"/>
      <c r="I29" s="72"/>
      <c r="J29" s="107"/>
      <c r="K29" s="72"/>
      <c r="L29" s="72"/>
      <c r="M29" s="72"/>
      <c r="N29" s="72"/>
      <c r="O29" s="72"/>
      <c r="P29" s="72"/>
      <c r="Q29" s="107"/>
    </row>
    <row r="30" spans="2:17" ht="14.25">
      <c r="B30" s="116"/>
      <c r="C30" s="115"/>
      <c r="D30" s="115"/>
      <c r="E30" s="115"/>
      <c r="F30" s="115"/>
      <c r="G30" s="115"/>
      <c r="H30" s="115"/>
      <c r="I30" s="115"/>
      <c r="J30" s="107"/>
      <c r="K30" s="115"/>
      <c r="L30" s="115"/>
      <c r="M30" s="115"/>
      <c r="N30" s="115"/>
      <c r="O30" s="115"/>
      <c r="P30" s="115"/>
      <c r="Q30" s="107"/>
    </row>
    <row r="31" spans="2:17" ht="14.25">
      <c r="B31" s="68" t="s">
        <v>312</v>
      </c>
      <c r="C31" s="69">
        <f aca="true" t="shared" si="0" ref="C31:H31">SUM(C7:C30)</f>
        <v>8</v>
      </c>
      <c r="D31" s="69">
        <f t="shared" si="0"/>
        <v>2</v>
      </c>
      <c r="E31" s="69">
        <f t="shared" si="0"/>
        <v>9</v>
      </c>
      <c r="F31" s="69">
        <f t="shared" si="0"/>
        <v>0</v>
      </c>
      <c r="G31" s="69">
        <f t="shared" si="0"/>
        <v>2</v>
      </c>
      <c r="H31" s="69">
        <f t="shared" si="0"/>
        <v>2</v>
      </c>
      <c r="I31" s="69"/>
      <c r="J31" s="70"/>
      <c r="K31" s="69">
        <f>SUM(K7:K30)</f>
        <v>1</v>
      </c>
      <c r="L31" s="69">
        <f>SUM(L7:L30)</f>
        <v>8</v>
      </c>
      <c r="M31" s="69">
        <f>SUM(M7:M30)</f>
        <v>1</v>
      </c>
      <c r="N31" s="69">
        <f>SUM(N7:N30)</f>
        <v>15</v>
      </c>
      <c r="O31" s="69">
        <f>SUM(O7:O30)</f>
        <v>0</v>
      </c>
      <c r="P31" s="69"/>
      <c r="Q31" s="70"/>
    </row>
    <row r="32" spans="2:17" ht="6.75" customHeight="1">
      <c r="B32" s="51"/>
      <c r="C32" s="51"/>
      <c r="D32" s="51"/>
      <c r="E32" s="14"/>
      <c r="F32" s="51"/>
      <c r="G32" s="51"/>
      <c r="H32" s="51"/>
      <c r="I32" s="51"/>
      <c r="J32" s="51"/>
      <c r="K32" s="14"/>
      <c r="L32" s="51"/>
      <c r="M32" s="51"/>
      <c r="N32" s="51"/>
      <c r="O32" s="51"/>
      <c r="P32" s="51"/>
      <c r="Q32" s="51"/>
    </row>
    <row r="33" spans="9:17" ht="12.75" hidden="1">
      <c r="I33" s="29"/>
      <c r="J33" s="106"/>
      <c r="Q33" s="106"/>
    </row>
    <row r="34" spans="9:17" ht="12.75" hidden="1">
      <c r="I34" s="29"/>
      <c r="J34" s="106"/>
      <c r="Q34" s="106"/>
    </row>
    <row r="35" spans="9:17" ht="12.75" hidden="1">
      <c r="I35" s="29"/>
      <c r="J35" s="106"/>
      <c r="Q35" s="106"/>
    </row>
    <row r="36" spans="9:17" ht="18" hidden="1">
      <c r="I36" s="29"/>
      <c r="J36" s="109"/>
      <c r="Q36" s="109"/>
    </row>
    <row r="37" spans="9:17" ht="12.75" hidden="1">
      <c r="I37" s="29"/>
      <c r="J37" s="110"/>
      <c r="Q37" s="110"/>
    </row>
    <row r="38" spans="9:17" ht="14.25" hidden="1">
      <c r="I38" s="29"/>
      <c r="J38" s="108"/>
      <c r="Q38" s="108"/>
    </row>
    <row r="39" spans="9:17" ht="14.25" hidden="1">
      <c r="I39" s="29"/>
      <c r="J39" s="108"/>
      <c r="Q39" s="108"/>
    </row>
    <row r="40" spans="9:17" ht="14.25" hidden="1">
      <c r="I40" s="29"/>
      <c r="J40" s="108"/>
      <c r="Q40" s="108"/>
    </row>
    <row r="41" spans="9:17" ht="14.25" hidden="1">
      <c r="I41" s="29"/>
      <c r="J41" s="108"/>
      <c r="Q41" s="108"/>
    </row>
    <row r="42" spans="9:17" ht="14.25" hidden="1">
      <c r="I42" s="29"/>
      <c r="J42" s="108"/>
      <c r="Q42" s="108"/>
    </row>
    <row r="43" spans="9:17" ht="14.25" hidden="1">
      <c r="I43" s="29"/>
      <c r="J43" s="108"/>
      <c r="Q43" s="108"/>
    </row>
    <row r="44" spans="9:17" ht="14.25" hidden="1">
      <c r="I44" s="29"/>
      <c r="J44" s="108"/>
      <c r="Q44" s="108"/>
    </row>
    <row r="45" spans="9:17" ht="14.25" hidden="1">
      <c r="I45" s="29"/>
      <c r="J45" s="108"/>
      <c r="Q45" s="108"/>
    </row>
    <row r="46" spans="9:17" ht="14.25" hidden="1">
      <c r="I46" s="29"/>
      <c r="J46" s="108"/>
      <c r="Q46" s="108"/>
    </row>
    <row r="47" spans="9:17" ht="14.25" hidden="1">
      <c r="I47" s="29"/>
      <c r="J47" s="108"/>
      <c r="Q47" s="108"/>
    </row>
    <row r="48" spans="9:17" ht="14.25" hidden="1">
      <c r="I48" s="29"/>
      <c r="J48" s="108"/>
      <c r="Q48" s="108"/>
    </row>
    <row r="49" spans="9:17" ht="14.25" hidden="1">
      <c r="I49" s="29"/>
      <c r="J49" s="108"/>
      <c r="Q49" s="108"/>
    </row>
    <row r="50" spans="9:17" ht="14.25" hidden="1">
      <c r="I50" s="29"/>
      <c r="J50" s="108"/>
      <c r="Q50" s="108"/>
    </row>
    <row r="51" spans="9:17" ht="14.25" hidden="1">
      <c r="I51" s="29"/>
      <c r="J51" s="108"/>
      <c r="Q51" s="108"/>
    </row>
    <row r="52" spans="9:17" ht="14.25" hidden="1">
      <c r="I52" s="29"/>
      <c r="J52" s="108"/>
      <c r="Q52" s="108"/>
    </row>
    <row r="53" spans="9:17" ht="14.25" hidden="1">
      <c r="I53" s="29"/>
      <c r="J53" s="108"/>
      <c r="Q53" s="108"/>
    </row>
    <row r="54" spans="9:17" ht="14.25" hidden="1">
      <c r="I54" s="29"/>
      <c r="J54" s="108"/>
      <c r="Q54" s="108"/>
    </row>
    <row r="55" spans="9:17" ht="14.25" hidden="1">
      <c r="I55" s="29"/>
      <c r="J55" s="108"/>
      <c r="Q55" s="108"/>
    </row>
    <row r="56" spans="9:17" ht="14.25" hidden="1">
      <c r="I56" s="29"/>
      <c r="J56" s="108"/>
      <c r="Q56" s="108"/>
    </row>
    <row r="57" spans="9:17" ht="14.25" hidden="1">
      <c r="I57" s="29"/>
      <c r="J57" s="108"/>
      <c r="Q57" s="108"/>
    </row>
    <row r="58" spans="9:17" ht="14.25" hidden="1">
      <c r="I58" s="29"/>
      <c r="J58" s="108"/>
      <c r="Q58" s="108"/>
    </row>
    <row r="59" spans="9:17" ht="14.25" hidden="1">
      <c r="I59" s="29"/>
      <c r="J59" s="108"/>
      <c r="Q59" s="108"/>
    </row>
    <row r="60" spans="9:17" ht="14.25" hidden="1">
      <c r="I60" s="29"/>
      <c r="J60" s="108"/>
      <c r="Q60" s="108"/>
    </row>
    <row r="61" spans="9:17" ht="12.75" hidden="1">
      <c r="I61" s="29"/>
      <c r="J61" s="29"/>
      <c r="Q61" s="29"/>
    </row>
    <row r="62" spans="9:17" ht="12.75" hidden="1">
      <c r="I62" s="29"/>
      <c r="J62" s="29"/>
      <c r="Q62" s="29"/>
    </row>
    <row r="63" spans="9:17" ht="12.75" hidden="1">
      <c r="I63" s="29"/>
      <c r="J63" s="29"/>
      <c r="Q63" s="29"/>
    </row>
    <row r="64" spans="9:17" ht="12.75" hidden="1">
      <c r="I64" s="29"/>
      <c r="J64" s="29"/>
      <c r="Q64" s="29"/>
    </row>
    <row r="65" spans="9:17" ht="12.75" hidden="1">
      <c r="I65" s="29"/>
      <c r="J65" s="29"/>
      <c r="Q65" s="29"/>
    </row>
  </sheetData>
  <sheetProtection/>
  <mergeCells count="2">
    <mergeCell ref="C5:I5"/>
    <mergeCell ref="K5:P5"/>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indexed="15"/>
    <pageSetUpPr fitToPage="1"/>
  </sheetPr>
  <dimension ref="A1:U50"/>
  <sheetViews>
    <sheetView zoomScale="65" zoomScaleNormal="65" zoomScalePageLayoutView="0" workbookViewId="0" topLeftCell="D4">
      <selection activeCell="L47" sqref="L47"/>
    </sheetView>
  </sheetViews>
  <sheetFormatPr defaultColWidth="0" defaultRowHeight="12.75"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0.8515625" style="0" customWidth="1"/>
    <col min="9" max="9" width="19.140625" style="0" customWidth="1"/>
    <col min="10" max="10" width="23.7109375" style="0" customWidth="1"/>
    <col min="11" max="11" width="28.421875" style="0" customWidth="1"/>
    <col min="12" max="12" width="61.8515625" style="92" customWidth="1"/>
    <col min="13" max="13" width="37.71093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228</v>
      </c>
      <c r="C1" s="6"/>
      <c r="D1" s="195"/>
      <c r="E1" s="4"/>
      <c r="G1" s="187"/>
      <c r="I1" s="7"/>
      <c r="J1" s="7"/>
      <c r="K1" s="4"/>
      <c r="L1" s="261"/>
      <c r="M1" s="7"/>
      <c r="N1" s="7"/>
      <c r="O1" s="61"/>
      <c r="P1" s="61"/>
      <c r="R1" s="9"/>
      <c r="T1" s="4"/>
    </row>
    <row r="2" spans="1:20" s="3" customFormat="1" ht="23.25">
      <c r="A2" s="55"/>
      <c r="B2" s="6" t="s">
        <v>235</v>
      </c>
      <c r="C2" s="6"/>
      <c r="D2" s="195"/>
      <c r="E2" s="4"/>
      <c r="G2" s="187"/>
      <c r="I2" s="7"/>
      <c r="J2" s="7"/>
      <c r="K2" s="117"/>
      <c r="L2" s="261"/>
      <c r="M2" s="7"/>
      <c r="N2" s="7"/>
      <c r="O2" s="61"/>
      <c r="P2" s="61"/>
      <c r="R2" s="9"/>
      <c r="T2" s="4"/>
    </row>
    <row r="3" spans="1:20" s="3" customFormat="1" ht="18.75">
      <c r="A3" s="55"/>
      <c r="B3" s="93" t="s">
        <v>234</v>
      </c>
      <c r="C3" s="5"/>
      <c r="D3" s="195"/>
      <c r="E3" s="4"/>
      <c r="G3" s="187"/>
      <c r="I3" s="7"/>
      <c r="J3" s="7"/>
      <c r="K3" s="4"/>
      <c r="L3" s="261"/>
      <c r="M3" s="7"/>
      <c r="N3" s="7"/>
      <c r="O3" s="61"/>
      <c r="P3" s="61"/>
      <c r="Q3" s="4"/>
      <c r="R3" s="9"/>
      <c r="T3" s="4"/>
    </row>
    <row r="4" spans="1:20" s="4" customFormat="1" ht="51">
      <c r="A4" s="54"/>
      <c r="B4" s="218" t="s">
        <v>136</v>
      </c>
      <c r="C4" s="218" t="s">
        <v>110</v>
      </c>
      <c r="D4" s="219" t="s">
        <v>313</v>
      </c>
      <c r="E4" s="218" t="s">
        <v>147</v>
      </c>
      <c r="F4" s="218" t="s">
        <v>113</v>
      </c>
      <c r="G4" s="220" t="s">
        <v>114</v>
      </c>
      <c r="H4" s="218" t="s">
        <v>116</v>
      </c>
      <c r="I4" s="221" t="s">
        <v>191</v>
      </c>
      <c r="J4" s="221" t="s">
        <v>246</v>
      </c>
      <c r="K4" s="218" t="s">
        <v>319</v>
      </c>
      <c r="L4" s="218" t="s">
        <v>111</v>
      </c>
      <c r="M4" s="218" t="s">
        <v>112</v>
      </c>
      <c r="N4" s="218" t="s">
        <v>233</v>
      </c>
      <c r="O4" s="218" t="s">
        <v>316</v>
      </c>
      <c r="P4" s="218" t="s">
        <v>317</v>
      </c>
      <c r="Q4" s="218" t="s">
        <v>115</v>
      </c>
      <c r="R4" s="218" t="s">
        <v>118</v>
      </c>
      <c r="S4" s="218" t="s">
        <v>109</v>
      </c>
      <c r="T4" s="218" t="s">
        <v>148</v>
      </c>
    </row>
    <row r="5" spans="1:20" ht="60">
      <c r="A5" s="329"/>
      <c r="B5" s="303" t="s">
        <v>120</v>
      </c>
      <c r="C5" s="253">
        <v>40154</v>
      </c>
      <c r="D5" s="249">
        <v>40155</v>
      </c>
      <c r="E5" s="324" t="s">
        <v>960</v>
      </c>
      <c r="F5" s="303" t="s">
        <v>117</v>
      </c>
      <c r="G5" s="303" t="s">
        <v>117</v>
      </c>
      <c r="H5" s="303" t="s">
        <v>117</v>
      </c>
      <c r="I5" s="303" t="s">
        <v>117</v>
      </c>
      <c r="J5" s="303" t="s">
        <v>969</v>
      </c>
      <c r="K5" s="213" t="s">
        <v>207</v>
      </c>
      <c r="L5" s="325" t="s">
        <v>968</v>
      </c>
      <c r="M5" s="325" t="s">
        <v>961</v>
      </c>
      <c r="N5" s="303" t="s">
        <v>264</v>
      </c>
      <c r="O5" s="214"/>
      <c r="P5" s="303" t="s">
        <v>318</v>
      </c>
      <c r="Q5" s="325" t="s">
        <v>962</v>
      </c>
      <c r="R5" s="323"/>
      <c r="S5" s="323"/>
      <c r="T5" s="312" t="s">
        <v>265</v>
      </c>
    </row>
    <row r="6" spans="1:21" s="213" customFormat="1" ht="105">
      <c r="A6" s="329"/>
      <c r="B6" s="303" t="s">
        <v>120</v>
      </c>
      <c r="C6" s="253">
        <v>40155</v>
      </c>
      <c r="D6" s="249">
        <v>40155</v>
      </c>
      <c r="E6" s="324" t="s">
        <v>959</v>
      </c>
      <c r="F6" s="303" t="s">
        <v>117</v>
      </c>
      <c r="G6" s="303" t="s">
        <v>117</v>
      </c>
      <c r="H6" s="303" t="s">
        <v>117</v>
      </c>
      <c r="I6" s="303" t="s">
        <v>117</v>
      </c>
      <c r="J6" s="12" t="s">
        <v>966</v>
      </c>
      <c r="K6" s="303" t="s">
        <v>207</v>
      </c>
      <c r="L6" s="325" t="s">
        <v>963</v>
      </c>
      <c r="M6" s="325"/>
      <c r="N6" s="303" t="s">
        <v>284</v>
      </c>
      <c r="P6" s="303" t="s">
        <v>318</v>
      </c>
      <c r="Q6" s="325" t="s">
        <v>964</v>
      </c>
      <c r="S6" s="325" t="s">
        <v>965</v>
      </c>
      <c r="T6" s="312" t="s">
        <v>265</v>
      </c>
      <c r="U6" s="328"/>
    </row>
    <row r="7" spans="1:21" s="213" customFormat="1" ht="51">
      <c r="A7" s="329"/>
      <c r="B7" s="303" t="s">
        <v>120</v>
      </c>
      <c r="C7" s="253">
        <v>40157</v>
      </c>
      <c r="D7" s="249">
        <v>40157</v>
      </c>
      <c r="E7" s="324" t="s">
        <v>954</v>
      </c>
      <c r="F7" s="303" t="s">
        <v>957</v>
      </c>
      <c r="G7" s="322" t="s">
        <v>956</v>
      </c>
      <c r="H7" s="213">
        <v>311</v>
      </c>
      <c r="I7" s="303" t="s">
        <v>958</v>
      </c>
      <c r="J7" s="303" t="s">
        <v>117</v>
      </c>
      <c r="K7" s="303" t="s">
        <v>167</v>
      </c>
      <c r="L7" s="300" t="s">
        <v>955</v>
      </c>
      <c r="M7" s="12" t="s">
        <v>971</v>
      </c>
      <c r="N7" s="303" t="s">
        <v>264</v>
      </c>
      <c r="P7" s="303" t="s">
        <v>318</v>
      </c>
      <c r="Q7" s="12" t="s">
        <v>972</v>
      </c>
      <c r="S7" s="12" t="s">
        <v>970</v>
      </c>
      <c r="T7" s="312" t="s">
        <v>265</v>
      </c>
      <c r="U7" s="328"/>
    </row>
    <row r="8" spans="1:21" s="213" customFormat="1" ht="45">
      <c r="A8" s="329"/>
      <c r="B8" s="213" t="s">
        <v>120</v>
      </c>
      <c r="C8" s="303" t="s">
        <v>117</v>
      </c>
      <c r="D8" s="249">
        <v>40162</v>
      </c>
      <c r="E8" s="324" t="s">
        <v>947</v>
      </c>
      <c r="F8" s="303" t="s">
        <v>117</v>
      </c>
      <c r="G8" s="303" t="s">
        <v>117</v>
      </c>
      <c r="H8" s="303" t="s">
        <v>117</v>
      </c>
      <c r="I8" s="303" t="s">
        <v>117</v>
      </c>
      <c r="J8" s="213" t="s">
        <v>967</v>
      </c>
      <c r="K8" s="303" t="s">
        <v>208</v>
      </c>
      <c r="L8" s="325" t="s">
        <v>948</v>
      </c>
      <c r="M8" s="325" t="s">
        <v>949</v>
      </c>
      <c r="N8" s="303" t="s">
        <v>264</v>
      </c>
      <c r="P8" s="303" t="s">
        <v>318</v>
      </c>
      <c r="T8" s="312" t="s">
        <v>265</v>
      </c>
      <c r="U8" s="328"/>
    </row>
    <row r="9" spans="1:21" s="213" customFormat="1" ht="30">
      <c r="A9" s="329"/>
      <c r="B9" s="303" t="s">
        <v>120</v>
      </c>
      <c r="C9" s="253">
        <v>40149</v>
      </c>
      <c r="D9" s="326" t="s">
        <v>117</v>
      </c>
      <c r="E9" s="303" t="s">
        <v>117</v>
      </c>
      <c r="F9" s="303" t="s">
        <v>950</v>
      </c>
      <c r="G9" s="322" t="s">
        <v>951</v>
      </c>
      <c r="H9" s="213">
        <v>0</v>
      </c>
      <c r="I9" s="303" t="s">
        <v>793</v>
      </c>
      <c r="J9" s="303" t="s">
        <v>117</v>
      </c>
      <c r="K9" s="303" t="s">
        <v>167</v>
      </c>
      <c r="L9" s="303" t="s">
        <v>953</v>
      </c>
      <c r="M9" s="303" t="s">
        <v>936</v>
      </c>
      <c r="N9" s="303" t="s">
        <v>264</v>
      </c>
      <c r="P9" s="303" t="s">
        <v>318</v>
      </c>
      <c r="Q9" s="327" t="s">
        <v>952</v>
      </c>
      <c r="T9" s="312" t="s">
        <v>265</v>
      </c>
      <c r="U9" s="328"/>
    </row>
    <row r="10" spans="1:20" s="4" customFormat="1" ht="12.75">
      <c r="A10" s="54"/>
      <c r="B10" s="239"/>
      <c r="C10" s="239"/>
      <c r="D10" s="240"/>
      <c r="E10" s="256"/>
      <c r="F10" s="239"/>
      <c r="G10" s="241"/>
      <c r="H10" s="239"/>
      <c r="I10" s="242"/>
      <c r="J10" s="242"/>
      <c r="K10" s="239"/>
      <c r="L10" s="256"/>
      <c r="M10" s="239"/>
      <c r="N10" s="239"/>
      <c r="O10" s="239"/>
      <c r="P10" s="239"/>
      <c r="Q10" s="256"/>
      <c r="R10" s="239"/>
      <c r="S10" s="239"/>
      <c r="T10" s="239"/>
    </row>
    <row r="11" spans="1:20" s="25" customFormat="1" ht="105">
      <c r="A11" s="248"/>
      <c r="B11" s="303" t="s">
        <v>374</v>
      </c>
      <c r="C11" s="253">
        <v>40118</v>
      </c>
      <c r="D11" s="249">
        <v>40129</v>
      </c>
      <c r="E11" s="35" t="s">
        <v>943</v>
      </c>
      <c r="F11" s="303" t="s">
        <v>117</v>
      </c>
      <c r="G11" s="322" t="s">
        <v>117</v>
      </c>
      <c r="H11" s="303" t="s">
        <v>117</v>
      </c>
      <c r="I11" s="303" t="s">
        <v>117</v>
      </c>
      <c r="J11" s="303" t="s">
        <v>707</v>
      </c>
      <c r="K11" s="303" t="s">
        <v>209</v>
      </c>
      <c r="L11" s="301" t="s">
        <v>944</v>
      </c>
      <c r="M11" s="213"/>
      <c r="N11" s="303" t="s">
        <v>264</v>
      </c>
      <c r="O11" s="213"/>
      <c r="P11" s="303" t="s">
        <v>318</v>
      </c>
      <c r="Q11" s="301" t="s">
        <v>945</v>
      </c>
      <c r="R11" s="213"/>
      <c r="S11" s="12" t="s">
        <v>946</v>
      </c>
      <c r="T11" s="312" t="s">
        <v>265</v>
      </c>
    </row>
    <row r="12" spans="1:20" s="4" customFormat="1" ht="12.75">
      <c r="A12" s="54"/>
      <c r="B12" s="239"/>
      <c r="C12" s="239"/>
      <c r="D12" s="240"/>
      <c r="E12" s="239"/>
      <c r="F12" s="239"/>
      <c r="G12" s="241"/>
      <c r="H12" s="239"/>
      <c r="I12" s="242"/>
      <c r="J12" s="242"/>
      <c r="K12" s="239"/>
      <c r="L12" s="256"/>
      <c r="M12" s="239"/>
      <c r="N12" s="239"/>
      <c r="O12" s="239"/>
      <c r="P12" s="239"/>
      <c r="Q12" s="239"/>
      <c r="R12" s="239"/>
      <c r="S12" s="239"/>
      <c r="T12" s="239"/>
    </row>
    <row r="13" spans="2:20" ht="30">
      <c r="B13" s="48" t="s">
        <v>266</v>
      </c>
      <c r="C13" s="307">
        <v>40098</v>
      </c>
      <c r="D13" s="308">
        <v>40098</v>
      </c>
      <c r="E13" s="309" t="s">
        <v>934</v>
      </c>
      <c r="F13" s="310">
        <v>0.4895833333333333</v>
      </c>
      <c r="G13" s="310">
        <v>0.5361111111111111</v>
      </c>
      <c r="H13" s="48">
        <v>67</v>
      </c>
      <c r="I13" s="311" t="s">
        <v>793</v>
      </c>
      <c r="J13" s="303" t="s">
        <v>117</v>
      </c>
      <c r="K13" s="311" t="s">
        <v>167</v>
      </c>
      <c r="L13" s="301" t="s">
        <v>935</v>
      </c>
      <c r="M13" s="311" t="s">
        <v>936</v>
      </c>
      <c r="N13" s="311" t="s">
        <v>264</v>
      </c>
      <c r="O13" s="48"/>
      <c r="P13" s="311" t="s">
        <v>318</v>
      </c>
      <c r="Q13" s="311" t="s">
        <v>937</v>
      </c>
      <c r="R13" s="307">
        <v>40098</v>
      </c>
      <c r="S13" s="48"/>
      <c r="T13" s="312" t="s">
        <v>265</v>
      </c>
    </row>
    <row r="14" spans="2:20" ht="218.25" customHeight="1">
      <c r="B14" s="314" t="s">
        <v>266</v>
      </c>
      <c r="C14" s="315">
        <v>40088</v>
      </c>
      <c r="D14" s="316">
        <v>40088</v>
      </c>
      <c r="E14" s="317" t="s">
        <v>938</v>
      </c>
      <c r="F14" s="318" t="s">
        <v>117</v>
      </c>
      <c r="G14" s="318" t="s">
        <v>117</v>
      </c>
      <c r="H14" s="319" t="s">
        <v>117</v>
      </c>
      <c r="I14" s="319" t="s">
        <v>117</v>
      </c>
      <c r="J14" s="320" t="s">
        <v>939</v>
      </c>
      <c r="K14" s="319" t="s">
        <v>209</v>
      </c>
      <c r="L14" s="313" t="s">
        <v>941</v>
      </c>
      <c r="M14" s="313" t="s">
        <v>942</v>
      </c>
      <c r="N14" s="319" t="s">
        <v>264</v>
      </c>
      <c r="O14" s="314"/>
      <c r="P14" s="319" t="s">
        <v>318</v>
      </c>
      <c r="Q14" s="313" t="s">
        <v>940</v>
      </c>
      <c r="R14" s="315">
        <v>40088</v>
      </c>
      <c r="S14" s="314"/>
      <c r="T14" s="321" t="s">
        <v>265</v>
      </c>
    </row>
    <row r="15" spans="1:20" s="4" customFormat="1" ht="12.75">
      <c r="A15" s="54"/>
      <c r="B15" s="256"/>
      <c r="C15" s="256"/>
      <c r="D15" s="281"/>
      <c r="E15" s="256"/>
      <c r="F15" s="256"/>
      <c r="G15" s="282"/>
      <c r="H15" s="256"/>
      <c r="I15" s="257"/>
      <c r="J15" s="257"/>
      <c r="K15" s="256"/>
      <c r="L15" s="256"/>
      <c r="M15" s="256"/>
      <c r="N15" s="256"/>
      <c r="O15" s="256"/>
      <c r="P15" s="256"/>
      <c r="Q15" s="256"/>
      <c r="R15" s="256"/>
      <c r="S15" s="256"/>
      <c r="T15" s="256"/>
    </row>
    <row r="16" spans="1:20" s="213" customFormat="1" ht="62.25" customHeight="1">
      <c r="A16" s="258"/>
      <c r="B16" s="259" t="s">
        <v>773</v>
      </c>
      <c r="C16" s="253">
        <v>40085</v>
      </c>
      <c r="D16" s="304">
        <v>40085</v>
      </c>
      <c r="E16" s="305" t="s">
        <v>927</v>
      </c>
      <c r="F16" s="303" t="s">
        <v>928</v>
      </c>
      <c r="G16" s="303" t="s">
        <v>929</v>
      </c>
      <c r="H16" s="213">
        <v>35</v>
      </c>
      <c r="I16" s="303" t="s">
        <v>204</v>
      </c>
      <c r="J16" s="306" t="s">
        <v>117</v>
      </c>
      <c r="K16" s="303" t="s">
        <v>167</v>
      </c>
      <c r="L16" s="12" t="s">
        <v>933</v>
      </c>
      <c r="M16" s="164" t="s">
        <v>930</v>
      </c>
      <c r="N16" s="259" t="s">
        <v>264</v>
      </c>
      <c r="P16" s="259" t="s">
        <v>318</v>
      </c>
      <c r="Q16" s="164" t="s">
        <v>931</v>
      </c>
      <c r="R16" s="253">
        <v>40085</v>
      </c>
      <c r="S16" s="164" t="s">
        <v>932</v>
      </c>
      <c r="T16" s="278" t="s">
        <v>265</v>
      </c>
    </row>
    <row r="17" spans="1:20" s="213" customFormat="1" ht="105">
      <c r="A17" s="258"/>
      <c r="B17" s="259" t="s">
        <v>773</v>
      </c>
      <c r="C17" s="253">
        <v>40067</v>
      </c>
      <c r="D17" s="249">
        <v>40069</v>
      </c>
      <c r="E17" s="302" t="s">
        <v>926</v>
      </c>
      <c r="F17" s="259" t="s">
        <v>442</v>
      </c>
      <c r="G17" s="286" t="s">
        <v>920</v>
      </c>
      <c r="H17" s="213">
        <v>382</v>
      </c>
      <c r="I17" s="303" t="s">
        <v>793</v>
      </c>
      <c r="J17" s="259" t="s">
        <v>117</v>
      </c>
      <c r="K17" s="259" t="s">
        <v>167</v>
      </c>
      <c r="L17" s="280" t="s">
        <v>919</v>
      </c>
      <c r="M17" s="301" t="s">
        <v>921</v>
      </c>
      <c r="N17" s="259" t="s">
        <v>264</v>
      </c>
      <c r="P17" s="259" t="s">
        <v>318</v>
      </c>
      <c r="Q17" s="295" t="s">
        <v>922</v>
      </c>
      <c r="R17" s="253">
        <v>40074</v>
      </c>
      <c r="S17" s="295" t="s">
        <v>924</v>
      </c>
      <c r="T17" s="278" t="s">
        <v>265</v>
      </c>
    </row>
    <row r="18" spans="1:20" s="213" customFormat="1" ht="75">
      <c r="A18" s="258"/>
      <c r="B18" s="259" t="s">
        <v>773</v>
      </c>
      <c r="C18" s="253">
        <v>40058</v>
      </c>
      <c r="D18" s="249">
        <v>40058</v>
      </c>
      <c r="E18" s="302" t="s">
        <v>925</v>
      </c>
      <c r="F18" s="259" t="s">
        <v>915</v>
      </c>
      <c r="G18" s="286" t="s">
        <v>916</v>
      </c>
      <c r="H18" s="213">
        <v>69</v>
      </c>
      <c r="I18" s="303" t="s">
        <v>204</v>
      </c>
      <c r="J18" s="259" t="s">
        <v>117</v>
      </c>
      <c r="K18" s="259" t="s">
        <v>167</v>
      </c>
      <c r="L18" s="295" t="s">
        <v>917</v>
      </c>
      <c r="M18" s="295" t="s">
        <v>918</v>
      </c>
      <c r="N18" s="259" t="s">
        <v>264</v>
      </c>
      <c r="P18" s="259" t="s">
        <v>318</v>
      </c>
      <c r="Q18" s="295" t="s">
        <v>923</v>
      </c>
      <c r="R18" s="253">
        <v>40058</v>
      </c>
      <c r="T18" s="278" t="s">
        <v>265</v>
      </c>
    </row>
    <row r="19" spans="1:20" s="4" customFormat="1" ht="12.75">
      <c r="A19" s="54"/>
      <c r="B19" s="256"/>
      <c r="C19" s="256"/>
      <c r="D19" s="281"/>
      <c r="E19" s="256"/>
      <c r="F19" s="256"/>
      <c r="G19" s="282"/>
      <c r="H19" s="256"/>
      <c r="I19" s="257"/>
      <c r="J19" s="257"/>
      <c r="K19" s="256"/>
      <c r="L19" s="256"/>
      <c r="M19" s="256"/>
      <c r="N19" s="256"/>
      <c r="O19" s="256"/>
      <c r="P19" s="256"/>
      <c r="Q19" s="256"/>
      <c r="R19" s="256"/>
      <c r="S19" s="256"/>
      <c r="T19" s="256"/>
    </row>
    <row r="20" spans="1:20" s="25" customFormat="1" ht="75">
      <c r="A20" s="258"/>
      <c r="B20" s="259" t="s">
        <v>70</v>
      </c>
      <c r="C20" s="253">
        <v>40035</v>
      </c>
      <c r="D20" s="249">
        <v>40035</v>
      </c>
      <c r="E20" s="297" t="s">
        <v>904</v>
      </c>
      <c r="F20" s="259" t="s">
        <v>898</v>
      </c>
      <c r="G20" s="286" t="s">
        <v>899</v>
      </c>
      <c r="H20" s="213">
        <v>435</v>
      </c>
      <c r="I20" s="259" t="s">
        <v>204</v>
      </c>
      <c r="J20" s="259" t="s">
        <v>117</v>
      </c>
      <c r="K20" s="259" t="s">
        <v>167</v>
      </c>
      <c r="L20" s="295" t="s">
        <v>902</v>
      </c>
      <c r="M20" s="295" t="s">
        <v>908</v>
      </c>
      <c r="N20" s="213" t="s">
        <v>264</v>
      </c>
      <c r="O20" s="213"/>
      <c r="P20" s="213" t="s">
        <v>318</v>
      </c>
      <c r="Q20" s="295" t="s">
        <v>909</v>
      </c>
      <c r="R20" s="213" t="s">
        <v>117</v>
      </c>
      <c r="S20" s="213"/>
      <c r="T20" s="278" t="s">
        <v>265</v>
      </c>
    </row>
    <row r="21" spans="1:20" s="25" customFormat="1" ht="87.75" customHeight="1">
      <c r="A21" s="258"/>
      <c r="B21" s="259" t="s">
        <v>70</v>
      </c>
      <c r="C21" s="253">
        <v>40034</v>
      </c>
      <c r="D21" s="249">
        <v>40034</v>
      </c>
      <c r="E21" s="213" t="s">
        <v>903</v>
      </c>
      <c r="F21" s="259" t="s">
        <v>900</v>
      </c>
      <c r="G21" s="286" t="s">
        <v>901</v>
      </c>
      <c r="H21" s="213">
        <v>271</v>
      </c>
      <c r="I21" s="300" t="s">
        <v>911</v>
      </c>
      <c r="J21" s="259" t="s">
        <v>117</v>
      </c>
      <c r="K21" s="259" t="s">
        <v>167</v>
      </c>
      <c r="L21" s="298" t="s">
        <v>907</v>
      </c>
      <c r="M21" s="171" t="s">
        <v>906</v>
      </c>
      <c r="N21" s="213" t="s">
        <v>264</v>
      </c>
      <c r="O21" s="213"/>
      <c r="P21" s="213" t="s">
        <v>318</v>
      </c>
      <c r="Q21" s="295" t="s">
        <v>910</v>
      </c>
      <c r="R21" s="253" t="s">
        <v>117</v>
      </c>
      <c r="S21" s="11"/>
      <c r="T21" s="278" t="s">
        <v>265</v>
      </c>
    </row>
    <row r="22" spans="1:20" s="25" customFormat="1" ht="63.75">
      <c r="A22" s="258"/>
      <c r="B22" s="213" t="s">
        <v>70</v>
      </c>
      <c r="C22" s="253">
        <v>40027</v>
      </c>
      <c r="D22" s="249">
        <v>40027</v>
      </c>
      <c r="E22" s="213" t="s">
        <v>896</v>
      </c>
      <c r="F22" s="259" t="s">
        <v>912</v>
      </c>
      <c r="G22" s="286" t="s">
        <v>913</v>
      </c>
      <c r="H22" s="213">
        <v>72</v>
      </c>
      <c r="I22" s="299" t="s">
        <v>911</v>
      </c>
      <c r="J22" s="213" t="s">
        <v>117</v>
      </c>
      <c r="K22" s="213" t="s">
        <v>167</v>
      </c>
      <c r="L22" s="296" t="s">
        <v>905</v>
      </c>
      <c r="M22" s="171" t="s">
        <v>897</v>
      </c>
      <c r="N22" s="259" t="s">
        <v>264</v>
      </c>
      <c r="O22" s="213"/>
      <c r="P22" s="259" t="s">
        <v>318</v>
      </c>
      <c r="Q22" s="259"/>
      <c r="R22" s="253" t="s">
        <v>117</v>
      </c>
      <c r="S22" s="11"/>
      <c r="T22" s="278" t="s">
        <v>265</v>
      </c>
    </row>
    <row r="23" spans="2:20" s="287" customFormat="1" ht="12.75">
      <c r="B23" s="288"/>
      <c r="C23" s="289"/>
      <c r="D23" s="290"/>
      <c r="E23" s="288"/>
      <c r="F23" s="288"/>
      <c r="G23" s="291"/>
      <c r="H23" s="288"/>
      <c r="I23" s="288"/>
      <c r="J23" s="288"/>
      <c r="K23" s="288"/>
      <c r="L23" s="292"/>
      <c r="M23" s="293"/>
      <c r="N23" s="288"/>
      <c r="O23" s="288"/>
      <c r="P23" s="288"/>
      <c r="Q23" s="294"/>
      <c r="R23" s="289"/>
      <c r="S23" s="293"/>
      <c r="T23" s="288"/>
    </row>
    <row r="24" spans="1:20" s="25" customFormat="1" ht="25.5">
      <c r="A24" s="258"/>
      <c r="B24" s="213" t="s">
        <v>440</v>
      </c>
      <c r="C24" s="253">
        <v>40007</v>
      </c>
      <c r="D24" s="249">
        <v>40007</v>
      </c>
      <c r="E24" s="213" t="s">
        <v>441</v>
      </c>
      <c r="F24" s="213" t="s">
        <v>442</v>
      </c>
      <c r="G24" s="286" t="s">
        <v>892</v>
      </c>
      <c r="H24" s="213">
        <v>20</v>
      </c>
      <c r="I24" s="213" t="s">
        <v>793</v>
      </c>
      <c r="J24" s="213" t="s">
        <v>117</v>
      </c>
      <c r="K24" s="213" t="s">
        <v>167</v>
      </c>
      <c r="L24" s="262" t="s">
        <v>895</v>
      </c>
      <c r="M24" s="95" t="s">
        <v>894</v>
      </c>
      <c r="N24" s="213" t="s">
        <v>264</v>
      </c>
      <c r="O24" s="213"/>
      <c r="P24" s="213" t="s">
        <v>318</v>
      </c>
      <c r="Q24" s="259" t="s">
        <v>891</v>
      </c>
      <c r="R24" s="253">
        <v>40007</v>
      </c>
      <c r="S24" s="11" t="s">
        <v>893</v>
      </c>
      <c r="T24" s="278" t="s">
        <v>265</v>
      </c>
    </row>
    <row r="25" spans="1:20" s="4" customFormat="1" ht="12.75">
      <c r="A25" s="54"/>
      <c r="B25" s="256"/>
      <c r="C25" s="256"/>
      <c r="D25" s="281"/>
      <c r="E25" s="256"/>
      <c r="F25" s="256"/>
      <c r="G25" s="282"/>
      <c r="H25" s="256"/>
      <c r="I25" s="257"/>
      <c r="J25" s="257"/>
      <c r="K25" s="256"/>
      <c r="L25" s="256"/>
      <c r="M25" s="256"/>
      <c r="N25" s="256"/>
      <c r="O25" s="256"/>
      <c r="P25" s="256"/>
      <c r="Q25" s="256"/>
      <c r="R25" s="256"/>
      <c r="S25" s="256"/>
      <c r="T25" s="256"/>
    </row>
    <row r="26" spans="1:20" s="25" customFormat="1" ht="45">
      <c r="A26" s="258"/>
      <c r="B26" s="213" t="s">
        <v>522</v>
      </c>
      <c r="C26" s="253">
        <v>39988</v>
      </c>
      <c r="D26" s="249">
        <v>39988</v>
      </c>
      <c r="E26" s="259" t="s">
        <v>104</v>
      </c>
      <c r="F26" s="213" t="s">
        <v>105</v>
      </c>
      <c r="G26" s="250" t="s">
        <v>106</v>
      </c>
      <c r="H26" s="213">
        <v>43</v>
      </c>
      <c r="I26" s="213" t="s">
        <v>793</v>
      </c>
      <c r="J26" s="213" t="s">
        <v>117</v>
      </c>
      <c r="K26" s="213" t="s">
        <v>167</v>
      </c>
      <c r="L26" s="262" t="s">
        <v>443</v>
      </c>
      <c r="M26" s="255" t="s">
        <v>287</v>
      </c>
      <c r="N26" s="213" t="s">
        <v>264</v>
      </c>
      <c r="O26" s="213"/>
      <c r="P26" s="213" t="s">
        <v>318</v>
      </c>
      <c r="Q26" s="279" t="s">
        <v>288</v>
      </c>
      <c r="R26" s="253">
        <v>39988</v>
      </c>
      <c r="S26" s="213"/>
      <c r="T26" s="278" t="s">
        <v>265</v>
      </c>
    </row>
    <row r="27" spans="1:20" s="25" customFormat="1" ht="45">
      <c r="A27" s="258"/>
      <c r="B27" s="213" t="s">
        <v>522</v>
      </c>
      <c r="C27" s="213" t="s">
        <v>525</v>
      </c>
      <c r="D27" s="249">
        <v>39982</v>
      </c>
      <c r="E27" s="276" t="s">
        <v>524</v>
      </c>
      <c r="F27" s="213" t="s">
        <v>117</v>
      </c>
      <c r="G27" s="250" t="s">
        <v>117</v>
      </c>
      <c r="H27" s="213" t="s">
        <v>117</v>
      </c>
      <c r="I27" s="213" t="s">
        <v>117</v>
      </c>
      <c r="J27" s="277" t="s">
        <v>526</v>
      </c>
      <c r="K27" s="213" t="s">
        <v>208</v>
      </c>
      <c r="L27" s="280" t="s">
        <v>523</v>
      </c>
      <c r="M27" s="213"/>
      <c r="N27" s="259" t="s">
        <v>284</v>
      </c>
      <c r="O27" s="213"/>
      <c r="P27" s="213" t="s">
        <v>318</v>
      </c>
      <c r="Q27" s="251" t="s">
        <v>107</v>
      </c>
      <c r="R27" s="213"/>
      <c r="S27" s="213"/>
      <c r="T27" s="278" t="s">
        <v>265</v>
      </c>
    </row>
    <row r="28" spans="1:20" s="4" customFormat="1" ht="12.75">
      <c r="A28" s="54"/>
      <c r="B28" s="239"/>
      <c r="C28" s="239"/>
      <c r="D28" s="240"/>
      <c r="E28" s="256"/>
      <c r="F28" s="239"/>
      <c r="G28" s="241"/>
      <c r="H28" s="239"/>
      <c r="I28" s="242"/>
      <c r="J28" s="257"/>
      <c r="K28" s="239"/>
      <c r="L28" s="264"/>
      <c r="M28" s="256"/>
      <c r="N28" s="239"/>
      <c r="O28" s="239"/>
      <c r="P28" s="239"/>
      <c r="Q28" s="239"/>
      <c r="R28" s="239"/>
      <c r="S28" s="239"/>
      <c r="T28" s="239"/>
    </row>
    <row r="29" spans="1:20" s="213" customFormat="1" ht="120">
      <c r="A29" s="248"/>
      <c r="B29" s="213" t="s">
        <v>130</v>
      </c>
      <c r="C29" s="253">
        <v>39816</v>
      </c>
      <c r="D29" s="249">
        <v>39962</v>
      </c>
      <c r="E29" s="252" t="s">
        <v>377</v>
      </c>
      <c r="F29" s="213" t="s">
        <v>117</v>
      </c>
      <c r="G29" s="250" t="s">
        <v>117</v>
      </c>
      <c r="H29" s="213" t="s">
        <v>117</v>
      </c>
      <c r="I29" s="213" t="s">
        <v>117</v>
      </c>
      <c r="J29" s="251" t="s">
        <v>378</v>
      </c>
      <c r="K29" s="213" t="s">
        <v>208</v>
      </c>
      <c r="L29" s="263" t="s">
        <v>379</v>
      </c>
      <c r="M29" s="255" t="s">
        <v>844</v>
      </c>
      <c r="N29" s="213" t="s">
        <v>284</v>
      </c>
      <c r="P29" s="213" t="s">
        <v>381</v>
      </c>
      <c r="Q29" s="254" t="s">
        <v>380</v>
      </c>
      <c r="R29" s="253">
        <v>39966</v>
      </c>
      <c r="T29" s="283" t="s">
        <v>265</v>
      </c>
    </row>
    <row r="30" spans="1:20" s="4" customFormat="1" ht="12.75">
      <c r="A30" s="54"/>
      <c r="B30" s="239"/>
      <c r="C30" s="239"/>
      <c r="D30" s="240"/>
      <c r="E30" s="239"/>
      <c r="F30" s="239"/>
      <c r="G30" s="241"/>
      <c r="H30" s="239"/>
      <c r="I30" s="242"/>
      <c r="J30" s="242"/>
      <c r="K30" s="239"/>
      <c r="L30" s="265"/>
      <c r="M30" s="239"/>
      <c r="N30" s="239"/>
      <c r="O30" s="239"/>
      <c r="P30" s="239"/>
      <c r="Q30" s="239"/>
      <c r="R30" s="239"/>
      <c r="S30" s="239"/>
      <c r="T30" s="239"/>
    </row>
    <row r="31" spans="1:20" s="13" customFormat="1" ht="52.5" customHeight="1">
      <c r="A31" s="56"/>
      <c r="B31" s="209" t="s">
        <v>564</v>
      </c>
      <c r="C31" s="245">
        <v>39915</v>
      </c>
      <c r="D31" s="246">
        <v>39920</v>
      </c>
      <c r="E31" s="259" t="s">
        <v>565</v>
      </c>
      <c r="F31" s="209" t="s">
        <v>117</v>
      </c>
      <c r="G31" s="247" t="s">
        <v>117</v>
      </c>
      <c r="H31" s="209" t="s">
        <v>117</v>
      </c>
      <c r="I31" s="11" t="s">
        <v>793</v>
      </c>
      <c r="J31" s="11" t="s">
        <v>566</v>
      </c>
      <c r="K31" s="209" t="s">
        <v>208</v>
      </c>
      <c r="L31" s="266" t="s">
        <v>563</v>
      </c>
      <c r="M31" s="210" t="s">
        <v>567</v>
      </c>
      <c r="N31" s="209"/>
      <c r="O31" s="209"/>
      <c r="P31" s="209" t="s">
        <v>318</v>
      </c>
      <c r="Q31" s="209" t="s">
        <v>568</v>
      </c>
      <c r="R31" s="245">
        <v>39920</v>
      </c>
      <c r="S31" s="209"/>
      <c r="T31" s="283" t="s">
        <v>265</v>
      </c>
    </row>
    <row r="32" spans="1:20" s="217" customFormat="1" ht="65.25" customHeight="1">
      <c r="A32" s="216"/>
      <c r="B32" s="228" t="s">
        <v>564</v>
      </c>
      <c r="C32" s="235">
        <v>39912</v>
      </c>
      <c r="D32" s="235">
        <v>39912</v>
      </c>
      <c r="E32" s="260" t="s">
        <v>398</v>
      </c>
      <c r="F32" s="228" t="s">
        <v>399</v>
      </c>
      <c r="G32" s="228" t="s">
        <v>400</v>
      </c>
      <c r="H32" s="228">
        <v>45</v>
      </c>
      <c r="I32" s="228" t="s">
        <v>793</v>
      </c>
      <c r="J32" s="227" t="s">
        <v>508</v>
      </c>
      <c r="K32" s="237" t="s">
        <v>167</v>
      </c>
      <c r="L32" s="267" t="s">
        <v>401</v>
      </c>
      <c r="M32" s="244" t="s">
        <v>185</v>
      </c>
      <c r="N32" s="228" t="s">
        <v>264</v>
      </c>
      <c r="O32" s="228"/>
      <c r="P32" s="228" t="s">
        <v>318</v>
      </c>
      <c r="Q32" s="228" t="s">
        <v>390</v>
      </c>
      <c r="R32" s="238">
        <v>39912</v>
      </c>
      <c r="S32" s="228"/>
      <c r="T32" s="284" t="s">
        <v>265</v>
      </c>
    </row>
    <row r="33" spans="1:20" s="4" customFormat="1" ht="12.75">
      <c r="A33" s="54"/>
      <c r="B33" s="239"/>
      <c r="C33" s="239"/>
      <c r="D33" s="240"/>
      <c r="E33" s="239"/>
      <c r="F33" s="239"/>
      <c r="G33" s="241"/>
      <c r="H33" s="239"/>
      <c r="I33" s="242"/>
      <c r="J33" s="242"/>
      <c r="K33" s="239"/>
      <c r="L33" s="265"/>
      <c r="M33" s="239"/>
      <c r="N33" s="239"/>
      <c r="O33" s="239"/>
      <c r="P33" s="239"/>
      <c r="Q33" s="239"/>
      <c r="R33" s="239"/>
      <c r="S33" s="239"/>
      <c r="T33" s="239"/>
    </row>
    <row r="34" spans="1:20" s="217" customFormat="1" ht="65.25" customHeight="1">
      <c r="A34" s="216"/>
      <c r="B34" s="228" t="s">
        <v>699</v>
      </c>
      <c r="C34" s="235">
        <v>39894</v>
      </c>
      <c r="D34" s="235">
        <v>39895</v>
      </c>
      <c r="E34" s="228" t="s">
        <v>187</v>
      </c>
      <c r="F34" s="228" t="s">
        <v>189</v>
      </c>
      <c r="G34" s="228" t="s">
        <v>188</v>
      </c>
      <c r="H34" s="228">
        <v>50</v>
      </c>
      <c r="I34" s="228" t="s">
        <v>793</v>
      </c>
      <c r="J34" s="11" t="s">
        <v>508</v>
      </c>
      <c r="K34" s="237" t="s">
        <v>167</v>
      </c>
      <c r="L34" s="268" t="s">
        <v>186</v>
      </c>
      <c r="M34" s="244" t="s">
        <v>185</v>
      </c>
      <c r="N34" s="228" t="s">
        <v>264</v>
      </c>
      <c r="O34" s="228"/>
      <c r="P34" s="228" t="s">
        <v>318</v>
      </c>
      <c r="Q34" s="228" t="s">
        <v>390</v>
      </c>
      <c r="R34" s="238">
        <v>39894</v>
      </c>
      <c r="S34" s="228" t="s">
        <v>190</v>
      </c>
      <c r="T34" s="285" t="s">
        <v>265</v>
      </c>
    </row>
    <row r="35" spans="1:20" s="217" customFormat="1" ht="65.25" customHeight="1">
      <c r="A35" s="216"/>
      <c r="B35" s="228" t="s">
        <v>699</v>
      </c>
      <c r="C35" s="235">
        <v>39881</v>
      </c>
      <c r="D35" s="236" t="s">
        <v>703</v>
      </c>
      <c r="E35" s="228" t="s">
        <v>703</v>
      </c>
      <c r="F35" s="228" t="s">
        <v>701</v>
      </c>
      <c r="G35" s="228" t="s">
        <v>702</v>
      </c>
      <c r="H35" s="228">
        <v>36</v>
      </c>
      <c r="I35" s="228" t="s">
        <v>793</v>
      </c>
      <c r="J35" s="11" t="s">
        <v>508</v>
      </c>
      <c r="K35" s="237" t="s">
        <v>167</v>
      </c>
      <c r="L35" s="269" t="s">
        <v>700</v>
      </c>
      <c r="M35" s="244" t="s">
        <v>185</v>
      </c>
      <c r="N35" s="228" t="s">
        <v>264</v>
      </c>
      <c r="O35" s="228"/>
      <c r="P35" s="228" t="s">
        <v>318</v>
      </c>
      <c r="Q35" s="228" t="s">
        <v>390</v>
      </c>
      <c r="R35" s="238">
        <v>39881</v>
      </c>
      <c r="S35" s="228"/>
      <c r="T35" s="285" t="s">
        <v>265</v>
      </c>
    </row>
    <row r="36" spans="1:20" s="4" customFormat="1" ht="12.75">
      <c r="A36" s="54"/>
      <c r="B36" s="239"/>
      <c r="C36" s="239"/>
      <c r="D36" s="240"/>
      <c r="E36" s="239"/>
      <c r="F36" s="239"/>
      <c r="G36" s="241"/>
      <c r="H36" s="239"/>
      <c r="I36" s="242"/>
      <c r="J36" s="242"/>
      <c r="K36" s="239"/>
      <c r="L36" s="265"/>
      <c r="M36" s="239"/>
      <c r="N36" s="239"/>
      <c r="O36" s="239"/>
      <c r="P36" s="239"/>
      <c r="Q36" s="239"/>
      <c r="R36" s="239"/>
      <c r="S36" s="239"/>
      <c r="T36" s="239"/>
    </row>
    <row r="37" spans="1:20" s="4" customFormat="1" ht="114.75">
      <c r="A37" s="54"/>
      <c r="B37" s="222" t="s">
        <v>412</v>
      </c>
      <c r="C37" s="223">
        <v>39861</v>
      </c>
      <c r="D37" s="224">
        <v>39862</v>
      </c>
      <c r="E37" s="223" t="s">
        <v>813</v>
      </c>
      <c r="F37" s="225">
        <v>39849.635416666664</v>
      </c>
      <c r="G37" s="225">
        <v>39849.65972222222</v>
      </c>
      <c r="H37" s="226" t="s">
        <v>117</v>
      </c>
      <c r="I37" s="227" t="s">
        <v>793</v>
      </c>
      <c r="J37" s="227" t="s">
        <v>812</v>
      </c>
      <c r="K37" s="228" t="s">
        <v>209</v>
      </c>
      <c r="L37" s="270" t="s">
        <v>814</v>
      </c>
      <c r="M37" s="229" t="s">
        <v>815</v>
      </c>
      <c r="N37" s="227" t="s">
        <v>284</v>
      </c>
      <c r="O37" s="228"/>
      <c r="P37" s="227" t="s">
        <v>318</v>
      </c>
      <c r="Q37" s="227" t="s">
        <v>391</v>
      </c>
      <c r="R37" s="223">
        <v>39849</v>
      </c>
      <c r="S37" s="229"/>
      <c r="T37" s="285" t="s">
        <v>265</v>
      </c>
    </row>
    <row r="38" spans="1:20" s="4" customFormat="1" ht="63.75">
      <c r="A38" s="54"/>
      <c r="B38" s="222" t="s">
        <v>412</v>
      </c>
      <c r="C38" s="223">
        <v>39856</v>
      </c>
      <c r="D38" s="224">
        <v>39856</v>
      </c>
      <c r="E38" s="243" t="s">
        <v>704</v>
      </c>
      <c r="F38" s="225" t="s">
        <v>117</v>
      </c>
      <c r="G38" s="225" t="s">
        <v>117</v>
      </c>
      <c r="H38" s="226" t="s">
        <v>117</v>
      </c>
      <c r="I38" s="227" t="s">
        <v>793</v>
      </c>
      <c r="J38" s="227" t="s">
        <v>707</v>
      </c>
      <c r="K38" s="228" t="s">
        <v>706</v>
      </c>
      <c r="L38" s="271" t="s">
        <v>705</v>
      </c>
      <c r="M38" s="229"/>
      <c r="N38" s="227"/>
      <c r="O38" s="228"/>
      <c r="P38" s="227" t="s">
        <v>318</v>
      </c>
      <c r="Q38" s="227"/>
      <c r="R38" s="223"/>
      <c r="S38" s="229"/>
      <c r="T38" s="285" t="s">
        <v>265</v>
      </c>
    </row>
    <row r="39" spans="1:20" s="172" customFormat="1" ht="63.75">
      <c r="A39" s="54"/>
      <c r="B39" s="213" t="s">
        <v>412</v>
      </c>
      <c r="C39" s="10">
        <v>39849</v>
      </c>
      <c r="D39" s="197" t="s">
        <v>289</v>
      </c>
      <c r="E39" s="10" t="s">
        <v>285</v>
      </c>
      <c r="F39" s="170">
        <v>39849.635416666664</v>
      </c>
      <c r="G39" s="170">
        <v>39849.65972222222</v>
      </c>
      <c r="H39" s="211">
        <f>G39-F39</f>
        <v>0.024305555554747116</v>
      </c>
      <c r="I39" s="11" t="s">
        <v>793</v>
      </c>
      <c r="J39" s="11" t="s">
        <v>508</v>
      </c>
      <c r="K39" s="95" t="s">
        <v>167</v>
      </c>
      <c r="L39" s="272" t="s">
        <v>286</v>
      </c>
      <c r="M39" s="8" t="s">
        <v>290</v>
      </c>
      <c r="N39" s="11" t="s">
        <v>264</v>
      </c>
      <c r="O39" s="95"/>
      <c r="P39" s="11" t="s">
        <v>318</v>
      </c>
      <c r="Q39" s="11" t="s">
        <v>291</v>
      </c>
      <c r="R39" s="10">
        <v>39849</v>
      </c>
      <c r="S39" s="8"/>
      <c r="T39" s="285" t="s">
        <v>265</v>
      </c>
    </row>
    <row r="40" spans="1:20" s="217" customFormat="1" ht="65.25" customHeight="1">
      <c r="A40" s="216"/>
      <c r="B40" s="95" t="s">
        <v>412</v>
      </c>
      <c r="C40" s="230">
        <v>39846</v>
      </c>
      <c r="D40" s="166">
        <v>39846</v>
      </c>
      <c r="E40" s="95" t="s">
        <v>153</v>
      </c>
      <c r="F40" s="95" t="s">
        <v>154</v>
      </c>
      <c r="G40" s="95" t="s">
        <v>155</v>
      </c>
      <c r="H40" s="95">
        <v>100</v>
      </c>
      <c r="I40" s="95" t="s">
        <v>578</v>
      </c>
      <c r="J40" s="95" t="s">
        <v>508</v>
      </c>
      <c r="K40" s="232" t="s">
        <v>167</v>
      </c>
      <c r="L40" s="273" t="s">
        <v>156</v>
      </c>
      <c r="M40" s="231" t="s">
        <v>158</v>
      </c>
      <c r="N40" s="95" t="s">
        <v>264</v>
      </c>
      <c r="O40" s="95"/>
      <c r="P40" s="95" t="s">
        <v>318</v>
      </c>
      <c r="Q40" s="95" t="s">
        <v>157</v>
      </c>
      <c r="R40" s="233">
        <v>39846</v>
      </c>
      <c r="S40" s="95"/>
      <c r="T40" s="285" t="s">
        <v>265</v>
      </c>
    </row>
    <row r="41" spans="1:20" ht="76.5">
      <c r="A41" s="52" t="s">
        <v>811</v>
      </c>
      <c r="B41" s="213" t="s">
        <v>412</v>
      </c>
      <c r="C41" s="10">
        <v>39845</v>
      </c>
      <c r="D41" s="10">
        <v>39846</v>
      </c>
      <c r="E41" s="249" t="s">
        <v>417</v>
      </c>
      <c r="F41" s="10">
        <v>39846</v>
      </c>
      <c r="G41" s="215">
        <v>0.004756944444444445</v>
      </c>
      <c r="H41" s="234" t="s">
        <v>117</v>
      </c>
      <c r="I41" s="11" t="s">
        <v>793</v>
      </c>
      <c r="J41" s="212" t="s">
        <v>416</v>
      </c>
      <c r="K41" s="95" t="s">
        <v>207</v>
      </c>
      <c r="L41" s="254" t="s">
        <v>413</v>
      </c>
      <c r="M41" s="212" t="s">
        <v>414</v>
      </c>
      <c r="N41" s="213" t="s">
        <v>284</v>
      </c>
      <c r="O41" s="214"/>
      <c r="P41" s="11" t="s">
        <v>318</v>
      </c>
      <c r="Q41" s="25" t="s">
        <v>415</v>
      </c>
      <c r="R41" s="10">
        <v>39845</v>
      </c>
      <c r="T41" s="285" t="s">
        <v>265</v>
      </c>
    </row>
    <row r="42" spans="1:20" s="4" customFormat="1" ht="12.75">
      <c r="A42" s="54"/>
      <c r="B42" s="1"/>
      <c r="C42" s="1"/>
      <c r="D42" s="196"/>
      <c r="E42" s="1"/>
      <c r="F42" s="1"/>
      <c r="G42" s="188"/>
      <c r="H42" s="1"/>
      <c r="I42" s="2"/>
      <c r="J42" s="2"/>
      <c r="K42" s="1"/>
      <c r="L42" s="274"/>
      <c r="M42" s="1"/>
      <c r="N42" s="1"/>
      <c r="O42" s="1"/>
      <c r="P42" s="1"/>
      <c r="Q42" s="1"/>
      <c r="R42" s="1"/>
      <c r="S42" s="1"/>
      <c r="T42" s="1"/>
    </row>
    <row r="43" spans="1:20" s="172" customFormat="1" ht="89.25">
      <c r="A43" s="54"/>
      <c r="B43" s="22" t="s">
        <v>757</v>
      </c>
      <c r="C43" s="10">
        <v>39840</v>
      </c>
      <c r="D43" s="197">
        <v>39841</v>
      </c>
      <c r="E43" s="209" t="s">
        <v>405</v>
      </c>
      <c r="F43" s="209" t="s">
        <v>406</v>
      </c>
      <c r="G43" s="209" t="s">
        <v>407</v>
      </c>
      <c r="H43" s="209">
        <v>30</v>
      </c>
      <c r="I43" s="11" t="s">
        <v>793</v>
      </c>
      <c r="J43" s="11" t="s">
        <v>508</v>
      </c>
      <c r="K43" s="95" t="s">
        <v>167</v>
      </c>
      <c r="L43" s="267" t="s">
        <v>408</v>
      </c>
      <c r="M43" s="210" t="s">
        <v>409</v>
      </c>
      <c r="N43" s="11" t="s">
        <v>264</v>
      </c>
      <c r="O43" s="95"/>
      <c r="P43" s="11" t="s">
        <v>318</v>
      </c>
      <c r="Q43" s="209" t="s">
        <v>410</v>
      </c>
      <c r="R43" s="10">
        <v>39840</v>
      </c>
      <c r="S43" s="8"/>
      <c r="T43" s="285" t="s">
        <v>265</v>
      </c>
    </row>
    <row r="44" spans="1:20" s="172" customFormat="1" ht="51">
      <c r="A44" s="54"/>
      <c r="B44" s="22" t="s">
        <v>757</v>
      </c>
      <c r="C44" s="10">
        <v>39812</v>
      </c>
      <c r="D44" s="197">
        <v>39829</v>
      </c>
      <c r="E44" s="10" t="s">
        <v>682</v>
      </c>
      <c r="F44" s="205">
        <v>39812</v>
      </c>
      <c r="G44" s="10">
        <v>39833</v>
      </c>
      <c r="H44" s="11" t="s">
        <v>117</v>
      </c>
      <c r="I44" s="11" t="s">
        <v>793</v>
      </c>
      <c r="J44" s="11" t="s">
        <v>616</v>
      </c>
      <c r="K44" s="95" t="s">
        <v>208</v>
      </c>
      <c r="L44" s="272" t="s">
        <v>683</v>
      </c>
      <c r="M44" s="8" t="s">
        <v>684</v>
      </c>
      <c r="N44" s="11" t="s">
        <v>284</v>
      </c>
      <c r="O44" s="95"/>
      <c r="P44" s="11" t="s">
        <v>318</v>
      </c>
      <c r="Q44" s="11" t="s">
        <v>411</v>
      </c>
      <c r="R44" s="10">
        <v>39833</v>
      </c>
      <c r="S44" s="8"/>
      <c r="T44" s="285" t="s">
        <v>265</v>
      </c>
    </row>
    <row r="45" spans="1:20" s="172" customFormat="1" ht="51">
      <c r="A45" s="54"/>
      <c r="B45" s="22" t="s">
        <v>757</v>
      </c>
      <c r="C45" s="10">
        <v>39827</v>
      </c>
      <c r="D45" s="10">
        <v>39827</v>
      </c>
      <c r="E45" s="10" t="s">
        <v>731</v>
      </c>
      <c r="F45" s="10">
        <v>39827.427083333336</v>
      </c>
      <c r="G45" s="10">
        <v>39827.479166666664</v>
      </c>
      <c r="H45" s="11" t="s">
        <v>732</v>
      </c>
      <c r="I45" s="11" t="s">
        <v>507</v>
      </c>
      <c r="J45" s="11" t="s">
        <v>508</v>
      </c>
      <c r="K45" s="95" t="s">
        <v>167</v>
      </c>
      <c r="L45" s="272" t="s">
        <v>729</v>
      </c>
      <c r="M45" s="8" t="s">
        <v>730</v>
      </c>
      <c r="N45" s="11" t="s">
        <v>264</v>
      </c>
      <c r="O45" s="95"/>
      <c r="P45" s="11" t="s">
        <v>318</v>
      </c>
      <c r="Q45" s="11" t="s">
        <v>733</v>
      </c>
      <c r="R45" s="10">
        <v>39827</v>
      </c>
      <c r="S45" s="8"/>
      <c r="T45" s="285" t="s">
        <v>265</v>
      </c>
    </row>
    <row r="46" spans="1:20" s="172" customFormat="1" ht="51">
      <c r="A46" s="54"/>
      <c r="B46" s="172" t="s">
        <v>757</v>
      </c>
      <c r="C46" s="10">
        <v>39825</v>
      </c>
      <c r="D46" s="10">
        <v>39827</v>
      </c>
      <c r="E46" s="172" t="s">
        <v>734</v>
      </c>
      <c r="F46" s="10">
        <v>39825</v>
      </c>
      <c r="G46" s="10">
        <v>39827</v>
      </c>
      <c r="H46" s="172" t="s">
        <v>117</v>
      </c>
      <c r="I46" s="11" t="s">
        <v>793</v>
      </c>
      <c r="J46" s="11" t="s">
        <v>720</v>
      </c>
      <c r="K46" s="95" t="s">
        <v>208</v>
      </c>
      <c r="L46" s="272" t="s">
        <v>727</v>
      </c>
      <c r="M46" s="201" t="s">
        <v>86</v>
      </c>
      <c r="N46" s="11" t="s">
        <v>264</v>
      </c>
      <c r="O46" s="95"/>
      <c r="P46" s="11" t="s">
        <v>318</v>
      </c>
      <c r="Q46" s="11" t="s">
        <v>87</v>
      </c>
      <c r="R46" s="10">
        <v>39827</v>
      </c>
      <c r="S46" s="8"/>
      <c r="T46" s="285" t="s">
        <v>265</v>
      </c>
    </row>
    <row r="47" spans="1:20" s="172" customFormat="1" ht="51">
      <c r="A47" s="54"/>
      <c r="B47" s="22" t="s">
        <v>757</v>
      </c>
      <c r="C47" s="10">
        <v>39778</v>
      </c>
      <c r="D47" s="10">
        <v>39820</v>
      </c>
      <c r="E47" s="10" t="s">
        <v>735</v>
      </c>
      <c r="F47" s="10">
        <v>39778</v>
      </c>
      <c r="G47" s="10">
        <v>39821</v>
      </c>
      <c r="H47" s="11" t="s">
        <v>117</v>
      </c>
      <c r="I47" s="11" t="s">
        <v>793</v>
      </c>
      <c r="J47" s="11" t="s">
        <v>269</v>
      </c>
      <c r="K47" s="95" t="s">
        <v>208</v>
      </c>
      <c r="L47" s="275" t="s">
        <v>475</v>
      </c>
      <c r="M47" s="8" t="s">
        <v>728</v>
      </c>
      <c r="N47" s="11" t="s">
        <v>284</v>
      </c>
      <c r="O47" s="95"/>
      <c r="P47" s="11" t="s">
        <v>318</v>
      </c>
      <c r="Q47" s="11" t="s">
        <v>890</v>
      </c>
      <c r="R47" s="10">
        <v>39821</v>
      </c>
      <c r="S47" s="8"/>
      <c r="T47" s="285" t="s">
        <v>265</v>
      </c>
    </row>
    <row r="48" spans="1:20" s="172" customFormat="1" ht="51">
      <c r="A48" s="54"/>
      <c r="B48" s="22" t="s">
        <v>757</v>
      </c>
      <c r="C48" s="10">
        <v>39818</v>
      </c>
      <c r="D48" s="10">
        <v>39819</v>
      </c>
      <c r="E48" s="10" t="s">
        <v>758</v>
      </c>
      <c r="F48" s="10">
        <v>39818</v>
      </c>
      <c r="G48" s="10">
        <v>39820</v>
      </c>
      <c r="H48" s="11" t="s">
        <v>117</v>
      </c>
      <c r="I48" s="11" t="s">
        <v>793</v>
      </c>
      <c r="J48" s="11" t="s">
        <v>269</v>
      </c>
      <c r="K48" s="95" t="s">
        <v>208</v>
      </c>
      <c r="L48" s="272" t="s">
        <v>759</v>
      </c>
      <c r="M48" s="8" t="s">
        <v>728</v>
      </c>
      <c r="N48" s="11" t="s">
        <v>264</v>
      </c>
      <c r="O48" s="95"/>
      <c r="P48" s="11" t="s">
        <v>318</v>
      </c>
      <c r="Q48" s="11" t="s">
        <v>890</v>
      </c>
      <c r="R48" s="10">
        <v>39820</v>
      </c>
      <c r="S48" s="8"/>
      <c r="T48" s="285" t="s">
        <v>265</v>
      </c>
    </row>
    <row r="49" spans="1:20" s="172" customFormat="1" ht="51">
      <c r="A49" s="54"/>
      <c r="B49" s="22" t="s">
        <v>757</v>
      </c>
      <c r="C49" s="10">
        <v>39815</v>
      </c>
      <c r="D49" s="10">
        <v>39818</v>
      </c>
      <c r="E49" s="172" t="s">
        <v>498</v>
      </c>
      <c r="F49" s="10">
        <v>39815</v>
      </c>
      <c r="G49" s="189">
        <v>39819.583333333336</v>
      </c>
      <c r="H49" s="11" t="s">
        <v>117</v>
      </c>
      <c r="I49" s="11" t="s">
        <v>793</v>
      </c>
      <c r="J49" s="11" t="s">
        <v>269</v>
      </c>
      <c r="K49" s="95" t="s">
        <v>208</v>
      </c>
      <c r="L49" s="275" t="s">
        <v>499</v>
      </c>
      <c r="M49" s="8" t="s">
        <v>728</v>
      </c>
      <c r="N49" s="11" t="s">
        <v>264</v>
      </c>
      <c r="O49" s="95"/>
      <c r="P49" s="11" t="s">
        <v>318</v>
      </c>
      <c r="Q49" s="11" t="s">
        <v>890</v>
      </c>
      <c r="R49" s="10">
        <v>39819</v>
      </c>
      <c r="S49" s="8"/>
      <c r="T49" s="285" t="s">
        <v>265</v>
      </c>
    </row>
    <row r="50" spans="1:20" s="4" customFormat="1" ht="12.75">
      <c r="A50" s="54"/>
      <c r="B50" s="1"/>
      <c r="C50" s="1"/>
      <c r="D50" s="196"/>
      <c r="E50" s="1"/>
      <c r="F50" s="1"/>
      <c r="G50" s="188"/>
      <c r="H50" s="1"/>
      <c r="I50" s="2"/>
      <c r="J50" s="2"/>
      <c r="K50" s="1"/>
      <c r="L50" s="274"/>
      <c r="M50" s="1"/>
      <c r="N50" s="1"/>
      <c r="O50" s="1"/>
      <c r="P50" s="1"/>
      <c r="Q50" s="1"/>
      <c r="R50" s="1"/>
      <c r="S50" s="1"/>
      <c r="T50" s="1"/>
    </row>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sheetData>
  <sheetProtection/>
  <autoFilter ref="B4:AA41"/>
  <printOptions/>
  <pageMargins left="0.44" right="0.3" top="0.76" bottom="1" header="0.5" footer="0.5"/>
  <pageSetup fitToWidth="2" fitToHeight="1" horizontalDpi="600" verticalDpi="600" orientation="landscape" scale="19" r:id="rId3"/>
  <legacyDrawing r:id="rId2"/>
</worksheet>
</file>

<file path=xl/worksheets/sheet8.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347" t="s">
        <v>477</v>
      </c>
      <c r="B1" s="347"/>
      <c r="C1" s="347"/>
      <c r="D1" s="347"/>
      <c r="E1" s="347"/>
      <c r="F1" s="347"/>
      <c r="G1" s="347"/>
    </row>
    <row r="2" spans="1:7" ht="23.25" customHeight="1" thickBot="1">
      <c r="A2" s="77" t="s">
        <v>221</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223</v>
      </c>
      <c r="C4" s="206">
        <f>31*24*60</f>
        <v>44640</v>
      </c>
      <c r="D4" s="206">
        <v>2188</v>
      </c>
      <c r="E4" s="207">
        <f>SUM(C4-D4)</f>
        <v>42452</v>
      </c>
      <c r="F4" s="208">
        <v>30</v>
      </c>
      <c r="G4" s="100">
        <f aca="true" t="shared" si="0" ref="G4:G11">(E4-F4)/E4</f>
        <v>0.9992933195138038</v>
      </c>
    </row>
    <row r="5" spans="1:7" ht="23.25" customHeight="1" thickBot="1">
      <c r="A5" s="15" t="s">
        <v>127</v>
      </c>
      <c r="B5" s="15" t="s">
        <v>223</v>
      </c>
      <c r="C5" s="16">
        <v>40320</v>
      </c>
      <c r="D5" s="16">
        <v>3655</v>
      </c>
      <c r="E5" s="16">
        <f aca="true" t="shared" si="1" ref="E5:E15">SUM(C5-D5)</f>
        <v>36665</v>
      </c>
      <c r="F5" s="98">
        <v>135</v>
      </c>
      <c r="G5" s="100">
        <f t="shared" si="0"/>
        <v>0.9963180144552025</v>
      </c>
    </row>
    <row r="6" spans="1:7" ht="23.25" customHeight="1" thickBot="1">
      <c r="A6" s="15" t="s">
        <v>128</v>
      </c>
      <c r="B6" s="15" t="s">
        <v>223</v>
      </c>
      <c r="C6" s="16">
        <f>31*24*60</f>
        <v>44640</v>
      </c>
      <c r="D6" s="16">
        <f>568+630</f>
        <v>1198</v>
      </c>
      <c r="E6" s="16">
        <f t="shared" si="1"/>
        <v>43442</v>
      </c>
      <c r="F6" s="98">
        <v>36</v>
      </c>
      <c r="G6" s="100">
        <f t="shared" si="0"/>
        <v>0.9991713088715989</v>
      </c>
    </row>
    <row r="7" spans="1:7" ht="23.25" customHeight="1" thickBot="1">
      <c r="A7" s="15" t="s">
        <v>129</v>
      </c>
      <c r="B7" s="15" t="s">
        <v>223</v>
      </c>
      <c r="C7" s="16">
        <f>30*24*60</f>
        <v>43200</v>
      </c>
      <c r="D7" s="16">
        <v>3060</v>
      </c>
      <c r="E7" s="16">
        <f t="shared" si="1"/>
        <v>40140</v>
      </c>
      <c r="F7" s="98">
        <v>0</v>
      </c>
      <c r="G7" s="100">
        <f t="shared" si="0"/>
        <v>1</v>
      </c>
    </row>
    <row r="8" spans="1:7" ht="23.25" customHeight="1" thickBot="1">
      <c r="A8" s="15" t="s">
        <v>130</v>
      </c>
      <c r="B8" s="15" t="s">
        <v>223</v>
      </c>
      <c r="C8" s="16">
        <f>31*24*60</f>
        <v>44640</v>
      </c>
      <c r="D8" s="16">
        <v>3007</v>
      </c>
      <c r="E8" s="16">
        <f t="shared" si="1"/>
        <v>41633</v>
      </c>
      <c r="F8" s="98">
        <v>0</v>
      </c>
      <c r="G8" s="100">
        <f t="shared" si="0"/>
        <v>1</v>
      </c>
    </row>
    <row r="9" spans="1:7" ht="23.25" customHeight="1" thickBot="1">
      <c r="A9" s="15" t="s">
        <v>131</v>
      </c>
      <c r="B9" s="15" t="s">
        <v>223</v>
      </c>
      <c r="C9" s="16">
        <f>30*24*60</f>
        <v>43200</v>
      </c>
      <c r="D9" s="16">
        <v>3787</v>
      </c>
      <c r="E9" s="16">
        <f t="shared" si="1"/>
        <v>39413</v>
      </c>
      <c r="F9" s="15">
        <v>0</v>
      </c>
      <c r="G9" s="100">
        <f t="shared" si="0"/>
        <v>1</v>
      </c>
    </row>
    <row r="10" spans="1:7" ht="23.25" customHeight="1" thickBot="1">
      <c r="A10" s="15" t="s">
        <v>132</v>
      </c>
      <c r="B10" s="15" t="s">
        <v>223</v>
      </c>
      <c r="C10" s="16">
        <v>44640</v>
      </c>
      <c r="D10" s="16">
        <v>896</v>
      </c>
      <c r="E10" s="16">
        <f t="shared" si="1"/>
        <v>43744</v>
      </c>
      <c r="F10" s="15">
        <v>20</v>
      </c>
      <c r="G10" s="100">
        <f t="shared" si="0"/>
        <v>0.9995427944403804</v>
      </c>
    </row>
    <row r="11" spans="1:7" ht="21.75" customHeight="1" thickBot="1">
      <c r="A11" s="15" t="s">
        <v>133</v>
      </c>
      <c r="B11" s="15" t="s">
        <v>223</v>
      </c>
      <c r="C11" s="16">
        <v>44640</v>
      </c>
      <c r="D11" s="16">
        <v>1892</v>
      </c>
      <c r="E11" s="16">
        <f t="shared" si="1"/>
        <v>42748</v>
      </c>
      <c r="F11" s="15">
        <v>778</v>
      </c>
      <c r="G11" s="100">
        <f t="shared" si="0"/>
        <v>0.9818003181435389</v>
      </c>
    </row>
    <row r="12" spans="1:7" ht="23.25" customHeight="1" thickBot="1">
      <c r="A12" s="15" t="s">
        <v>134</v>
      </c>
      <c r="B12" s="15" t="s">
        <v>223</v>
      </c>
      <c r="C12" s="16">
        <f>30*24*60</f>
        <v>43200</v>
      </c>
      <c r="D12" s="16">
        <v>2932</v>
      </c>
      <c r="E12" s="16">
        <f>SUM(C12-D12)</f>
        <v>40268</v>
      </c>
      <c r="F12" s="98">
        <v>104</v>
      </c>
      <c r="G12" s="100">
        <f>(E12-F12)/E12</f>
        <v>0.9974173040627794</v>
      </c>
    </row>
    <row r="13" spans="1:7" ht="23.25" customHeight="1" thickBot="1">
      <c r="A13" s="17" t="s">
        <v>135</v>
      </c>
      <c r="B13" s="15" t="s">
        <v>223</v>
      </c>
      <c r="C13" s="16">
        <v>44640</v>
      </c>
      <c r="D13" s="16">
        <v>1504</v>
      </c>
      <c r="E13" s="183">
        <f t="shared" si="1"/>
        <v>43136</v>
      </c>
      <c r="F13" s="18">
        <v>0</v>
      </c>
      <c r="G13" s="100">
        <f>(E13-F13)/E13</f>
        <v>1</v>
      </c>
    </row>
    <row r="14" spans="1:7" ht="23.25" customHeight="1" thickBot="1">
      <c r="A14" s="17" t="s">
        <v>140</v>
      </c>
      <c r="B14" s="15" t="s">
        <v>223</v>
      </c>
      <c r="C14" s="16">
        <f>30*24*60</f>
        <v>43200</v>
      </c>
      <c r="D14" s="16">
        <v>1555</v>
      </c>
      <c r="E14" s="16">
        <f t="shared" si="1"/>
        <v>41645</v>
      </c>
      <c r="F14" s="18">
        <v>0</v>
      </c>
      <c r="G14" s="100">
        <f>(E14-F14)/E14</f>
        <v>1</v>
      </c>
    </row>
    <row r="15" spans="1:7" ht="23.25" customHeight="1" thickBot="1">
      <c r="A15" s="17" t="s">
        <v>141</v>
      </c>
      <c r="B15" s="15" t="s">
        <v>223</v>
      </c>
      <c r="C15" s="18">
        <v>44640</v>
      </c>
      <c r="D15" s="16">
        <v>855</v>
      </c>
      <c r="E15" s="183">
        <f t="shared" si="1"/>
        <v>43785</v>
      </c>
      <c r="F15" s="204">
        <v>311</v>
      </c>
      <c r="G15" s="100">
        <f>(E15-F15)/E15</f>
        <v>0.9928971108827224</v>
      </c>
    </row>
    <row r="16" spans="1:7" ht="23.25" customHeight="1">
      <c r="A16" s="348" t="s">
        <v>222</v>
      </c>
      <c r="B16" s="348" t="s">
        <v>223</v>
      </c>
      <c r="C16" s="350">
        <f>SUM(C4:C15)</f>
        <v>525600</v>
      </c>
      <c r="D16" s="350">
        <f>SUM(D4:D15)</f>
        <v>26529</v>
      </c>
      <c r="E16" s="350">
        <f>SUM(E4:E15)</f>
        <v>499071</v>
      </c>
      <c r="F16" s="350">
        <f>SUM(F4:F15)</f>
        <v>1414</v>
      </c>
      <c r="G16" s="352">
        <f>(E16-F16)/E16</f>
        <v>0.9971667357951073</v>
      </c>
    </row>
    <row r="17" spans="1:7" ht="23.25" customHeight="1" thickBot="1">
      <c r="A17" s="349"/>
      <c r="B17" s="349"/>
      <c r="C17" s="351"/>
      <c r="D17" s="351"/>
      <c r="E17" s="351"/>
      <c r="F17" s="351"/>
      <c r="G17" s="353"/>
    </row>
    <row r="18" ht="23.25" customHeight="1"/>
    <row r="19" ht="23.25" customHeight="1"/>
    <row r="20" ht="23.25" customHeight="1"/>
    <row r="21" ht="23.25" customHeight="1"/>
    <row r="22" ht="23.25" customHeight="1"/>
  </sheetData>
  <sheetProtection/>
  <mergeCells count="8">
    <mergeCell ref="A1:G1"/>
    <mergeCell ref="A16:A17"/>
    <mergeCell ref="B16:B17"/>
    <mergeCell ref="F16:F17"/>
    <mergeCell ref="G16:G17"/>
    <mergeCell ref="D16:D17"/>
    <mergeCell ref="E16:E17"/>
    <mergeCell ref="C16:C17"/>
  </mergeCells>
  <printOptions/>
  <pageMargins left="0.75" right="0.75" top="1" bottom="1" header="0.5" footer="0.5"/>
  <pageSetup fitToHeight="1" fitToWidth="1" horizontalDpi="600" verticalDpi="600" orientation="landscape" r:id="rId1"/>
  <ignoredErrors>
    <ignoredError sqref="C7:C8" formula="1"/>
  </ignoredErrors>
</worksheet>
</file>

<file path=xl/worksheets/sheet9.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G12" sqref="G12"/>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354" t="s">
        <v>914</v>
      </c>
      <c r="B1" s="354"/>
      <c r="C1" s="354"/>
      <c r="D1" s="354"/>
      <c r="E1" s="354"/>
      <c r="F1" s="354"/>
      <c r="G1" s="354"/>
    </row>
    <row r="2" ht="23.25" customHeight="1" thickBot="1">
      <c r="A2" s="77" t="s">
        <v>221</v>
      </c>
    </row>
    <row r="3" spans="1:7" ht="22.5" thickBot="1">
      <c r="A3" s="19" t="s">
        <v>136</v>
      </c>
      <c r="B3" s="19" t="s">
        <v>137</v>
      </c>
      <c r="C3" s="19" t="s">
        <v>119</v>
      </c>
      <c r="D3" s="19" t="s">
        <v>122</v>
      </c>
      <c r="E3" s="19" t="s">
        <v>123</v>
      </c>
      <c r="F3" s="96" t="s">
        <v>124</v>
      </c>
      <c r="G3" s="99" t="s">
        <v>125</v>
      </c>
    </row>
    <row r="4" spans="1:7" ht="23.25" customHeight="1" thickBot="1">
      <c r="A4" s="15" t="s">
        <v>328</v>
      </c>
      <c r="B4" s="15" t="s">
        <v>203</v>
      </c>
      <c r="C4" s="206">
        <f>31*24*60</f>
        <v>44640</v>
      </c>
      <c r="D4" s="206">
        <v>2188</v>
      </c>
      <c r="E4" s="207">
        <f>SUM(C4-D4)</f>
        <v>42452</v>
      </c>
      <c r="F4" s="208">
        <v>30</v>
      </c>
      <c r="G4" s="100">
        <f aca="true" t="shared" si="0" ref="G4:G15">(E4-F4)/E4</f>
        <v>0.9992933195138038</v>
      </c>
    </row>
    <row r="5" spans="1:7" ht="23.25" customHeight="1" thickBot="1">
      <c r="A5" s="15" t="s">
        <v>127</v>
      </c>
      <c r="B5" s="15" t="s">
        <v>203</v>
      </c>
      <c r="C5" s="16">
        <v>40320</v>
      </c>
      <c r="D5" s="16">
        <v>3655</v>
      </c>
      <c r="E5" s="16">
        <f>SUM(C5-D5)</f>
        <v>36665</v>
      </c>
      <c r="F5" s="98">
        <v>135</v>
      </c>
      <c r="G5" s="100">
        <f t="shared" si="0"/>
        <v>0.9963180144552025</v>
      </c>
    </row>
    <row r="6" spans="1:7" ht="23.25" customHeight="1" thickBot="1">
      <c r="A6" s="15" t="s">
        <v>128</v>
      </c>
      <c r="B6" s="15" t="s">
        <v>203</v>
      </c>
      <c r="C6" s="206">
        <f>31*24*60</f>
        <v>44640</v>
      </c>
      <c r="D6" s="16">
        <f>568+630</f>
        <v>1198</v>
      </c>
      <c r="E6" s="16">
        <f aca="true" t="shared" si="1" ref="E6:E15">SUM(C6-D6)</f>
        <v>43442</v>
      </c>
      <c r="F6" s="98">
        <v>86</v>
      </c>
      <c r="G6" s="100">
        <f t="shared" si="0"/>
        <v>0.9980203489710419</v>
      </c>
    </row>
    <row r="7" spans="1:7" ht="23.25" customHeight="1" thickBot="1">
      <c r="A7" s="15" t="s">
        <v>129</v>
      </c>
      <c r="B7" s="15" t="s">
        <v>203</v>
      </c>
      <c r="C7" s="206">
        <f>30*24*60</f>
        <v>43200</v>
      </c>
      <c r="D7" s="16">
        <v>3060</v>
      </c>
      <c r="E7" s="16">
        <f t="shared" si="1"/>
        <v>40140</v>
      </c>
      <c r="F7" s="98">
        <v>45</v>
      </c>
      <c r="G7" s="100">
        <f t="shared" si="0"/>
        <v>0.9988789237668162</v>
      </c>
    </row>
    <row r="8" spans="1:7" ht="23.25" customHeight="1" thickBot="1">
      <c r="A8" s="15" t="s">
        <v>130</v>
      </c>
      <c r="B8" s="15" t="s">
        <v>203</v>
      </c>
      <c r="C8" s="16">
        <f>31*24*60</f>
        <v>44640</v>
      </c>
      <c r="D8" s="16">
        <v>3007</v>
      </c>
      <c r="E8" s="16">
        <f t="shared" si="1"/>
        <v>41633</v>
      </c>
      <c r="F8" s="98">
        <v>0</v>
      </c>
      <c r="G8" s="100">
        <f t="shared" si="0"/>
        <v>1</v>
      </c>
    </row>
    <row r="9" spans="1:7" ht="23.25" customHeight="1" thickBot="1">
      <c r="A9" s="15" t="s">
        <v>131</v>
      </c>
      <c r="B9" s="15" t="s">
        <v>203</v>
      </c>
      <c r="C9" s="16">
        <f>30*24*60</f>
        <v>43200</v>
      </c>
      <c r="D9" s="16">
        <v>3787</v>
      </c>
      <c r="E9" s="16">
        <f t="shared" si="1"/>
        <v>39413</v>
      </c>
      <c r="F9" s="15">
        <v>43</v>
      </c>
      <c r="G9" s="100">
        <f t="shared" si="0"/>
        <v>0.9989089894197346</v>
      </c>
    </row>
    <row r="10" spans="1:7" ht="23.25" customHeight="1" thickBot="1">
      <c r="A10" s="15" t="s">
        <v>132</v>
      </c>
      <c r="B10" s="15" t="s">
        <v>203</v>
      </c>
      <c r="C10" s="16">
        <v>44640</v>
      </c>
      <c r="D10" s="16">
        <v>896</v>
      </c>
      <c r="E10" s="16">
        <f t="shared" si="1"/>
        <v>43744</v>
      </c>
      <c r="F10" s="15">
        <v>20</v>
      </c>
      <c r="G10" s="100">
        <f t="shared" si="0"/>
        <v>0.9995427944403804</v>
      </c>
    </row>
    <row r="11" spans="1:7" ht="23.25" customHeight="1" thickBot="1">
      <c r="A11" s="15" t="s">
        <v>133</v>
      </c>
      <c r="B11" s="15" t="s">
        <v>203</v>
      </c>
      <c r="C11" s="16">
        <v>44640</v>
      </c>
      <c r="D11" s="16">
        <v>1892</v>
      </c>
      <c r="E11" s="16">
        <f t="shared" si="1"/>
        <v>42748</v>
      </c>
      <c r="F11" s="15">
        <v>343</v>
      </c>
      <c r="G11" s="100">
        <f t="shared" si="0"/>
        <v>0.9919762328062132</v>
      </c>
    </row>
    <row r="12" spans="1:7" ht="23.25" customHeight="1" thickBot="1">
      <c r="A12" s="15" t="s">
        <v>134</v>
      </c>
      <c r="B12" s="15" t="s">
        <v>203</v>
      </c>
      <c r="C12" s="16">
        <f>30*24*60</f>
        <v>43200</v>
      </c>
      <c r="D12" s="16">
        <v>2932</v>
      </c>
      <c r="E12" s="16">
        <f t="shared" si="1"/>
        <v>40268</v>
      </c>
      <c r="F12" s="98">
        <v>382</v>
      </c>
      <c r="G12" s="100">
        <f t="shared" si="0"/>
        <v>0.9905135591536705</v>
      </c>
    </row>
    <row r="13" spans="1:7" ht="23.25" customHeight="1" thickBot="1">
      <c r="A13" s="17" t="s">
        <v>135</v>
      </c>
      <c r="B13" s="15" t="s">
        <v>203</v>
      </c>
      <c r="C13" s="16">
        <v>44640</v>
      </c>
      <c r="D13" s="16">
        <v>1504</v>
      </c>
      <c r="E13" s="183">
        <f t="shared" si="1"/>
        <v>43136</v>
      </c>
      <c r="F13" s="18">
        <v>67</v>
      </c>
      <c r="G13" s="100">
        <f t="shared" si="0"/>
        <v>0.9984467729970327</v>
      </c>
    </row>
    <row r="14" spans="1:7" ht="23.25" customHeight="1" thickBot="1">
      <c r="A14" s="17" t="s">
        <v>140</v>
      </c>
      <c r="B14" s="15" t="s">
        <v>203</v>
      </c>
      <c r="C14" s="16">
        <f>30*24*60</f>
        <v>43200</v>
      </c>
      <c r="D14" s="16">
        <v>1555</v>
      </c>
      <c r="E14" s="183">
        <f t="shared" si="1"/>
        <v>41645</v>
      </c>
      <c r="F14" s="18">
        <v>0</v>
      </c>
      <c r="G14" s="100">
        <f t="shared" si="0"/>
        <v>1</v>
      </c>
    </row>
    <row r="15" spans="1:7" ht="23.25" customHeight="1" thickBot="1">
      <c r="A15" s="17" t="s">
        <v>141</v>
      </c>
      <c r="B15" s="15" t="s">
        <v>203</v>
      </c>
      <c r="C15" s="18">
        <v>44640</v>
      </c>
      <c r="D15" s="16">
        <v>855</v>
      </c>
      <c r="E15" s="183">
        <f t="shared" si="1"/>
        <v>43785</v>
      </c>
      <c r="F15" s="204">
        <v>311</v>
      </c>
      <c r="G15" s="100">
        <f t="shared" si="0"/>
        <v>0.9928971108827224</v>
      </c>
    </row>
    <row r="16" spans="1:7" ht="23.25" customHeight="1">
      <c r="A16" s="348" t="s">
        <v>222</v>
      </c>
      <c r="B16" s="348" t="s">
        <v>203</v>
      </c>
      <c r="C16" s="350">
        <f>SUM(C4:C15)</f>
        <v>525600</v>
      </c>
      <c r="D16" s="350">
        <f>SUM(D4:D15)</f>
        <v>26529</v>
      </c>
      <c r="E16" s="350">
        <f>SUM(E4:E15)</f>
        <v>499071</v>
      </c>
      <c r="F16" s="350">
        <f>SUM(F4:F15)</f>
        <v>1462</v>
      </c>
      <c r="G16" s="352">
        <f>(E16-F16)/E16</f>
        <v>0.9970705570950826</v>
      </c>
    </row>
    <row r="17" spans="1:7" ht="23.25" customHeight="1" thickBot="1">
      <c r="A17" s="349"/>
      <c r="B17" s="349"/>
      <c r="C17" s="351"/>
      <c r="D17" s="351"/>
      <c r="E17" s="351"/>
      <c r="F17" s="351"/>
      <c r="G17" s="353"/>
    </row>
  </sheetData>
  <sheetProtection/>
  <mergeCells count="8">
    <mergeCell ref="A1:G1"/>
    <mergeCell ref="F16:F17"/>
    <mergeCell ref="G16:G17"/>
    <mergeCell ref="A16:A17"/>
    <mergeCell ref="B16:B17"/>
    <mergeCell ref="D16:D17"/>
    <mergeCell ref="E16:E17"/>
    <mergeCell ref="C16:C17"/>
  </mergeCells>
  <printOptions/>
  <pageMargins left="0.75" right="0.75" top="1" bottom="1" header="0.5" footer="0.5"/>
  <pageSetup fitToHeight="1"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tfelton</cp:lastModifiedBy>
  <cp:lastPrinted>2010-02-03T19:53:58Z</cp:lastPrinted>
  <dcterms:created xsi:type="dcterms:W3CDTF">2006-03-02T20:08:25Z</dcterms:created>
  <dcterms:modified xsi:type="dcterms:W3CDTF">2010-04-09T15:24:51Z</dcterms:modified>
  <cp:category/>
  <cp:version/>
  <cp:contentType/>
  <cp:contentStatus/>
</cp:coreProperties>
</file>