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activeTab="1"/>
  </bookViews>
  <sheets>
    <sheet name="How To Use" sheetId="1" r:id="rId1"/>
    <sheet name="2010 Detailed Incident Data" sheetId="2" r:id="rId2"/>
    <sheet name="2010 Retail API Availability" sheetId="3" r:id="rId3"/>
    <sheet name="2010 TML Rpt Exp Av" sheetId="4" r:id="rId4"/>
    <sheet name="2009 Ext Rpt Annual Summary" sheetId="5" r:id="rId5"/>
    <sheet name="2009 Ext Rpt Monthly Summary" sheetId="6" r:id="rId6"/>
    <sheet name="2009 Detailed Incident Data" sheetId="7" r:id="rId7"/>
    <sheet name="2009 Retail API Av" sheetId="8" r:id="rId8"/>
    <sheet name="2009 TML Rpt Exp Av" sheetId="9" r:id="rId9"/>
    <sheet name="2008 Ext Rpt Annual Summary" sheetId="10" r:id="rId10"/>
    <sheet name="2008 Ext Rpt Monthly Summary" sheetId="11" r:id="rId11"/>
    <sheet name="2008 Detailed Incident Data" sheetId="12" r:id="rId12"/>
    <sheet name="2008 Retail API Av" sheetId="13" r:id="rId13"/>
    <sheet name="2008 TML Rpt Exp Av" sheetId="14" r:id="rId14"/>
    <sheet name="Extract &amp; Report Info" sheetId="15" r:id="rId15"/>
    <sheet name="MOS Public Reports" sheetId="16" r:id="rId16"/>
  </sheets>
  <definedNames>
    <definedName name="_xlnm._FilterDatabase" localSheetId="11" hidden="1">'2008 Detailed Incident Data'!$B$4:$AA$4</definedName>
    <definedName name="_xlnm._FilterDatabase" localSheetId="6"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5.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<sst xmlns="http://schemas.openxmlformats.org/spreadsheetml/2006/main" count="2376" uniqueCount="1010">
  <si>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</si>
  <si>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</si>
  <si>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</si>
  <si>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</si>
  <si>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</si>
  <si>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</si>
  <si>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</si>
  <si>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</si>
  <si>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</si>
  <si>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</si>
  <si>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</si>
  <si>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</si>
  <si>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</si>
  <si>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</si>
  <si>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</si>
  <si>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</si>
  <si>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</si>
  <si>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</si>
  <si>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</si>
  <si>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</si>
  <si>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</si>
  <si>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</si>
  <si>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</si>
  <si>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</si>
  <si>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</si>
  <si>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</si>
  <si>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</si>
  <si>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</si>
  <si>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</si>
  <si>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</si>
  <si>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</si>
  <si>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</si>
  <si>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</si>
  <si>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</si>
  <si>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</si>
  <si>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</si>
  <si>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</si>
  <si>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</si>
  <si>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</si>
  <si>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</si>
  <si>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</si>
  <si>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</si>
  <si>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</si>
  <si>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</si>
  <si>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</si>
  <si>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</si>
  <si>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</si>
  <si>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</si>
  <si>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</si>
  <si>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</si>
  <si>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</si>
  <si>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</si>
  <si>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</si>
  <si>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</si>
  <si>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</si>
  <si>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</si>
  <si>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</si>
  <si>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</si>
  <si>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</si>
  <si>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</si>
  <si>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</si>
  <si>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</si>
  <si>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</si>
  <si>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</si>
  <si>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</si>
  <si>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</si>
  <si>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</si>
  <si>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</si>
  <si>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</si>
  <si>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</si>
  <si>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</si>
  <si>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</si>
  <si>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</si>
  <si>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</si>
  <si>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</si>
  <si>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</si>
  <si>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</si>
  <si>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</si>
  <si>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</si>
  <si>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</si>
  <si>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</si>
  <si>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</si>
  <si>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</si>
  <si>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</si>
  <si>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</si>
  <si>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</si>
  <si>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</si>
  <si>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</si>
  <si>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</si>
  <si>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</si>
  <si>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</si>
  <si>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</si>
  <si>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</si>
  <si>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</si>
  <si>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</si>
  <si>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</si>
  <si>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</si>
  <si>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</si>
  <si>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</si>
  <si>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</si>
  <si>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</si>
  <si>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</si>
  <si>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</si>
  <si>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</si>
  <si>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</si>
  <si>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</si>
  <si>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</si>
  <si>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</si>
  <si>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</si>
  <si>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</si>
  <si>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</si>
  <si>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</si>
  <si>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</si>
  <si>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</si>
  <si>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</si>
  <si>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</si>
  <si>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</si>
  <si>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</si>
  <si>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</si>
  <si>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</si>
  <si>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</si>
  <si>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</si>
  <si>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</si>
  <si>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</si>
  <si>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</si>
  <si>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</si>
  <si>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</si>
  <si>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</si>
  <si>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</si>
  <si>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</si>
  <si>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</si>
  <si>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</si>
  <si>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</si>
  <si>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</si>
  <si>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</si>
  <si>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</si>
  <si>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</si>
  <si>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</si>
  <si>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</si>
  <si>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</si>
  <si>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</si>
  <si>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</si>
  <si>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</si>
  <si>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</si>
  <si>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</si>
  <si>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</si>
  <si>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</si>
  <si>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</si>
  <si>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</si>
  <si>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</si>
  <si>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</si>
  <si>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</si>
  <si>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</si>
  <si>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</si>
  <si>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</si>
  <si>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</si>
  <si>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</si>
  <si>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</si>
  <si>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</si>
  <si>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</si>
  <si>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</si>
  <si>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</si>
  <si>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</si>
  <si>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</si>
  <si>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</si>
  <si>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</si>
  <si>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</si>
  <si>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</si>
  <si>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</si>
  <si>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</si>
  <si>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</si>
  <si>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</si>
  <si>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</si>
  <si>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</si>
  <si>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</si>
  <si>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</si>
  <si>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</si>
  <si>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</si>
  <si>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</si>
  <si>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</si>
  <si>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</si>
  <si>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</si>
  <si>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</si>
  <si>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</si>
  <si>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</si>
  <si>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</si>
  <si>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</si>
  <si>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</si>
  <si>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</si>
  <si>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</si>
  <si>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</si>
  <si>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</si>
  <si>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</si>
  <si>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</si>
  <si>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</si>
  <si>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</si>
  <si>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</si>
  <si>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</si>
  <si>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</si>
  <si>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</si>
  <si>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</si>
  <si>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</si>
  <si>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</si>
  <si>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</si>
  <si>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</si>
  <si>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</si>
  <si>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</si>
  <si>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</si>
  <si>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</si>
  <si>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</si>
  <si>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</si>
  <si>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</si>
  <si>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</si>
  <si>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</si>
  <si>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</si>
  <si>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</si>
  <si>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</si>
  <si>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</si>
  <si>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</si>
  <si>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</si>
  <si>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</si>
  <si>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</si>
  <si>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</si>
  <si>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</si>
  <si>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</si>
  <si>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</si>
  <si>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</si>
  <si>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</si>
  <si>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</si>
  <si>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</si>
  <si>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</si>
  <si>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</si>
  <si>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</si>
  <si>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</si>
  <si>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</si>
  <si>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</si>
  <si>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</si>
  <si>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</si>
  <si>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</si>
  <si>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</si>
  <si>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</si>
  <si>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</si>
  <si>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</si>
  <si>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</si>
  <si>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</si>
  <si>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</si>
  <si>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</si>
  <si>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</si>
  <si>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</si>
  <si>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</si>
  <si>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</si>
  <si>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</si>
  <si>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</si>
  <si>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</si>
  <si>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</si>
  <si>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</si>
  <si>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</si>
  <si>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</si>
  <si>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</si>
  <si>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</si>
  <si>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</si>
  <si>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</si>
  <si>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</si>
  <si>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</si>
  <si>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</si>
  <si>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</si>
  <si>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</si>
  <si>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</si>
  <si>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</si>
  <si>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</si>
  <si>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</si>
  <si>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</si>
  <si>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</si>
  <si>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</si>
  <si>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</si>
  <si>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</si>
  <si>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</si>
  <si>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</si>
  <si>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</si>
  <si>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</si>
  <si>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</si>
  <si>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</si>
  <si>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</si>
  <si>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</si>
  <si>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</si>
  <si>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</si>
  <si>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</si>
  <si>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</si>
  <si>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</si>
  <si>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</si>
  <si>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</si>
  <si>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</si>
  <si>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</si>
  <si>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</si>
  <si>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</si>
  <si>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</si>
  <si>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</si>
  <si>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</si>
  <si>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</si>
  <si>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</si>
  <si>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</si>
  <si>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</si>
  <si>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</si>
  <si>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</si>
  <si>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</si>
  <si>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</si>
  <si>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</si>
  <si>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</si>
  <si>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</si>
  <si>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</si>
  <si>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</si>
  <si>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</si>
  <si>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</si>
  <si>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</si>
  <si>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</si>
  <si>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</si>
  <si>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</si>
  <si>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</si>
  <si>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</si>
  <si>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</si>
  <si>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</si>
  <si>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</si>
  <si>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</si>
  <si>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</si>
  <si>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</si>
  <si>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</si>
  <si>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</si>
  <si>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</si>
  <si>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</si>
  <si>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</si>
  <si>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</si>
  <si>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</si>
  <si>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</si>
  <si>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</si>
  <si>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</si>
  <si>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</si>
  <si>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</si>
  <si>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</si>
  <si>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</si>
  <si>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</si>
  <si>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</si>
  <si>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</si>
  <si>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</si>
  <si>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</si>
  <si>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</si>
  <si>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</si>
  <si>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</si>
  <si>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</si>
  <si>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</si>
  <si>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</si>
  <si>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</si>
  <si>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</si>
  <si>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</si>
  <si>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</si>
  <si>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</si>
  <si>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</si>
  <si>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</si>
  <si>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</si>
  <si>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</si>
  <si>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</si>
  <si>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</si>
  <si>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</si>
  <si>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</si>
  <si>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</si>
  <si>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</si>
  <si>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</si>
  <si>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</si>
  <si>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</si>
  <si>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</si>
  <si>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</si>
  <si>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</si>
  <si>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</si>
  <si>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</si>
  <si>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</si>
  <si>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</si>
  <si>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</si>
  <si>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</si>
  <si>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</si>
  <si>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</si>
  <si>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</si>
  <si>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</si>
  <si>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</si>
  <si>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</si>
  <si>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</si>
  <si>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</si>
  <si>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</si>
  <si>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</si>
  <si>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</si>
  <si>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</si>
  <si>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</si>
  <si>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</si>
  <si>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</si>
  <si>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</si>
  <si>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</si>
  <si>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</si>
  <si>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</si>
  <si>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</si>
  <si>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</si>
  <si>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</si>
  <si>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</si>
  <si>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</si>
  <si>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</si>
  <si>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</si>
  <si>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</si>
  <si>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</si>
  <si>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</si>
  <si>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</si>
  <si>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</si>
  <si>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</si>
  <si>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</si>
  <si>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</si>
  <si>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</si>
  <si>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</si>
  <si>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</si>
  <si>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</si>
  <si>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</si>
  <si>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</si>
  <si>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</si>
  <si>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</si>
  <si>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</si>
  <si>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</si>
  <si>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</si>
  <si>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</si>
  <si>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</si>
  <si>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</si>
  <si>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</si>
  <si>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</si>
  <si>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</si>
  <si>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</si>
  <si>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</si>
  <si>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</si>
  <si>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</si>
  <si>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</si>
  <si>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</si>
  <si>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</si>
  <si>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</si>
  <si>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</si>
  <si>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</si>
  <si>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</si>
  <si>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</si>
  <si>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</si>
  <si>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</si>
  <si>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</si>
  <si>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</si>
  <si>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</si>
  <si>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</si>
  <si>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</si>
  <si>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</si>
  <si>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</si>
  <si>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</si>
  <si>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</si>
  <si>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</si>
  <si>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</si>
  <si>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</si>
  <si>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</si>
  <si>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</si>
  <si>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</si>
  <si>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</si>
  <si>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</si>
  <si>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</si>
  <si>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</si>
  <si>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</si>
  <si>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</si>
  <si>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</si>
  <si>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</si>
  <si>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</si>
  <si>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</si>
  <si>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</si>
  <si>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</si>
  <si>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</si>
  <si>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</si>
  <si>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</si>
  <si>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</si>
  <si>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</si>
  <si>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</si>
  <si>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</si>
  <si>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</si>
  <si>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</si>
  <si>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</si>
  <si>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</si>
  <si>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</si>
  <si>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</si>
  <si>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</si>
  <si>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</si>
  <si>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</si>
  <si>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</si>
  <si>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</si>
  <si>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</si>
  <si>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</si>
  <si>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</si>
  <si>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</si>
  <si>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</si>
  <si>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</si>
  <si>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</si>
  <si>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</si>
  <si>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</si>
  <si>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</si>
  <si>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</si>
  <si>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</si>
  <si>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</si>
  <si>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</si>
  <si>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</si>
  <si>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</si>
  <si>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</si>
  <si>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</si>
  <si>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</si>
  <si>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</si>
  <si>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</si>
  <si>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</si>
  <si>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</si>
  <si>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</si>
  <si>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</si>
  <si>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</si>
  <si>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</si>
  <si>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</si>
  <si>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</si>
  <si>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</si>
  <si>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</si>
  <si>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</si>
  <si>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</si>
  <si>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</si>
  <si>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</si>
  <si>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</si>
  <si>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</si>
  <si>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</si>
  <si>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</si>
  <si>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</si>
  <si>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</si>
  <si>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</si>
  <si>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</si>
  <si>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</si>
  <si>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</si>
  <si>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</si>
  <si>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</si>
  <si>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</si>
  <si>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</si>
  <si>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</si>
  <si>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</si>
  <si>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</si>
  <si>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</si>
  <si>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</si>
  <si>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</si>
  <si>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</si>
  <si>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</si>
  <si>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</si>
  <si>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</si>
  <si>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</si>
  <si>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</si>
  <si>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</si>
  <si>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</si>
  <si>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</si>
  <si>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</si>
  <si>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</si>
  <si>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</si>
  <si>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</si>
  <si>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</si>
  <si>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</si>
  <si>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</si>
  <si>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</si>
  <si>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</si>
  <si>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</si>
  <si>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</si>
  <si>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</si>
  <si>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</si>
  <si>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</si>
  <si>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</si>
  <si>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</si>
  <si>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</si>
  <si>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</si>
  <si>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</si>
  <si>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</si>
  <si>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</si>
  <si>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</si>
  <si>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</si>
  <si>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</si>
  <si>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</si>
  <si>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</si>
  <si>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</si>
  <si>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</si>
  <si>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</si>
  <si>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</si>
  <si>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</si>
  <si>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</si>
  <si>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</si>
  <si>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</si>
  <si>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</si>
  <si>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</si>
  <si>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</si>
  <si>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</si>
  <si>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</si>
  <si>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</si>
  <si>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</si>
  <si>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</si>
  <si>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</si>
  <si>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</si>
  <si>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</si>
  <si>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</si>
  <si>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</si>
  <si>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</si>
  <si>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</si>
  <si>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</si>
  <si>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</si>
  <si>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</si>
  <si>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</si>
  <si>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</si>
  <si>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</si>
  <si>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</si>
  <si>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</si>
  <si>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</si>
  <si>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</si>
  <si>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</si>
  <si>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</si>
  <si>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</si>
  <si>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</si>
  <si>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</si>
  <si>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</si>
  <si>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</si>
  <si>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</si>
  <si>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</si>
  <si>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</si>
  <si>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</si>
  <si>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</si>
  <si>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</si>
  <si>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</si>
  <si>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</si>
  <si>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</si>
  <si>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</si>
  <si>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</si>
  <si>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</si>
  <si>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</si>
  <si>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</si>
  <si>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</si>
  <si>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</si>
  <si>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</si>
  <si>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</si>
  <si>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</si>
  <si>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</si>
  <si>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</si>
  <si>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</si>
  <si>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</si>
  <si>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</si>
  <si>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</si>
  <si>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</si>
  <si>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</si>
  <si>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</si>
  <si>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</si>
  <si>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</si>
  <si>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</si>
  <si>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</si>
  <si>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</si>
  <si>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</si>
  <si>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</si>
  <si>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</si>
  <si>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</si>
  <si>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</si>
  <si>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</si>
  <si>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</si>
  <si>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</si>
  <si>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</si>
  <si>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</si>
  <si>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</si>
  <si>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</si>
  <si>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</si>
  <si>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</si>
  <si>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</si>
  <si>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</si>
  <si>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</si>
  <si>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</si>
  <si>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</si>
  <si>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</si>
  <si>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</si>
  <si>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</si>
  <si>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</si>
  <si>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</si>
  <si>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</si>
  <si>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</si>
  <si>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</si>
  <si>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</si>
  <si>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</si>
  <si>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</si>
  <si>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</si>
  <si>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</si>
  <si>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</si>
  <si>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</si>
  <si>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</si>
  <si>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</si>
  <si>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</si>
  <si>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</si>
  <si>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</si>
  <si>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</si>
  <si>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</si>
  <si>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</si>
  <si>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</si>
  <si>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</si>
  <si>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</si>
  <si>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</si>
  <si>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</si>
  <si>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</si>
  <si>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</si>
  <si>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</si>
  <si>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</si>
  <si>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</si>
  <si>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</si>
  <si>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</si>
  <si>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</si>
  <si>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</si>
  <si>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</si>
  <si>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</si>
  <si>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</si>
  <si>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</si>
  <si>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</si>
  <si>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</si>
  <si>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</si>
  <si>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</si>
  <si>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</si>
  <si>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</si>
  <si>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</si>
  <si>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</si>
  <si>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</si>
  <si>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</si>
  <si>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</si>
  <si>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</si>
  <si>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</si>
  <si>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</si>
  <si>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</si>
  <si>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</si>
  <si>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</si>
  <si>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</si>
  <si>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</si>
  <si>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</si>
  <si>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</si>
  <si>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</si>
  <si>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</si>
  <si>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</si>
  <si>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</si>
  <si>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</si>
  <si>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</si>
  <si>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</si>
  <si>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</si>
  <si>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</si>
  <si>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</si>
  <si>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</si>
  <si>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</si>
  <si>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</si>
  <si>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</si>
  <si>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</si>
  <si>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</si>
  <si>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</si>
  <si>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</si>
  <si>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</si>
  <si>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</si>
  <si>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</si>
  <si>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</si>
  <si>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</si>
  <si>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</si>
  <si>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</si>
  <si>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</si>
  <si>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</si>
  <si>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</si>
  <si>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</si>
  <si>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</si>
  <si>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</si>
  <si>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</si>
  <si>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</si>
  <si>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</si>
  <si>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</si>
  <si>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</si>
  <si>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</si>
  <si>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</si>
  <si>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</si>
  <si>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</si>
  <si>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</si>
  <si>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</si>
  <si>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</si>
  <si>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</si>
  <si>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</si>
  <si>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</si>
  <si>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</si>
  <si>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</si>
  <si>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</si>
  <si>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</si>
  <si>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</si>
  <si>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</si>
  <si>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</si>
  <si>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</si>
  <si>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</si>
  <si>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</si>
  <si>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</si>
  <si>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</si>
  <si>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</si>
  <si>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</si>
  <si>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</si>
  <si>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</si>
  <si>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</si>
  <si>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</si>
  <si>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</si>
  <si>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</si>
  <si>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</si>
  <si>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</si>
  <si>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</si>
  <si>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</si>
  <si>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</si>
  <si>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</si>
  <si>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</si>
  <si>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</si>
  <si>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</si>
  <si>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</si>
  <si>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</si>
  <si>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</si>
  <si>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</si>
  <si>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</si>
  <si>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</si>
  <si>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</si>
  <si>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</si>
  <si>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</si>
  <si>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</si>
  <si>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</si>
  <si>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</si>
  <si>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</si>
  <si>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</si>
  <si>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</si>
  <si>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</si>
  <si>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</si>
  <si>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</si>
  <si>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</si>
  <si>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</si>
  <si>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</si>
  <si>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</si>
  <si>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</si>
  <si>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</si>
  <si>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</si>
  <si>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</si>
  <si>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</si>
  <si>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</si>
  <si>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</si>
  <si>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</si>
  <si>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</si>
  <si>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</si>
  <si>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</si>
  <si>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</si>
  <si>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</si>
  <si>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</si>
  <si>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</si>
  <si>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</si>
  <si>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</si>
  <si>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</si>
  <si>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</si>
  <si>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</si>
  <si>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</si>
  <si>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</si>
  <si>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</si>
  <si>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</si>
  <si>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</si>
  <si>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</si>
  <si>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</si>
  <si>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</si>
  <si>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</si>
  <si>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</si>
  <si>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</si>
  <si>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</si>
  <si>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</si>
  <si>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</si>
  <si>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</si>
  <si>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</si>
  <si>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</si>
  <si>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</si>
  <si>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</si>
  <si>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</si>
  <si>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</si>
  <si>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</si>
  <si>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</si>
  <si>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</si>
  <si>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</si>
  <si>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</si>
  <si>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</si>
  <si>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</si>
  <si>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</si>
  <si>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</si>
  <si>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</si>
  <si>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</si>
  <si>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</si>
  <si>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</si>
  <si>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</si>
  <si>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</si>
  <si>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</si>
  <si>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</si>
  <si>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</si>
  <si>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</si>
  <si>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</si>
  <si>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</si>
  <si>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</si>
  <si>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</si>
  <si>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</si>
  <si>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</si>
  <si>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</si>
  <si>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</si>
  <si>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</si>
  <si>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</si>
  <si>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</si>
  <si>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</si>
  <si>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</si>
  <si>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</si>
  <si>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</si>
  <si>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</si>
  <si>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</si>
  <si>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</si>
  <si>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</si>
  <si>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</si>
  <si>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</si>
  <si>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</si>
  <si>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</si>
  <si>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</si>
  <si>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</si>
  <si>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</si>
  <si>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</si>
  <si>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</si>
  <si>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</si>
  <si>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</si>
  <si>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</si>
  <si>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</si>
  <si>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</si>
  <si>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</si>
  <si>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</si>
  <si>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</si>
  <si>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</si>
  <si>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</si>
  <si>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</si>
  <si>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</si>
  <si>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</si>
  <si>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</si>
  <si>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</si>
  <si>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</si>
  <si>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</si>
  <si>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</si>
  <si>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</si>
  <si>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</si>
  <si>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</si>
  <si>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</si>
  <si>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</si>
  <si>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</si>
  <si>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</si>
  <si>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</si>
  <si>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</si>
  <si>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</si>
  <si>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</si>
  <si>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</si>
  <si>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</si>
  <si>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</si>
  <si>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</si>
  <si>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</si>
  <si>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</si>
  <si>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</si>
  <si>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</si>
  <si>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</si>
  <si>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</si>
  <si>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</si>
  <si>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</si>
  <si>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</si>
  <si>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</si>
  <si>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</si>
  <si>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</si>
  <si>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</si>
  <si>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</si>
  <si>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</si>
  <si>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</si>
  <si>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</si>
  <si>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</si>
  <si>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</si>
  <si>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</si>
  <si>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</si>
  <si>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</si>
  <si>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</si>
  <si>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</si>
  <si>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</si>
  <si>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</si>
  <si>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</si>
  <si>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</si>
  <si>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</si>
  <si>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</si>
  <si>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</si>
  <si>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</si>
  <si>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</si>
  <si>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</si>
  <si>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</si>
  <si>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</si>
  <si>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</si>
  <si>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</si>
  <si>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</si>
  <si>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</si>
  <si>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</si>
  <si>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</si>
  <si>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</si>
  <si>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</si>
  <si>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</si>
  <si>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</si>
  <si>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</si>
  <si>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</si>
  <si>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</si>
  <si>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</si>
  <si>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</si>
  <si>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</si>
  <si>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</si>
  <si>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</si>
  <si>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t>
  </si>
  <si>
    <r>
      <t xml:space="preserve">ERCOT’s Texas Market Link (TML) application experienced an unplanned outage on </t>
    </r>
    <r>
      <rPr>
        <sz val="12"/>
        <rFont val="Arial"/>
        <family val="2"/>
      </rPr>
      <t>March 1, 2010 from 7:37 PM to 9:20 PM.</t>
    </r>
    <r>
      <rPr>
        <b/>
        <sz val="12"/>
        <rFont val="Arial"/>
        <family val="2"/>
      </rPr>
      <t xml:space="preserve">    </t>
    </r>
    <r>
      <rPr>
        <sz val="12"/>
        <rFont val="Arial"/>
        <family val="2"/>
      </rPr>
      <t>  </t>
    </r>
  </si>
  <si>
    <t>7:37PM</t>
  </si>
  <si>
    <t>9:20PM</t>
  </si>
  <si>
    <t>HW Failure (switch)</t>
  </si>
  <si>
    <t>Replaced switch module</t>
  </si>
  <si>
    <t>Closed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</si>
</sst>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quot;Yes&quot;;&quot;Yes&quot;;&quot;No&quot;"/>
    <numFmt numFmtId="170" formatCode="&quot;True&quot;;&quot;True&quot;;&quot;False&quot;"/>
    <numFmt numFmtId="171" formatCode="&quot;On&quot;;&quot;On&quot;;&quot;Off&quot;"/>
    <numFmt numFmtId="172" formatCode="[$€-2]\ #,##0.00_);[Red]\([$€-2]\ #,##0.00\)"/>
  </numFmts>
  <fonts count="80">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rgb="FF99F03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67">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78" fillId="0" borderId="0" xfId="0" applyFont="1" applyAlignment="1">
      <alignment wrapText="1"/>
    </xf>
    <xf numFmtId="0" fontId="78" fillId="0" borderId="0" xfId="0" applyFont="1" applyAlignment="1">
      <alignment horizontal="center" wrapText="1"/>
    </xf>
    <xf numFmtId="0" fontId="78" fillId="0" borderId="10" xfId="0" applyFont="1" applyBorder="1" applyAlignment="1">
      <alignment horizontal="center" wrapText="1"/>
    </xf>
    <xf numFmtId="0" fontId="14" fillId="0" borderId="0" xfId="0" applyFont="1" applyAlignment="1">
      <alignment wrapText="1"/>
    </xf>
    <xf numFmtId="0" fontId="79"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79"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78"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48" xfId="59" applyNumberFormat="1" applyFont="1" applyBorder="1" applyAlignment="1">
      <alignment wrapText="1"/>
    </xf>
    <xf numFmtId="10" fontId="8" fillId="0" borderId="49" xfId="59" applyNumberFormat="1" applyFont="1" applyBorder="1" applyAlignment="1">
      <alignment wrapText="1"/>
    </xf>
    <xf numFmtId="0" fontId="37" fillId="0" borderId="0" xfId="0" applyFont="1" applyAlignment="1">
      <alignment horizontal="center"/>
    </xf>
    <xf numFmtId="0" fontId="7" fillId="0" borderId="50" xfId="0" applyFont="1" applyBorder="1" applyAlignment="1">
      <alignment horizontal="center"/>
    </xf>
    <xf numFmtId="0" fontId="0" fillId="0" borderId="51" xfId="0" applyBorder="1" applyAlignment="1">
      <alignment horizontal="center"/>
    </xf>
    <xf numFmtId="0" fontId="17" fillId="0" borderId="50" xfId="0" applyFont="1" applyBorder="1" applyAlignment="1">
      <alignment horizontal="center"/>
    </xf>
    <xf numFmtId="0" fontId="0" fillId="0" borderId="52" xfId="0" applyBorder="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78" fillId="0" borderId="10" xfId="0" applyFont="1" applyBorder="1" applyAlignment="1">
      <alignment wrapText="1"/>
    </xf>
    <xf numFmtId="20" fontId="0" fillId="0" borderId="10" xfId="0" applyNumberFormat="1" applyFont="1" applyBorder="1" applyAlignment="1">
      <alignment horizontal="center"/>
    </xf>
    <xf numFmtId="0" fontId="0" fillId="43" borderId="10" xfId="0" applyFont="1" applyFill="1" applyBorder="1" applyAlignment="1">
      <alignment horizontal="center"/>
    </xf>
    <xf numFmtId="0" fontId="0" fillId="4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53" t="s">
        <v>230</v>
      </c>
      <c r="C5" s="354"/>
      <c r="D5" s="354"/>
      <c r="E5" s="354"/>
      <c r="F5" s="354"/>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55" t="s">
        <v>231</v>
      </c>
      <c r="D5" s="354"/>
      <c r="E5" s="354"/>
      <c r="F5" s="354"/>
      <c r="G5" s="354"/>
      <c r="H5" s="354"/>
      <c r="I5" s="356"/>
      <c r="J5" s="60"/>
      <c r="K5" s="355" t="s">
        <v>232</v>
      </c>
      <c r="L5" s="354"/>
      <c r="M5" s="354"/>
      <c r="N5" s="354"/>
      <c r="O5" s="354"/>
      <c r="P5" s="356"/>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7"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45" t="s">
        <v>201</v>
      </c>
      <c r="B1" s="345"/>
      <c r="C1" s="345"/>
      <c r="D1" s="345"/>
      <c r="E1" s="345"/>
      <c r="F1" s="345"/>
      <c r="G1" s="345"/>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46" t="s">
        <v>222</v>
      </c>
      <c r="B16" s="346" t="s">
        <v>223</v>
      </c>
      <c r="C16" s="348">
        <f>SUM(C4:C15)</f>
        <v>396000</v>
      </c>
      <c r="D16" s="348">
        <f>SUM(D4:D15)</f>
        <v>16533</v>
      </c>
      <c r="E16" s="348">
        <f>SUM(E4:E15)</f>
        <v>379467</v>
      </c>
      <c r="F16" s="348">
        <f>SUM(F4:F15)</f>
        <v>318</v>
      </c>
      <c r="G16" s="350">
        <f>(E16-F16)/E16</f>
        <v>0.9991619824648784</v>
      </c>
    </row>
    <row r="17" spans="1:7" ht="23.25" customHeight="1" thickBot="1">
      <c r="A17" s="347"/>
      <c r="B17" s="347"/>
      <c r="C17" s="349"/>
      <c r="D17" s="349"/>
      <c r="E17" s="349"/>
      <c r="F17" s="349"/>
      <c r="G17" s="35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52" t="s">
        <v>220</v>
      </c>
      <c r="B1" s="352"/>
      <c r="C1" s="352"/>
      <c r="D1" s="352"/>
      <c r="E1" s="352"/>
      <c r="F1" s="352"/>
      <c r="G1" s="352"/>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46" t="s">
        <v>222</v>
      </c>
      <c r="B16" s="346" t="s">
        <v>203</v>
      </c>
      <c r="C16" s="348">
        <f>SUM(C4:C15)</f>
        <v>396000</v>
      </c>
      <c r="D16" s="348">
        <f>SUM(D4:D15)</f>
        <v>16533</v>
      </c>
      <c r="E16" s="348">
        <f>SUM(E4:E15)</f>
        <v>379467</v>
      </c>
      <c r="F16" s="348">
        <f>SUM(F4:F15)</f>
        <v>732</v>
      </c>
      <c r="G16" s="357">
        <f>(E16-F16)/E16</f>
        <v>0.9980709785040597</v>
      </c>
    </row>
    <row r="17" spans="1:7" ht="23.25" customHeight="1" thickBot="1">
      <c r="A17" s="347"/>
      <c r="B17" s="347"/>
      <c r="C17" s="349"/>
      <c r="D17" s="349"/>
      <c r="E17" s="349"/>
      <c r="F17" s="349"/>
      <c r="G17" s="358"/>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59" t="s">
        <v>329</v>
      </c>
      <c r="B1" s="360"/>
      <c r="C1" s="360"/>
      <c r="D1" s="360"/>
    </row>
    <row r="2" spans="1:4" ht="12.75">
      <c r="A2" s="360"/>
      <c r="B2" s="360"/>
      <c r="C2" s="360"/>
      <c r="D2" s="360"/>
    </row>
    <row r="3" spans="1:4" ht="12.75">
      <c r="A3" s="360"/>
      <c r="B3" s="360"/>
      <c r="C3" s="360"/>
      <c r="D3" s="360"/>
    </row>
    <row r="4" spans="1:4" ht="12.75">
      <c r="A4" s="361" t="s">
        <v>450</v>
      </c>
      <c r="B4" s="361"/>
      <c r="C4" s="362"/>
      <c r="D4" s="362"/>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pageSetUpPr fitToPage="1"/>
  </sheetPr>
  <dimension ref="A1:T14"/>
  <sheetViews>
    <sheetView tabSelected="1" zoomScale="65" zoomScaleNormal="65" zoomScalePageLayoutView="0" workbookViewId="0" topLeftCell="A1">
      <selection activeCell="T7" sqref="T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7.75" customHeight="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2:20" ht="47.25">
      <c r="B5" s="303" t="s">
        <v>699</v>
      </c>
      <c r="C5" s="253">
        <v>40238</v>
      </c>
      <c r="D5" s="249">
        <v>40239</v>
      </c>
      <c r="E5" s="324" t="s">
        <v>1003</v>
      </c>
      <c r="F5" s="303" t="s">
        <v>1005</v>
      </c>
      <c r="G5" s="364" t="s">
        <v>1006</v>
      </c>
      <c r="H5" s="213">
        <v>103</v>
      </c>
      <c r="I5" s="303" t="s">
        <v>793</v>
      </c>
      <c r="J5" s="303" t="s">
        <v>117</v>
      </c>
      <c r="K5" s="303" t="s">
        <v>167</v>
      </c>
      <c r="L5" s="363" t="s">
        <v>1004</v>
      </c>
      <c r="M5" s="303" t="s">
        <v>1007</v>
      </c>
      <c r="N5" s="303" t="s">
        <v>264</v>
      </c>
      <c r="O5" s="303" t="s">
        <v>264</v>
      </c>
      <c r="P5" s="303" t="s">
        <v>318</v>
      </c>
      <c r="Q5" s="303" t="s">
        <v>1008</v>
      </c>
      <c r="R5" s="253">
        <v>40238</v>
      </c>
      <c r="S5" s="323"/>
      <c r="T5" s="366" t="s">
        <v>1009</v>
      </c>
    </row>
    <row r="6" spans="1:20" s="4" customFormat="1" ht="12.75">
      <c r="A6" s="54"/>
      <c r="B6" s="239"/>
      <c r="C6" s="239"/>
      <c r="D6" s="240"/>
      <c r="E6" s="239"/>
      <c r="F6" s="239"/>
      <c r="G6" s="241"/>
      <c r="H6" s="239"/>
      <c r="I6" s="242"/>
      <c r="J6" s="242"/>
      <c r="K6" s="239"/>
      <c r="L6" s="239"/>
      <c r="M6" s="239"/>
      <c r="N6" s="239"/>
      <c r="O6" s="239"/>
      <c r="P6" s="239"/>
      <c r="Q6" s="239"/>
      <c r="R6" s="239"/>
      <c r="S6" s="239"/>
      <c r="T6" s="239"/>
    </row>
    <row r="7" spans="2:20" ht="195">
      <c r="B7" s="303" t="s">
        <v>412</v>
      </c>
      <c r="C7" s="253">
        <v>40133</v>
      </c>
      <c r="D7" s="249">
        <v>40221</v>
      </c>
      <c r="E7" s="324" t="s">
        <v>993</v>
      </c>
      <c r="F7" s="303" t="s">
        <v>117</v>
      </c>
      <c r="G7" s="303" t="s">
        <v>117</v>
      </c>
      <c r="H7" s="303" t="s">
        <v>117</v>
      </c>
      <c r="I7" s="303" t="s">
        <v>117</v>
      </c>
      <c r="J7" s="303" t="s">
        <v>994</v>
      </c>
      <c r="K7" s="303" t="s">
        <v>209</v>
      </c>
      <c r="L7" s="295" t="s">
        <v>992</v>
      </c>
      <c r="M7" s="295" t="s">
        <v>1000</v>
      </c>
      <c r="N7" s="336" t="s">
        <v>284</v>
      </c>
      <c r="O7" s="336" t="s">
        <v>264</v>
      </c>
      <c r="P7" s="336" t="s">
        <v>318</v>
      </c>
      <c r="Q7" s="295" t="s">
        <v>995</v>
      </c>
      <c r="R7" s="253">
        <v>40221</v>
      </c>
      <c r="S7" s="323"/>
      <c r="T7" s="312" t="s">
        <v>265</v>
      </c>
    </row>
    <row r="8" spans="2:20" ht="173.25" customHeight="1">
      <c r="B8" s="213" t="s">
        <v>412</v>
      </c>
      <c r="C8" s="253">
        <v>40220</v>
      </c>
      <c r="D8" s="249">
        <v>40220</v>
      </c>
      <c r="E8" s="324" t="s">
        <v>988</v>
      </c>
      <c r="F8" s="303" t="s">
        <v>117</v>
      </c>
      <c r="G8" s="303" t="s">
        <v>117</v>
      </c>
      <c r="H8" s="303" t="s">
        <v>117</v>
      </c>
      <c r="I8" s="303" t="s">
        <v>117</v>
      </c>
      <c r="J8" s="303" t="s">
        <v>994</v>
      </c>
      <c r="K8" s="303" t="s">
        <v>209</v>
      </c>
      <c r="L8" s="295" t="s">
        <v>989</v>
      </c>
      <c r="M8" s="301" t="s">
        <v>990</v>
      </c>
      <c r="N8" s="336" t="s">
        <v>264</v>
      </c>
      <c r="O8" s="336" t="s">
        <v>264</v>
      </c>
      <c r="P8" s="336" t="s">
        <v>318</v>
      </c>
      <c r="Q8" s="295" t="s">
        <v>991</v>
      </c>
      <c r="R8" s="253">
        <v>40220</v>
      </c>
      <c r="S8" s="323"/>
      <c r="T8" s="312" t="s">
        <v>265</v>
      </c>
    </row>
    <row r="9" spans="2:20" ht="120">
      <c r="B9" s="49" t="s">
        <v>412</v>
      </c>
      <c r="C9" s="331">
        <v>40213</v>
      </c>
      <c r="D9" s="332">
        <v>40213</v>
      </c>
      <c r="E9" s="35" t="s">
        <v>996</v>
      </c>
      <c r="F9" s="303" t="s">
        <v>117</v>
      </c>
      <c r="G9" s="303" t="s">
        <v>117</v>
      </c>
      <c r="H9" s="303" t="s">
        <v>117</v>
      </c>
      <c r="I9" s="303" t="s">
        <v>117</v>
      </c>
      <c r="J9" s="303" t="s">
        <v>117</v>
      </c>
      <c r="K9" s="303" t="s">
        <v>117</v>
      </c>
      <c r="L9" s="301" t="s">
        <v>997</v>
      </c>
      <c r="M9" s="295" t="s">
        <v>1001</v>
      </c>
      <c r="N9" s="336" t="s">
        <v>264</v>
      </c>
      <c r="O9" s="336" t="s">
        <v>264</v>
      </c>
      <c r="P9" s="336" t="s">
        <v>318</v>
      </c>
      <c r="Q9" s="301" t="s">
        <v>998</v>
      </c>
      <c r="R9" s="331">
        <v>40213</v>
      </c>
      <c r="S9" s="301" t="s">
        <v>999</v>
      </c>
      <c r="T9" s="365" t="s">
        <v>265</v>
      </c>
    </row>
    <row r="10" spans="1:20" s="4" customFormat="1" ht="12.75">
      <c r="A10" s="54"/>
      <c r="B10" s="239"/>
      <c r="C10" s="239"/>
      <c r="D10" s="240"/>
      <c r="E10" s="239"/>
      <c r="F10" s="239"/>
      <c r="G10" s="241"/>
      <c r="H10" s="239"/>
      <c r="I10" s="242"/>
      <c r="J10" s="242"/>
      <c r="K10" s="239"/>
      <c r="L10" s="239"/>
      <c r="M10" s="239"/>
      <c r="N10" s="239"/>
      <c r="O10" s="239"/>
      <c r="P10" s="239"/>
      <c r="Q10" s="239"/>
      <c r="R10" s="239"/>
      <c r="S10" s="239"/>
      <c r="T10" s="239"/>
    </row>
    <row r="11" spans="2:20" ht="86.25" customHeight="1">
      <c r="B11" s="303" t="s">
        <v>757</v>
      </c>
      <c r="C11" s="253">
        <v>40202</v>
      </c>
      <c r="D11" s="249">
        <v>40204</v>
      </c>
      <c r="E11" s="324" t="s">
        <v>980</v>
      </c>
      <c r="F11" s="213" t="s">
        <v>117</v>
      </c>
      <c r="G11" s="250" t="s">
        <v>117</v>
      </c>
      <c r="H11" s="213" t="s">
        <v>117</v>
      </c>
      <c r="I11" s="213" t="s">
        <v>117</v>
      </c>
      <c r="J11" s="213" t="s">
        <v>982</v>
      </c>
      <c r="K11" s="213" t="s">
        <v>207</v>
      </c>
      <c r="L11" s="343" t="s">
        <v>981</v>
      </c>
      <c r="M11" s="344" t="s">
        <v>986</v>
      </c>
      <c r="N11" s="336" t="s">
        <v>284</v>
      </c>
      <c r="O11" s="336" t="s">
        <v>264</v>
      </c>
      <c r="P11" s="336" t="s">
        <v>318</v>
      </c>
      <c r="Q11" s="212" t="s">
        <v>987</v>
      </c>
      <c r="R11" s="253">
        <v>40203</v>
      </c>
      <c r="S11" s="323"/>
      <c r="T11" s="312" t="s">
        <v>265</v>
      </c>
    </row>
    <row r="12" spans="1:20" ht="63.75">
      <c r="A12" s="329"/>
      <c r="B12" s="336" t="s">
        <v>757</v>
      </c>
      <c r="C12" s="337">
        <v>40192</v>
      </c>
      <c r="D12" s="338" t="s">
        <v>117</v>
      </c>
      <c r="E12" s="339" t="s">
        <v>117</v>
      </c>
      <c r="F12" s="340" t="s">
        <v>974</v>
      </c>
      <c r="G12" s="336" t="s">
        <v>973</v>
      </c>
      <c r="H12" s="336">
        <v>52</v>
      </c>
      <c r="I12" s="336" t="s">
        <v>793</v>
      </c>
      <c r="J12" s="336" t="s">
        <v>117</v>
      </c>
      <c r="K12" s="222" t="s">
        <v>167</v>
      </c>
      <c r="L12" s="255" t="s">
        <v>975</v>
      </c>
      <c r="M12" s="344" t="s">
        <v>1002</v>
      </c>
      <c r="N12" s="336" t="s">
        <v>264</v>
      </c>
      <c r="O12" s="336" t="s">
        <v>264</v>
      </c>
      <c r="P12" s="336" t="s">
        <v>318</v>
      </c>
      <c r="Q12" s="341"/>
      <c r="R12" s="337">
        <v>40192</v>
      </c>
      <c r="S12" s="342"/>
      <c r="T12" s="312" t="s">
        <v>265</v>
      </c>
    </row>
    <row r="13" spans="1:20" ht="135">
      <c r="A13" s="106"/>
      <c r="B13" s="330" t="s">
        <v>757</v>
      </c>
      <c r="C13" s="331">
        <v>40184</v>
      </c>
      <c r="D13" s="332">
        <v>40189</v>
      </c>
      <c r="E13" s="333" t="s">
        <v>976</v>
      </c>
      <c r="F13" s="334" t="s">
        <v>117</v>
      </c>
      <c r="G13" s="330" t="s">
        <v>117</v>
      </c>
      <c r="H13" s="330" t="s">
        <v>117</v>
      </c>
      <c r="I13" s="330" t="s">
        <v>117</v>
      </c>
      <c r="J13" s="330" t="s">
        <v>977</v>
      </c>
      <c r="K13" s="49" t="s">
        <v>208</v>
      </c>
      <c r="L13" s="295" t="s">
        <v>979</v>
      </c>
      <c r="M13" s="255" t="s">
        <v>985</v>
      </c>
      <c r="N13" s="330" t="s">
        <v>284</v>
      </c>
      <c r="O13" s="336" t="s">
        <v>264</v>
      </c>
      <c r="P13" s="336" t="s">
        <v>318</v>
      </c>
      <c r="Q13" s="301" t="s">
        <v>978</v>
      </c>
      <c r="R13" s="331">
        <v>40187</v>
      </c>
      <c r="S13" s="335"/>
      <c r="T13" s="312" t="s">
        <v>265</v>
      </c>
    </row>
    <row r="14" spans="1:20" s="4" customFormat="1" ht="12.75">
      <c r="A14" s="54"/>
      <c r="B14" s="239"/>
      <c r="C14" s="239"/>
      <c r="D14" s="240"/>
      <c r="E14" s="256"/>
      <c r="F14" s="239"/>
      <c r="G14" s="241"/>
      <c r="H14" s="239"/>
      <c r="I14" s="242"/>
      <c r="J14" s="242"/>
      <c r="K14" s="239"/>
      <c r="L14" s="256"/>
      <c r="M14" s="239"/>
      <c r="N14" s="239"/>
      <c r="O14" s="239"/>
      <c r="P14" s="239"/>
      <c r="Q14" s="256"/>
      <c r="R14" s="239"/>
      <c r="S14" s="239"/>
      <c r="T14" s="239"/>
    </row>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printOptions/>
  <pageMargins left="0.7" right="0.7" top="0.75" bottom="0.75" header="0.3" footer="0.3"/>
  <pageSetup fitToHeight="1" fitToWidth="1" horizontalDpi="600" verticalDpi="600" orientation="landscape" paperSize="5" scale="35" r:id="rId3"/>
  <legacyDrawing r:id="rId2"/>
</worksheet>
</file>

<file path=xl/worksheets/sheet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6" sqref="G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45" t="s">
        <v>984</v>
      </c>
      <c r="B1" s="345"/>
      <c r="C1" s="345"/>
      <c r="D1" s="345"/>
      <c r="E1" s="345"/>
      <c r="F1" s="345"/>
      <c r="G1" s="345"/>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1546</v>
      </c>
      <c r="E4" s="207">
        <f>SUM(C4-D4)</f>
        <v>43094</v>
      </c>
      <c r="F4" s="208">
        <v>0</v>
      </c>
      <c r="G4" s="100">
        <f>(E4-F4)/E4</f>
        <v>1</v>
      </c>
    </row>
    <row r="5" spans="1:7" ht="23.25" customHeight="1" thickBot="1">
      <c r="A5" s="15" t="s">
        <v>127</v>
      </c>
      <c r="B5" s="15" t="s">
        <v>223</v>
      </c>
      <c r="C5" s="206">
        <f>28*24*60</f>
        <v>40320</v>
      </c>
      <c r="D5" s="16">
        <v>1288</v>
      </c>
      <c r="E5" s="207">
        <f>SUM(C5-D5)</f>
        <v>39032</v>
      </c>
      <c r="F5" s="98">
        <v>0</v>
      </c>
      <c r="G5" s="100">
        <f>(E5-F5)/E5</f>
        <v>1</v>
      </c>
    </row>
    <row r="6" spans="1:7" ht="23.25" customHeight="1" thickBot="1">
      <c r="A6" s="15" t="s">
        <v>128</v>
      </c>
      <c r="B6" s="15" t="s">
        <v>223</v>
      </c>
      <c r="C6" s="16"/>
      <c r="D6" s="16"/>
      <c r="E6" s="16"/>
      <c r="F6" s="98"/>
      <c r="G6" s="100"/>
    </row>
    <row r="7" spans="1:7" ht="23.25" customHeight="1" thickBot="1">
      <c r="A7" s="15" t="s">
        <v>129</v>
      </c>
      <c r="B7" s="15" t="s">
        <v>223</v>
      </c>
      <c r="C7" s="16"/>
      <c r="D7" s="16"/>
      <c r="E7" s="16"/>
      <c r="F7" s="98"/>
      <c r="G7" s="100"/>
    </row>
    <row r="8" spans="1:7" ht="23.25" customHeight="1" thickBot="1">
      <c r="A8" s="15" t="s">
        <v>130</v>
      </c>
      <c r="B8" s="15" t="s">
        <v>223</v>
      </c>
      <c r="C8" s="16"/>
      <c r="D8" s="16"/>
      <c r="E8" s="16"/>
      <c r="F8" s="98"/>
      <c r="G8" s="100"/>
    </row>
    <row r="9" spans="1:7" ht="23.25" customHeight="1" thickBot="1">
      <c r="A9" s="15" t="s">
        <v>131</v>
      </c>
      <c r="B9" s="15" t="s">
        <v>223</v>
      </c>
      <c r="C9" s="16"/>
      <c r="D9" s="16"/>
      <c r="E9" s="16"/>
      <c r="F9" s="15"/>
      <c r="G9" s="100"/>
    </row>
    <row r="10" spans="1:7" ht="23.25" customHeight="1" thickBot="1">
      <c r="A10" s="15" t="s">
        <v>132</v>
      </c>
      <c r="B10" s="15" t="s">
        <v>223</v>
      </c>
      <c r="C10" s="16"/>
      <c r="D10" s="16"/>
      <c r="E10" s="16"/>
      <c r="F10" s="15"/>
      <c r="G10" s="100"/>
    </row>
    <row r="11" spans="1:7" ht="21.75" customHeight="1" thickBot="1">
      <c r="A11" s="15" t="s">
        <v>133</v>
      </c>
      <c r="B11" s="15" t="s">
        <v>223</v>
      </c>
      <c r="C11" s="16"/>
      <c r="D11" s="16"/>
      <c r="E11" s="16"/>
      <c r="F11" s="15"/>
      <c r="G11" s="100"/>
    </row>
    <row r="12" spans="1:7" ht="23.25" customHeight="1" thickBot="1">
      <c r="A12" s="15" t="s">
        <v>134</v>
      </c>
      <c r="B12" s="15" t="s">
        <v>223</v>
      </c>
      <c r="C12" s="16"/>
      <c r="D12" s="16"/>
      <c r="E12" s="16"/>
      <c r="F12" s="98"/>
      <c r="G12" s="100"/>
    </row>
    <row r="13" spans="1:7" ht="23.25" customHeight="1" thickBot="1">
      <c r="A13" s="17" t="s">
        <v>135</v>
      </c>
      <c r="B13" s="15" t="s">
        <v>223</v>
      </c>
      <c r="C13" s="16"/>
      <c r="D13" s="16"/>
      <c r="E13" s="183"/>
      <c r="F13" s="18"/>
      <c r="G13" s="100"/>
    </row>
    <row r="14" spans="1:7" ht="23.25" customHeight="1" thickBot="1">
      <c r="A14" s="17" t="s">
        <v>140</v>
      </c>
      <c r="B14" s="15" t="s">
        <v>223</v>
      </c>
      <c r="C14" s="16"/>
      <c r="D14" s="16"/>
      <c r="E14" s="16"/>
      <c r="F14" s="18"/>
      <c r="G14" s="100"/>
    </row>
    <row r="15" spans="1:7" ht="23.25" customHeight="1" thickBot="1">
      <c r="A15" s="17" t="s">
        <v>141</v>
      </c>
      <c r="B15" s="15" t="s">
        <v>223</v>
      </c>
      <c r="C15" s="18"/>
      <c r="D15" s="16"/>
      <c r="E15" s="183"/>
      <c r="F15" s="204"/>
      <c r="G15" s="100"/>
    </row>
    <row r="16" spans="1:7" ht="23.25" customHeight="1">
      <c r="A16" s="346" t="s">
        <v>222</v>
      </c>
      <c r="B16" s="346" t="s">
        <v>223</v>
      </c>
      <c r="C16" s="348">
        <f>SUM(C4:C15)</f>
        <v>84960</v>
      </c>
      <c r="D16" s="348">
        <f>SUM(D4:D15)</f>
        <v>2834</v>
      </c>
      <c r="E16" s="348">
        <f>SUM(E4:E15)</f>
        <v>82126</v>
      </c>
      <c r="F16" s="348">
        <f>SUM(F4:F15)</f>
        <v>0</v>
      </c>
      <c r="G16" s="350">
        <f>(E16-F16)/E16</f>
        <v>1</v>
      </c>
    </row>
    <row r="17" spans="1:7" ht="23.25" customHeight="1" thickBot="1">
      <c r="A17" s="347"/>
      <c r="B17" s="347"/>
      <c r="C17" s="349"/>
      <c r="D17" s="349"/>
      <c r="E17" s="349"/>
      <c r="F17" s="349"/>
      <c r="G17" s="351"/>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8" sqref="G8"/>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52" t="s">
        <v>983</v>
      </c>
      <c r="B1" s="352"/>
      <c r="C1" s="352"/>
      <c r="D1" s="352"/>
      <c r="E1" s="352"/>
      <c r="F1" s="352"/>
      <c r="G1" s="352"/>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28*24*60</f>
        <v>40320</v>
      </c>
      <c r="D4" s="206">
        <v>1546</v>
      </c>
      <c r="E4" s="207">
        <f>SUM(C4-D4)</f>
        <v>38774</v>
      </c>
      <c r="F4" s="208">
        <v>52</v>
      </c>
      <c r="G4" s="100">
        <f>(E4-F4)/E4</f>
        <v>0.9986588951359158</v>
      </c>
    </row>
    <row r="5" spans="1:7" ht="23.25" customHeight="1" thickBot="1">
      <c r="A5" s="15" t="s">
        <v>127</v>
      </c>
      <c r="B5" s="15" t="s">
        <v>203</v>
      </c>
      <c r="C5" s="206">
        <f>31*24*60</f>
        <v>44640</v>
      </c>
      <c r="D5" s="16">
        <v>1288</v>
      </c>
      <c r="E5" s="207">
        <f>SUM(C5-D5)</f>
        <v>43352</v>
      </c>
      <c r="F5" s="98">
        <v>0</v>
      </c>
      <c r="G5" s="100">
        <f>(E5-F5)/E5</f>
        <v>1</v>
      </c>
    </row>
    <row r="6" spans="1:7" ht="23.25" customHeight="1" thickBot="1">
      <c r="A6" s="15" t="s">
        <v>128</v>
      </c>
      <c r="B6" s="15" t="s">
        <v>203</v>
      </c>
      <c r="C6" s="206"/>
      <c r="D6" s="16"/>
      <c r="E6" s="16"/>
      <c r="F6" s="98"/>
      <c r="G6" s="100"/>
    </row>
    <row r="7" spans="1:7" ht="23.25" customHeight="1" thickBot="1">
      <c r="A7" s="15" t="s">
        <v>129</v>
      </c>
      <c r="B7" s="15" t="s">
        <v>203</v>
      </c>
      <c r="C7" s="206"/>
      <c r="D7" s="16"/>
      <c r="E7" s="16"/>
      <c r="F7" s="98"/>
      <c r="G7" s="100"/>
    </row>
    <row r="8" spans="1:7" ht="23.25" customHeight="1" thickBot="1">
      <c r="A8" s="15" t="s">
        <v>130</v>
      </c>
      <c r="B8" s="15" t="s">
        <v>203</v>
      </c>
      <c r="C8" s="16"/>
      <c r="D8" s="16"/>
      <c r="E8" s="16"/>
      <c r="F8" s="98"/>
      <c r="G8" s="100"/>
    </row>
    <row r="9" spans="1:7" ht="23.25" customHeight="1" thickBot="1">
      <c r="A9" s="15" t="s">
        <v>131</v>
      </c>
      <c r="B9" s="15" t="s">
        <v>203</v>
      </c>
      <c r="C9" s="16"/>
      <c r="D9" s="16"/>
      <c r="E9" s="16"/>
      <c r="F9" s="15"/>
      <c r="G9" s="100"/>
    </row>
    <row r="10" spans="1:7" ht="23.25" customHeight="1" thickBot="1">
      <c r="A10" s="15" t="s">
        <v>132</v>
      </c>
      <c r="B10" s="15" t="s">
        <v>203</v>
      </c>
      <c r="C10" s="16"/>
      <c r="D10" s="16"/>
      <c r="E10" s="16"/>
      <c r="F10" s="15"/>
      <c r="G10" s="100"/>
    </row>
    <row r="11" spans="1:7" ht="23.25" customHeight="1" thickBot="1">
      <c r="A11" s="15" t="s">
        <v>133</v>
      </c>
      <c r="B11" s="15" t="s">
        <v>203</v>
      </c>
      <c r="C11" s="16"/>
      <c r="D11" s="16"/>
      <c r="E11" s="16"/>
      <c r="F11" s="15"/>
      <c r="G11" s="100"/>
    </row>
    <row r="12" spans="1:7" ht="23.25" customHeight="1" thickBot="1">
      <c r="A12" s="15" t="s">
        <v>134</v>
      </c>
      <c r="B12" s="15" t="s">
        <v>203</v>
      </c>
      <c r="C12" s="16"/>
      <c r="D12" s="16"/>
      <c r="E12" s="16"/>
      <c r="F12" s="98"/>
      <c r="G12" s="100"/>
    </row>
    <row r="13" spans="1:7" ht="23.25" customHeight="1" thickBot="1">
      <c r="A13" s="17" t="s">
        <v>135</v>
      </c>
      <c r="B13" s="15" t="s">
        <v>203</v>
      </c>
      <c r="C13" s="16"/>
      <c r="D13" s="16"/>
      <c r="E13" s="183"/>
      <c r="F13" s="18"/>
      <c r="G13" s="100"/>
    </row>
    <row r="14" spans="1:7" ht="23.25" customHeight="1" thickBot="1">
      <c r="A14" s="17" t="s">
        <v>140</v>
      </c>
      <c r="B14" s="15" t="s">
        <v>203</v>
      </c>
      <c r="C14" s="16"/>
      <c r="D14" s="16"/>
      <c r="E14" s="183"/>
      <c r="F14" s="18"/>
      <c r="G14" s="100"/>
    </row>
    <row r="15" spans="1:7" ht="23.25" customHeight="1" thickBot="1">
      <c r="A15" s="17" t="s">
        <v>141</v>
      </c>
      <c r="B15" s="15" t="s">
        <v>203</v>
      </c>
      <c r="C15" s="18"/>
      <c r="D15" s="16"/>
      <c r="E15" s="183"/>
      <c r="F15" s="204"/>
      <c r="G15" s="100"/>
    </row>
    <row r="16" spans="1:7" ht="23.25" customHeight="1">
      <c r="A16" s="346" t="s">
        <v>222</v>
      </c>
      <c r="B16" s="346" t="s">
        <v>203</v>
      </c>
      <c r="C16" s="348">
        <f>SUM(C4:C15)</f>
        <v>84960</v>
      </c>
      <c r="D16" s="348">
        <f>SUM(D4:D15)</f>
        <v>2834</v>
      </c>
      <c r="E16" s="348">
        <f>SUM(E4:E15)</f>
        <v>82126</v>
      </c>
      <c r="F16" s="348">
        <f>SUM(F4:F15)</f>
        <v>52</v>
      </c>
      <c r="G16" s="350">
        <f>(E16-F16)/E16</f>
        <v>0.9993668265835424</v>
      </c>
    </row>
    <row r="17" spans="1:7" ht="23.25" customHeight="1" thickBot="1">
      <c r="A17" s="347"/>
      <c r="B17" s="347"/>
      <c r="C17" s="349"/>
      <c r="D17" s="349"/>
      <c r="E17" s="349"/>
      <c r="F17" s="349"/>
      <c r="G17" s="351"/>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53" t="s">
        <v>230</v>
      </c>
      <c r="C5" s="354"/>
      <c r="D5" s="354"/>
      <c r="E5" s="354"/>
      <c r="F5" s="354"/>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f>'2009 Ext Rpt Monthly Summary'!K31</f>
        <v>1</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f>'2009 Ext Rpt Monthly Summary'!E31</f>
        <v>9</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55" t="s">
        <v>231</v>
      </c>
      <c r="D5" s="354"/>
      <c r="E5" s="354"/>
      <c r="F5" s="354"/>
      <c r="G5" s="354"/>
      <c r="H5" s="354"/>
      <c r="I5" s="356"/>
      <c r="J5" s="60"/>
      <c r="K5" s="355" t="s">
        <v>232</v>
      </c>
      <c r="L5" s="354"/>
      <c r="M5" s="354"/>
      <c r="N5" s="354"/>
      <c r="O5" s="354"/>
      <c r="P5" s="356"/>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ht="60">
      <c r="A5" s="329"/>
      <c r="B5" s="303" t="s">
        <v>120</v>
      </c>
      <c r="C5" s="253">
        <v>40154</v>
      </c>
      <c r="D5" s="249">
        <v>40155</v>
      </c>
      <c r="E5" s="324" t="s">
        <v>960</v>
      </c>
      <c r="F5" s="303" t="s">
        <v>117</v>
      </c>
      <c r="G5" s="303" t="s">
        <v>117</v>
      </c>
      <c r="H5" s="303" t="s">
        <v>117</v>
      </c>
      <c r="I5" s="303" t="s">
        <v>117</v>
      </c>
      <c r="J5" s="303" t="s">
        <v>969</v>
      </c>
      <c r="K5" s="213" t="s">
        <v>207</v>
      </c>
      <c r="L5" s="325" t="s">
        <v>968</v>
      </c>
      <c r="M5" s="325" t="s">
        <v>961</v>
      </c>
      <c r="N5" s="303" t="s">
        <v>264</v>
      </c>
      <c r="O5" s="214"/>
      <c r="P5" s="303" t="s">
        <v>318</v>
      </c>
      <c r="Q5" s="325" t="s">
        <v>962</v>
      </c>
      <c r="R5" s="323"/>
      <c r="S5" s="323"/>
      <c r="T5" s="312" t="s">
        <v>265</v>
      </c>
    </row>
    <row r="6" spans="1:21" s="213" customFormat="1" ht="105">
      <c r="A6" s="329"/>
      <c r="B6" s="303" t="s">
        <v>120</v>
      </c>
      <c r="C6" s="253">
        <v>40155</v>
      </c>
      <c r="D6" s="249">
        <v>40155</v>
      </c>
      <c r="E6" s="324" t="s">
        <v>959</v>
      </c>
      <c r="F6" s="303" t="s">
        <v>117</v>
      </c>
      <c r="G6" s="303" t="s">
        <v>117</v>
      </c>
      <c r="H6" s="303" t="s">
        <v>117</v>
      </c>
      <c r="I6" s="303" t="s">
        <v>117</v>
      </c>
      <c r="J6" s="12" t="s">
        <v>966</v>
      </c>
      <c r="K6" s="303" t="s">
        <v>207</v>
      </c>
      <c r="L6" s="325" t="s">
        <v>963</v>
      </c>
      <c r="M6" s="325"/>
      <c r="N6" s="303" t="s">
        <v>284</v>
      </c>
      <c r="P6" s="303" t="s">
        <v>318</v>
      </c>
      <c r="Q6" s="325" t="s">
        <v>964</v>
      </c>
      <c r="S6" s="325" t="s">
        <v>965</v>
      </c>
      <c r="T6" s="312" t="s">
        <v>265</v>
      </c>
      <c r="U6" s="328"/>
    </row>
    <row r="7" spans="1:21" s="213" customFormat="1" ht="51">
      <c r="A7" s="329"/>
      <c r="B7" s="303" t="s">
        <v>120</v>
      </c>
      <c r="C7" s="253">
        <v>40157</v>
      </c>
      <c r="D7" s="249">
        <v>40157</v>
      </c>
      <c r="E7" s="324" t="s">
        <v>954</v>
      </c>
      <c r="F7" s="303" t="s">
        <v>957</v>
      </c>
      <c r="G7" s="322" t="s">
        <v>956</v>
      </c>
      <c r="H7" s="213">
        <v>311</v>
      </c>
      <c r="I7" s="303" t="s">
        <v>958</v>
      </c>
      <c r="J7" s="303" t="s">
        <v>117</v>
      </c>
      <c r="K7" s="303" t="s">
        <v>167</v>
      </c>
      <c r="L7" s="300" t="s">
        <v>955</v>
      </c>
      <c r="M7" s="12" t="s">
        <v>971</v>
      </c>
      <c r="N7" s="303" t="s">
        <v>264</v>
      </c>
      <c r="P7" s="303" t="s">
        <v>318</v>
      </c>
      <c r="Q7" s="12" t="s">
        <v>972</v>
      </c>
      <c r="S7" s="12" t="s">
        <v>970</v>
      </c>
      <c r="T7" s="312" t="s">
        <v>265</v>
      </c>
      <c r="U7" s="328"/>
    </row>
    <row r="8" spans="1:21" s="213" customFormat="1" ht="45">
      <c r="A8" s="329"/>
      <c r="B8" s="213" t="s">
        <v>120</v>
      </c>
      <c r="C8" s="303" t="s">
        <v>117</v>
      </c>
      <c r="D8" s="249">
        <v>40162</v>
      </c>
      <c r="E8" s="324" t="s">
        <v>947</v>
      </c>
      <c r="F8" s="303" t="s">
        <v>117</v>
      </c>
      <c r="G8" s="303" t="s">
        <v>117</v>
      </c>
      <c r="H8" s="303" t="s">
        <v>117</v>
      </c>
      <c r="I8" s="303" t="s">
        <v>117</v>
      </c>
      <c r="J8" s="213" t="s">
        <v>967</v>
      </c>
      <c r="K8" s="303" t="s">
        <v>208</v>
      </c>
      <c r="L8" s="325" t="s">
        <v>948</v>
      </c>
      <c r="M8" s="325" t="s">
        <v>949</v>
      </c>
      <c r="N8" s="303" t="s">
        <v>264</v>
      </c>
      <c r="P8" s="303" t="s">
        <v>318</v>
      </c>
      <c r="T8" s="312" t="s">
        <v>265</v>
      </c>
      <c r="U8" s="328"/>
    </row>
    <row r="9" spans="1:21" s="213" customFormat="1" ht="30">
      <c r="A9" s="329"/>
      <c r="B9" s="303" t="s">
        <v>120</v>
      </c>
      <c r="C9" s="253">
        <v>40149</v>
      </c>
      <c r="D9" s="326" t="s">
        <v>117</v>
      </c>
      <c r="E9" s="303" t="s">
        <v>117</v>
      </c>
      <c r="F9" s="303" t="s">
        <v>950</v>
      </c>
      <c r="G9" s="322" t="s">
        <v>951</v>
      </c>
      <c r="H9" s="213">
        <v>0</v>
      </c>
      <c r="I9" s="303" t="s">
        <v>793</v>
      </c>
      <c r="J9" s="303" t="s">
        <v>117</v>
      </c>
      <c r="K9" s="303" t="s">
        <v>167</v>
      </c>
      <c r="L9" s="303" t="s">
        <v>953</v>
      </c>
      <c r="M9" s="303" t="s">
        <v>936</v>
      </c>
      <c r="N9" s="303" t="s">
        <v>264</v>
      </c>
      <c r="P9" s="303" t="s">
        <v>318</v>
      </c>
      <c r="Q9" s="327" t="s">
        <v>952</v>
      </c>
      <c r="T9" s="312" t="s">
        <v>265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374</v>
      </c>
      <c r="C11" s="253">
        <v>40118</v>
      </c>
      <c r="D11" s="249">
        <v>40129</v>
      </c>
      <c r="E11" s="35" t="s">
        <v>943</v>
      </c>
      <c r="F11" s="303" t="s">
        <v>117</v>
      </c>
      <c r="G11" s="322" t="s">
        <v>117</v>
      </c>
      <c r="H11" s="303" t="s">
        <v>117</v>
      </c>
      <c r="I11" s="303" t="s">
        <v>117</v>
      </c>
      <c r="J11" s="303" t="s">
        <v>707</v>
      </c>
      <c r="K11" s="303" t="s">
        <v>209</v>
      </c>
      <c r="L11" s="301" t="s">
        <v>944</v>
      </c>
      <c r="M11" s="213"/>
      <c r="N11" s="303" t="s">
        <v>264</v>
      </c>
      <c r="O11" s="213"/>
      <c r="P11" s="303" t="s">
        <v>318</v>
      </c>
      <c r="Q11" s="301" t="s">
        <v>945</v>
      </c>
      <c r="R11" s="213"/>
      <c r="S11" s="12" t="s">
        <v>946</v>
      </c>
      <c r="T11" s="312" t="s">
        <v>265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266</v>
      </c>
      <c r="C13" s="307">
        <v>40098</v>
      </c>
      <c r="D13" s="308">
        <v>40098</v>
      </c>
      <c r="E13" s="309" t="s">
        <v>934</v>
      </c>
      <c r="F13" s="310">
        <v>0.4895833333333333</v>
      </c>
      <c r="G13" s="310">
        <v>0.5361111111111111</v>
      </c>
      <c r="H13" s="48">
        <v>67</v>
      </c>
      <c r="I13" s="311" t="s">
        <v>793</v>
      </c>
      <c r="J13" s="303" t="s">
        <v>117</v>
      </c>
      <c r="K13" s="311" t="s">
        <v>167</v>
      </c>
      <c r="L13" s="301" t="s">
        <v>935</v>
      </c>
      <c r="M13" s="311" t="s">
        <v>936</v>
      </c>
      <c r="N13" s="311" t="s">
        <v>264</v>
      </c>
      <c r="O13" s="48"/>
      <c r="P13" s="311" t="s">
        <v>318</v>
      </c>
      <c r="Q13" s="311" t="s">
        <v>937</v>
      </c>
      <c r="R13" s="307">
        <v>40098</v>
      </c>
      <c r="S13" s="48"/>
      <c r="T13" s="312" t="s">
        <v>265</v>
      </c>
    </row>
    <row r="14" spans="2:20" ht="218.25" customHeight="1">
      <c r="B14" s="314" t="s">
        <v>266</v>
      </c>
      <c r="C14" s="315">
        <v>40088</v>
      </c>
      <c r="D14" s="316">
        <v>40088</v>
      </c>
      <c r="E14" s="317" t="s">
        <v>938</v>
      </c>
      <c r="F14" s="318" t="s">
        <v>117</v>
      </c>
      <c r="G14" s="318" t="s">
        <v>117</v>
      </c>
      <c r="H14" s="319" t="s">
        <v>117</v>
      </c>
      <c r="I14" s="319" t="s">
        <v>117</v>
      </c>
      <c r="J14" s="320" t="s">
        <v>939</v>
      </c>
      <c r="K14" s="319" t="s">
        <v>209</v>
      </c>
      <c r="L14" s="313" t="s">
        <v>941</v>
      </c>
      <c r="M14" s="313" t="s">
        <v>942</v>
      </c>
      <c r="N14" s="319" t="s">
        <v>264</v>
      </c>
      <c r="O14" s="314"/>
      <c r="P14" s="319" t="s">
        <v>318</v>
      </c>
      <c r="Q14" s="313" t="s">
        <v>940</v>
      </c>
      <c r="R14" s="315">
        <v>40088</v>
      </c>
      <c r="S14" s="314"/>
      <c r="T14" s="321" t="s">
        <v>265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773</v>
      </c>
      <c r="C16" s="253">
        <v>40085</v>
      </c>
      <c r="D16" s="304">
        <v>40085</v>
      </c>
      <c r="E16" s="305" t="s">
        <v>927</v>
      </c>
      <c r="F16" s="303" t="s">
        <v>928</v>
      </c>
      <c r="G16" s="303" t="s">
        <v>929</v>
      </c>
      <c r="H16" s="213">
        <v>35</v>
      </c>
      <c r="I16" s="303" t="s">
        <v>204</v>
      </c>
      <c r="J16" s="306" t="s">
        <v>117</v>
      </c>
      <c r="K16" s="303" t="s">
        <v>167</v>
      </c>
      <c r="L16" s="12" t="s">
        <v>933</v>
      </c>
      <c r="M16" s="164" t="s">
        <v>930</v>
      </c>
      <c r="N16" s="259" t="s">
        <v>264</v>
      </c>
      <c r="P16" s="259" t="s">
        <v>318</v>
      </c>
      <c r="Q16" s="164" t="s">
        <v>931</v>
      </c>
      <c r="R16" s="253">
        <v>40085</v>
      </c>
      <c r="S16" s="164" t="s">
        <v>932</v>
      </c>
      <c r="T16" s="278" t="s">
        <v>265</v>
      </c>
    </row>
    <row r="17" spans="1:20" s="213" customFormat="1" ht="105">
      <c r="A17" s="258"/>
      <c r="B17" s="259" t="s">
        <v>773</v>
      </c>
      <c r="C17" s="253">
        <v>40067</v>
      </c>
      <c r="D17" s="249">
        <v>40069</v>
      </c>
      <c r="E17" s="302" t="s">
        <v>926</v>
      </c>
      <c r="F17" s="259" t="s">
        <v>442</v>
      </c>
      <c r="G17" s="286" t="s">
        <v>920</v>
      </c>
      <c r="H17" s="213">
        <v>382</v>
      </c>
      <c r="I17" s="303" t="s">
        <v>793</v>
      </c>
      <c r="J17" s="259" t="s">
        <v>117</v>
      </c>
      <c r="K17" s="259" t="s">
        <v>167</v>
      </c>
      <c r="L17" s="280" t="s">
        <v>919</v>
      </c>
      <c r="M17" s="301" t="s">
        <v>921</v>
      </c>
      <c r="N17" s="259" t="s">
        <v>264</v>
      </c>
      <c r="P17" s="259" t="s">
        <v>318</v>
      </c>
      <c r="Q17" s="295" t="s">
        <v>922</v>
      </c>
      <c r="R17" s="253">
        <v>40074</v>
      </c>
      <c r="S17" s="295" t="s">
        <v>924</v>
      </c>
      <c r="T17" s="278" t="s">
        <v>265</v>
      </c>
    </row>
    <row r="18" spans="1:20" s="213" customFormat="1" ht="75">
      <c r="A18" s="258"/>
      <c r="B18" s="259" t="s">
        <v>773</v>
      </c>
      <c r="C18" s="253">
        <v>40058</v>
      </c>
      <c r="D18" s="249">
        <v>40058</v>
      </c>
      <c r="E18" s="302" t="s">
        <v>925</v>
      </c>
      <c r="F18" s="259" t="s">
        <v>915</v>
      </c>
      <c r="G18" s="286" t="s">
        <v>916</v>
      </c>
      <c r="H18" s="213">
        <v>69</v>
      </c>
      <c r="I18" s="303" t="s">
        <v>204</v>
      </c>
      <c r="J18" s="259" t="s">
        <v>117</v>
      </c>
      <c r="K18" s="259" t="s">
        <v>167</v>
      </c>
      <c r="L18" s="295" t="s">
        <v>917</v>
      </c>
      <c r="M18" s="295" t="s">
        <v>918</v>
      </c>
      <c r="N18" s="259" t="s">
        <v>264</v>
      </c>
      <c r="P18" s="259" t="s">
        <v>318</v>
      </c>
      <c r="Q18" s="295" t="s">
        <v>923</v>
      </c>
      <c r="R18" s="253">
        <v>40058</v>
      </c>
      <c r="T18" s="278" t="s">
        <v>265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904</v>
      </c>
      <c r="F20" s="259" t="s">
        <v>898</v>
      </c>
      <c r="G20" s="286" t="s">
        <v>899</v>
      </c>
      <c r="H20" s="213">
        <v>435</v>
      </c>
      <c r="I20" s="259" t="s">
        <v>204</v>
      </c>
      <c r="J20" s="259" t="s">
        <v>117</v>
      </c>
      <c r="K20" s="259" t="s">
        <v>167</v>
      </c>
      <c r="L20" s="295" t="s">
        <v>902</v>
      </c>
      <c r="M20" s="295" t="s">
        <v>908</v>
      </c>
      <c r="N20" s="213" t="s">
        <v>264</v>
      </c>
      <c r="O20" s="213"/>
      <c r="P20" s="213" t="s">
        <v>318</v>
      </c>
      <c r="Q20" s="295" t="s">
        <v>909</v>
      </c>
      <c r="R20" s="213" t="s">
        <v>117</v>
      </c>
      <c r="S20" s="213"/>
      <c r="T20" s="278" t="s">
        <v>265</v>
      </c>
    </row>
    <row r="21" spans="1:20" s="25" customFormat="1" ht="87.75" customHeight="1">
      <c r="A21" s="258"/>
      <c r="B21" s="259" t="s">
        <v>70</v>
      </c>
      <c r="C21" s="253">
        <v>40034</v>
      </c>
      <c r="D21" s="249">
        <v>40034</v>
      </c>
      <c r="E21" s="213" t="s">
        <v>903</v>
      </c>
      <c r="F21" s="259" t="s">
        <v>900</v>
      </c>
      <c r="G21" s="286" t="s">
        <v>901</v>
      </c>
      <c r="H21" s="213">
        <v>271</v>
      </c>
      <c r="I21" s="300" t="s">
        <v>911</v>
      </c>
      <c r="J21" s="259" t="s">
        <v>117</v>
      </c>
      <c r="K21" s="259" t="s">
        <v>167</v>
      </c>
      <c r="L21" s="298" t="s">
        <v>907</v>
      </c>
      <c r="M21" s="171" t="s">
        <v>906</v>
      </c>
      <c r="N21" s="213" t="s">
        <v>264</v>
      </c>
      <c r="O21" s="213"/>
      <c r="P21" s="213" t="s">
        <v>318</v>
      </c>
      <c r="Q21" s="295" t="s">
        <v>910</v>
      </c>
      <c r="R21" s="253" t="s">
        <v>117</v>
      </c>
      <c r="S21" s="11"/>
      <c r="T21" s="278" t="s">
        <v>265</v>
      </c>
    </row>
    <row r="22" spans="1:20" s="25" customFormat="1" ht="63.75">
      <c r="A22" s="258"/>
      <c r="B22" s="213" t="s">
        <v>70</v>
      </c>
      <c r="C22" s="253">
        <v>40027</v>
      </c>
      <c r="D22" s="249">
        <v>40027</v>
      </c>
      <c r="E22" s="213" t="s">
        <v>896</v>
      </c>
      <c r="F22" s="259" t="s">
        <v>912</v>
      </c>
      <c r="G22" s="286" t="s">
        <v>913</v>
      </c>
      <c r="H22" s="213">
        <v>72</v>
      </c>
      <c r="I22" s="299" t="s">
        <v>911</v>
      </c>
      <c r="J22" s="213" t="s">
        <v>117</v>
      </c>
      <c r="K22" s="213" t="s">
        <v>167</v>
      </c>
      <c r="L22" s="296" t="s">
        <v>905</v>
      </c>
      <c r="M22" s="171" t="s">
        <v>897</v>
      </c>
      <c r="N22" s="259" t="s">
        <v>264</v>
      </c>
      <c r="O22" s="213"/>
      <c r="P22" s="259" t="s">
        <v>318</v>
      </c>
      <c r="Q22" s="259"/>
      <c r="R22" s="253" t="s">
        <v>117</v>
      </c>
      <c r="S22" s="11"/>
      <c r="T22" s="278" t="s">
        <v>265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440</v>
      </c>
      <c r="C24" s="253">
        <v>40007</v>
      </c>
      <c r="D24" s="249">
        <v>40007</v>
      </c>
      <c r="E24" s="213" t="s">
        <v>441</v>
      </c>
      <c r="F24" s="213" t="s">
        <v>442</v>
      </c>
      <c r="G24" s="286" t="s">
        <v>892</v>
      </c>
      <c r="H24" s="213">
        <v>20</v>
      </c>
      <c r="I24" s="213" t="s">
        <v>793</v>
      </c>
      <c r="J24" s="213" t="s">
        <v>117</v>
      </c>
      <c r="K24" s="213" t="s">
        <v>167</v>
      </c>
      <c r="L24" s="262" t="s">
        <v>895</v>
      </c>
      <c r="M24" s="95" t="s">
        <v>894</v>
      </c>
      <c r="N24" s="213" t="s">
        <v>264</v>
      </c>
      <c r="O24" s="213"/>
      <c r="P24" s="213" t="s">
        <v>318</v>
      </c>
      <c r="Q24" s="259" t="s">
        <v>891</v>
      </c>
      <c r="R24" s="253">
        <v>40007</v>
      </c>
      <c r="S24" s="11" t="s">
        <v>893</v>
      </c>
      <c r="T24" s="278" t="s">
        <v>265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522</v>
      </c>
      <c r="C26" s="253">
        <v>39988</v>
      </c>
      <c r="D26" s="249">
        <v>39988</v>
      </c>
      <c r="E26" s="259" t="s">
        <v>104</v>
      </c>
      <c r="F26" s="213" t="s">
        <v>105</v>
      </c>
      <c r="G26" s="250" t="s">
        <v>106</v>
      </c>
      <c r="H26" s="213">
        <v>43</v>
      </c>
      <c r="I26" s="213" t="s">
        <v>793</v>
      </c>
      <c r="J26" s="213" t="s">
        <v>117</v>
      </c>
      <c r="K26" s="213" t="s">
        <v>167</v>
      </c>
      <c r="L26" s="262" t="s">
        <v>443</v>
      </c>
      <c r="M26" s="255" t="s">
        <v>287</v>
      </c>
      <c r="N26" s="213" t="s">
        <v>264</v>
      </c>
      <c r="O26" s="213"/>
      <c r="P26" s="213" t="s">
        <v>318</v>
      </c>
      <c r="Q26" s="279" t="s">
        <v>288</v>
      </c>
      <c r="R26" s="253">
        <v>39988</v>
      </c>
      <c r="S26" s="213"/>
      <c r="T26" s="278" t="s">
        <v>265</v>
      </c>
    </row>
    <row r="27" spans="1:20" s="25" customFormat="1" ht="45">
      <c r="A27" s="258"/>
      <c r="B27" s="213" t="s">
        <v>522</v>
      </c>
      <c r="C27" s="213" t="s">
        <v>525</v>
      </c>
      <c r="D27" s="249">
        <v>39982</v>
      </c>
      <c r="E27" s="276" t="s">
        <v>524</v>
      </c>
      <c r="F27" s="213" t="s">
        <v>117</v>
      </c>
      <c r="G27" s="250" t="s">
        <v>117</v>
      </c>
      <c r="H27" s="213" t="s">
        <v>117</v>
      </c>
      <c r="I27" s="213" t="s">
        <v>117</v>
      </c>
      <c r="J27" s="277" t="s">
        <v>526</v>
      </c>
      <c r="K27" s="213" t="s">
        <v>208</v>
      </c>
      <c r="L27" s="280" t="s">
        <v>523</v>
      </c>
      <c r="M27" s="213"/>
      <c r="N27" s="259" t="s">
        <v>284</v>
      </c>
      <c r="O27" s="213"/>
      <c r="P27" s="213" t="s">
        <v>318</v>
      </c>
      <c r="Q27" s="251" t="s">
        <v>107</v>
      </c>
      <c r="R27" s="213"/>
      <c r="S27" s="213"/>
      <c r="T27" s="278" t="s">
        <v>265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377</v>
      </c>
      <c r="F29" s="213" t="s">
        <v>117</v>
      </c>
      <c r="G29" s="250" t="s">
        <v>117</v>
      </c>
      <c r="H29" s="213" t="s">
        <v>117</v>
      </c>
      <c r="I29" s="213" t="s">
        <v>117</v>
      </c>
      <c r="J29" s="251" t="s">
        <v>378</v>
      </c>
      <c r="K29" s="213" t="s">
        <v>208</v>
      </c>
      <c r="L29" s="263" t="s">
        <v>379</v>
      </c>
      <c r="M29" s="255" t="s">
        <v>844</v>
      </c>
      <c r="N29" s="213" t="s">
        <v>284</v>
      </c>
      <c r="P29" s="213" t="s">
        <v>381</v>
      </c>
      <c r="Q29" s="254" t="s">
        <v>380</v>
      </c>
      <c r="R29" s="253">
        <v>39966</v>
      </c>
      <c r="T29" s="283" t="s">
        <v>265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564</v>
      </c>
      <c r="C31" s="245">
        <v>39915</v>
      </c>
      <c r="D31" s="246">
        <v>39920</v>
      </c>
      <c r="E31" s="259" t="s">
        <v>565</v>
      </c>
      <c r="F31" s="209" t="s">
        <v>117</v>
      </c>
      <c r="G31" s="247" t="s">
        <v>117</v>
      </c>
      <c r="H31" s="209" t="s">
        <v>117</v>
      </c>
      <c r="I31" s="11" t="s">
        <v>793</v>
      </c>
      <c r="J31" s="11" t="s">
        <v>566</v>
      </c>
      <c r="K31" s="209" t="s">
        <v>208</v>
      </c>
      <c r="L31" s="266" t="s">
        <v>563</v>
      </c>
      <c r="M31" s="210" t="s">
        <v>567</v>
      </c>
      <c r="N31" s="209"/>
      <c r="O31" s="209"/>
      <c r="P31" s="209" t="s">
        <v>318</v>
      </c>
      <c r="Q31" s="209" t="s">
        <v>568</v>
      </c>
      <c r="R31" s="245">
        <v>39920</v>
      </c>
      <c r="S31" s="209"/>
      <c r="T31" s="283" t="s">
        <v>265</v>
      </c>
    </row>
    <row r="32" spans="1:20" s="217" customFormat="1" ht="65.25" customHeight="1">
      <c r="A32" s="216"/>
      <c r="B32" s="228" t="s">
        <v>564</v>
      </c>
      <c r="C32" s="235">
        <v>39912</v>
      </c>
      <c r="D32" s="235">
        <v>39912</v>
      </c>
      <c r="E32" s="260" t="s">
        <v>398</v>
      </c>
      <c r="F32" s="228" t="s">
        <v>399</v>
      </c>
      <c r="G32" s="228" t="s">
        <v>400</v>
      </c>
      <c r="H32" s="228">
        <v>45</v>
      </c>
      <c r="I32" s="228" t="s">
        <v>793</v>
      </c>
      <c r="J32" s="227" t="s">
        <v>508</v>
      </c>
      <c r="K32" s="237" t="s">
        <v>167</v>
      </c>
      <c r="L32" s="267" t="s">
        <v>401</v>
      </c>
      <c r="M32" s="244" t="s">
        <v>185</v>
      </c>
      <c r="N32" s="228" t="s">
        <v>264</v>
      </c>
      <c r="O32" s="228"/>
      <c r="P32" s="228" t="s">
        <v>318</v>
      </c>
      <c r="Q32" s="228" t="s">
        <v>390</v>
      </c>
      <c r="R32" s="238">
        <v>39912</v>
      </c>
      <c r="S32" s="228"/>
      <c r="T32" s="284" t="s">
        <v>265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699</v>
      </c>
      <c r="C34" s="235">
        <v>39894</v>
      </c>
      <c r="D34" s="235">
        <v>39895</v>
      </c>
      <c r="E34" s="228" t="s">
        <v>187</v>
      </c>
      <c r="F34" s="228" t="s">
        <v>189</v>
      </c>
      <c r="G34" s="228" t="s">
        <v>188</v>
      </c>
      <c r="H34" s="228">
        <v>50</v>
      </c>
      <c r="I34" s="228" t="s">
        <v>793</v>
      </c>
      <c r="J34" s="11" t="s">
        <v>508</v>
      </c>
      <c r="K34" s="237" t="s">
        <v>167</v>
      </c>
      <c r="L34" s="268" t="s">
        <v>186</v>
      </c>
      <c r="M34" s="244" t="s">
        <v>185</v>
      </c>
      <c r="N34" s="228" t="s">
        <v>264</v>
      </c>
      <c r="O34" s="228"/>
      <c r="P34" s="228" t="s">
        <v>318</v>
      </c>
      <c r="Q34" s="228" t="s">
        <v>390</v>
      </c>
      <c r="R34" s="238">
        <v>39894</v>
      </c>
      <c r="S34" s="228" t="s">
        <v>190</v>
      </c>
      <c r="T34" s="285" t="s">
        <v>265</v>
      </c>
    </row>
    <row r="35" spans="1:20" s="217" customFormat="1" ht="65.25" customHeight="1">
      <c r="A35" s="216"/>
      <c r="B35" s="228" t="s">
        <v>699</v>
      </c>
      <c r="C35" s="235">
        <v>39881</v>
      </c>
      <c r="D35" s="236" t="s">
        <v>703</v>
      </c>
      <c r="E35" s="228" t="s">
        <v>703</v>
      </c>
      <c r="F35" s="228" t="s">
        <v>701</v>
      </c>
      <c r="G35" s="228" t="s">
        <v>702</v>
      </c>
      <c r="H35" s="228">
        <v>36</v>
      </c>
      <c r="I35" s="228" t="s">
        <v>793</v>
      </c>
      <c r="J35" s="11" t="s">
        <v>508</v>
      </c>
      <c r="K35" s="237" t="s">
        <v>167</v>
      </c>
      <c r="L35" s="269" t="s">
        <v>700</v>
      </c>
      <c r="M35" s="244" t="s">
        <v>185</v>
      </c>
      <c r="N35" s="228" t="s">
        <v>264</v>
      </c>
      <c r="O35" s="228"/>
      <c r="P35" s="228" t="s">
        <v>318</v>
      </c>
      <c r="Q35" s="228" t="s">
        <v>390</v>
      </c>
      <c r="R35" s="238">
        <v>39881</v>
      </c>
      <c r="S35" s="228"/>
      <c r="T35" s="285" t="s">
        <v>265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412</v>
      </c>
      <c r="C37" s="223">
        <v>39861</v>
      </c>
      <c r="D37" s="224">
        <v>39862</v>
      </c>
      <c r="E37" s="223" t="s">
        <v>813</v>
      </c>
      <c r="F37" s="225">
        <v>39849.635416666664</v>
      </c>
      <c r="G37" s="225">
        <v>39849.65972222222</v>
      </c>
      <c r="H37" s="226" t="s">
        <v>117</v>
      </c>
      <c r="I37" s="227" t="s">
        <v>793</v>
      </c>
      <c r="J37" s="227" t="s">
        <v>812</v>
      </c>
      <c r="K37" s="228" t="s">
        <v>209</v>
      </c>
      <c r="L37" s="270" t="s">
        <v>814</v>
      </c>
      <c r="M37" s="229" t="s">
        <v>815</v>
      </c>
      <c r="N37" s="227" t="s">
        <v>284</v>
      </c>
      <c r="O37" s="228"/>
      <c r="P37" s="227" t="s">
        <v>318</v>
      </c>
      <c r="Q37" s="227" t="s">
        <v>391</v>
      </c>
      <c r="R37" s="223">
        <v>39849</v>
      </c>
      <c r="S37" s="229"/>
      <c r="T37" s="285" t="s">
        <v>265</v>
      </c>
    </row>
    <row r="38" spans="1:20" s="4" customFormat="1" ht="63.75">
      <c r="A38" s="54"/>
      <c r="B38" s="222" t="s">
        <v>412</v>
      </c>
      <c r="C38" s="223">
        <v>39856</v>
      </c>
      <c r="D38" s="224">
        <v>39856</v>
      </c>
      <c r="E38" s="243" t="s">
        <v>704</v>
      </c>
      <c r="F38" s="225" t="s">
        <v>117</v>
      </c>
      <c r="G38" s="225" t="s">
        <v>117</v>
      </c>
      <c r="H38" s="226" t="s">
        <v>117</v>
      </c>
      <c r="I38" s="227" t="s">
        <v>793</v>
      </c>
      <c r="J38" s="227" t="s">
        <v>707</v>
      </c>
      <c r="K38" s="228" t="s">
        <v>706</v>
      </c>
      <c r="L38" s="271" t="s">
        <v>705</v>
      </c>
      <c r="M38" s="229"/>
      <c r="N38" s="227"/>
      <c r="O38" s="228"/>
      <c r="P38" s="227" t="s">
        <v>318</v>
      </c>
      <c r="Q38" s="227"/>
      <c r="R38" s="223"/>
      <c r="S38" s="229"/>
      <c r="T38" s="285" t="s">
        <v>265</v>
      </c>
    </row>
    <row r="39" spans="1:20" s="172" customFormat="1" ht="63.75">
      <c r="A39" s="54"/>
      <c r="B39" s="213" t="s">
        <v>412</v>
      </c>
      <c r="C39" s="10">
        <v>39849</v>
      </c>
      <c r="D39" s="197" t="s">
        <v>289</v>
      </c>
      <c r="E39" s="10" t="s">
        <v>285</v>
      </c>
      <c r="F39" s="170">
        <v>39849.635416666664</v>
      </c>
      <c r="G39" s="170">
        <v>39849.65972222222</v>
      </c>
      <c r="H39" s="211">
        <f>G39-F39</f>
        <v>0.024305555554747116</v>
      </c>
      <c r="I39" s="11" t="s">
        <v>793</v>
      </c>
      <c r="J39" s="11" t="s">
        <v>508</v>
      </c>
      <c r="K39" s="95" t="s">
        <v>167</v>
      </c>
      <c r="L39" s="272" t="s">
        <v>286</v>
      </c>
      <c r="M39" s="8" t="s">
        <v>290</v>
      </c>
      <c r="N39" s="11" t="s">
        <v>264</v>
      </c>
      <c r="O39" s="95"/>
      <c r="P39" s="11" t="s">
        <v>318</v>
      </c>
      <c r="Q39" s="11" t="s">
        <v>291</v>
      </c>
      <c r="R39" s="10">
        <v>39849</v>
      </c>
      <c r="S39" s="8"/>
      <c r="T39" s="285" t="s">
        <v>265</v>
      </c>
    </row>
    <row r="40" spans="1:20" s="217" customFormat="1" ht="65.25" customHeight="1">
      <c r="A40" s="216"/>
      <c r="B40" s="95" t="s">
        <v>412</v>
      </c>
      <c r="C40" s="230">
        <v>39846</v>
      </c>
      <c r="D40" s="166">
        <v>39846</v>
      </c>
      <c r="E40" s="95" t="s">
        <v>153</v>
      </c>
      <c r="F40" s="95" t="s">
        <v>154</v>
      </c>
      <c r="G40" s="95" t="s">
        <v>155</v>
      </c>
      <c r="H40" s="95">
        <v>100</v>
      </c>
      <c r="I40" s="95" t="s">
        <v>578</v>
      </c>
      <c r="J40" s="95" t="s">
        <v>508</v>
      </c>
      <c r="K40" s="232" t="s">
        <v>167</v>
      </c>
      <c r="L40" s="273" t="s">
        <v>156</v>
      </c>
      <c r="M40" s="231" t="s">
        <v>158</v>
      </c>
      <c r="N40" s="95" t="s">
        <v>264</v>
      </c>
      <c r="O40" s="95"/>
      <c r="P40" s="95" t="s">
        <v>318</v>
      </c>
      <c r="Q40" s="95" t="s">
        <v>157</v>
      </c>
      <c r="R40" s="233">
        <v>39846</v>
      </c>
      <c r="S40" s="95"/>
      <c r="T40" s="285" t="s">
        <v>265</v>
      </c>
    </row>
    <row r="41" spans="1:20" ht="76.5">
      <c r="A41" s="52" t="s">
        <v>811</v>
      </c>
      <c r="B41" s="213" t="s">
        <v>412</v>
      </c>
      <c r="C41" s="10">
        <v>39845</v>
      </c>
      <c r="D41" s="10">
        <v>39846</v>
      </c>
      <c r="E41" s="249" t="s">
        <v>417</v>
      </c>
      <c r="F41" s="10">
        <v>39846</v>
      </c>
      <c r="G41" s="215">
        <v>0.004756944444444445</v>
      </c>
      <c r="H41" s="234" t="s">
        <v>117</v>
      </c>
      <c r="I41" s="11" t="s">
        <v>793</v>
      </c>
      <c r="J41" s="212" t="s">
        <v>416</v>
      </c>
      <c r="K41" s="95" t="s">
        <v>207</v>
      </c>
      <c r="L41" s="254" t="s">
        <v>413</v>
      </c>
      <c r="M41" s="212" t="s">
        <v>414</v>
      </c>
      <c r="N41" s="213" t="s">
        <v>284</v>
      </c>
      <c r="O41" s="214"/>
      <c r="P41" s="11" t="s">
        <v>318</v>
      </c>
      <c r="Q41" s="25" t="s">
        <v>415</v>
      </c>
      <c r="R41" s="10">
        <v>39845</v>
      </c>
      <c r="T41" s="285" t="s">
        <v>265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757</v>
      </c>
      <c r="C43" s="10">
        <v>39840</v>
      </c>
      <c r="D43" s="197">
        <v>39841</v>
      </c>
      <c r="E43" s="209" t="s">
        <v>405</v>
      </c>
      <c r="F43" s="209" t="s">
        <v>406</v>
      </c>
      <c r="G43" s="209" t="s">
        <v>407</v>
      </c>
      <c r="H43" s="209">
        <v>30</v>
      </c>
      <c r="I43" s="11" t="s">
        <v>793</v>
      </c>
      <c r="J43" s="11" t="s">
        <v>508</v>
      </c>
      <c r="K43" s="95" t="s">
        <v>167</v>
      </c>
      <c r="L43" s="267" t="s">
        <v>408</v>
      </c>
      <c r="M43" s="210" t="s">
        <v>409</v>
      </c>
      <c r="N43" s="11" t="s">
        <v>264</v>
      </c>
      <c r="O43" s="95"/>
      <c r="P43" s="11" t="s">
        <v>318</v>
      </c>
      <c r="Q43" s="209" t="s">
        <v>410</v>
      </c>
      <c r="R43" s="10">
        <v>39840</v>
      </c>
      <c r="S43" s="8"/>
      <c r="T43" s="285" t="s">
        <v>265</v>
      </c>
    </row>
    <row r="44" spans="1:20" s="172" customFormat="1" ht="51">
      <c r="A44" s="54"/>
      <c r="B44" s="22" t="s">
        <v>757</v>
      </c>
      <c r="C44" s="10">
        <v>39812</v>
      </c>
      <c r="D44" s="197">
        <v>39829</v>
      </c>
      <c r="E44" s="10" t="s">
        <v>682</v>
      </c>
      <c r="F44" s="205">
        <v>39812</v>
      </c>
      <c r="G44" s="10">
        <v>39833</v>
      </c>
      <c r="H44" s="11" t="s">
        <v>117</v>
      </c>
      <c r="I44" s="11" t="s">
        <v>793</v>
      </c>
      <c r="J44" s="11" t="s">
        <v>616</v>
      </c>
      <c r="K44" s="95" t="s">
        <v>208</v>
      </c>
      <c r="L44" s="272" t="s">
        <v>683</v>
      </c>
      <c r="M44" s="8" t="s">
        <v>684</v>
      </c>
      <c r="N44" s="11" t="s">
        <v>284</v>
      </c>
      <c r="O44" s="95"/>
      <c r="P44" s="11" t="s">
        <v>318</v>
      </c>
      <c r="Q44" s="11" t="s">
        <v>411</v>
      </c>
      <c r="R44" s="10">
        <v>39833</v>
      </c>
      <c r="S44" s="8"/>
      <c r="T44" s="285"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2" t="s">
        <v>729</v>
      </c>
      <c r="M45" s="8" t="s">
        <v>730</v>
      </c>
      <c r="N45" s="11" t="s">
        <v>264</v>
      </c>
      <c r="O45" s="95"/>
      <c r="P45" s="11" t="s">
        <v>318</v>
      </c>
      <c r="Q45" s="11" t="s">
        <v>733</v>
      </c>
      <c r="R45" s="10">
        <v>39827</v>
      </c>
      <c r="S45" s="8"/>
      <c r="T45" s="285"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2" t="s">
        <v>727</v>
      </c>
      <c r="M46" s="201" t="s">
        <v>86</v>
      </c>
      <c r="N46" s="11" t="s">
        <v>264</v>
      </c>
      <c r="O46" s="95"/>
      <c r="P46" s="11" t="s">
        <v>318</v>
      </c>
      <c r="Q46" s="11" t="s">
        <v>87</v>
      </c>
      <c r="R46" s="10">
        <v>39827</v>
      </c>
      <c r="S46" s="8"/>
      <c r="T46" s="285"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5" t="s">
        <v>475</v>
      </c>
      <c r="M47" s="8" t="s">
        <v>728</v>
      </c>
      <c r="N47" s="11" t="s">
        <v>284</v>
      </c>
      <c r="O47" s="95"/>
      <c r="P47" s="11" t="s">
        <v>318</v>
      </c>
      <c r="Q47" s="11" t="s">
        <v>890</v>
      </c>
      <c r="R47" s="10">
        <v>39821</v>
      </c>
      <c r="S47" s="8"/>
      <c r="T47" s="285"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2" t="s">
        <v>759</v>
      </c>
      <c r="M48" s="8" t="s">
        <v>728</v>
      </c>
      <c r="N48" s="11" t="s">
        <v>264</v>
      </c>
      <c r="O48" s="95"/>
      <c r="P48" s="11" t="s">
        <v>318</v>
      </c>
      <c r="Q48" s="11" t="s">
        <v>890</v>
      </c>
      <c r="R48" s="10">
        <v>39820</v>
      </c>
      <c r="S48" s="8"/>
      <c r="T48" s="285"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5" t="s">
        <v>499</v>
      </c>
      <c r="M49" s="8" t="s">
        <v>728</v>
      </c>
      <c r="N49" s="11" t="s">
        <v>264</v>
      </c>
      <c r="O49" s="95"/>
      <c r="P49" s="11" t="s">
        <v>318</v>
      </c>
      <c r="Q49" s="11" t="s">
        <v>890</v>
      </c>
      <c r="R49" s="10">
        <v>39819</v>
      </c>
      <c r="S49" s="8"/>
      <c r="T49" s="285" t="s">
        <v>265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9"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45" t="s">
        <v>477</v>
      </c>
      <c r="B1" s="345"/>
      <c r="C1" s="345"/>
      <c r="D1" s="345"/>
      <c r="E1" s="345"/>
      <c r="F1" s="345"/>
      <c r="G1" s="345"/>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2188</v>
      </c>
      <c r="E4" s="207">
        <f>SUM(C4-D4)</f>
        <v>42452</v>
      </c>
      <c r="F4" s="208">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346" t="s">
        <v>222</v>
      </c>
      <c r="B16" s="346" t="s">
        <v>223</v>
      </c>
      <c r="C16" s="348">
        <f>SUM(C4:C15)</f>
        <v>525600</v>
      </c>
      <c r="D16" s="348">
        <f>SUM(D4:D15)</f>
        <v>26529</v>
      </c>
      <c r="E16" s="348">
        <f>SUM(E4:E15)</f>
        <v>499071</v>
      </c>
      <c r="F16" s="348">
        <f>SUM(F4:F15)</f>
        <v>1414</v>
      </c>
      <c r="G16" s="350">
        <f>(E16-F16)/E16</f>
        <v>0.9971667357951073</v>
      </c>
    </row>
    <row r="17" spans="1:7" ht="23.25" customHeight="1" thickBot="1">
      <c r="A17" s="347"/>
      <c r="B17" s="347"/>
      <c r="C17" s="349"/>
      <c r="D17" s="349"/>
      <c r="E17" s="349"/>
      <c r="F17" s="349"/>
      <c r="G17" s="35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52" t="s">
        <v>914</v>
      </c>
      <c r="B1" s="352"/>
      <c r="C1" s="352"/>
      <c r="D1" s="352"/>
      <c r="E1" s="352"/>
      <c r="F1" s="352"/>
      <c r="G1" s="352"/>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2188</v>
      </c>
      <c r="E4" s="207">
        <f>SUM(C4-D4)</f>
        <v>42452</v>
      </c>
      <c r="F4" s="208">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6">
        <f>31*24*60</f>
        <v>44640</v>
      </c>
      <c r="D6" s="16">
        <f>568+630</f>
        <v>1198</v>
      </c>
      <c r="E6" s="16">
        <f aca="true" t="shared" si="1" ref="E6:E15">SUM(C6-D6)</f>
        <v>43442</v>
      </c>
      <c r="F6" s="98">
        <v>86</v>
      </c>
      <c r="G6" s="100">
        <f t="shared" si="0"/>
        <v>0.9980203489710419</v>
      </c>
    </row>
    <row r="7" spans="1:7" ht="23.25" customHeight="1" thickBot="1">
      <c r="A7" s="15" t="s">
        <v>129</v>
      </c>
      <c r="B7" s="15" t="s">
        <v>203</v>
      </c>
      <c r="C7" s="206">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346" t="s">
        <v>222</v>
      </c>
      <c r="B16" s="346" t="s">
        <v>203</v>
      </c>
      <c r="C16" s="348">
        <f>SUM(C4:C15)</f>
        <v>525600</v>
      </c>
      <c r="D16" s="348">
        <f>SUM(D4:D15)</f>
        <v>26529</v>
      </c>
      <c r="E16" s="348">
        <f>SUM(E4:E15)</f>
        <v>499071</v>
      </c>
      <c r="F16" s="348">
        <f>SUM(F4:F15)</f>
        <v>1462</v>
      </c>
      <c r="G16" s="350">
        <f>(E16-F16)/E16</f>
        <v>0.9970705570950826</v>
      </c>
    </row>
    <row r="17" spans="1:7" ht="23.25" customHeight="1" thickBot="1">
      <c r="A17" s="347"/>
      <c r="B17" s="347"/>
      <c r="C17" s="349"/>
      <c r="D17" s="349"/>
      <c r="E17" s="349"/>
      <c r="F17" s="349"/>
      <c r="G17" s="35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2010-02-03T19:53:58Z</cp:lastPrinted>
  <dcterms:created xsi:type="dcterms:W3CDTF">2006-03-02T20:08:25Z</dcterms:created>
  <dcterms:modified xsi:type="dcterms:W3CDTF">2010-03-12T21:04:10Z</dcterms:modified>
  <cp:category/>
  <cp:version/>
  <cp:contentType/>
  <cp:contentStatus/>
</cp:coreProperties>
</file>