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5135" windowHeight="7620" activeTab="0"/>
  </bookViews>
  <sheets>
    <sheet name="proxy" sheetId="1" r:id="rId1"/>
    <sheet name="no proxy" sheetId="4" r:id="rId2"/>
  </sheets>
  <definedNames/>
  <calcPr calcId="125725" calcMode="manual" calcCompleted="0" calcOnSave="0"/>
</workbook>
</file>

<file path=xl/sharedStrings.xml><?xml version="1.0" encoding="utf-8"?>
<sst xmlns="http://schemas.openxmlformats.org/spreadsheetml/2006/main" count="71" uniqueCount="40">
  <si>
    <t>Startup Fuel</t>
  </si>
  <si>
    <t>Breaker Close to LSL</t>
  </si>
  <si>
    <t>Fuel to Breaker Close</t>
  </si>
  <si>
    <t>Shut Down Fuel</t>
  </si>
  <si>
    <t>FIP</t>
  </si>
  <si>
    <t>Startup Offer</t>
  </si>
  <si>
    <t>Quick input changes</t>
  </si>
  <si>
    <t>Heat Rate Proxy</t>
  </si>
  <si>
    <t>MMBTU</t>
  </si>
  <si>
    <t>$ per start</t>
  </si>
  <si>
    <r>
      <t>Generation Output after Breaker Close but before LSL (hour2)</t>
    </r>
    <r>
      <rPr>
        <sz val="8"/>
        <rFont val="Arial"/>
        <family val="2"/>
      </rPr>
      <t xml:space="preserve">
Unit of Measure - MW</t>
    </r>
  </si>
  <si>
    <r>
      <t>Generation Output after Breaker Close but before LSL (hour3)</t>
    </r>
    <r>
      <rPr>
        <sz val="8"/>
        <rFont val="Arial"/>
        <family val="2"/>
      </rPr>
      <t xml:space="preserve">
</t>
    </r>
  </si>
  <si>
    <r>
      <t>Generation Output @ Breaker Close (hour1)</t>
    </r>
    <r>
      <rPr>
        <sz val="8"/>
        <rFont val="Arial"/>
        <family val="2"/>
      </rPr>
      <t xml:space="preserve">
</t>
    </r>
  </si>
  <si>
    <t>RUC Hours</t>
  </si>
  <si>
    <t>Generation</t>
  </si>
  <si>
    <t>LSL</t>
  </si>
  <si>
    <t>MEPR</t>
  </si>
  <si>
    <t>RUCG</t>
  </si>
  <si>
    <t>No Voltage, EMR, or above LSL</t>
  </si>
  <si>
    <t>RUCMW</t>
  </si>
  <si>
    <t>RUCMEREV</t>
  </si>
  <si>
    <t>RTEIAMT</t>
  </si>
  <si>
    <t>SUPR</t>
  </si>
  <si>
    <t>Example without Proxy Heat Rate</t>
  </si>
  <si>
    <t>Example with Proxy Heat Rate</t>
  </si>
  <si>
    <t>Heat Rate per ramp hour</t>
  </si>
  <si>
    <t>Average Generation  - Unit of Measure - MW</t>
  </si>
  <si>
    <t>Average Generation - Unit of Measure - MW</t>
  </si>
  <si>
    <t>AVG MMBTU per ramp hour</t>
  </si>
  <si>
    <t>Hours</t>
  </si>
  <si>
    <t>RAMP Hours (QCLAW)</t>
  </si>
  <si>
    <t>Proxy Heat Rate fuel</t>
  </si>
  <si>
    <t>Fuel rate @ LSL</t>
  </si>
  <si>
    <t>No Voltage, EMR, or Gen above LSL</t>
  </si>
  <si>
    <r>
      <t>(1)</t>
    </r>
    <r>
      <rPr>
        <sz val="11"/>
        <color theme="1"/>
        <rFont val="Calibri"/>
        <family val="2"/>
        <scheme val="minor"/>
      </rPr>
      <t xml:space="preserve"> RUCEXRQC will only Clawback Revenues above MEPR</t>
    </r>
  </si>
  <si>
    <r>
      <t xml:space="preserve">RUCEXRQC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</si>
  <si>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r>
      <t>(1)</t>
    </r>
    <r>
      <rPr>
        <sz val="11"/>
        <color theme="1"/>
        <rFont val="Calibri"/>
        <family val="2"/>
        <scheme val="minor"/>
      </rPr>
      <t xml:space="preserve"> RUCEXRQC will only Clawback Revenues above MEPR (when SPP &gt; MEPR)</t>
    </r>
  </si>
  <si>
    <t>Settlement Point Price (SPP)</t>
  </si>
  <si>
    <t>Note:  The fuel calculated utilizing the Proxy Heat Rate only reduces the Startup Cost and does not affect Qclaw intervals.</t>
  </si>
  <si>
    <t xml:space="preserve">     (= Start Offer - Proxy Heat Rate fuel)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</si>
</sst>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164" fontId="6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164" fontId="0" fillId="0" borderId="8" xfId="0" applyNumberFormat="1" applyBorder="1"/>
    <xf numFmtId="0" fontId="8" fillId="0" borderId="0" xfId="0" applyFont="1" applyAlignment="1" quotePrefix="1">
      <alignment horizontal="left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/>
    <xf numFmtId="0" fontId="0" fillId="5" borderId="0" xfId="0" applyFill="1"/>
    <xf numFmtId="0" fontId="0" fillId="6" borderId="0" xfId="0" applyFill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5" fontId="0" fillId="2" borderId="3" xfId="16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condense val="0"/>
        <extend val="0"/>
      </font>
      <fill>
        <patternFill>
          <bgColor indexed="10"/>
        </patternFill>
      </fill>
      <border/>
    </dxf>
    <dxf>
      <font>
        <b val="0"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L19" sqref="L19"/>
    </sheetView>
  </sheetViews>
  <sheetFormatPr defaultColWidth="9.140625" defaultRowHeight="15"/>
  <cols>
    <col min="1" max="1" width="24.28125" style="0" customWidth="1"/>
    <col min="3" max="3" width="12.57421875" style="0" customWidth="1"/>
    <col min="4" max="4" width="10.140625" style="0" bestFit="1" customWidth="1"/>
    <col min="5" max="5" width="11.7109375" style="0" customWidth="1"/>
    <col min="6" max="6" width="11.8515625" style="0" bestFit="1" customWidth="1"/>
    <col min="7" max="7" width="14.00390625" style="0" customWidth="1"/>
    <col min="8" max="8" width="10.00390625" style="0" customWidth="1"/>
    <col min="9" max="10" width="10.8515625" style="0" bestFit="1" customWidth="1"/>
    <col min="11" max="11" width="9.57421875" style="0" customWidth="1"/>
    <col min="12" max="12" width="51.57421875" style="0" customWidth="1"/>
  </cols>
  <sheetData>
    <row r="1" spans="1:12" ht="66.75" customHeight="1" thickBot="1">
      <c r="A1" s="35" t="s">
        <v>24</v>
      </c>
      <c r="B1" s="36"/>
      <c r="C1" s="36"/>
      <c r="D1" s="37"/>
      <c r="F1" s="3" t="s">
        <v>6</v>
      </c>
      <c r="G1" s="3"/>
      <c r="H1" s="4"/>
      <c r="I1" s="12" t="s">
        <v>25</v>
      </c>
      <c r="J1" s="12" t="s">
        <v>28</v>
      </c>
      <c r="K1" s="3" t="s">
        <v>27</v>
      </c>
      <c r="L1" s="3"/>
    </row>
    <row r="2" spans="3:12" ht="15" customHeight="1">
      <c r="C2" s="1"/>
      <c r="D2" s="2"/>
      <c r="F2" s="5" t="s">
        <v>37</v>
      </c>
      <c r="G2" s="5"/>
      <c r="H2" s="32">
        <v>70</v>
      </c>
      <c r="I2" s="15">
        <v>40</v>
      </c>
      <c r="J2" s="15">
        <v>800</v>
      </c>
      <c r="K2" s="13">
        <v>20</v>
      </c>
      <c r="L2" s="6" t="s">
        <v>12</v>
      </c>
    </row>
    <row r="3" spans="1:12" ht="13.5" customHeight="1">
      <c r="A3" t="s">
        <v>0</v>
      </c>
      <c r="B3" t="s">
        <v>8</v>
      </c>
      <c r="C3" t="s">
        <v>9</v>
      </c>
      <c r="F3" s="33" t="s">
        <v>4</v>
      </c>
      <c r="G3" s="34"/>
      <c r="H3" s="8">
        <v>5</v>
      </c>
      <c r="I3" s="15">
        <v>30</v>
      </c>
      <c r="J3" s="15">
        <v>750</v>
      </c>
      <c r="K3" s="13">
        <v>25</v>
      </c>
      <c r="L3" s="6" t="s">
        <v>10</v>
      </c>
    </row>
    <row r="4" spans="1:12" ht="16.5" customHeight="1" thickBot="1">
      <c r="A4" t="s">
        <v>2</v>
      </c>
      <c r="B4">
        <v>1000</v>
      </c>
      <c r="C4" s="10">
        <f>B4*H3</f>
        <v>5000</v>
      </c>
      <c r="F4" s="5" t="s">
        <v>7</v>
      </c>
      <c r="G4" s="5"/>
      <c r="H4" s="8">
        <v>10</v>
      </c>
      <c r="I4" s="15">
        <v>20</v>
      </c>
      <c r="J4" s="15">
        <v>600</v>
      </c>
      <c r="K4" s="14">
        <v>30</v>
      </c>
      <c r="L4" s="7" t="s">
        <v>11</v>
      </c>
    </row>
    <row r="5" spans="1:10" ht="15">
      <c r="A5" t="s">
        <v>1</v>
      </c>
      <c r="B5">
        <v>2150</v>
      </c>
      <c r="C5" s="10">
        <f>B5*H3</f>
        <v>10750</v>
      </c>
      <c r="F5" s="33" t="s">
        <v>15</v>
      </c>
      <c r="G5" s="34"/>
      <c r="H5" s="8">
        <v>40</v>
      </c>
      <c r="I5" s="15"/>
      <c r="J5" s="15">
        <f>SUM(J2:J4)</f>
        <v>2150</v>
      </c>
    </row>
    <row r="6" spans="1:8" ht="15">
      <c r="A6" t="s">
        <v>3</v>
      </c>
      <c r="B6">
        <v>0</v>
      </c>
      <c r="C6" s="10">
        <v>0</v>
      </c>
      <c r="F6" s="5" t="s">
        <v>33</v>
      </c>
      <c r="G6" s="5"/>
      <c r="H6" s="5"/>
    </row>
    <row r="7" spans="1:8" ht="15">
      <c r="A7" t="s">
        <v>5</v>
      </c>
      <c r="C7" s="16">
        <f>SUM(C4:C6)</f>
        <v>15750</v>
      </c>
      <c r="F7" s="5" t="s">
        <v>32</v>
      </c>
      <c r="G7" s="5"/>
      <c r="H7" s="8">
        <v>12</v>
      </c>
    </row>
    <row r="8" ht="15">
      <c r="C8" s="10"/>
    </row>
    <row r="9" spans="1:3" ht="15">
      <c r="A9" t="s">
        <v>31</v>
      </c>
      <c r="B9">
        <f>H4*(K2+K3+K4)</f>
        <v>750</v>
      </c>
      <c r="C9" s="9">
        <f>B9*H3</f>
        <v>3750</v>
      </c>
    </row>
    <row r="10" ht="15">
      <c r="C10" s="10"/>
    </row>
    <row r="11" spans="1:6" ht="15">
      <c r="A11" t="s">
        <v>22</v>
      </c>
      <c r="C11" s="10">
        <f>C7-C9</f>
        <v>12000</v>
      </c>
      <c r="D11" s="38" t="s">
        <v>39</v>
      </c>
      <c r="E11" s="38"/>
      <c r="F11" s="38"/>
    </row>
    <row r="12" spans="1:3" ht="15">
      <c r="A12" t="s">
        <v>16</v>
      </c>
      <c r="C12" s="10">
        <f>H7*H3</f>
        <v>60</v>
      </c>
    </row>
    <row r="13" spans="3:9" ht="18">
      <c r="C13" s="23" t="s">
        <v>14</v>
      </c>
      <c r="D13" s="23" t="s">
        <v>17</v>
      </c>
      <c r="E13" s="23" t="s">
        <v>35</v>
      </c>
      <c r="F13" s="23" t="s">
        <v>20</v>
      </c>
      <c r="G13" s="23" t="s">
        <v>19</v>
      </c>
      <c r="H13" s="24"/>
      <c r="I13" s="23" t="s">
        <v>21</v>
      </c>
    </row>
    <row r="14" spans="1:9" ht="15">
      <c r="A14" s="21" t="s">
        <v>30</v>
      </c>
      <c r="B14" s="18">
        <v>1</v>
      </c>
      <c r="C14" s="18">
        <v>20</v>
      </c>
      <c r="D14" s="19"/>
      <c r="E14" s="19">
        <f>MAX(0,(H$2-C$12)*C14)</f>
        <v>200</v>
      </c>
      <c r="F14" s="19"/>
      <c r="G14" s="19"/>
      <c r="H14" s="25"/>
      <c r="I14" s="20">
        <f>-1*(H$2*C14)</f>
        <v>-1400</v>
      </c>
    </row>
    <row r="15" spans="1:9" ht="15">
      <c r="A15" s="21"/>
      <c r="B15" s="18">
        <v>2</v>
      </c>
      <c r="C15" s="18">
        <v>25</v>
      </c>
      <c r="D15" s="19"/>
      <c r="E15" s="19">
        <f aca="true" t="shared" si="0" ref="E15:E16">MAX(0,(H$2-C$12)*C15)</f>
        <v>250</v>
      </c>
      <c r="F15" s="19"/>
      <c r="G15" s="19"/>
      <c r="H15" s="25"/>
      <c r="I15" s="20">
        <f aca="true" t="shared" si="1" ref="I15:I21">-1*(H$2*C15)</f>
        <v>-1750</v>
      </c>
    </row>
    <row r="16" spans="1:9" ht="15">
      <c r="A16" s="21"/>
      <c r="B16" s="26">
        <v>3</v>
      </c>
      <c r="C16" s="26">
        <v>30</v>
      </c>
      <c r="D16" s="27"/>
      <c r="E16" s="27">
        <f t="shared" si="0"/>
        <v>300</v>
      </c>
      <c r="F16" s="27"/>
      <c r="G16" s="27"/>
      <c r="H16" s="25"/>
      <c r="I16" s="20">
        <f t="shared" si="1"/>
        <v>-2100</v>
      </c>
    </row>
    <row r="17" spans="2:9" ht="15">
      <c r="B17" s="30"/>
      <c r="C17" s="30"/>
      <c r="D17" s="31"/>
      <c r="E17" s="31"/>
      <c r="F17" s="31"/>
      <c r="G17" s="31"/>
      <c r="H17" s="25"/>
      <c r="I17" s="19"/>
    </row>
    <row r="18" spans="1:9" ht="15">
      <c r="A18" s="22" t="s">
        <v>13</v>
      </c>
      <c r="B18" s="28">
        <v>4</v>
      </c>
      <c r="C18" s="28">
        <v>40</v>
      </c>
      <c r="D18" s="29"/>
      <c r="E18" s="29"/>
      <c r="F18" s="29">
        <f>H$2*C18</f>
        <v>2800</v>
      </c>
      <c r="G18" s="29"/>
      <c r="H18" s="25"/>
      <c r="I18" s="19">
        <f t="shared" si="1"/>
        <v>-2800</v>
      </c>
    </row>
    <row r="19" spans="1:9" ht="15">
      <c r="A19" s="22"/>
      <c r="B19" s="18">
        <v>5</v>
      </c>
      <c r="C19" s="18">
        <v>40</v>
      </c>
      <c r="D19" s="19"/>
      <c r="E19" s="19"/>
      <c r="F19" s="19">
        <f aca="true" t="shared" si="2" ref="F19:F21">H$2*C19</f>
        <v>2800</v>
      </c>
      <c r="G19" s="19"/>
      <c r="H19" s="25"/>
      <c r="I19" s="19">
        <f t="shared" si="1"/>
        <v>-2800</v>
      </c>
    </row>
    <row r="20" spans="1:9" ht="15">
      <c r="A20" s="22"/>
      <c r="B20" s="18">
        <v>6</v>
      </c>
      <c r="C20" s="18">
        <v>40</v>
      </c>
      <c r="D20" s="19"/>
      <c r="E20" s="19"/>
      <c r="F20" s="19">
        <f t="shared" si="2"/>
        <v>2800</v>
      </c>
      <c r="G20" s="19"/>
      <c r="H20" s="25"/>
      <c r="I20" s="19">
        <f t="shared" si="1"/>
        <v>-2800</v>
      </c>
    </row>
    <row r="21" spans="1:9" ht="15">
      <c r="A21" s="22"/>
      <c r="B21" s="18">
        <v>7</v>
      </c>
      <c r="C21" s="18">
        <v>40</v>
      </c>
      <c r="D21" s="19"/>
      <c r="E21" s="19"/>
      <c r="F21" s="19">
        <f t="shared" si="2"/>
        <v>2800</v>
      </c>
      <c r="G21" s="19"/>
      <c r="H21" s="25"/>
      <c r="I21" s="19">
        <f t="shared" si="1"/>
        <v>-2800</v>
      </c>
    </row>
    <row r="22" spans="1:11" ht="15">
      <c r="A22" s="22"/>
      <c r="B22" s="18"/>
      <c r="C22" s="18"/>
      <c r="D22" s="19">
        <f>C11+(C12*(C18+C19+C20+C21))</f>
        <v>21600</v>
      </c>
      <c r="E22" s="19">
        <f>SUM(E14:E16)</f>
        <v>750</v>
      </c>
      <c r="F22" s="19">
        <f>SUM(F18:F21)</f>
        <v>11200</v>
      </c>
      <c r="G22" s="19">
        <f>-1*MAX(0,D22-E22-F22)</f>
        <v>-9650</v>
      </c>
      <c r="H22" s="25"/>
      <c r="I22" s="19">
        <f>SUM(I14:I21)</f>
        <v>-16450</v>
      </c>
      <c r="K22" s="10"/>
    </row>
    <row r="26" ht="18">
      <c r="A26" s="17" t="s">
        <v>36</v>
      </c>
    </row>
    <row r="28" ht="15">
      <c r="A28" t="s">
        <v>38</v>
      </c>
    </row>
  </sheetData>
  <mergeCells count="4">
    <mergeCell ref="F3:G3"/>
    <mergeCell ref="F5:G5"/>
    <mergeCell ref="A1:D1"/>
    <mergeCell ref="D11:F11"/>
  </mergeCells>
  <conditionalFormatting sqref="K2:K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32" sqref="G32"/>
    </sheetView>
  </sheetViews>
  <sheetFormatPr defaultColWidth="9.140625" defaultRowHeight="15"/>
  <cols>
    <col min="1" max="1" width="24.28125" style="0" customWidth="1"/>
    <col min="3" max="3" width="12.57421875" style="0" customWidth="1"/>
    <col min="4" max="4" width="10.140625" style="0" bestFit="1" customWidth="1"/>
    <col min="5" max="5" width="12.00390625" style="0" customWidth="1"/>
    <col min="6" max="6" width="11.8515625" style="0" bestFit="1" customWidth="1"/>
    <col min="7" max="7" width="16.28125" style="0" customWidth="1"/>
    <col min="8" max="8" width="8.28125" style="0" customWidth="1"/>
    <col min="9" max="10" width="10.8515625" style="0" bestFit="1" customWidth="1"/>
    <col min="11" max="11" width="11.7109375" style="0" customWidth="1"/>
    <col min="12" max="12" width="50.00390625" style="0" customWidth="1"/>
  </cols>
  <sheetData>
    <row r="1" spans="1:12" ht="66" customHeight="1" thickBot="1">
      <c r="A1" s="39" t="s">
        <v>23</v>
      </c>
      <c r="B1" s="40"/>
      <c r="C1" s="40"/>
      <c r="D1" s="41"/>
      <c r="F1" s="3" t="s">
        <v>6</v>
      </c>
      <c r="G1" s="3"/>
      <c r="H1" s="4"/>
      <c r="I1" s="12" t="s">
        <v>25</v>
      </c>
      <c r="J1" s="12" t="s">
        <v>28</v>
      </c>
      <c r="K1" s="3" t="s">
        <v>26</v>
      </c>
      <c r="L1" s="3"/>
    </row>
    <row r="2" spans="3:12" ht="15" customHeight="1">
      <c r="C2" s="1"/>
      <c r="D2" s="2"/>
      <c r="F2" s="5" t="s">
        <v>37</v>
      </c>
      <c r="G2" s="5"/>
      <c r="H2" s="32">
        <v>70</v>
      </c>
      <c r="I2" s="15">
        <v>40</v>
      </c>
      <c r="J2" s="15">
        <v>800</v>
      </c>
      <c r="K2" s="13">
        <v>20</v>
      </c>
      <c r="L2" s="6" t="s">
        <v>12</v>
      </c>
    </row>
    <row r="3" spans="1:12" ht="13.5" customHeight="1">
      <c r="A3" t="s">
        <v>0</v>
      </c>
      <c r="B3" t="s">
        <v>8</v>
      </c>
      <c r="C3" t="s">
        <v>9</v>
      </c>
      <c r="F3" s="33" t="s">
        <v>4</v>
      </c>
      <c r="G3" s="34"/>
      <c r="H3" s="8">
        <v>5</v>
      </c>
      <c r="I3" s="15">
        <v>30</v>
      </c>
      <c r="J3" s="15">
        <v>750</v>
      </c>
      <c r="K3" s="13">
        <v>25</v>
      </c>
      <c r="L3" s="6" t="s">
        <v>10</v>
      </c>
    </row>
    <row r="4" spans="1:12" ht="16.5" customHeight="1" thickBot="1">
      <c r="A4" t="s">
        <v>2</v>
      </c>
      <c r="B4">
        <v>1000</v>
      </c>
      <c r="C4" s="10">
        <f>B4*H3</f>
        <v>5000</v>
      </c>
      <c r="F4" s="5" t="s">
        <v>7</v>
      </c>
      <c r="G4" s="5"/>
      <c r="H4" s="8">
        <v>10</v>
      </c>
      <c r="I4" s="15">
        <v>20</v>
      </c>
      <c r="J4" s="15">
        <v>600</v>
      </c>
      <c r="K4" s="14">
        <v>30</v>
      </c>
      <c r="L4" s="7" t="s">
        <v>11</v>
      </c>
    </row>
    <row r="5" spans="1:10" ht="15">
      <c r="A5" t="s">
        <v>1</v>
      </c>
      <c r="B5">
        <v>2150</v>
      </c>
      <c r="C5" s="10">
        <f>B5*H3</f>
        <v>10750</v>
      </c>
      <c r="F5" s="33" t="s">
        <v>15</v>
      </c>
      <c r="G5" s="34"/>
      <c r="H5" s="8">
        <v>40</v>
      </c>
      <c r="I5" s="15"/>
      <c r="J5" s="15">
        <f>SUM(J2:J4)</f>
        <v>2150</v>
      </c>
    </row>
    <row r="6" spans="1:8" ht="15">
      <c r="A6" t="s">
        <v>3</v>
      </c>
      <c r="B6">
        <v>0</v>
      </c>
      <c r="C6" s="10">
        <v>0</v>
      </c>
      <c r="F6" s="5" t="s">
        <v>18</v>
      </c>
      <c r="G6" s="5"/>
      <c r="H6" s="5"/>
    </row>
    <row r="7" spans="1:8" ht="15">
      <c r="A7" t="s">
        <v>5</v>
      </c>
      <c r="C7" s="16">
        <f>SUM(C4:C6)</f>
        <v>15750</v>
      </c>
      <c r="F7" s="5" t="s">
        <v>32</v>
      </c>
      <c r="G7" s="5"/>
      <c r="H7" s="8">
        <v>12</v>
      </c>
    </row>
    <row r="8" ht="15">
      <c r="C8" s="10"/>
    </row>
    <row r="9" spans="1:3" ht="15">
      <c r="A9" t="s">
        <v>31</v>
      </c>
      <c r="B9">
        <v>0</v>
      </c>
      <c r="C9" s="9">
        <f>B9*H3</f>
        <v>0</v>
      </c>
    </row>
    <row r="10" ht="15">
      <c r="C10" s="10"/>
    </row>
    <row r="11" spans="1:6" ht="15">
      <c r="A11" t="s">
        <v>22</v>
      </c>
      <c r="C11" s="10">
        <f>C7-C9</f>
        <v>15750</v>
      </c>
      <c r="D11" s="38" t="s">
        <v>39</v>
      </c>
      <c r="E11" s="38"/>
      <c r="F11" s="38"/>
    </row>
    <row r="12" spans="1:3" ht="15">
      <c r="A12" t="s">
        <v>16</v>
      </c>
      <c r="C12" s="10">
        <f>H7*H3</f>
        <v>60</v>
      </c>
    </row>
    <row r="13" spans="2:9" ht="18">
      <c r="B13" s="23" t="s">
        <v>29</v>
      </c>
      <c r="C13" s="23" t="s">
        <v>14</v>
      </c>
      <c r="D13" s="23" t="s">
        <v>17</v>
      </c>
      <c r="E13" s="23" t="s">
        <v>35</v>
      </c>
      <c r="F13" s="23" t="s">
        <v>20</v>
      </c>
      <c r="G13" s="23" t="s">
        <v>19</v>
      </c>
      <c r="H13" s="11"/>
      <c r="I13" s="23" t="s">
        <v>21</v>
      </c>
    </row>
    <row r="14" spans="1:9" ht="15">
      <c r="A14" s="21" t="s">
        <v>30</v>
      </c>
      <c r="B14" s="18">
        <v>1</v>
      </c>
      <c r="C14" s="18">
        <v>20</v>
      </c>
      <c r="D14" s="19"/>
      <c r="E14" s="19">
        <f>MAX(0,(H$2-C$12)*C14)</f>
        <v>200</v>
      </c>
      <c r="F14" s="19"/>
      <c r="G14" s="19"/>
      <c r="H14" s="10"/>
      <c r="I14" s="20">
        <f>-1*(H$2*C14)</f>
        <v>-1400</v>
      </c>
    </row>
    <row r="15" spans="1:9" ht="15">
      <c r="A15" s="21"/>
      <c r="B15" s="18">
        <v>2</v>
      </c>
      <c r="C15" s="18">
        <v>25</v>
      </c>
      <c r="D15" s="19"/>
      <c r="E15" s="19">
        <f aca="true" t="shared" si="0" ref="E15:E16">MAX(0,(H$2-C$12)*C15)</f>
        <v>250</v>
      </c>
      <c r="F15" s="19"/>
      <c r="G15" s="19"/>
      <c r="H15" s="10"/>
      <c r="I15" s="20">
        <f aca="true" t="shared" si="1" ref="I15:I21">-1*(H$2*C15)</f>
        <v>-1750</v>
      </c>
    </row>
    <row r="16" spans="1:9" ht="15">
      <c r="A16" s="21"/>
      <c r="B16" s="26">
        <v>3</v>
      </c>
      <c r="C16" s="26">
        <v>30</v>
      </c>
      <c r="D16" s="27"/>
      <c r="E16" s="27">
        <f t="shared" si="0"/>
        <v>300</v>
      </c>
      <c r="F16" s="27"/>
      <c r="G16" s="27"/>
      <c r="H16" s="10"/>
      <c r="I16" s="20">
        <f t="shared" si="1"/>
        <v>-2100</v>
      </c>
    </row>
    <row r="17" spans="2:9" ht="15">
      <c r="B17" s="30"/>
      <c r="C17" s="30"/>
      <c r="D17" s="31"/>
      <c r="E17" s="31"/>
      <c r="F17" s="31"/>
      <c r="G17" s="31"/>
      <c r="H17" s="10"/>
      <c r="I17" s="19"/>
    </row>
    <row r="18" spans="1:9" ht="15">
      <c r="A18" s="22" t="s">
        <v>13</v>
      </c>
      <c r="B18" s="28">
        <v>4</v>
      </c>
      <c r="C18" s="28">
        <v>40</v>
      </c>
      <c r="D18" s="29"/>
      <c r="E18" s="29"/>
      <c r="F18" s="29">
        <f>H$2*C18</f>
        <v>2800</v>
      </c>
      <c r="G18" s="29"/>
      <c r="H18" s="10"/>
      <c r="I18" s="19">
        <f t="shared" si="1"/>
        <v>-2800</v>
      </c>
    </row>
    <row r="19" spans="1:9" ht="15">
      <c r="A19" s="22"/>
      <c r="B19" s="18">
        <v>5</v>
      </c>
      <c r="C19" s="18">
        <v>40</v>
      </c>
      <c r="D19" s="19"/>
      <c r="E19" s="19"/>
      <c r="F19" s="19">
        <f aca="true" t="shared" si="2" ref="F19:F21">H$2*C19</f>
        <v>2800</v>
      </c>
      <c r="G19" s="19"/>
      <c r="H19" s="10"/>
      <c r="I19" s="19">
        <f t="shared" si="1"/>
        <v>-2800</v>
      </c>
    </row>
    <row r="20" spans="1:9" ht="15">
      <c r="A20" s="22"/>
      <c r="B20" s="18">
        <v>6</v>
      </c>
      <c r="C20" s="18">
        <v>40</v>
      </c>
      <c r="D20" s="19"/>
      <c r="E20" s="19"/>
      <c r="F20" s="19">
        <f t="shared" si="2"/>
        <v>2800</v>
      </c>
      <c r="G20" s="19"/>
      <c r="H20" s="10"/>
      <c r="I20" s="19">
        <f t="shared" si="1"/>
        <v>-2800</v>
      </c>
    </row>
    <row r="21" spans="1:9" ht="15">
      <c r="A21" s="22"/>
      <c r="B21" s="18">
        <v>7</v>
      </c>
      <c r="C21" s="18">
        <v>40</v>
      </c>
      <c r="D21" s="19"/>
      <c r="E21" s="19"/>
      <c r="F21" s="19">
        <f t="shared" si="2"/>
        <v>2800</v>
      </c>
      <c r="G21" s="19"/>
      <c r="H21" s="10"/>
      <c r="I21" s="19">
        <f t="shared" si="1"/>
        <v>-2800</v>
      </c>
    </row>
    <row r="22" spans="1:9" ht="15">
      <c r="A22" s="22"/>
      <c r="B22" s="18"/>
      <c r="C22" s="18"/>
      <c r="D22" s="19">
        <f>C11+(C12*(C18+C19+C20+C21))</f>
        <v>25350</v>
      </c>
      <c r="E22" s="19">
        <f>SUM(E14:E16)</f>
        <v>750</v>
      </c>
      <c r="F22" s="19">
        <f>SUM(F18:F21)</f>
        <v>11200</v>
      </c>
      <c r="G22" s="19">
        <f>-1*MAX(0,D22-E22-F22)</f>
        <v>-13400</v>
      </c>
      <c r="H22" s="10"/>
      <c r="I22" s="19">
        <f>SUM(I14:I21)</f>
        <v>-16450</v>
      </c>
    </row>
    <row r="26" ht="18">
      <c r="A26" s="17" t="s">
        <v>34</v>
      </c>
    </row>
    <row r="28" ht="15">
      <c r="A28" t="s">
        <v>38</v>
      </c>
    </row>
  </sheetData>
  <mergeCells count="4">
    <mergeCell ref="F3:G3"/>
    <mergeCell ref="F5:G5"/>
    <mergeCell ref="A1:D1"/>
    <mergeCell ref="D11:F11"/>
  </mergeCells>
  <conditionalFormatting sqref="J2:K4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pshaw</dc:creator>
  <cp:keywords/>
  <dc:description/>
  <cp:lastModifiedBy>igonzalez</cp:lastModifiedBy>
  <dcterms:created xsi:type="dcterms:W3CDTF">2009-11-18T18:47:53Z</dcterms:created>
  <dcterms:modified xsi:type="dcterms:W3CDTF">2009-12-04T18:35:04Z</dcterms:modified>
  <cp:category/>
  <cp:version/>
  <cp:contentType/>
  <cp:contentStatus/>
</cp:coreProperties>
</file>