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firstSheet="2"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Data'!$B$3:$U$75</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<sst xmlns="http://schemas.openxmlformats.org/spreadsheetml/2006/main" count="5427" uniqueCount="1457">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</sst>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s>
  <fonts count="6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2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4" fillId="0" borderId="0" xfId="0" applyFont="1" applyAlignment="1">
      <alignment/>
    </xf>
    <xf numFmtId="14" fontId="0" fillId="0" borderId="10" xfId="0" applyNumberFormat="1" applyFont="1" applyBorder="1" applyAlignment="1">
      <alignment horizontal="center"/>
    </xf>
    <xf numFmtId="0" fontId="64"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64"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64"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4" xfId="0" applyNumberFormat="1" applyFont="1" applyBorder="1" applyAlignment="1">
      <alignment horizontal="right" wrapText="1"/>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4"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97" t="s">
        <v>21</v>
      </c>
      <c r="B1" s="397"/>
      <c r="C1" s="397"/>
      <c r="D1" s="397"/>
      <c r="E1" s="397"/>
      <c r="F1" s="397"/>
      <c r="G1" s="397"/>
      <c r="H1" s="397"/>
      <c r="I1" s="397"/>
      <c r="J1" s="397"/>
      <c r="K1" s="397"/>
      <c r="L1" s="39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99" t="s">
        <v>24</v>
      </c>
      <c r="B16" s="399" t="s">
        <v>142</v>
      </c>
      <c r="C16" s="40">
        <f>SUM(C4:C15)</f>
        <v>527040</v>
      </c>
      <c r="D16" s="401">
        <f>SUM(D4:D15)</f>
        <v>21942</v>
      </c>
      <c r="E16" s="403">
        <f>C16-D16</f>
        <v>505098</v>
      </c>
      <c r="F16" s="398">
        <f>SUM(F4:F15)</f>
        <v>2670</v>
      </c>
      <c r="G16" s="405">
        <f>(E16-F16)/E16</f>
        <v>0.9947138971051163</v>
      </c>
      <c r="H16" s="392">
        <f>SUM(H4:H15)</f>
        <v>4320</v>
      </c>
      <c r="I16" s="394">
        <f>SUM(I4:I15)</f>
        <v>2520</v>
      </c>
      <c r="J16" s="394"/>
      <c r="K16" s="395">
        <f>(C16-D16)/C16</f>
        <v>0.9583674863387979</v>
      </c>
    </row>
    <row r="17" spans="1:12" ht="23.25" customHeight="1" thickBot="1">
      <c r="A17" s="400"/>
      <c r="B17" s="400"/>
      <c r="C17" s="41" t="s">
        <v>444</v>
      </c>
      <c r="D17" s="402"/>
      <c r="E17" s="404"/>
      <c r="F17" s="393"/>
      <c r="G17" s="396"/>
      <c r="H17" s="393"/>
      <c r="I17" s="393"/>
      <c r="J17" s="393"/>
      <c r="K17" s="396"/>
      <c r="L17" s="294">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97" t="s">
        <v>23</v>
      </c>
      <c r="B1" s="397"/>
      <c r="C1" s="397"/>
      <c r="D1" s="397"/>
      <c r="E1" s="397"/>
      <c r="F1" s="397"/>
      <c r="G1" s="397"/>
      <c r="H1" s="397"/>
      <c r="I1" s="397"/>
      <c r="J1" s="397"/>
      <c r="K1" s="397"/>
      <c r="L1" s="39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99" t="s">
        <v>24</v>
      </c>
      <c r="B16" s="399" t="s">
        <v>1019</v>
      </c>
      <c r="C16" s="40">
        <f>SUM(C4:C15)</f>
        <v>527040</v>
      </c>
      <c r="D16" s="401">
        <f>SUM(D4:D15)</f>
        <v>19382</v>
      </c>
      <c r="E16" s="403">
        <f>C16-D16</f>
        <v>507658</v>
      </c>
      <c r="F16" s="392">
        <f>SUM(F4:F15)</f>
        <v>2375</v>
      </c>
      <c r="G16" s="405">
        <f>(E16-F16)/E16</f>
        <v>0.9953216535541645</v>
      </c>
      <c r="H16" s="392">
        <f>SUM(H4:H15)</f>
        <v>4320</v>
      </c>
      <c r="I16" s="392">
        <f>SUM(I4:I15)</f>
        <v>2520</v>
      </c>
      <c r="J16" s="392"/>
      <c r="K16" s="405">
        <f>(C16-D16)/C16</f>
        <v>0.963224802671524</v>
      </c>
    </row>
    <row r="17" spans="1:12" ht="23.25" customHeight="1" thickBot="1">
      <c r="A17" s="400"/>
      <c r="B17" s="400"/>
      <c r="C17" s="41" t="s">
        <v>444</v>
      </c>
      <c r="D17" s="402"/>
      <c r="E17" s="404"/>
      <c r="F17" s="393"/>
      <c r="G17" s="396"/>
      <c r="H17" s="393"/>
      <c r="I17" s="393"/>
      <c r="J17" s="393"/>
      <c r="K17" s="396"/>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0" t="s">
        <v>22</v>
      </c>
      <c r="B1" s="397"/>
      <c r="C1" s="397"/>
      <c r="D1" s="397"/>
      <c r="E1" s="397"/>
      <c r="F1" s="397"/>
      <c r="G1" s="397"/>
      <c r="H1" s="397"/>
      <c r="I1" s="397"/>
      <c r="J1" s="397"/>
      <c r="K1" s="397"/>
      <c r="L1" s="39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99" t="s">
        <v>24</v>
      </c>
      <c r="B16" s="399" t="s">
        <v>1018</v>
      </c>
      <c r="C16" s="40">
        <f>SUM(C4:C15)</f>
        <v>188640</v>
      </c>
      <c r="D16" s="401">
        <f>SUM(D4:D15)</f>
        <v>0</v>
      </c>
      <c r="E16" s="401">
        <f>C16-D16</f>
        <v>188640</v>
      </c>
      <c r="F16" s="406">
        <f>SUM(F4:F15)</f>
        <v>1602</v>
      </c>
      <c r="G16" s="405">
        <f>(E16-F16)/E16</f>
        <v>0.9915076335877863</v>
      </c>
      <c r="H16" s="392">
        <f>SUM(H4:H15)</f>
        <v>0</v>
      </c>
      <c r="I16" s="392">
        <f>SUM(I4:I15)</f>
        <v>0</v>
      </c>
      <c r="J16" s="392"/>
      <c r="K16" s="408">
        <f>(C16-D16)/C16</f>
        <v>1</v>
      </c>
    </row>
    <row r="17" spans="1:12" ht="23.25" customHeight="1" thickBot="1">
      <c r="A17" s="400"/>
      <c r="B17" s="400"/>
      <c r="C17" s="41" t="s">
        <v>444</v>
      </c>
      <c r="D17" s="402"/>
      <c r="E17" s="402"/>
      <c r="F17" s="407"/>
      <c r="G17" s="396"/>
      <c r="H17" s="393"/>
      <c r="I17" s="393"/>
      <c r="J17" s="393"/>
      <c r="K17" s="409"/>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97" t="s">
        <v>542</v>
      </c>
      <c r="B1" s="397"/>
      <c r="C1" s="397"/>
      <c r="D1" s="397"/>
      <c r="E1" s="397"/>
      <c r="F1" s="397"/>
      <c r="G1" s="397"/>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399" t="s">
        <v>1002</v>
      </c>
      <c r="B9" s="399" t="s">
        <v>142</v>
      </c>
      <c r="C9" s="40">
        <f>SUM(C4:C8)</f>
        <v>217440</v>
      </c>
      <c r="D9" s="401">
        <f>SUM(D4:D8)</f>
        <v>6395</v>
      </c>
      <c r="E9" s="401">
        <f>C9-D9</f>
        <v>211045</v>
      </c>
      <c r="F9" s="406">
        <f>SUM(F4:F8)</f>
        <v>2002</v>
      </c>
      <c r="G9" s="412">
        <f t="shared" si="0"/>
        <v>0.990513871449217</v>
      </c>
    </row>
    <row r="10" spans="1:7" ht="23.25" customHeight="1" thickBot="1">
      <c r="A10" s="400"/>
      <c r="B10" s="400"/>
      <c r="C10" s="41" t="s">
        <v>875</v>
      </c>
      <c r="D10" s="402"/>
      <c r="E10" s="402"/>
      <c r="F10" s="407"/>
      <c r="G10" s="413"/>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399" t="s">
        <v>1076</v>
      </c>
      <c r="B21" s="399" t="s">
        <v>142</v>
      </c>
      <c r="C21" s="40">
        <f>C9+SUM(C14:C20)</f>
        <v>525600</v>
      </c>
      <c r="D21" s="401">
        <f>D9+SUM(D14:D20)</f>
        <v>22140</v>
      </c>
      <c r="E21" s="401">
        <f>C21-D21</f>
        <v>503460</v>
      </c>
      <c r="F21" s="406">
        <f>F9+SUM(F14:F20)</f>
        <v>4486</v>
      </c>
      <c r="G21" s="414">
        <f>(E21-F21)/E21</f>
        <v>0.9910896595558734</v>
      </c>
    </row>
    <row r="22" spans="1:7" ht="23.25" customHeight="1" thickBot="1">
      <c r="A22" s="400"/>
      <c r="B22" s="400"/>
      <c r="C22" s="41" t="s">
        <v>19</v>
      </c>
      <c r="D22" s="402"/>
      <c r="E22" s="402"/>
      <c r="F22" s="407"/>
      <c r="G22" s="413"/>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97" t="s">
        <v>634</v>
      </c>
      <c r="B1" s="397"/>
      <c r="C1" s="397"/>
      <c r="D1" s="397"/>
      <c r="E1" s="397"/>
      <c r="F1" s="397"/>
      <c r="G1" s="397"/>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399" t="s">
        <v>1005</v>
      </c>
      <c r="B16" s="399" t="s">
        <v>1018</v>
      </c>
      <c r="C16" s="40">
        <f>SUM(C9:C15)</f>
        <v>105840</v>
      </c>
      <c r="D16" s="401">
        <f>SUM(D4:D15)</f>
        <v>750</v>
      </c>
      <c r="E16" s="401">
        <f>C16-D16</f>
        <v>105090</v>
      </c>
      <c r="F16" s="415">
        <f>SUM(F4:F15)</f>
        <v>2028</v>
      </c>
      <c r="G16" s="417">
        <f>(E16-F16)/E16</f>
        <v>0.9807022552098201</v>
      </c>
    </row>
    <row r="17" spans="1:7" ht="23.25" customHeight="1" thickBot="1">
      <c r="A17" s="400"/>
      <c r="B17" s="400"/>
      <c r="C17" s="41" t="s">
        <v>17</v>
      </c>
      <c r="D17" s="402"/>
      <c r="E17" s="402"/>
      <c r="F17" s="416"/>
      <c r="G17" s="41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97" t="s">
        <v>635</v>
      </c>
      <c r="B1" s="397"/>
      <c r="C1" s="397"/>
      <c r="D1" s="397"/>
      <c r="E1" s="397"/>
      <c r="F1" s="397"/>
      <c r="G1" s="397"/>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399" t="s">
        <v>1005</v>
      </c>
      <c r="B16" s="399" t="s">
        <v>1019</v>
      </c>
      <c r="C16" s="40">
        <f>SUM(C9:C15)</f>
        <v>308160</v>
      </c>
      <c r="D16" s="401">
        <f>SUM(D4:D15)</f>
        <v>16405</v>
      </c>
      <c r="E16" s="401">
        <f>C16-D16</f>
        <v>291755</v>
      </c>
      <c r="F16" s="415">
        <f>SUM(F4:F15)</f>
        <v>4989</v>
      </c>
      <c r="G16" s="417">
        <f>(E16-F16)/E16</f>
        <v>0.9829000359891005</v>
      </c>
    </row>
    <row r="17" spans="1:7" ht="23.25" customHeight="1" thickBot="1">
      <c r="A17" s="400"/>
      <c r="B17" s="400"/>
      <c r="C17" s="41" t="s">
        <v>17</v>
      </c>
      <c r="D17" s="402"/>
      <c r="E17" s="402"/>
      <c r="F17" s="416"/>
      <c r="G17" s="41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97" t="s">
        <v>634</v>
      </c>
      <c r="B1" s="397"/>
      <c r="C1" s="397"/>
      <c r="D1" s="397"/>
      <c r="E1" s="397"/>
      <c r="F1" s="397"/>
      <c r="G1" s="397"/>
    </row>
    <row r="2" spans="1:7" ht="23.25" customHeight="1" thickBot="1">
      <c r="A2" s="419" t="s">
        <v>1006</v>
      </c>
      <c r="B2" s="419"/>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399" t="s">
        <v>1005</v>
      </c>
      <c r="B16" s="399" t="s">
        <v>1018</v>
      </c>
      <c r="C16" s="40">
        <f>SUM(C9:C15)</f>
        <v>105840</v>
      </c>
      <c r="D16" s="401">
        <f>SUM(D4:D15)</f>
        <v>315</v>
      </c>
      <c r="E16" s="401">
        <f>C16-D16</f>
        <v>105525</v>
      </c>
      <c r="F16" s="415">
        <f>SUM(F4:F15)</f>
        <v>1723</v>
      </c>
      <c r="G16" s="417">
        <f>(E16-F16)/E16</f>
        <v>0.9836721156124141</v>
      </c>
    </row>
    <row r="17" spans="1:7" ht="23.25" customHeight="1" thickBot="1">
      <c r="A17" s="400"/>
      <c r="B17" s="400"/>
      <c r="C17" s="41" t="s">
        <v>17</v>
      </c>
      <c r="D17" s="402"/>
      <c r="E17" s="402"/>
      <c r="F17" s="416"/>
      <c r="G17" s="418"/>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399" t="s">
        <v>152</v>
      </c>
      <c r="B15" s="399" t="s">
        <v>142</v>
      </c>
      <c r="C15" s="40">
        <f>SUM(C3:C14)</f>
        <v>525600</v>
      </c>
      <c r="D15" s="401">
        <f>SUM(D3:D14)</f>
        <v>13894</v>
      </c>
      <c r="E15" s="401">
        <f>C15-D15</f>
        <v>511706</v>
      </c>
      <c r="F15" s="399">
        <f>SUM(F3:F14)</f>
        <v>3700</v>
      </c>
      <c r="G15" s="417">
        <v>0.9927</v>
      </c>
    </row>
    <row r="16" spans="1:7" ht="23.25" customHeight="1" thickBot="1">
      <c r="A16" s="400"/>
      <c r="B16" s="400"/>
      <c r="C16" s="41" t="s">
        <v>230</v>
      </c>
      <c r="D16" s="402"/>
      <c r="E16" s="402"/>
      <c r="F16" s="400"/>
      <c r="G16" s="418"/>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G10" sqref="G10"/>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v>1</v>
      </c>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1</v>
      </c>
      <c r="D11" s="172">
        <v>372</v>
      </c>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2</v>
      </c>
      <c r="D21" s="172">
        <v>435</v>
      </c>
      <c r="E21" s="103"/>
      <c r="F21" s="51" t="s">
        <v>838</v>
      </c>
      <c r="G21" s="107"/>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12</v>
      </c>
      <c r="D23" s="362">
        <f>SUM(238+484+455)</f>
        <v>1177</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4">
      <selection activeCell="X23" sqref="X2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81" t="s">
        <v>851</v>
      </c>
      <c r="D5" s="382"/>
      <c r="E5" s="382"/>
      <c r="F5" s="382"/>
      <c r="G5" s="382"/>
      <c r="H5" s="382"/>
      <c r="I5" s="382"/>
      <c r="J5" s="382"/>
      <c r="K5" s="382"/>
      <c r="L5" s="382"/>
      <c r="M5" s="382"/>
      <c r="N5" s="383"/>
      <c r="O5" s="117"/>
      <c r="P5" s="384" t="s">
        <v>852</v>
      </c>
      <c r="Q5" s="385"/>
      <c r="R5" s="385"/>
      <c r="S5" s="385"/>
      <c r="T5" s="385"/>
      <c r="U5" s="385"/>
      <c r="V5" s="385"/>
      <c r="W5" s="385"/>
      <c r="X5" s="385"/>
      <c r="Y5" s="385"/>
      <c r="Z5" s="386"/>
      <c r="AA5" s="117"/>
      <c r="AB5" s="384" t="s">
        <v>853</v>
      </c>
      <c r="AC5" s="385"/>
      <c r="AD5" s="385"/>
      <c r="AE5" s="385"/>
      <c r="AF5" s="385"/>
      <c r="AG5" s="385"/>
      <c r="AH5" s="385"/>
      <c r="AI5" s="386"/>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81" t="s">
        <v>851</v>
      </c>
      <c r="D32" s="382"/>
      <c r="E32" s="382"/>
      <c r="F32" s="382"/>
      <c r="G32" s="382"/>
      <c r="H32" s="382"/>
      <c r="I32" s="382"/>
      <c r="J32" s="382"/>
      <c r="K32" s="382"/>
      <c r="L32" s="382"/>
      <c r="M32" s="382"/>
      <c r="N32" s="383"/>
      <c r="O32" s="117"/>
      <c r="P32" s="384" t="s">
        <v>852</v>
      </c>
      <c r="Q32" s="385"/>
      <c r="R32" s="385"/>
      <c r="S32" s="385"/>
      <c r="T32" s="385"/>
      <c r="U32" s="385"/>
      <c r="V32" s="385"/>
      <c r="W32" s="385"/>
      <c r="X32" s="385"/>
      <c r="Y32" s="385"/>
      <c r="Z32" s="386"/>
      <c r="AA32" s="117"/>
      <c r="AB32" s="384" t="s">
        <v>853</v>
      </c>
      <c r="AC32" s="385"/>
      <c r="AD32" s="385"/>
      <c r="AE32" s="385"/>
      <c r="AF32" s="385"/>
      <c r="AG32" s="385"/>
      <c r="AH32" s="385"/>
      <c r="AI32" s="386"/>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84" t="s">
        <v>851</v>
      </c>
      <c r="D60" s="385"/>
      <c r="E60" s="385"/>
      <c r="F60" s="385"/>
      <c r="G60" s="385"/>
      <c r="H60" s="385"/>
      <c r="I60" s="385"/>
      <c r="J60" s="385"/>
      <c r="K60" s="385"/>
      <c r="L60" s="385"/>
      <c r="M60" s="385"/>
      <c r="N60" s="386"/>
      <c r="O60" s="117"/>
      <c r="P60" s="387" t="s">
        <v>852</v>
      </c>
      <c r="Q60" s="385"/>
      <c r="R60" s="385"/>
      <c r="S60" s="385"/>
      <c r="T60" s="385"/>
      <c r="U60" s="385"/>
      <c r="V60" s="385"/>
      <c r="W60" s="385"/>
      <c r="X60" s="385"/>
      <c r="Y60" s="385"/>
      <c r="Z60" s="386"/>
      <c r="AA60" s="117"/>
      <c r="AB60" s="384" t="s">
        <v>853</v>
      </c>
      <c r="AC60" s="385"/>
      <c r="AD60" s="385"/>
      <c r="AE60" s="385"/>
      <c r="AF60" s="385"/>
      <c r="AG60" s="385"/>
      <c r="AH60" s="385"/>
      <c r="AI60" s="386"/>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84" t="s">
        <v>851</v>
      </c>
      <c r="D88" s="385"/>
      <c r="E88" s="385"/>
      <c r="F88" s="385"/>
      <c r="G88" s="385"/>
      <c r="H88" s="385"/>
      <c r="I88" s="385"/>
      <c r="J88" s="385"/>
      <c r="K88" s="385"/>
      <c r="L88" s="385"/>
      <c r="M88" s="385"/>
      <c r="N88" s="386"/>
      <c r="O88" s="117"/>
      <c r="P88" s="387" t="s">
        <v>852</v>
      </c>
      <c r="Q88" s="385"/>
      <c r="R88" s="385"/>
      <c r="S88" s="385"/>
      <c r="T88" s="385"/>
      <c r="U88" s="385"/>
      <c r="V88" s="385"/>
      <c r="W88" s="385"/>
      <c r="X88" s="385"/>
      <c r="Y88" s="385"/>
      <c r="Z88" s="386"/>
      <c r="AA88" s="117"/>
      <c r="AB88" s="384" t="s">
        <v>853</v>
      </c>
      <c r="AC88" s="385"/>
      <c r="AD88" s="385"/>
      <c r="AE88" s="385"/>
      <c r="AF88" s="385"/>
      <c r="AG88" s="385"/>
      <c r="AH88" s="385"/>
      <c r="AI88" s="386"/>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75"/>
  <sheetViews>
    <sheetView tabSelected="1" zoomScale="75" zoomScaleNormal="75" zoomScalePageLayoutView="0" workbookViewId="0" topLeftCell="A1">
      <selection activeCell="B1" sqref="B1"/>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4" customFormat="1" ht="12.75">
      <c r="A4" s="329"/>
      <c r="B4" s="331"/>
      <c r="C4" s="331"/>
      <c r="D4" s="331"/>
      <c r="E4" s="331"/>
      <c r="F4" s="331"/>
      <c r="G4" s="331"/>
      <c r="H4" s="331"/>
      <c r="I4" s="331"/>
      <c r="J4" s="332"/>
      <c r="K4" s="331"/>
      <c r="L4" s="331"/>
      <c r="M4" s="331"/>
      <c r="N4" s="331"/>
      <c r="O4" s="331"/>
      <c r="P4" s="331"/>
      <c r="Q4" s="331"/>
      <c r="R4" s="331"/>
      <c r="S4" s="331"/>
      <c r="T4" s="331"/>
      <c r="U4" s="331"/>
    </row>
    <row r="5" spans="1:21" s="355" customFormat="1" ht="51">
      <c r="A5" s="321"/>
      <c r="B5" s="377" t="s">
        <v>1414</v>
      </c>
      <c r="C5" s="356">
        <v>40085</v>
      </c>
      <c r="D5" s="378">
        <v>40085</v>
      </c>
      <c r="E5" s="376" t="s">
        <v>1448</v>
      </c>
      <c r="F5" s="377" t="s">
        <v>1120</v>
      </c>
      <c r="G5" s="377" t="s">
        <v>1331</v>
      </c>
      <c r="H5" s="355">
        <v>35</v>
      </c>
      <c r="I5" s="377" t="s">
        <v>231</v>
      </c>
      <c r="J5" s="379" t="s">
        <v>1281</v>
      </c>
      <c r="K5" s="16" t="s">
        <v>1449</v>
      </c>
      <c r="L5" s="18" t="s">
        <v>1067</v>
      </c>
      <c r="M5" s="377" t="s">
        <v>857</v>
      </c>
      <c r="N5" s="377" t="s">
        <v>162</v>
      </c>
      <c r="O5" s="377" t="s">
        <v>36</v>
      </c>
      <c r="P5" s="380" t="s">
        <v>51</v>
      </c>
      <c r="Q5" s="18" t="s">
        <v>1450</v>
      </c>
      <c r="R5" s="18" t="s">
        <v>1451</v>
      </c>
      <c r="S5" s="356">
        <v>40085</v>
      </c>
      <c r="T5" s="18" t="s">
        <v>1452</v>
      </c>
      <c r="U5" s="346" t="s">
        <v>123</v>
      </c>
    </row>
    <row r="6" spans="1:21" s="355" customFormat="1" ht="102">
      <c r="A6" s="321"/>
      <c r="B6" s="345" t="s">
        <v>1414</v>
      </c>
      <c r="C6" s="356">
        <v>40084</v>
      </c>
      <c r="D6" s="358">
        <v>40084</v>
      </c>
      <c r="E6" s="376" t="s">
        <v>1441</v>
      </c>
      <c r="F6" s="345" t="s">
        <v>1442</v>
      </c>
      <c r="G6" s="345" t="s">
        <v>1100</v>
      </c>
      <c r="H6" s="355">
        <v>660</v>
      </c>
      <c r="I6" s="345" t="s">
        <v>163</v>
      </c>
      <c r="J6" s="345" t="s">
        <v>1001</v>
      </c>
      <c r="K6" s="170" t="s">
        <v>1443</v>
      </c>
      <c r="L6" s="15" t="s">
        <v>1444</v>
      </c>
      <c r="M6" s="345" t="s">
        <v>165</v>
      </c>
      <c r="N6" s="345" t="s">
        <v>165</v>
      </c>
      <c r="O6" s="345" t="s">
        <v>36</v>
      </c>
      <c r="P6" s="380" t="s">
        <v>1454</v>
      </c>
      <c r="Q6" s="15" t="s">
        <v>1445</v>
      </c>
      <c r="R6" s="15" t="s">
        <v>1446</v>
      </c>
      <c r="S6" s="356">
        <v>40084</v>
      </c>
      <c r="T6" s="15"/>
      <c r="U6" s="346" t="s">
        <v>123</v>
      </c>
    </row>
    <row r="7" spans="1:21" s="355" customFormat="1" ht="76.5">
      <c r="A7" s="321"/>
      <c r="B7" s="345" t="s">
        <v>1414</v>
      </c>
      <c r="C7" s="356">
        <v>40083</v>
      </c>
      <c r="D7" s="358">
        <v>40083</v>
      </c>
      <c r="E7" s="376" t="s">
        <v>1436</v>
      </c>
      <c r="F7" s="345" t="s">
        <v>1434</v>
      </c>
      <c r="G7" s="345" t="s">
        <v>1435</v>
      </c>
      <c r="H7" s="355">
        <v>372</v>
      </c>
      <c r="I7" s="345" t="s">
        <v>163</v>
      </c>
      <c r="J7" s="345" t="s">
        <v>163</v>
      </c>
      <c r="K7" s="170" t="s">
        <v>1437</v>
      </c>
      <c r="L7" s="15" t="s">
        <v>1438</v>
      </c>
      <c r="M7" s="345" t="s">
        <v>857</v>
      </c>
      <c r="N7" s="345" t="s">
        <v>162</v>
      </c>
      <c r="O7" s="345" t="s">
        <v>36</v>
      </c>
      <c r="P7" s="380" t="s">
        <v>1455</v>
      </c>
      <c r="Q7" s="15" t="s">
        <v>1439</v>
      </c>
      <c r="R7" s="15" t="s">
        <v>1440</v>
      </c>
      <c r="S7" s="356">
        <v>40084</v>
      </c>
      <c r="T7" s="15"/>
      <c r="U7" s="346" t="s">
        <v>123</v>
      </c>
    </row>
    <row r="8" spans="2:21" s="324" customFormat="1" ht="38.25">
      <c r="B8" s="196" t="s">
        <v>1414</v>
      </c>
      <c r="C8" s="325">
        <v>40082</v>
      </c>
      <c r="D8" s="325">
        <v>40051</v>
      </c>
      <c r="E8" s="305" t="s">
        <v>1431</v>
      </c>
      <c r="F8" s="196" t="s">
        <v>806</v>
      </c>
      <c r="G8" s="196" t="s">
        <v>1432</v>
      </c>
      <c r="H8" s="324">
        <v>2127</v>
      </c>
      <c r="I8" s="58" t="s">
        <v>1374</v>
      </c>
      <c r="J8" s="58" t="s">
        <v>1377</v>
      </c>
      <c r="K8" s="196" t="s">
        <v>164</v>
      </c>
      <c r="L8" s="196" t="s">
        <v>51</v>
      </c>
      <c r="M8" s="196" t="s">
        <v>51</v>
      </c>
      <c r="N8" s="328" t="s">
        <v>161</v>
      </c>
      <c r="O8" s="326" t="s">
        <v>238</v>
      </c>
      <c r="P8" s="196" t="s">
        <v>51</v>
      </c>
      <c r="Q8" s="196" t="s">
        <v>51</v>
      </c>
      <c r="R8" s="196" t="s">
        <v>51</v>
      </c>
      <c r="S8" s="325">
        <v>40083</v>
      </c>
      <c r="T8" s="58" t="s">
        <v>1433</v>
      </c>
      <c r="U8" s="346" t="s">
        <v>123</v>
      </c>
    </row>
    <row r="9" spans="2:21" s="324" customFormat="1" ht="25.5">
      <c r="B9" s="196" t="s">
        <v>1414</v>
      </c>
      <c r="C9" s="325">
        <v>40069</v>
      </c>
      <c r="D9" s="325">
        <v>40069</v>
      </c>
      <c r="E9" s="305" t="s">
        <v>1429</v>
      </c>
      <c r="F9" s="196" t="s">
        <v>806</v>
      </c>
      <c r="G9" s="196" t="s">
        <v>940</v>
      </c>
      <c r="H9" s="324">
        <v>805</v>
      </c>
      <c r="I9" s="58" t="s">
        <v>1374</v>
      </c>
      <c r="J9" s="58" t="s">
        <v>1377</v>
      </c>
      <c r="K9" s="196" t="s">
        <v>164</v>
      </c>
      <c r="L9" s="324" t="s">
        <v>51</v>
      </c>
      <c r="M9" s="324" t="s">
        <v>51</v>
      </c>
      <c r="N9" s="326" t="s">
        <v>161</v>
      </c>
      <c r="O9" s="326" t="s">
        <v>238</v>
      </c>
      <c r="P9" s="324" t="s">
        <v>51</v>
      </c>
      <c r="Q9" s="324" t="s">
        <v>51</v>
      </c>
      <c r="R9" s="324" t="s">
        <v>51</v>
      </c>
      <c r="S9" s="325">
        <v>40069</v>
      </c>
      <c r="T9" s="214" t="s">
        <v>1430</v>
      </c>
      <c r="U9" s="346" t="s">
        <v>123</v>
      </c>
    </row>
    <row r="10" spans="1:21" s="370" customFormat="1" ht="63.75">
      <c r="A10" s="333"/>
      <c r="B10" s="366" t="s">
        <v>1414</v>
      </c>
      <c r="C10" s="367">
        <v>40064</v>
      </c>
      <c r="D10" s="368">
        <v>40064</v>
      </c>
      <c r="E10" s="369" t="s">
        <v>1447</v>
      </c>
      <c r="F10" s="366" t="s">
        <v>1422</v>
      </c>
      <c r="G10" s="366" t="s">
        <v>630</v>
      </c>
      <c r="H10" s="370">
        <v>40</v>
      </c>
      <c r="I10" s="371" t="s">
        <v>163</v>
      </c>
      <c r="J10" s="371" t="s">
        <v>1001</v>
      </c>
      <c r="K10" s="170" t="s">
        <v>1423</v>
      </c>
      <c r="L10" s="372" t="s">
        <v>858</v>
      </c>
      <c r="M10" s="345" t="s">
        <v>857</v>
      </c>
      <c r="N10" s="345" t="s">
        <v>162</v>
      </c>
      <c r="O10" s="345" t="s">
        <v>36</v>
      </c>
      <c r="P10" s="380" t="s">
        <v>1456</v>
      </c>
      <c r="Q10" s="375" t="s">
        <v>1425</v>
      </c>
      <c r="R10" s="15" t="s">
        <v>1427</v>
      </c>
      <c r="S10" s="367">
        <v>40064</v>
      </c>
      <c r="T10" s="372" t="s">
        <v>1428</v>
      </c>
      <c r="U10" s="373" t="s">
        <v>123</v>
      </c>
    </row>
    <row r="11" spans="1:21" s="355" customFormat="1" ht="51">
      <c r="A11" s="321"/>
      <c r="B11" s="345" t="s">
        <v>1414</v>
      </c>
      <c r="C11" s="356">
        <v>40058</v>
      </c>
      <c r="D11" s="358">
        <v>40058</v>
      </c>
      <c r="E11" s="369" t="s">
        <v>1418</v>
      </c>
      <c r="F11" s="345" t="s">
        <v>1415</v>
      </c>
      <c r="G11" s="345" t="s">
        <v>1416</v>
      </c>
      <c r="H11" s="345" t="s">
        <v>1419</v>
      </c>
      <c r="I11" s="170" t="s">
        <v>237</v>
      </c>
      <c r="J11" s="170" t="s">
        <v>237</v>
      </c>
      <c r="K11" s="170" t="s">
        <v>1417</v>
      </c>
      <c r="L11" s="15" t="s">
        <v>858</v>
      </c>
      <c r="M11" s="345" t="s">
        <v>1191</v>
      </c>
      <c r="N11" s="345" t="s">
        <v>1420</v>
      </c>
      <c r="O11" s="345" t="s">
        <v>36</v>
      </c>
      <c r="P11" s="364" t="s">
        <v>51</v>
      </c>
      <c r="Q11" s="374" t="s">
        <v>1424</v>
      </c>
      <c r="R11" s="15" t="s">
        <v>1426</v>
      </c>
      <c r="S11" s="356">
        <v>40058</v>
      </c>
      <c r="T11" s="15" t="s">
        <v>1421</v>
      </c>
      <c r="U11" s="360" t="s">
        <v>123</v>
      </c>
    </row>
    <row r="12" spans="2:21" s="350" customFormat="1" ht="12.75">
      <c r="B12" s="351"/>
      <c r="C12" s="352"/>
      <c r="D12" s="352"/>
      <c r="E12" s="353"/>
      <c r="F12" s="351"/>
      <c r="G12" s="351"/>
      <c r="H12" s="351"/>
      <c r="I12" s="351"/>
      <c r="J12" s="351"/>
      <c r="K12" s="351"/>
      <c r="L12" s="351"/>
      <c r="M12" s="351"/>
      <c r="N12" s="354"/>
      <c r="O12" s="354"/>
      <c r="P12" s="351"/>
      <c r="Q12" s="351"/>
      <c r="R12" s="351"/>
      <c r="S12" s="352"/>
      <c r="T12" s="351"/>
      <c r="U12" s="351"/>
    </row>
    <row r="13" spans="2:21" s="324" customFormat="1" ht="25.5">
      <c r="B13" s="196" t="s">
        <v>1367</v>
      </c>
      <c r="C13" s="325">
        <v>40055</v>
      </c>
      <c r="D13" s="325">
        <v>40045</v>
      </c>
      <c r="E13" s="305" t="s">
        <v>1400</v>
      </c>
      <c r="F13" s="361">
        <v>0.3333333333333333</v>
      </c>
      <c r="G13" s="196" t="s">
        <v>1405</v>
      </c>
      <c r="H13" s="324">
        <v>640</v>
      </c>
      <c r="I13" s="58" t="s">
        <v>1374</v>
      </c>
      <c r="J13" s="58" t="s">
        <v>1377</v>
      </c>
      <c r="K13" s="196" t="s">
        <v>164</v>
      </c>
      <c r="L13" s="324" t="s">
        <v>51</v>
      </c>
      <c r="M13" s="324" t="s">
        <v>51</v>
      </c>
      <c r="N13" s="326" t="s">
        <v>161</v>
      </c>
      <c r="O13" s="326" t="s">
        <v>238</v>
      </c>
      <c r="P13" s="324" t="s">
        <v>51</v>
      </c>
      <c r="Q13" s="324" t="s">
        <v>51</v>
      </c>
      <c r="R13" s="324" t="s">
        <v>51</v>
      </c>
      <c r="S13" s="325">
        <v>40055</v>
      </c>
      <c r="U13" s="346" t="s">
        <v>123</v>
      </c>
    </row>
    <row r="14" spans="2:21" s="321" customFormat="1" ht="63.75">
      <c r="B14" s="49" t="s">
        <v>1367</v>
      </c>
      <c r="C14" s="322">
        <v>40052</v>
      </c>
      <c r="D14" s="322">
        <v>40053</v>
      </c>
      <c r="E14" s="203" t="s">
        <v>1406</v>
      </c>
      <c r="F14" s="363" t="s">
        <v>51</v>
      </c>
      <c r="G14" s="49" t="s">
        <v>51</v>
      </c>
      <c r="H14" s="321">
        <v>0</v>
      </c>
      <c r="I14" s="15" t="s">
        <v>163</v>
      </c>
      <c r="J14" s="15" t="s">
        <v>163</v>
      </c>
      <c r="K14" s="49" t="s">
        <v>1407</v>
      </c>
      <c r="L14" s="49" t="s">
        <v>1067</v>
      </c>
      <c r="M14" s="49" t="s">
        <v>51</v>
      </c>
      <c r="N14" s="318" t="s">
        <v>1408</v>
      </c>
      <c r="O14" s="318" t="s">
        <v>36</v>
      </c>
      <c r="P14" s="298" t="s">
        <v>1409</v>
      </c>
      <c r="Q14" s="15" t="s">
        <v>1412</v>
      </c>
      <c r="R14" s="15" t="s">
        <v>1411</v>
      </c>
      <c r="S14" s="322">
        <v>40053</v>
      </c>
      <c r="T14" s="286" t="s">
        <v>1410</v>
      </c>
      <c r="U14" s="346" t="s">
        <v>123</v>
      </c>
    </row>
    <row r="15" spans="2:21" s="324" customFormat="1" ht="25.5">
      <c r="B15" s="196" t="s">
        <v>1367</v>
      </c>
      <c r="C15" s="325">
        <v>40041</v>
      </c>
      <c r="D15" s="325">
        <v>40031</v>
      </c>
      <c r="E15" s="305" t="s">
        <v>1398</v>
      </c>
      <c r="F15" s="361">
        <v>0.3333333333333333</v>
      </c>
      <c r="G15" s="196" t="s">
        <v>1399</v>
      </c>
      <c r="H15" s="324">
        <v>482</v>
      </c>
      <c r="I15" s="58" t="s">
        <v>1374</v>
      </c>
      <c r="J15" s="58" t="s">
        <v>1377</v>
      </c>
      <c r="K15" s="196" t="s">
        <v>164</v>
      </c>
      <c r="L15" s="324" t="s">
        <v>51</v>
      </c>
      <c r="M15" s="324" t="s">
        <v>51</v>
      </c>
      <c r="N15" s="326" t="s">
        <v>161</v>
      </c>
      <c r="O15" s="326" t="s">
        <v>238</v>
      </c>
      <c r="P15" s="324" t="s">
        <v>51</v>
      </c>
      <c r="Q15" s="324" t="s">
        <v>51</v>
      </c>
      <c r="R15" s="324" t="s">
        <v>51</v>
      </c>
      <c r="S15" s="325">
        <v>40041</v>
      </c>
      <c r="U15" s="346" t="s">
        <v>123</v>
      </c>
    </row>
    <row r="16" spans="1:21" s="355" customFormat="1" ht="114.75">
      <c r="A16" s="321"/>
      <c r="B16" s="345" t="s">
        <v>1367</v>
      </c>
      <c r="C16" s="356">
        <v>40041</v>
      </c>
      <c r="D16" s="358">
        <v>40041</v>
      </c>
      <c r="E16" s="359" t="s">
        <v>1393</v>
      </c>
      <c r="F16" s="345" t="s">
        <v>1394</v>
      </c>
      <c r="G16" s="345" t="s">
        <v>1395</v>
      </c>
      <c r="H16" s="355">
        <v>213</v>
      </c>
      <c r="I16" s="345" t="s">
        <v>1378</v>
      </c>
      <c r="J16" s="345" t="s">
        <v>1375</v>
      </c>
      <c r="K16" s="170" t="s">
        <v>1402</v>
      </c>
      <c r="L16" s="15" t="s">
        <v>858</v>
      </c>
      <c r="M16" s="345" t="s">
        <v>857</v>
      </c>
      <c r="N16" s="345" t="s">
        <v>162</v>
      </c>
      <c r="O16" s="345" t="s">
        <v>36</v>
      </c>
      <c r="P16" s="365" t="s">
        <v>183</v>
      </c>
      <c r="Q16" s="15" t="s">
        <v>1397</v>
      </c>
      <c r="R16" s="15" t="s">
        <v>1396</v>
      </c>
      <c r="S16" s="356">
        <v>40041</v>
      </c>
      <c r="T16" s="15" t="s">
        <v>1401</v>
      </c>
      <c r="U16" s="346" t="s">
        <v>123</v>
      </c>
    </row>
    <row r="17" spans="1:21" s="355" customFormat="1" ht="63.75">
      <c r="A17" s="321"/>
      <c r="B17" s="345" t="s">
        <v>1367</v>
      </c>
      <c r="C17" s="356">
        <v>40035</v>
      </c>
      <c r="D17" s="358">
        <v>40035</v>
      </c>
      <c r="E17" s="357" t="s">
        <v>1385</v>
      </c>
      <c r="F17" s="345" t="s">
        <v>1386</v>
      </c>
      <c r="G17" s="345" t="s">
        <v>1387</v>
      </c>
      <c r="H17" s="355">
        <v>435</v>
      </c>
      <c r="I17" s="345" t="s">
        <v>237</v>
      </c>
      <c r="J17" s="345" t="s">
        <v>237</v>
      </c>
      <c r="K17" s="170" t="s">
        <v>1388</v>
      </c>
      <c r="L17" s="15" t="s">
        <v>1389</v>
      </c>
      <c r="M17" s="345" t="s">
        <v>857</v>
      </c>
      <c r="N17" s="345" t="s">
        <v>162</v>
      </c>
      <c r="O17" s="345" t="s">
        <v>36</v>
      </c>
      <c r="P17" s="390" t="s">
        <v>1413</v>
      </c>
      <c r="Q17" s="15" t="s">
        <v>1390</v>
      </c>
      <c r="R17" s="15" t="s">
        <v>1391</v>
      </c>
      <c r="S17" s="356">
        <v>40035</v>
      </c>
      <c r="T17" s="15" t="s">
        <v>1392</v>
      </c>
      <c r="U17" s="346" t="s">
        <v>123</v>
      </c>
    </row>
    <row r="18" spans="1:21" s="355" customFormat="1" ht="76.5">
      <c r="A18" s="321"/>
      <c r="B18" s="345" t="s">
        <v>1367</v>
      </c>
      <c r="C18" s="356">
        <v>40034</v>
      </c>
      <c r="D18" s="358">
        <v>40035</v>
      </c>
      <c r="E18" s="359" t="s">
        <v>1384</v>
      </c>
      <c r="F18" s="345" t="s">
        <v>1379</v>
      </c>
      <c r="G18" s="345" t="s">
        <v>1380</v>
      </c>
      <c r="H18" s="355">
        <v>271</v>
      </c>
      <c r="I18" s="345" t="s">
        <v>1265</v>
      </c>
      <c r="J18" s="345" t="s">
        <v>1375</v>
      </c>
      <c r="K18" s="170" t="s">
        <v>1381</v>
      </c>
      <c r="L18" s="15" t="s">
        <v>858</v>
      </c>
      <c r="M18" s="345" t="s">
        <v>857</v>
      </c>
      <c r="N18" s="345" t="s">
        <v>162</v>
      </c>
      <c r="O18" s="345" t="s">
        <v>36</v>
      </c>
      <c r="P18" s="391"/>
      <c r="Q18" s="15" t="s">
        <v>1383</v>
      </c>
      <c r="R18" s="345" t="s">
        <v>1382</v>
      </c>
      <c r="S18" s="356">
        <v>40035</v>
      </c>
      <c r="U18" s="346" t="s">
        <v>123</v>
      </c>
    </row>
    <row r="19" spans="2:21" s="324" customFormat="1" ht="25.5">
      <c r="B19" s="196" t="s">
        <v>1367</v>
      </c>
      <c r="C19" s="325">
        <v>40034</v>
      </c>
      <c r="D19" s="325">
        <v>40023</v>
      </c>
      <c r="E19" s="305" t="s">
        <v>1373</v>
      </c>
      <c r="F19" s="196" t="s">
        <v>806</v>
      </c>
      <c r="G19" s="196" t="s">
        <v>1100</v>
      </c>
      <c r="H19" s="324">
        <v>510</v>
      </c>
      <c r="I19" s="58" t="s">
        <v>1374</v>
      </c>
      <c r="J19" s="58" t="s">
        <v>1377</v>
      </c>
      <c r="K19" s="196" t="s">
        <v>164</v>
      </c>
      <c r="L19" s="324" t="s">
        <v>51</v>
      </c>
      <c r="M19" s="324" t="s">
        <v>51</v>
      </c>
      <c r="N19" s="326" t="s">
        <v>161</v>
      </c>
      <c r="O19" s="326" t="s">
        <v>238</v>
      </c>
      <c r="P19" s="324" t="s">
        <v>51</v>
      </c>
      <c r="Q19" s="324" t="s">
        <v>51</v>
      </c>
      <c r="R19" s="324" t="s">
        <v>51</v>
      </c>
      <c r="S19" s="325">
        <v>40027</v>
      </c>
      <c r="U19" s="346" t="s">
        <v>123</v>
      </c>
    </row>
    <row r="20" spans="1:21" s="355" customFormat="1" ht="89.25">
      <c r="A20" s="321"/>
      <c r="B20" s="345" t="s">
        <v>1367</v>
      </c>
      <c r="C20" s="356">
        <v>40027</v>
      </c>
      <c r="D20" s="358">
        <v>40027</v>
      </c>
      <c r="E20" s="359" t="s">
        <v>1369</v>
      </c>
      <c r="F20" s="345" t="s">
        <v>203</v>
      </c>
      <c r="G20" s="345" t="s">
        <v>1370</v>
      </c>
      <c r="H20" s="355">
        <v>72</v>
      </c>
      <c r="I20" s="170" t="s">
        <v>1378</v>
      </c>
      <c r="J20" s="170" t="s">
        <v>1377</v>
      </c>
      <c r="K20" s="345" t="s">
        <v>1371</v>
      </c>
      <c r="L20" s="15" t="s">
        <v>1372</v>
      </c>
      <c r="M20" s="345" t="s">
        <v>857</v>
      </c>
      <c r="N20" s="345" t="s">
        <v>162</v>
      </c>
      <c r="O20" s="345" t="s">
        <v>238</v>
      </c>
      <c r="P20" s="365" t="s">
        <v>183</v>
      </c>
      <c r="Q20" s="15" t="s">
        <v>51</v>
      </c>
      <c r="R20" s="345" t="s">
        <v>51</v>
      </c>
      <c r="S20" s="356">
        <v>40027</v>
      </c>
      <c r="T20" s="15" t="s">
        <v>1376</v>
      </c>
      <c r="U20" s="360" t="s">
        <v>123</v>
      </c>
    </row>
    <row r="21" spans="2:21" s="324" customFormat="1" ht="25.5">
      <c r="B21" s="196" t="s">
        <v>1367</v>
      </c>
      <c r="C21" s="325">
        <v>40027</v>
      </c>
      <c r="D21" s="325">
        <v>40016</v>
      </c>
      <c r="E21" s="305" t="s">
        <v>1368</v>
      </c>
      <c r="F21" s="196" t="s">
        <v>806</v>
      </c>
      <c r="G21" s="196" t="s">
        <v>247</v>
      </c>
      <c r="H21" s="324">
        <v>900</v>
      </c>
      <c r="I21" s="58" t="s">
        <v>1378</v>
      </c>
      <c r="J21" s="58" t="s">
        <v>1377</v>
      </c>
      <c r="K21" s="196" t="s">
        <v>164</v>
      </c>
      <c r="L21" s="324" t="s">
        <v>51</v>
      </c>
      <c r="M21" s="324" t="s">
        <v>51</v>
      </c>
      <c r="N21" s="326" t="s">
        <v>161</v>
      </c>
      <c r="O21" s="326" t="s">
        <v>238</v>
      </c>
      <c r="P21" s="324" t="s">
        <v>51</v>
      </c>
      <c r="Q21" s="324" t="s">
        <v>51</v>
      </c>
      <c r="R21" s="324" t="s">
        <v>51</v>
      </c>
      <c r="S21" s="325">
        <v>40027</v>
      </c>
      <c r="U21" s="346" t="s">
        <v>123</v>
      </c>
    </row>
    <row r="22" spans="2:21" s="350" customFormat="1" ht="12.75">
      <c r="B22" s="351"/>
      <c r="C22" s="352"/>
      <c r="D22" s="352"/>
      <c r="E22" s="353"/>
      <c r="F22" s="351"/>
      <c r="G22" s="351"/>
      <c r="H22" s="351"/>
      <c r="I22" s="351"/>
      <c r="J22" s="351"/>
      <c r="K22" s="351"/>
      <c r="L22" s="351"/>
      <c r="M22" s="351"/>
      <c r="N22" s="354"/>
      <c r="O22" s="354"/>
      <c r="P22" s="351"/>
      <c r="Q22" s="351"/>
      <c r="R22" s="351"/>
      <c r="S22" s="352"/>
      <c r="T22" s="351"/>
      <c r="U22" s="351"/>
    </row>
    <row r="23" spans="1:21" s="355" customFormat="1" ht="63.75">
      <c r="A23" s="321"/>
      <c r="B23" s="345" t="s">
        <v>148</v>
      </c>
      <c r="C23" s="356">
        <v>40007</v>
      </c>
      <c r="D23" s="358">
        <v>39977</v>
      </c>
      <c r="E23" s="357" t="s">
        <v>1361</v>
      </c>
      <c r="F23" s="345" t="s">
        <v>246</v>
      </c>
      <c r="G23" s="345" t="s">
        <v>1362</v>
      </c>
      <c r="H23" s="355">
        <v>20</v>
      </c>
      <c r="I23" s="345" t="s">
        <v>1001</v>
      </c>
      <c r="J23" s="345" t="s">
        <v>1001</v>
      </c>
      <c r="K23" s="345" t="s">
        <v>1363</v>
      </c>
      <c r="L23" s="338" t="s">
        <v>858</v>
      </c>
      <c r="M23" s="345" t="s">
        <v>857</v>
      </c>
      <c r="N23" s="345" t="s">
        <v>162</v>
      </c>
      <c r="O23" s="345" t="s">
        <v>225</v>
      </c>
      <c r="P23" s="298" t="s">
        <v>1364</v>
      </c>
      <c r="Q23" s="15" t="s">
        <v>1366</v>
      </c>
      <c r="R23" s="355" t="s">
        <v>1365</v>
      </c>
      <c r="S23" s="356">
        <v>40007</v>
      </c>
      <c r="U23" s="346" t="s">
        <v>123</v>
      </c>
    </row>
    <row r="24" spans="2:21" s="324" customFormat="1" ht="12.75">
      <c r="B24" s="196" t="s">
        <v>148</v>
      </c>
      <c r="C24" s="325">
        <v>40006</v>
      </c>
      <c r="D24" s="325">
        <v>39976</v>
      </c>
      <c r="E24" s="196" t="s">
        <v>1360</v>
      </c>
      <c r="F24" s="196" t="s">
        <v>806</v>
      </c>
      <c r="G24" s="196" t="s">
        <v>1359</v>
      </c>
      <c r="H24" s="324">
        <v>896</v>
      </c>
      <c r="I24" s="324" t="s">
        <v>1001</v>
      </c>
      <c r="J24" s="324" t="s">
        <v>1001</v>
      </c>
      <c r="K24" s="196" t="s">
        <v>164</v>
      </c>
      <c r="L24" s="324" t="s">
        <v>51</v>
      </c>
      <c r="M24" s="324" t="s">
        <v>51</v>
      </c>
      <c r="N24" s="326" t="s">
        <v>161</v>
      </c>
      <c r="O24" s="326" t="s">
        <v>238</v>
      </c>
      <c r="P24" s="324" t="s">
        <v>51</v>
      </c>
      <c r="Q24" s="324" t="s">
        <v>51</v>
      </c>
      <c r="R24" s="324" t="s">
        <v>51</v>
      </c>
      <c r="S24" s="325">
        <v>40006</v>
      </c>
      <c r="U24" s="346" t="s">
        <v>123</v>
      </c>
    </row>
    <row r="25" spans="2:21" s="350" customFormat="1" ht="12.75">
      <c r="B25" s="351"/>
      <c r="C25" s="352"/>
      <c r="D25" s="352"/>
      <c r="E25" s="353"/>
      <c r="F25" s="351"/>
      <c r="G25" s="351"/>
      <c r="H25" s="351"/>
      <c r="I25" s="351"/>
      <c r="J25" s="351"/>
      <c r="K25" s="351"/>
      <c r="L25" s="351"/>
      <c r="M25" s="351"/>
      <c r="N25" s="354"/>
      <c r="O25" s="354"/>
      <c r="P25" s="351"/>
      <c r="Q25" s="351"/>
      <c r="R25" s="351"/>
      <c r="S25" s="352"/>
      <c r="T25" s="351"/>
      <c r="U25" s="351"/>
    </row>
    <row r="26" spans="2:21" s="324" customFormat="1" ht="12.75">
      <c r="B26" s="324" t="s">
        <v>147</v>
      </c>
      <c r="C26" s="325">
        <v>39991</v>
      </c>
      <c r="D26" s="325" t="s">
        <v>1045</v>
      </c>
      <c r="E26" s="196" t="s">
        <v>1046</v>
      </c>
      <c r="F26" s="324" t="s">
        <v>209</v>
      </c>
      <c r="G26" s="324" t="s">
        <v>261</v>
      </c>
      <c r="H26" s="324">
        <f>2160-66</f>
        <v>2094</v>
      </c>
      <c r="I26" s="324" t="s">
        <v>1001</v>
      </c>
      <c r="J26" s="324" t="s">
        <v>1001</v>
      </c>
      <c r="K26" s="324" t="s">
        <v>953</v>
      </c>
      <c r="L26" s="324" t="s">
        <v>51</v>
      </c>
      <c r="M26" s="324" t="s">
        <v>51</v>
      </c>
      <c r="N26" s="326" t="s">
        <v>161</v>
      </c>
      <c r="O26" s="326" t="s">
        <v>238</v>
      </c>
      <c r="P26" s="324" t="s">
        <v>51</v>
      </c>
      <c r="Q26" s="324" t="s">
        <v>51</v>
      </c>
      <c r="R26" s="324" t="s">
        <v>51</v>
      </c>
      <c r="S26" s="325">
        <v>39992</v>
      </c>
      <c r="U26" s="346" t="s">
        <v>123</v>
      </c>
    </row>
    <row r="27" spans="1:21" s="168" customFormat="1" ht="63.75">
      <c r="A27" s="338"/>
      <c r="B27" s="168" t="s">
        <v>147</v>
      </c>
      <c r="C27" s="215">
        <v>39988</v>
      </c>
      <c r="D27" s="215">
        <v>39988</v>
      </c>
      <c r="E27" s="205" t="s">
        <v>1044</v>
      </c>
      <c r="F27" s="168" t="s">
        <v>945</v>
      </c>
      <c r="G27" s="168" t="s">
        <v>946</v>
      </c>
      <c r="H27" s="168">
        <v>43</v>
      </c>
      <c r="I27" s="168" t="s">
        <v>1001</v>
      </c>
      <c r="J27" s="168" t="s">
        <v>947</v>
      </c>
      <c r="K27" s="339" t="s">
        <v>1047</v>
      </c>
      <c r="L27" s="338" t="s">
        <v>858</v>
      </c>
      <c r="M27" s="338" t="s">
        <v>857</v>
      </c>
      <c r="N27" s="338" t="s">
        <v>162</v>
      </c>
      <c r="O27" s="347" t="s">
        <v>1037</v>
      </c>
      <c r="P27" s="298" t="s">
        <v>1048</v>
      </c>
      <c r="Q27" s="15" t="s">
        <v>1039</v>
      </c>
      <c r="R27" s="338" t="s">
        <v>1038</v>
      </c>
      <c r="S27" s="348">
        <v>39988</v>
      </c>
      <c r="T27" s="338"/>
      <c r="U27" s="346" t="s">
        <v>123</v>
      </c>
    </row>
    <row r="28" spans="1:21" s="344" customFormat="1" ht="25.5">
      <c r="A28" s="341"/>
      <c r="B28" s="342" t="s">
        <v>147</v>
      </c>
      <c r="C28" s="343">
        <v>39986</v>
      </c>
      <c r="D28" s="215" t="s">
        <v>51</v>
      </c>
      <c r="E28" s="345" t="s">
        <v>51</v>
      </c>
      <c r="F28" s="342" t="s">
        <v>954</v>
      </c>
      <c r="G28" s="342" t="s">
        <v>955</v>
      </c>
      <c r="H28" s="342">
        <v>14</v>
      </c>
      <c r="I28" s="342" t="s">
        <v>1001</v>
      </c>
      <c r="J28" s="342" t="s">
        <v>231</v>
      </c>
      <c r="K28" s="298" t="s">
        <v>711</v>
      </c>
      <c r="L28" s="319" t="s">
        <v>714</v>
      </c>
      <c r="M28" s="347" t="s">
        <v>857</v>
      </c>
      <c r="N28" s="347" t="s">
        <v>162</v>
      </c>
      <c r="O28" s="347" t="s">
        <v>36</v>
      </c>
      <c r="P28" s="347" t="s">
        <v>51</v>
      </c>
      <c r="Q28" s="347" t="s">
        <v>716</v>
      </c>
      <c r="R28" s="347" t="s">
        <v>713</v>
      </c>
      <c r="S28" s="349">
        <v>39986</v>
      </c>
      <c r="T28" s="347"/>
      <c r="U28" s="346" t="s">
        <v>123</v>
      </c>
    </row>
    <row r="29" spans="2:21" s="320" customFormat="1" ht="76.5">
      <c r="B29" s="333" t="s">
        <v>147</v>
      </c>
      <c r="C29" s="334">
        <v>39983</v>
      </c>
      <c r="D29" s="334">
        <v>39983</v>
      </c>
      <c r="E29" s="203" t="s">
        <v>297</v>
      </c>
      <c r="F29" s="333" t="s">
        <v>811</v>
      </c>
      <c r="G29" s="333" t="s">
        <v>812</v>
      </c>
      <c r="H29" s="333">
        <v>70</v>
      </c>
      <c r="I29" s="333" t="s">
        <v>1001</v>
      </c>
      <c r="J29" s="333" t="s">
        <v>231</v>
      </c>
      <c r="K29" s="335" t="s">
        <v>810</v>
      </c>
      <c r="L29" s="336" t="s">
        <v>547</v>
      </c>
      <c r="M29" s="336" t="s">
        <v>857</v>
      </c>
      <c r="N29" s="336" t="s">
        <v>162</v>
      </c>
      <c r="O29" s="336" t="s">
        <v>36</v>
      </c>
      <c r="P29" s="333" t="s">
        <v>51</v>
      </c>
      <c r="Q29" s="338" t="s">
        <v>1041</v>
      </c>
      <c r="R29" s="338" t="s">
        <v>1040</v>
      </c>
      <c r="S29" s="334">
        <v>39983</v>
      </c>
      <c r="T29" s="333"/>
      <c r="U29" s="337" t="s">
        <v>123</v>
      </c>
    </row>
    <row r="30" spans="2:21" s="320" customFormat="1" ht="25.5">
      <c r="B30" s="321" t="s">
        <v>147</v>
      </c>
      <c r="C30" s="322">
        <v>39981</v>
      </c>
      <c r="D30" s="321" t="s">
        <v>51</v>
      </c>
      <c r="E30" s="321" t="s">
        <v>51</v>
      </c>
      <c r="F30" s="321" t="s">
        <v>813</v>
      </c>
      <c r="G30" s="321" t="s">
        <v>814</v>
      </c>
      <c r="H30" s="321">
        <v>17</v>
      </c>
      <c r="I30" s="321" t="s">
        <v>1001</v>
      </c>
      <c r="J30" s="321" t="s">
        <v>231</v>
      </c>
      <c r="K30" s="298" t="s">
        <v>711</v>
      </c>
      <c r="L30" s="319" t="s">
        <v>714</v>
      </c>
      <c r="M30" s="319" t="s">
        <v>857</v>
      </c>
      <c r="N30" s="336" t="s">
        <v>162</v>
      </c>
      <c r="O30" s="319" t="s">
        <v>36</v>
      </c>
      <c r="P30" s="321" t="s">
        <v>51</v>
      </c>
      <c r="Q30" s="347" t="s">
        <v>716</v>
      </c>
      <c r="R30" s="321" t="s">
        <v>713</v>
      </c>
      <c r="S30" s="322">
        <v>39981</v>
      </c>
      <c r="T30" s="321"/>
      <c r="U30" s="44" t="s">
        <v>123</v>
      </c>
    </row>
    <row r="31" spans="1:21" s="323" customFormat="1" ht="25.5">
      <c r="A31" s="320"/>
      <c r="B31" s="324" t="s">
        <v>147</v>
      </c>
      <c r="C31" s="325">
        <v>39978</v>
      </c>
      <c r="D31" s="325">
        <v>39968</v>
      </c>
      <c r="E31" s="327" t="s">
        <v>817</v>
      </c>
      <c r="F31" s="340" t="s">
        <v>806</v>
      </c>
      <c r="G31" s="324" t="s">
        <v>952</v>
      </c>
      <c r="H31" s="324">
        <v>897</v>
      </c>
      <c r="I31" s="324" t="s">
        <v>1001</v>
      </c>
      <c r="J31" s="324" t="s">
        <v>1001</v>
      </c>
      <c r="K31" s="328" t="s">
        <v>164</v>
      </c>
      <c r="L31" s="326" t="s">
        <v>51</v>
      </c>
      <c r="M31" s="326" t="s">
        <v>51</v>
      </c>
      <c r="N31" s="326" t="s">
        <v>161</v>
      </c>
      <c r="O31" s="326" t="s">
        <v>238</v>
      </c>
      <c r="P31" s="305" t="s">
        <v>51</v>
      </c>
      <c r="Q31" s="305" t="s">
        <v>51</v>
      </c>
      <c r="R31" s="324" t="s">
        <v>51</v>
      </c>
      <c r="S31" s="325">
        <v>39978</v>
      </c>
      <c r="T31" s="324"/>
      <c r="U31" s="44" t="s">
        <v>123</v>
      </c>
    </row>
    <row r="32" spans="1:21" s="323" customFormat="1" ht="25.5">
      <c r="A32" s="320"/>
      <c r="B32" s="324" t="s">
        <v>147</v>
      </c>
      <c r="C32" s="325">
        <v>39975</v>
      </c>
      <c r="D32" s="325">
        <v>39974</v>
      </c>
      <c r="E32" s="207" t="s">
        <v>949</v>
      </c>
      <c r="F32" s="324" t="s">
        <v>246</v>
      </c>
      <c r="G32" s="324" t="s">
        <v>1022</v>
      </c>
      <c r="H32" s="324">
        <v>180</v>
      </c>
      <c r="I32" s="324" t="s">
        <v>1001</v>
      </c>
      <c r="J32" s="324" t="s">
        <v>231</v>
      </c>
      <c r="K32" s="328" t="s">
        <v>164</v>
      </c>
      <c r="L32" s="326" t="s">
        <v>51</v>
      </c>
      <c r="M32" s="326" t="s">
        <v>51</v>
      </c>
      <c r="N32" s="326" t="s">
        <v>161</v>
      </c>
      <c r="O32" s="326" t="s">
        <v>238</v>
      </c>
      <c r="P32" s="305" t="s">
        <v>51</v>
      </c>
      <c r="Q32" s="305" t="s">
        <v>51</v>
      </c>
      <c r="R32" s="324" t="s">
        <v>51</v>
      </c>
      <c r="S32" s="325">
        <v>39975</v>
      </c>
      <c r="T32" s="324"/>
      <c r="U32" s="44" t="s">
        <v>123</v>
      </c>
    </row>
    <row r="33" spans="2:21" s="320" customFormat="1" ht="63.75">
      <c r="B33" s="321" t="s">
        <v>147</v>
      </c>
      <c r="C33" s="322">
        <v>39975</v>
      </c>
      <c r="D33" s="322" t="s">
        <v>51</v>
      </c>
      <c r="E33" s="330" t="s">
        <v>51</v>
      </c>
      <c r="F33" s="321" t="s">
        <v>299</v>
      </c>
      <c r="G33" s="321" t="s">
        <v>298</v>
      </c>
      <c r="H33" s="321">
        <v>81</v>
      </c>
      <c r="I33" s="321" t="s">
        <v>1001</v>
      </c>
      <c r="J33" s="321" t="s">
        <v>300</v>
      </c>
      <c r="K33" s="318" t="s">
        <v>301</v>
      </c>
      <c r="L33" s="319" t="s">
        <v>951</v>
      </c>
      <c r="M33" s="319" t="s">
        <v>165</v>
      </c>
      <c r="N33" s="319" t="s">
        <v>165</v>
      </c>
      <c r="O33" s="319" t="s">
        <v>36</v>
      </c>
      <c r="P33" s="298" t="s">
        <v>1050</v>
      </c>
      <c r="Q33" s="338" t="s">
        <v>1042</v>
      </c>
      <c r="R33" s="338" t="s">
        <v>1043</v>
      </c>
      <c r="S33" s="322">
        <v>39975</v>
      </c>
      <c r="T33" s="321"/>
      <c r="U33" s="44" t="s">
        <v>123</v>
      </c>
    </row>
    <row r="34" spans="2:21" s="320" customFormat="1" ht="51">
      <c r="B34" s="321" t="s">
        <v>147</v>
      </c>
      <c r="C34" s="322">
        <v>39972</v>
      </c>
      <c r="D34" s="322">
        <v>39972</v>
      </c>
      <c r="E34" s="205" t="s">
        <v>815</v>
      </c>
      <c r="F34" s="321" t="s">
        <v>1031</v>
      </c>
      <c r="G34" s="321" t="s">
        <v>950</v>
      </c>
      <c r="H34" s="321" t="s">
        <v>1190</v>
      </c>
      <c r="I34" s="321" t="s">
        <v>1001</v>
      </c>
      <c r="J34" s="321" t="s">
        <v>231</v>
      </c>
      <c r="K34" s="318" t="s">
        <v>1036</v>
      </c>
      <c r="L34" s="319" t="s">
        <v>951</v>
      </c>
      <c r="M34" s="319" t="s">
        <v>1191</v>
      </c>
      <c r="N34" s="319" t="s">
        <v>165</v>
      </c>
      <c r="O34" s="319" t="s">
        <v>530</v>
      </c>
      <c r="P34" s="390" t="s">
        <v>1049</v>
      </c>
      <c r="Q34" s="338" t="s">
        <v>1042</v>
      </c>
      <c r="R34" s="338" t="s">
        <v>1043</v>
      </c>
      <c r="S34" s="322">
        <v>39972</v>
      </c>
      <c r="T34" s="321"/>
      <c r="U34" s="44"/>
    </row>
    <row r="35" spans="2:21" s="320" customFormat="1" ht="76.5">
      <c r="B35" s="321" t="s">
        <v>147</v>
      </c>
      <c r="C35" s="322">
        <v>39972</v>
      </c>
      <c r="D35" s="322">
        <v>39972</v>
      </c>
      <c r="E35" s="205" t="s">
        <v>815</v>
      </c>
      <c r="F35" s="321" t="s">
        <v>302</v>
      </c>
      <c r="G35" s="321" t="s">
        <v>303</v>
      </c>
      <c r="H35" s="321">
        <v>543</v>
      </c>
      <c r="I35" s="321" t="s">
        <v>1001</v>
      </c>
      <c r="J35" s="321" t="s">
        <v>1001</v>
      </c>
      <c r="K35" s="170" t="s">
        <v>816</v>
      </c>
      <c r="L35" s="319" t="s">
        <v>951</v>
      </c>
      <c r="M35" s="319" t="s">
        <v>165</v>
      </c>
      <c r="N35" s="319" t="s">
        <v>165</v>
      </c>
      <c r="O35" s="319" t="s">
        <v>36</v>
      </c>
      <c r="P35" s="391"/>
      <c r="Q35" s="338" t="s">
        <v>1042</v>
      </c>
      <c r="R35" s="338" t="s">
        <v>1043</v>
      </c>
      <c r="S35" s="322">
        <v>39972</v>
      </c>
      <c r="T35" s="120" t="s">
        <v>1051</v>
      </c>
      <c r="U35" s="346" t="s">
        <v>123</v>
      </c>
    </row>
    <row r="36" spans="1:21" s="323" customFormat="1" ht="25.5">
      <c r="A36" s="320"/>
      <c r="B36" s="324" t="s">
        <v>147</v>
      </c>
      <c r="C36" s="325">
        <v>39971</v>
      </c>
      <c r="D36" s="325">
        <v>39960</v>
      </c>
      <c r="E36" s="327" t="s">
        <v>948</v>
      </c>
      <c r="F36" s="324" t="s">
        <v>806</v>
      </c>
      <c r="G36" s="324" t="s">
        <v>126</v>
      </c>
      <c r="H36" s="324">
        <v>730</v>
      </c>
      <c r="I36" s="324" t="s">
        <v>1001</v>
      </c>
      <c r="J36" s="324" t="s">
        <v>1001</v>
      </c>
      <c r="K36" s="58" t="s">
        <v>164</v>
      </c>
      <c r="L36" s="326" t="s">
        <v>51</v>
      </c>
      <c r="M36" s="326" t="s">
        <v>51</v>
      </c>
      <c r="N36" s="326" t="s">
        <v>161</v>
      </c>
      <c r="O36" s="326" t="s">
        <v>238</v>
      </c>
      <c r="P36" s="305" t="s">
        <v>51</v>
      </c>
      <c r="Q36" s="305" t="s">
        <v>51</v>
      </c>
      <c r="R36" s="324"/>
      <c r="S36" s="325">
        <v>39971</v>
      </c>
      <c r="T36" s="121"/>
      <c r="U36" s="44" t="s">
        <v>123</v>
      </c>
    </row>
    <row r="37" spans="2:21" s="23" customFormat="1" ht="12.75">
      <c r="B37" s="201"/>
      <c r="C37" s="25"/>
      <c r="D37" s="25"/>
      <c r="E37" s="25"/>
      <c r="F37" s="26"/>
      <c r="G37" s="27"/>
      <c r="H37" s="26"/>
      <c r="I37" s="26"/>
      <c r="J37" s="26"/>
      <c r="K37" s="28"/>
      <c r="L37" s="28"/>
      <c r="M37" s="28"/>
      <c r="N37" s="27"/>
      <c r="O37" s="28"/>
      <c r="P37" s="27"/>
      <c r="Q37" s="202"/>
      <c r="R37" s="26"/>
      <c r="S37" s="25"/>
      <c r="T37" s="28"/>
      <c r="U37" s="33"/>
    </row>
    <row r="38" spans="1:21" s="4" customFormat="1" ht="63.75">
      <c r="A38" s="329"/>
      <c r="B38" s="283" t="s">
        <v>146</v>
      </c>
      <c r="C38" s="284">
        <v>39960</v>
      </c>
      <c r="D38" s="298">
        <v>39961</v>
      </c>
      <c r="E38" s="298" t="s">
        <v>728</v>
      </c>
      <c r="F38" s="298" t="s">
        <v>723</v>
      </c>
      <c r="G38" s="298" t="s">
        <v>247</v>
      </c>
      <c r="H38" s="314">
        <v>225</v>
      </c>
      <c r="I38" s="298" t="s">
        <v>1001</v>
      </c>
      <c r="J38" s="298" t="s">
        <v>1001</v>
      </c>
      <c r="K38" s="298" t="s">
        <v>725</v>
      </c>
      <c r="L38" s="298" t="s">
        <v>547</v>
      </c>
      <c r="M38" s="298" t="s">
        <v>915</v>
      </c>
      <c r="N38" s="298" t="s">
        <v>165</v>
      </c>
      <c r="O38" s="298" t="s">
        <v>36</v>
      </c>
      <c r="P38" s="298" t="s">
        <v>191</v>
      </c>
      <c r="Q38" s="298" t="s">
        <v>724</v>
      </c>
      <c r="R38" s="298" t="s">
        <v>726</v>
      </c>
      <c r="S38" s="298">
        <v>39960</v>
      </c>
      <c r="T38" s="298"/>
      <c r="U38" s="44" t="s">
        <v>123</v>
      </c>
    </row>
    <row r="39" spans="1:21" s="4" customFormat="1" ht="89.25">
      <c r="A39" s="329"/>
      <c r="B39" s="283" t="s">
        <v>146</v>
      </c>
      <c r="C39" s="284">
        <v>39939</v>
      </c>
      <c r="D39" s="298">
        <v>39939</v>
      </c>
      <c r="E39" s="298" t="s">
        <v>715</v>
      </c>
      <c r="F39" s="298" t="s">
        <v>712</v>
      </c>
      <c r="G39" s="298" t="s">
        <v>1183</v>
      </c>
      <c r="H39" s="314">
        <v>47</v>
      </c>
      <c r="I39" s="298" t="s">
        <v>231</v>
      </c>
      <c r="J39" s="298" t="s">
        <v>231</v>
      </c>
      <c r="K39" s="298" t="s">
        <v>711</v>
      </c>
      <c r="L39" s="298" t="s">
        <v>714</v>
      </c>
      <c r="M39" s="283" t="s">
        <v>857</v>
      </c>
      <c r="N39" s="298" t="s">
        <v>162</v>
      </c>
      <c r="O39" s="298" t="s">
        <v>36</v>
      </c>
      <c r="P39" s="298"/>
      <c r="Q39" s="298" t="s">
        <v>716</v>
      </c>
      <c r="R39" s="298" t="s">
        <v>713</v>
      </c>
      <c r="S39" s="298">
        <v>39939</v>
      </c>
      <c r="T39" s="298" t="s">
        <v>190</v>
      </c>
      <c r="U39" s="44" t="s">
        <v>123</v>
      </c>
    </row>
    <row r="40" spans="1:21" s="4" customFormat="1" ht="38.25">
      <c r="A40" s="329"/>
      <c r="B40" s="283" t="s">
        <v>146</v>
      </c>
      <c r="C40" s="284">
        <v>39937</v>
      </c>
      <c r="D40" s="298">
        <v>39937</v>
      </c>
      <c r="E40" s="298" t="s">
        <v>51</v>
      </c>
      <c r="F40" s="298" t="s">
        <v>158</v>
      </c>
      <c r="G40" s="298" t="s">
        <v>1199</v>
      </c>
      <c r="H40" s="314">
        <v>165</v>
      </c>
      <c r="I40" s="298" t="s">
        <v>237</v>
      </c>
      <c r="J40" s="298" t="s">
        <v>186</v>
      </c>
      <c r="K40" s="298" t="s">
        <v>187</v>
      </c>
      <c r="L40" s="298" t="s">
        <v>858</v>
      </c>
      <c r="M40" s="283" t="s">
        <v>165</v>
      </c>
      <c r="N40" s="298" t="s">
        <v>165</v>
      </c>
      <c r="O40" s="298" t="s">
        <v>67</v>
      </c>
      <c r="P40" s="298"/>
      <c r="Q40" s="298" t="s">
        <v>188</v>
      </c>
      <c r="R40" s="298" t="s">
        <v>189</v>
      </c>
      <c r="S40" s="298">
        <v>39937</v>
      </c>
      <c r="T40" s="298"/>
      <c r="U40" s="44" t="s">
        <v>123</v>
      </c>
    </row>
    <row r="41" spans="1:21" s="4" customFormat="1" ht="38.25">
      <c r="A41" s="329"/>
      <c r="B41" s="285" t="s">
        <v>146</v>
      </c>
      <c r="C41" s="310">
        <v>39949</v>
      </c>
      <c r="D41" s="305">
        <v>39919</v>
      </c>
      <c r="E41" s="305" t="s">
        <v>721</v>
      </c>
      <c r="F41" s="305" t="s">
        <v>209</v>
      </c>
      <c r="G41" s="305" t="s">
        <v>722</v>
      </c>
      <c r="H41" s="313">
        <v>1524</v>
      </c>
      <c r="I41" s="305" t="s">
        <v>1001</v>
      </c>
      <c r="J41" s="305" t="s">
        <v>1001</v>
      </c>
      <c r="K41" s="305" t="s">
        <v>908</v>
      </c>
      <c r="L41" s="305" t="s">
        <v>51</v>
      </c>
      <c r="M41" s="305" t="s">
        <v>51</v>
      </c>
      <c r="N41" s="305" t="s">
        <v>161</v>
      </c>
      <c r="O41" s="305" t="s">
        <v>238</v>
      </c>
      <c r="P41" s="305" t="s">
        <v>51</v>
      </c>
      <c r="Q41" s="305" t="s">
        <v>51</v>
      </c>
      <c r="R41" s="305" t="s">
        <v>51</v>
      </c>
      <c r="S41" s="57">
        <v>39949</v>
      </c>
      <c r="T41" s="305"/>
      <c r="U41" s="44" t="s">
        <v>123</v>
      </c>
    </row>
    <row r="42" spans="1:21" s="4" customFormat="1" ht="25.5">
      <c r="A42" s="329"/>
      <c r="B42" s="285" t="s">
        <v>146</v>
      </c>
      <c r="C42" s="310">
        <v>39943</v>
      </c>
      <c r="D42" s="305">
        <v>39938</v>
      </c>
      <c r="E42" s="305" t="s">
        <v>719</v>
      </c>
      <c r="F42" s="305" t="s">
        <v>806</v>
      </c>
      <c r="G42" s="305" t="s">
        <v>720</v>
      </c>
      <c r="H42" s="313">
        <v>718</v>
      </c>
      <c r="I42" s="305" t="s">
        <v>1001</v>
      </c>
      <c r="J42" s="305" t="s">
        <v>1001</v>
      </c>
      <c r="K42" s="305" t="s">
        <v>908</v>
      </c>
      <c r="L42" s="305" t="s">
        <v>51</v>
      </c>
      <c r="M42" s="305" t="s">
        <v>51</v>
      </c>
      <c r="N42" s="305" t="s">
        <v>161</v>
      </c>
      <c r="O42" s="305" t="s">
        <v>238</v>
      </c>
      <c r="P42" s="305" t="s">
        <v>51</v>
      </c>
      <c r="Q42" s="305" t="s">
        <v>51</v>
      </c>
      <c r="R42" s="305" t="s">
        <v>51</v>
      </c>
      <c r="S42" s="57">
        <v>39943</v>
      </c>
      <c r="T42" s="305"/>
      <c r="U42" s="44" t="s">
        <v>123</v>
      </c>
    </row>
    <row r="43" spans="1:21" s="4" customFormat="1" ht="38.25">
      <c r="A43" s="329"/>
      <c r="B43" s="285" t="s">
        <v>146</v>
      </c>
      <c r="C43" s="310">
        <v>39938</v>
      </c>
      <c r="D43" s="305">
        <v>39937</v>
      </c>
      <c r="E43" s="310" t="s">
        <v>717</v>
      </c>
      <c r="F43" s="305" t="s">
        <v>246</v>
      </c>
      <c r="G43" s="305" t="s">
        <v>699</v>
      </c>
      <c r="H43" s="313">
        <v>176</v>
      </c>
      <c r="I43" s="305" t="s">
        <v>231</v>
      </c>
      <c r="J43" s="305" t="s">
        <v>231</v>
      </c>
      <c r="K43" s="305" t="s">
        <v>908</v>
      </c>
      <c r="L43" s="305" t="s">
        <v>51</v>
      </c>
      <c r="M43" s="305" t="s">
        <v>51</v>
      </c>
      <c r="N43" s="305" t="s">
        <v>161</v>
      </c>
      <c r="O43" s="305" t="s">
        <v>238</v>
      </c>
      <c r="P43" s="305" t="s">
        <v>51</v>
      </c>
      <c r="Q43" s="305" t="s">
        <v>51</v>
      </c>
      <c r="R43" s="305" t="s">
        <v>51</v>
      </c>
      <c r="S43" s="57">
        <v>39938</v>
      </c>
      <c r="T43" s="315" t="s">
        <v>729</v>
      </c>
      <c r="U43" s="44" t="s">
        <v>123</v>
      </c>
    </row>
    <row r="44" spans="1:21" s="4" customFormat="1" ht="25.5">
      <c r="A44" s="329"/>
      <c r="B44" s="285" t="s">
        <v>146</v>
      </c>
      <c r="C44" s="310">
        <v>39936</v>
      </c>
      <c r="D44" s="305">
        <v>39926</v>
      </c>
      <c r="E44" s="310" t="s">
        <v>718</v>
      </c>
      <c r="F44" s="305" t="s">
        <v>806</v>
      </c>
      <c r="G44" s="305" t="s">
        <v>1014</v>
      </c>
      <c r="H44" s="313">
        <v>765</v>
      </c>
      <c r="I44" s="305" t="s">
        <v>1001</v>
      </c>
      <c r="J44" s="305" t="s">
        <v>1001</v>
      </c>
      <c r="K44" s="305" t="s">
        <v>908</v>
      </c>
      <c r="L44" s="305" t="s">
        <v>51</v>
      </c>
      <c r="M44" s="305" t="s">
        <v>51</v>
      </c>
      <c r="N44" s="305" t="s">
        <v>161</v>
      </c>
      <c r="O44" s="305" t="s">
        <v>238</v>
      </c>
      <c r="P44" s="305" t="s">
        <v>51</v>
      </c>
      <c r="Q44" s="305" t="s">
        <v>51</v>
      </c>
      <c r="R44" s="305" t="s">
        <v>51</v>
      </c>
      <c r="S44" s="57">
        <v>39936</v>
      </c>
      <c r="T44" s="305"/>
      <c r="U44" s="44" t="s">
        <v>123</v>
      </c>
    </row>
    <row r="45" spans="2:21" s="23" customFormat="1" ht="12.75">
      <c r="B45" s="201"/>
      <c r="C45" s="25"/>
      <c r="D45" s="25"/>
      <c r="E45" s="25"/>
      <c r="F45" s="26"/>
      <c r="G45" s="27"/>
      <c r="H45" s="26"/>
      <c r="I45" s="26"/>
      <c r="J45" s="26"/>
      <c r="K45" s="28"/>
      <c r="L45" s="28"/>
      <c r="M45" s="28"/>
      <c r="N45" s="27"/>
      <c r="O45" s="28"/>
      <c r="P45" s="27"/>
      <c r="Q45" s="202"/>
      <c r="R45" s="26"/>
      <c r="S45" s="25"/>
      <c r="T45" s="28"/>
      <c r="U45" s="33"/>
    </row>
    <row r="46" spans="1:21" s="4" customFormat="1" ht="76.5">
      <c r="A46" s="329"/>
      <c r="B46" s="283" t="s">
        <v>145</v>
      </c>
      <c r="C46" s="284">
        <v>39916</v>
      </c>
      <c r="D46" s="298">
        <v>39917</v>
      </c>
      <c r="E46" s="298" t="s">
        <v>702</v>
      </c>
      <c r="F46" s="298" t="s">
        <v>701</v>
      </c>
      <c r="G46" s="298" t="s">
        <v>1175</v>
      </c>
      <c r="H46" s="314">
        <v>40</v>
      </c>
      <c r="I46" s="298" t="s">
        <v>163</v>
      </c>
      <c r="J46" s="298" t="s">
        <v>163</v>
      </c>
      <c r="K46" s="298" t="s">
        <v>704</v>
      </c>
      <c r="L46" s="298" t="s">
        <v>547</v>
      </c>
      <c r="M46" s="298" t="s">
        <v>857</v>
      </c>
      <c r="N46" s="298" t="s">
        <v>162</v>
      </c>
      <c r="O46" s="298" t="s">
        <v>36</v>
      </c>
      <c r="P46" s="298"/>
      <c r="Q46" s="298" t="s">
        <v>727</v>
      </c>
      <c r="R46" s="298" t="s">
        <v>710</v>
      </c>
      <c r="S46" s="298">
        <f>C46</f>
        <v>39916</v>
      </c>
      <c r="T46" s="298" t="s">
        <v>708</v>
      </c>
      <c r="U46" s="44" t="s">
        <v>123</v>
      </c>
    </row>
    <row r="47" spans="1:21" s="4" customFormat="1" ht="76.5">
      <c r="A47" s="329"/>
      <c r="B47" s="283" t="s">
        <v>145</v>
      </c>
      <c r="C47" s="284">
        <v>39911</v>
      </c>
      <c r="D47" s="298">
        <v>39912</v>
      </c>
      <c r="E47" s="298" t="s">
        <v>700</v>
      </c>
      <c r="F47" s="298" t="s">
        <v>698</v>
      </c>
      <c r="G47" s="298" t="s">
        <v>699</v>
      </c>
      <c r="H47" s="314">
        <v>45</v>
      </c>
      <c r="I47" s="298" t="s">
        <v>237</v>
      </c>
      <c r="J47" s="298" t="s">
        <v>1013</v>
      </c>
      <c r="K47" s="298" t="s">
        <v>402</v>
      </c>
      <c r="L47" s="298" t="s">
        <v>547</v>
      </c>
      <c r="M47" s="283" t="s">
        <v>857</v>
      </c>
      <c r="N47" s="298" t="s">
        <v>162</v>
      </c>
      <c r="O47" s="298" t="s">
        <v>36</v>
      </c>
      <c r="P47" s="298"/>
      <c r="Q47" s="298" t="s">
        <v>403</v>
      </c>
      <c r="R47" s="298" t="s">
        <v>404</v>
      </c>
      <c r="S47" s="298">
        <f>C47</f>
        <v>39911</v>
      </c>
      <c r="T47" s="298" t="s">
        <v>709</v>
      </c>
      <c r="U47" s="44" t="s">
        <v>123</v>
      </c>
    </row>
    <row r="48" spans="1:21" s="4" customFormat="1" ht="51">
      <c r="A48" s="329"/>
      <c r="B48" s="285" t="s">
        <v>145</v>
      </c>
      <c r="C48" s="310">
        <v>39908</v>
      </c>
      <c r="D48" s="305">
        <v>39898</v>
      </c>
      <c r="E48" s="305" t="s">
        <v>705</v>
      </c>
      <c r="F48" s="305" t="s">
        <v>806</v>
      </c>
      <c r="G48" s="305" t="s">
        <v>247</v>
      </c>
      <c r="H48" s="313">
        <v>900</v>
      </c>
      <c r="I48" s="305" t="s">
        <v>1001</v>
      </c>
      <c r="J48" s="305" t="s">
        <v>1001</v>
      </c>
      <c r="K48" s="305" t="s">
        <v>908</v>
      </c>
      <c r="L48" s="305" t="s">
        <v>51</v>
      </c>
      <c r="M48" s="305" t="s">
        <v>51</v>
      </c>
      <c r="N48" s="305" t="s">
        <v>161</v>
      </c>
      <c r="O48" s="305" t="s">
        <v>238</v>
      </c>
      <c r="P48" s="305" t="s">
        <v>51</v>
      </c>
      <c r="Q48" s="305" t="s">
        <v>51</v>
      </c>
      <c r="R48" s="305" t="s">
        <v>51</v>
      </c>
      <c r="S48" s="57">
        <f>C48</f>
        <v>39908</v>
      </c>
      <c r="T48" s="305" t="s">
        <v>706</v>
      </c>
      <c r="U48" s="44" t="s">
        <v>123</v>
      </c>
    </row>
    <row r="49" spans="1:21" s="4" customFormat="1" ht="38.25">
      <c r="A49" s="329"/>
      <c r="B49" s="285" t="s">
        <v>145</v>
      </c>
      <c r="C49" s="310">
        <v>39908</v>
      </c>
      <c r="D49" s="305">
        <v>39895</v>
      </c>
      <c r="E49" s="305" t="s">
        <v>697</v>
      </c>
      <c r="F49" s="305" t="s">
        <v>806</v>
      </c>
      <c r="G49" s="305" t="s">
        <v>247</v>
      </c>
      <c r="H49" s="313">
        <v>900</v>
      </c>
      <c r="I49" s="305" t="s">
        <v>231</v>
      </c>
      <c r="J49" s="305" t="s">
        <v>703</v>
      </c>
      <c r="K49" s="305" t="s">
        <v>1134</v>
      </c>
      <c r="L49" s="305" t="s">
        <v>51</v>
      </c>
      <c r="M49" s="305" t="s">
        <v>51</v>
      </c>
      <c r="N49" s="305" t="s">
        <v>161</v>
      </c>
      <c r="O49" s="305" t="s">
        <v>1352</v>
      </c>
      <c r="P49" s="305" t="s">
        <v>51</v>
      </c>
      <c r="Q49" s="305" t="s">
        <v>51</v>
      </c>
      <c r="R49" s="305" t="s">
        <v>51</v>
      </c>
      <c r="S49" s="57">
        <f>C49</f>
        <v>39908</v>
      </c>
      <c r="T49" s="305" t="s">
        <v>707</v>
      </c>
      <c r="U49" s="44" t="s">
        <v>123</v>
      </c>
    </row>
    <row r="50" spans="2:21" s="23" customFormat="1" ht="12.75">
      <c r="B50" s="201"/>
      <c r="C50" s="25"/>
      <c r="D50" s="25"/>
      <c r="E50" s="25"/>
      <c r="F50" s="26"/>
      <c r="G50" s="27"/>
      <c r="H50" s="26"/>
      <c r="I50" s="26"/>
      <c r="J50" s="26"/>
      <c r="K50" s="28"/>
      <c r="L50" s="28"/>
      <c r="M50" s="28"/>
      <c r="N50" s="27"/>
      <c r="O50" s="28"/>
      <c r="P50" s="27"/>
      <c r="Q50" s="202"/>
      <c r="R50" s="26"/>
      <c r="S50" s="25"/>
      <c r="T50" s="28"/>
      <c r="U50" s="33"/>
    </row>
    <row r="51" spans="1:21" s="4" customFormat="1" ht="25.5">
      <c r="A51" s="329"/>
      <c r="B51" s="305" t="s">
        <v>144</v>
      </c>
      <c r="C51" s="305">
        <v>39901</v>
      </c>
      <c r="D51" s="305">
        <v>39896</v>
      </c>
      <c r="E51" s="305" t="s">
        <v>1139</v>
      </c>
      <c r="F51" s="305" t="s">
        <v>158</v>
      </c>
      <c r="G51" s="305" t="s">
        <v>1029</v>
      </c>
      <c r="H51" s="313">
        <v>630</v>
      </c>
      <c r="I51" s="305" t="s">
        <v>1001</v>
      </c>
      <c r="J51" s="305" t="s">
        <v>1001</v>
      </c>
      <c r="K51" s="305" t="s">
        <v>908</v>
      </c>
      <c r="L51" s="305" t="s">
        <v>51</v>
      </c>
      <c r="M51" s="305" t="s">
        <v>51</v>
      </c>
      <c r="N51" s="59" t="s">
        <v>161</v>
      </c>
      <c r="O51" s="58" t="s">
        <v>1352</v>
      </c>
      <c r="P51" s="59" t="s">
        <v>51</v>
      </c>
      <c r="Q51" s="305" t="s">
        <v>51</v>
      </c>
      <c r="R51" s="305" t="s">
        <v>51</v>
      </c>
      <c r="S51" s="57">
        <v>39845</v>
      </c>
      <c r="T51" s="61"/>
      <c r="U51" s="44" t="s">
        <v>123</v>
      </c>
    </row>
    <row r="52" spans="1:21" s="4" customFormat="1" ht="38.25">
      <c r="A52" s="329"/>
      <c r="B52" s="285" t="s">
        <v>144</v>
      </c>
      <c r="C52" s="310">
        <v>39896</v>
      </c>
      <c r="D52" s="305">
        <v>39895</v>
      </c>
      <c r="E52" s="305" t="s">
        <v>1138</v>
      </c>
      <c r="F52" s="305" t="s">
        <v>246</v>
      </c>
      <c r="G52" s="305" t="s">
        <v>1137</v>
      </c>
      <c r="H52" s="313">
        <f>60+55</f>
        <v>115</v>
      </c>
      <c r="I52" s="305" t="s">
        <v>231</v>
      </c>
      <c r="J52" s="305" t="s">
        <v>231</v>
      </c>
      <c r="K52" s="305" t="s">
        <v>1134</v>
      </c>
      <c r="L52" s="305" t="s">
        <v>206</v>
      </c>
      <c r="M52" s="305" t="s">
        <v>857</v>
      </c>
      <c r="N52" s="305" t="s">
        <v>162</v>
      </c>
      <c r="O52" s="305" t="s">
        <v>1352</v>
      </c>
      <c r="P52" s="59" t="s">
        <v>51</v>
      </c>
      <c r="Q52" s="305" t="s">
        <v>1135</v>
      </c>
      <c r="R52" s="305" t="s">
        <v>1136</v>
      </c>
      <c r="S52" s="305">
        <v>39896</v>
      </c>
      <c r="T52" s="305"/>
      <c r="U52" s="44" t="s">
        <v>123</v>
      </c>
    </row>
    <row r="53" spans="1:21" s="4" customFormat="1" ht="63.75">
      <c r="A53" s="329"/>
      <c r="B53" s="283" t="s">
        <v>144</v>
      </c>
      <c r="C53" s="284">
        <v>39894</v>
      </c>
      <c r="D53" s="298">
        <v>39895</v>
      </c>
      <c r="E53" s="298" t="s">
        <v>400</v>
      </c>
      <c r="F53" s="298" t="s">
        <v>512</v>
      </c>
      <c r="G53" s="298" t="s">
        <v>401</v>
      </c>
      <c r="H53" s="314">
        <v>50</v>
      </c>
      <c r="I53" s="298" t="s">
        <v>237</v>
      </c>
      <c r="J53" s="298" t="s">
        <v>1013</v>
      </c>
      <c r="K53" s="298" t="s">
        <v>402</v>
      </c>
      <c r="L53" s="298" t="s">
        <v>406</v>
      </c>
      <c r="M53" s="283" t="s">
        <v>857</v>
      </c>
      <c r="N53" s="298" t="s">
        <v>162</v>
      </c>
      <c r="O53" s="298" t="s">
        <v>36</v>
      </c>
      <c r="P53" s="298" t="s">
        <v>582</v>
      </c>
      <c r="Q53" s="298" t="s">
        <v>403</v>
      </c>
      <c r="R53" s="298" t="s">
        <v>404</v>
      </c>
      <c r="S53" s="298">
        <v>39894</v>
      </c>
      <c r="T53" s="298" t="s">
        <v>405</v>
      </c>
      <c r="U53" s="44" t="s">
        <v>123</v>
      </c>
    </row>
    <row r="54" spans="1:21" s="4" customFormat="1" ht="63.75" customHeight="1">
      <c r="A54" s="329"/>
      <c r="B54" s="283" t="s">
        <v>144</v>
      </c>
      <c r="C54" s="284">
        <v>39883</v>
      </c>
      <c r="D54" s="298">
        <v>39885</v>
      </c>
      <c r="E54" s="298" t="s">
        <v>389</v>
      </c>
      <c r="F54" s="298" t="s">
        <v>392</v>
      </c>
      <c r="G54" s="298" t="s">
        <v>393</v>
      </c>
      <c r="H54" s="314">
        <v>1575</v>
      </c>
      <c r="I54" s="298" t="s">
        <v>163</v>
      </c>
      <c r="J54" s="298" t="s">
        <v>163</v>
      </c>
      <c r="K54" s="298" t="s">
        <v>391</v>
      </c>
      <c r="L54" s="298" t="s">
        <v>390</v>
      </c>
      <c r="M54" s="298" t="s">
        <v>915</v>
      </c>
      <c r="N54" s="298" t="s">
        <v>165</v>
      </c>
      <c r="O54" s="298" t="s">
        <v>36</v>
      </c>
      <c r="P54" s="388" t="s">
        <v>583</v>
      </c>
      <c r="Q54" s="298" t="s">
        <v>395</v>
      </c>
      <c r="R54" s="298" t="s">
        <v>394</v>
      </c>
      <c r="S54" s="298">
        <v>39885</v>
      </c>
      <c r="T54" s="298" t="s">
        <v>1326</v>
      </c>
      <c r="U54" s="44" t="s">
        <v>123</v>
      </c>
    </row>
    <row r="55" spans="1:21" s="4" customFormat="1" ht="51">
      <c r="A55" s="329"/>
      <c r="B55" s="283" t="s">
        <v>144</v>
      </c>
      <c r="C55" s="284">
        <v>39883</v>
      </c>
      <c r="D55" s="298">
        <v>39885</v>
      </c>
      <c r="E55" s="298" t="s">
        <v>917</v>
      </c>
      <c r="F55" s="298" t="s">
        <v>914</v>
      </c>
      <c r="G55" s="298" t="s">
        <v>913</v>
      </c>
      <c r="H55" s="314">
        <v>1829</v>
      </c>
      <c r="I55" s="298" t="s">
        <v>163</v>
      </c>
      <c r="J55" s="298" t="s">
        <v>163</v>
      </c>
      <c r="K55" s="298" t="s">
        <v>916</v>
      </c>
      <c r="L55" s="298" t="s">
        <v>547</v>
      </c>
      <c r="M55" s="298" t="s">
        <v>915</v>
      </c>
      <c r="N55" s="298" t="s">
        <v>165</v>
      </c>
      <c r="O55" s="298" t="s">
        <v>36</v>
      </c>
      <c r="P55" s="389"/>
      <c r="Q55" s="298" t="s">
        <v>397</v>
      </c>
      <c r="R55" s="298" t="s">
        <v>396</v>
      </c>
      <c r="S55" s="298">
        <v>39903</v>
      </c>
      <c r="T55" s="298" t="s">
        <v>398</v>
      </c>
      <c r="U55" s="44" t="s">
        <v>123</v>
      </c>
    </row>
    <row r="56" spans="1:21" s="4" customFormat="1" ht="25.5">
      <c r="A56" s="329"/>
      <c r="B56" s="285" t="s">
        <v>144</v>
      </c>
      <c r="C56" s="310">
        <v>39893</v>
      </c>
      <c r="D56" s="305">
        <v>39883</v>
      </c>
      <c r="E56" s="305" t="s">
        <v>399</v>
      </c>
      <c r="F56" s="305" t="s">
        <v>911</v>
      </c>
      <c r="G56" s="305" t="s">
        <v>912</v>
      </c>
      <c r="H56" s="313" t="s">
        <v>910</v>
      </c>
      <c r="I56" s="305" t="s">
        <v>1001</v>
      </c>
      <c r="J56" s="305" t="s">
        <v>1001</v>
      </c>
      <c r="K56" s="305" t="s">
        <v>908</v>
      </c>
      <c r="L56" s="305" t="s">
        <v>51</v>
      </c>
      <c r="M56" s="305" t="s">
        <v>51</v>
      </c>
      <c r="N56" s="59" t="s">
        <v>161</v>
      </c>
      <c r="O56" s="61" t="s">
        <v>1352</v>
      </c>
      <c r="P56" s="59" t="s">
        <v>51</v>
      </c>
      <c r="Q56" s="305" t="s">
        <v>51</v>
      </c>
      <c r="R56" s="305" t="s">
        <v>51</v>
      </c>
      <c r="S56" s="57">
        <v>39845</v>
      </c>
      <c r="T56" s="61"/>
      <c r="U56" s="44" t="s">
        <v>123</v>
      </c>
    </row>
    <row r="57" spans="1:21" s="4" customFormat="1" ht="25.5">
      <c r="A57" s="329"/>
      <c r="B57" s="285" t="s">
        <v>144</v>
      </c>
      <c r="C57" s="310">
        <v>39873</v>
      </c>
      <c r="D57" s="305">
        <v>39869</v>
      </c>
      <c r="E57" s="305" t="s">
        <v>696</v>
      </c>
      <c r="F57" s="305" t="s">
        <v>806</v>
      </c>
      <c r="G57" s="305" t="s">
        <v>909</v>
      </c>
      <c r="H57" s="313">
        <v>568</v>
      </c>
      <c r="I57" s="305" t="s">
        <v>1001</v>
      </c>
      <c r="J57" s="305" t="s">
        <v>1001</v>
      </c>
      <c r="K57" s="305" t="s">
        <v>908</v>
      </c>
      <c r="L57" s="305" t="s">
        <v>51</v>
      </c>
      <c r="M57" s="305" t="s">
        <v>51</v>
      </c>
      <c r="N57" s="305" t="s">
        <v>161</v>
      </c>
      <c r="O57" s="305" t="s">
        <v>238</v>
      </c>
      <c r="P57" s="305" t="s">
        <v>51</v>
      </c>
      <c r="Q57" s="305" t="s">
        <v>51</v>
      </c>
      <c r="R57" s="305" t="s">
        <v>51</v>
      </c>
      <c r="S57" s="305">
        <v>39873</v>
      </c>
      <c r="T57" s="305"/>
      <c r="U57" s="44" t="s">
        <v>123</v>
      </c>
    </row>
    <row r="58" spans="2:21" s="23" customFormat="1" ht="12.75">
      <c r="B58" s="201"/>
      <c r="C58" s="25"/>
      <c r="D58" s="25"/>
      <c r="E58" s="25"/>
      <c r="F58" s="26"/>
      <c r="G58" s="27"/>
      <c r="H58" s="26"/>
      <c r="I58" s="26"/>
      <c r="J58" s="26"/>
      <c r="K58" s="28"/>
      <c r="L58" s="28"/>
      <c r="M58" s="28"/>
      <c r="N58" s="27"/>
      <c r="O58" s="28"/>
      <c r="P58" s="27"/>
      <c r="Q58" s="202"/>
      <c r="R58" s="26"/>
      <c r="S58" s="25"/>
      <c r="T58" s="28"/>
      <c r="U58" s="33"/>
    </row>
    <row r="59" spans="1:21" s="4" customFormat="1" ht="51">
      <c r="A59" s="329"/>
      <c r="B59" s="283" t="s">
        <v>143</v>
      </c>
      <c r="C59" s="284">
        <v>39866</v>
      </c>
      <c r="D59" s="298">
        <v>39868</v>
      </c>
      <c r="E59" s="298" t="s">
        <v>975</v>
      </c>
      <c r="F59" s="306">
        <v>39866.9125</v>
      </c>
      <c r="G59" s="306">
        <v>39868.680555555555</v>
      </c>
      <c r="H59" s="307">
        <f>G59-F59</f>
        <v>1.7680555555562023</v>
      </c>
      <c r="I59" s="298" t="s">
        <v>237</v>
      </c>
      <c r="J59" s="298" t="s">
        <v>237</v>
      </c>
      <c r="K59" s="290" t="s">
        <v>182</v>
      </c>
      <c r="L59" s="298" t="s">
        <v>180</v>
      </c>
      <c r="M59" s="298" t="s">
        <v>165</v>
      </c>
      <c r="N59" s="298" t="s">
        <v>165</v>
      </c>
      <c r="O59" s="298" t="s">
        <v>67</v>
      </c>
      <c r="P59" s="298"/>
      <c r="Q59" s="298" t="s">
        <v>972</v>
      </c>
      <c r="R59" s="298" t="s">
        <v>971</v>
      </c>
      <c r="S59" s="298">
        <v>39868</v>
      </c>
      <c r="T59" s="298" t="s">
        <v>973</v>
      </c>
      <c r="U59" s="44" t="s">
        <v>123</v>
      </c>
    </row>
    <row r="60" spans="2:21" s="23" customFormat="1" ht="25.5">
      <c r="B60" s="285" t="s">
        <v>143</v>
      </c>
      <c r="C60" s="305">
        <v>39865</v>
      </c>
      <c r="D60" s="305">
        <v>39835</v>
      </c>
      <c r="E60" s="285" t="s">
        <v>965</v>
      </c>
      <c r="F60" s="285" t="s">
        <v>209</v>
      </c>
      <c r="G60" s="285" t="s">
        <v>969</v>
      </c>
      <c r="H60" s="285">
        <v>2034</v>
      </c>
      <c r="I60" s="58" t="s">
        <v>1001</v>
      </c>
      <c r="J60" s="58" t="s">
        <v>1001</v>
      </c>
      <c r="K60" s="61" t="s">
        <v>164</v>
      </c>
      <c r="L60" s="61" t="s">
        <v>51</v>
      </c>
      <c r="M60" s="61" t="s">
        <v>51</v>
      </c>
      <c r="N60" s="59" t="s">
        <v>161</v>
      </c>
      <c r="O60" s="61" t="s">
        <v>1352</v>
      </c>
      <c r="P60" s="59" t="s">
        <v>51</v>
      </c>
      <c r="Q60" s="121" t="s">
        <v>51</v>
      </c>
      <c r="R60" s="121" t="s">
        <v>51</v>
      </c>
      <c r="S60" s="57">
        <v>39845</v>
      </c>
      <c r="T60" s="61"/>
      <c r="U60" s="44" t="s">
        <v>123</v>
      </c>
    </row>
    <row r="61" spans="1:21" s="4" customFormat="1" ht="64.5" customHeight="1">
      <c r="A61" s="329"/>
      <c r="B61" s="283" t="s">
        <v>143</v>
      </c>
      <c r="C61" s="284">
        <v>39862</v>
      </c>
      <c r="D61" s="298">
        <v>39864</v>
      </c>
      <c r="E61" s="298" t="s">
        <v>966</v>
      </c>
      <c r="F61" s="306">
        <v>39862.229166666664</v>
      </c>
      <c r="G61" s="306">
        <v>39862.34722222222</v>
      </c>
      <c r="H61" s="307">
        <f>G61-F61</f>
        <v>0.11805555555474712</v>
      </c>
      <c r="I61" s="298" t="s">
        <v>163</v>
      </c>
      <c r="J61" s="298" t="s">
        <v>163</v>
      </c>
      <c r="K61" s="290" t="s">
        <v>967</v>
      </c>
      <c r="L61" s="298" t="s">
        <v>547</v>
      </c>
      <c r="M61" s="298" t="s">
        <v>968</v>
      </c>
      <c r="N61" s="298" t="s">
        <v>162</v>
      </c>
      <c r="O61" s="298" t="s">
        <v>36</v>
      </c>
      <c r="P61" s="168" t="s">
        <v>184</v>
      </c>
      <c r="Q61" s="298" t="s">
        <v>181</v>
      </c>
      <c r="R61" s="298" t="s">
        <v>976</v>
      </c>
      <c r="S61" s="298">
        <v>39865</v>
      </c>
      <c r="T61" s="298" t="s">
        <v>977</v>
      </c>
      <c r="U61" s="44" t="s">
        <v>123</v>
      </c>
    </row>
    <row r="62" spans="1:21" s="4" customFormat="1" ht="127.5">
      <c r="A62" s="329"/>
      <c r="B62" s="283" t="s">
        <v>143</v>
      </c>
      <c r="C62" s="284">
        <v>39859</v>
      </c>
      <c r="D62" s="298">
        <v>39860</v>
      </c>
      <c r="E62" s="298" t="s">
        <v>963</v>
      </c>
      <c r="F62" s="306">
        <v>39859.058333333334</v>
      </c>
      <c r="G62" s="306">
        <v>39859.21666666667</v>
      </c>
      <c r="H62" s="307">
        <f>G62-F62</f>
        <v>0.15833333333284827</v>
      </c>
      <c r="I62" s="298" t="s">
        <v>906</v>
      </c>
      <c r="J62" s="298" t="s">
        <v>1001</v>
      </c>
      <c r="K62" s="290" t="s">
        <v>964</v>
      </c>
      <c r="L62" s="298" t="s">
        <v>179</v>
      </c>
      <c r="M62" s="298" t="s">
        <v>165</v>
      </c>
      <c r="N62" s="312" t="s">
        <v>907</v>
      </c>
      <c r="O62" s="298" t="s">
        <v>36</v>
      </c>
      <c r="P62" s="168" t="s">
        <v>183</v>
      </c>
      <c r="Q62" s="298" t="s">
        <v>961</v>
      </c>
      <c r="R62" s="298" t="s">
        <v>962</v>
      </c>
      <c r="S62" s="298">
        <v>39859</v>
      </c>
      <c r="T62" s="298" t="s">
        <v>192</v>
      </c>
      <c r="U62" s="44" t="s">
        <v>123</v>
      </c>
    </row>
    <row r="63" spans="1:21" s="4" customFormat="1" ht="38.25">
      <c r="A63" s="329"/>
      <c r="B63" s="285" t="s">
        <v>143</v>
      </c>
      <c r="C63" s="310">
        <v>39858</v>
      </c>
      <c r="D63" s="305">
        <v>39856</v>
      </c>
      <c r="E63" s="305" t="s">
        <v>959</v>
      </c>
      <c r="F63" s="305" t="s">
        <v>209</v>
      </c>
      <c r="G63" s="305" t="s">
        <v>960</v>
      </c>
      <c r="H63" s="285">
        <v>260</v>
      </c>
      <c r="I63" s="305" t="s">
        <v>231</v>
      </c>
      <c r="J63" s="305" t="s">
        <v>231</v>
      </c>
      <c r="K63" s="311" t="s">
        <v>205</v>
      </c>
      <c r="L63" s="305" t="s">
        <v>206</v>
      </c>
      <c r="M63" s="305" t="s">
        <v>857</v>
      </c>
      <c r="N63" s="305" t="s">
        <v>162</v>
      </c>
      <c r="O63" s="305" t="s">
        <v>1352</v>
      </c>
      <c r="P63" s="59" t="s">
        <v>51</v>
      </c>
      <c r="Q63" s="305" t="s">
        <v>593</v>
      </c>
      <c r="R63" s="305" t="s">
        <v>51</v>
      </c>
      <c r="S63" s="305">
        <v>39856</v>
      </c>
      <c r="T63" s="305" t="s">
        <v>958</v>
      </c>
      <c r="U63" s="44" t="s">
        <v>123</v>
      </c>
    </row>
    <row r="64" spans="1:21" s="4" customFormat="1" ht="63.75">
      <c r="A64" s="329"/>
      <c r="B64" s="283" t="s">
        <v>143</v>
      </c>
      <c r="C64" s="284">
        <v>39849</v>
      </c>
      <c r="D64" s="298">
        <v>39849</v>
      </c>
      <c r="E64" s="298" t="s">
        <v>200</v>
      </c>
      <c r="F64" s="298" t="s">
        <v>424</v>
      </c>
      <c r="G64" s="298" t="s">
        <v>425</v>
      </c>
      <c r="H64" s="283">
        <v>35</v>
      </c>
      <c r="I64" s="298" t="s">
        <v>202</v>
      </c>
      <c r="J64" s="298" t="s">
        <v>202</v>
      </c>
      <c r="K64" s="290" t="s">
        <v>201</v>
      </c>
      <c r="L64" s="298" t="s">
        <v>831</v>
      </c>
      <c r="M64" s="18" t="s">
        <v>178</v>
      </c>
      <c r="N64" s="298" t="s">
        <v>162</v>
      </c>
      <c r="O64" s="298" t="s">
        <v>36</v>
      </c>
      <c r="P64" s="298"/>
      <c r="Q64" s="125" t="s">
        <v>176</v>
      </c>
      <c r="R64" s="298" t="s">
        <v>487</v>
      </c>
      <c r="S64" s="298">
        <v>39849</v>
      </c>
      <c r="T64" s="298" t="s">
        <v>177</v>
      </c>
      <c r="U64" s="44" t="s">
        <v>123</v>
      </c>
    </row>
    <row r="65" spans="1:21" s="4" customFormat="1" ht="63.75">
      <c r="A65" s="329"/>
      <c r="B65" s="283" t="s">
        <v>143</v>
      </c>
      <c r="C65" s="284">
        <v>39847</v>
      </c>
      <c r="D65" s="298">
        <v>39847</v>
      </c>
      <c r="E65" s="298" t="s">
        <v>195</v>
      </c>
      <c r="F65" s="298" t="s">
        <v>196</v>
      </c>
      <c r="G65" s="298" t="s">
        <v>197</v>
      </c>
      <c r="H65" s="283">
        <v>50</v>
      </c>
      <c r="I65" s="298" t="s">
        <v>237</v>
      </c>
      <c r="J65" s="298" t="s">
        <v>1013</v>
      </c>
      <c r="K65" s="290" t="s">
        <v>974</v>
      </c>
      <c r="L65" s="283" t="s">
        <v>1013</v>
      </c>
      <c r="M65" s="283" t="s">
        <v>857</v>
      </c>
      <c r="N65" s="283" t="s">
        <v>162</v>
      </c>
      <c r="O65" s="283" t="s">
        <v>36</v>
      </c>
      <c r="P65" s="298"/>
      <c r="Q65" s="299" t="s">
        <v>198</v>
      </c>
      <c r="R65" s="298" t="s">
        <v>185</v>
      </c>
      <c r="S65" s="298" t="s">
        <v>199</v>
      </c>
      <c r="T65" s="298" t="s">
        <v>486</v>
      </c>
      <c r="U65" s="44" t="s">
        <v>123</v>
      </c>
    </row>
    <row r="66" spans="2:21" s="23" customFormat="1" ht="25.5">
      <c r="B66" s="285" t="s">
        <v>143</v>
      </c>
      <c r="C66" s="305">
        <v>39852</v>
      </c>
      <c r="D66" s="305">
        <v>39847</v>
      </c>
      <c r="E66" s="285" t="s">
        <v>204</v>
      </c>
      <c r="F66" s="285" t="s">
        <v>806</v>
      </c>
      <c r="G66" s="285" t="s">
        <v>203</v>
      </c>
      <c r="H66" s="285">
        <v>901</v>
      </c>
      <c r="I66" s="58" t="s">
        <v>1001</v>
      </c>
      <c r="J66" s="58" t="s">
        <v>1001</v>
      </c>
      <c r="K66" s="61" t="s">
        <v>164</v>
      </c>
      <c r="L66" s="61" t="s">
        <v>51</v>
      </c>
      <c r="M66" s="61" t="s">
        <v>51</v>
      </c>
      <c r="N66" s="59" t="s">
        <v>161</v>
      </c>
      <c r="O66" s="61" t="s">
        <v>1352</v>
      </c>
      <c r="P66" s="59" t="s">
        <v>51</v>
      </c>
      <c r="Q66" s="121" t="s">
        <v>51</v>
      </c>
      <c r="R66" s="121" t="s">
        <v>51</v>
      </c>
      <c r="S66" s="57">
        <v>39845</v>
      </c>
      <c r="T66" s="61" t="s">
        <v>970</v>
      </c>
      <c r="U66" s="44" t="s">
        <v>123</v>
      </c>
    </row>
    <row r="67" spans="2:21" s="23" customFormat="1" ht="63.75">
      <c r="B67" s="283" t="s">
        <v>143</v>
      </c>
      <c r="C67" s="298">
        <v>39846</v>
      </c>
      <c r="D67" s="298">
        <v>39846</v>
      </c>
      <c r="E67" s="283" t="s">
        <v>173</v>
      </c>
      <c r="F67" s="283" t="s">
        <v>174</v>
      </c>
      <c r="G67" s="283" t="s">
        <v>175</v>
      </c>
      <c r="H67" s="283">
        <v>100</v>
      </c>
      <c r="I67" s="283" t="s">
        <v>237</v>
      </c>
      <c r="J67" s="15" t="s">
        <v>1013</v>
      </c>
      <c r="K67" s="290" t="s">
        <v>974</v>
      </c>
      <c r="L67" s="283" t="s">
        <v>1013</v>
      </c>
      <c r="M67" s="283" t="s">
        <v>857</v>
      </c>
      <c r="N67" s="283" t="s">
        <v>162</v>
      </c>
      <c r="O67" s="283" t="s">
        <v>36</v>
      </c>
      <c r="P67" s="283"/>
      <c r="Q67" s="299" t="s">
        <v>193</v>
      </c>
      <c r="R67" s="283" t="s">
        <v>194</v>
      </c>
      <c r="S67" s="298">
        <v>39846</v>
      </c>
      <c r="T67" s="283"/>
      <c r="U67" s="44" t="s">
        <v>123</v>
      </c>
    </row>
    <row r="68" spans="2:21" s="23" customFormat="1" ht="25.5">
      <c r="B68" s="196" t="s">
        <v>143</v>
      </c>
      <c r="C68" s="57">
        <v>39845</v>
      </c>
      <c r="D68" s="57">
        <v>39469</v>
      </c>
      <c r="E68" s="57" t="s">
        <v>172</v>
      </c>
      <c r="F68" s="58" t="s">
        <v>806</v>
      </c>
      <c r="G68" s="59" t="s">
        <v>159</v>
      </c>
      <c r="H68" s="58">
        <v>720</v>
      </c>
      <c r="I68" s="58" t="s">
        <v>1001</v>
      </c>
      <c r="J68" s="58" t="s">
        <v>1001</v>
      </c>
      <c r="K68" s="61" t="s">
        <v>164</v>
      </c>
      <c r="L68" s="61" t="s">
        <v>51</v>
      </c>
      <c r="M68" s="61" t="s">
        <v>51</v>
      </c>
      <c r="N68" s="59" t="s">
        <v>161</v>
      </c>
      <c r="O68" s="61" t="s">
        <v>1352</v>
      </c>
      <c r="P68" s="59" t="s">
        <v>51</v>
      </c>
      <c r="Q68" s="121" t="s">
        <v>51</v>
      </c>
      <c r="R68" s="121" t="s">
        <v>51</v>
      </c>
      <c r="S68" s="57">
        <v>39845</v>
      </c>
      <c r="T68" s="61"/>
      <c r="U68" s="44" t="s">
        <v>123</v>
      </c>
    </row>
    <row r="69" spans="2:21" s="23" customFormat="1" ht="12.75">
      <c r="B69" s="201"/>
      <c r="C69" s="25"/>
      <c r="D69" s="25"/>
      <c r="E69" s="25"/>
      <c r="F69" s="26"/>
      <c r="G69" s="27"/>
      <c r="H69" s="26"/>
      <c r="I69" s="26"/>
      <c r="J69" s="26"/>
      <c r="K69" s="28"/>
      <c r="L69" s="28"/>
      <c r="M69" s="28"/>
      <c r="N69" s="27"/>
      <c r="O69" s="28"/>
      <c r="P69" s="27"/>
      <c r="Q69" s="202"/>
      <c r="R69" s="26"/>
      <c r="S69" s="25"/>
      <c r="T69" s="28"/>
      <c r="U69" s="33"/>
    </row>
    <row r="70" spans="2:21" s="23" customFormat="1" ht="102">
      <c r="B70" s="283" t="s">
        <v>141</v>
      </c>
      <c r="C70" s="298">
        <v>39840</v>
      </c>
      <c r="D70" s="298">
        <v>39841</v>
      </c>
      <c r="E70" s="283" t="s">
        <v>340</v>
      </c>
      <c r="F70" s="283" t="s">
        <v>341</v>
      </c>
      <c r="G70" s="283" t="s">
        <v>342</v>
      </c>
      <c r="H70" s="283">
        <v>30</v>
      </c>
      <c r="I70" s="283" t="s">
        <v>237</v>
      </c>
      <c r="J70" s="15" t="s">
        <v>237</v>
      </c>
      <c r="K70" s="299" t="s">
        <v>339</v>
      </c>
      <c r="L70" s="283" t="s">
        <v>858</v>
      </c>
      <c r="M70" s="283" t="s">
        <v>857</v>
      </c>
      <c r="N70" s="283" t="s">
        <v>162</v>
      </c>
      <c r="O70" s="283" t="s">
        <v>36</v>
      </c>
      <c r="P70" s="283"/>
      <c r="Q70" s="289" t="s">
        <v>343</v>
      </c>
      <c r="R70" s="283" t="s">
        <v>1146</v>
      </c>
      <c r="S70" s="298">
        <v>39840</v>
      </c>
      <c r="T70" s="283"/>
      <c r="U70" s="44" t="s">
        <v>123</v>
      </c>
    </row>
    <row r="71" spans="2:21" s="23" customFormat="1" ht="25.5">
      <c r="B71" s="283" t="s">
        <v>141</v>
      </c>
      <c r="C71" s="298">
        <v>39836</v>
      </c>
      <c r="D71" s="298">
        <v>39836</v>
      </c>
      <c r="E71" s="283" t="s">
        <v>51</v>
      </c>
      <c r="F71" s="283" t="s">
        <v>345</v>
      </c>
      <c r="G71" s="283" t="s">
        <v>346</v>
      </c>
      <c r="H71" s="283">
        <v>17</v>
      </c>
      <c r="I71" s="283" t="s">
        <v>163</v>
      </c>
      <c r="J71" s="283" t="s">
        <v>163</v>
      </c>
      <c r="K71" s="289" t="s">
        <v>347</v>
      </c>
      <c r="L71" s="283" t="s">
        <v>858</v>
      </c>
      <c r="M71" s="283" t="s">
        <v>857</v>
      </c>
      <c r="N71" s="283" t="s">
        <v>162</v>
      </c>
      <c r="O71" s="283" t="s">
        <v>36</v>
      </c>
      <c r="P71" s="283"/>
      <c r="Q71" s="289" t="s">
        <v>349</v>
      </c>
      <c r="R71" s="283" t="s">
        <v>344</v>
      </c>
      <c r="S71" s="298">
        <v>39845</v>
      </c>
      <c r="T71" s="283"/>
      <c r="U71" s="44" t="s">
        <v>123</v>
      </c>
    </row>
    <row r="72" spans="2:21" s="23" customFormat="1" ht="25.5">
      <c r="B72" s="283" t="s">
        <v>141</v>
      </c>
      <c r="C72" s="298">
        <v>39836</v>
      </c>
      <c r="D72" s="298">
        <v>39836</v>
      </c>
      <c r="E72" s="283" t="s">
        <v>336</v>
      </c>
      <c r="F72" s="283" t="s">
        <v>337</v>
      </c>
      <c r="G72" s="283" t="s">
        <v>338</v>
      </c>
      <c r="H72" s="283">
        <v>86</v>
      </c>
      <c r="I72" s="283" t="s">
        <v>163</v>
      </c>
      <c r="J72" s="283" t="s">
        <v>163</v>
      </c>
      <c r="K72" s="289" t="s">
        <v>347</v>
      </c>
      <c r="L72" s="283" t="s">
        <v>858</v>
      </c>
      <c r="M72" s="283" t="s">
        <v>857</v>
      </c>
      <c r="N72" s="283" t="s">
        <v>162</v>
      </c>
      <c r="O72" s="283" t="s">
        <v>36</v>
      </c>
      <c r="P72" s="283"/>
      <c r="Q72" s="289" t="s">
        <v>349</v>
      </c>
      <c r="R72" s="283" t="s">
        <v>344</v>
      </c>
      <c r="S72" s="298">
        <v>39855</v>
      </c>
      <c r="T72" s="283"/>
      <c r="U72" s="44" t="s">
        <v>123</v>
      </c>
    </row>
    <row r="73" spans="2:21" s="23" customFormat="1" ht="25.5">
      <c r="B73" s="196" t="s">
        <v>141</v>
      </c>
      <c r="C73" s="57">
        <v>39837</v>
      </c>
      <c r="D73" s="57">
        <v>39827</v>
      </c>
      <c r="E73" s="57" t="s">
        <v>335</v>
      </c>
      <c r="F73" s="58" t="s">
        <v>209</v>
      </c>
      <c r="G73" s="59" t="s">
        <v>348</v>
      </c>
      <c r="H73" s="58">
        <v>1528</v>
      </c>
      <c r="I73" s="58" t="s">
        <v>1001</v>
      </c>
      <c r="J73" s="58" t="s">
        <v>1001</v>
      </c>
      <c r="K73" s="61" t="s">
        <v>164</v>
      </c>
      <c r="L73" s="61" t="s">
        <v>51</v>
      </c>
      <c r="M73" s="61" t="s">
        <v>51</v>
      </c>
      <c r="N73" s="59" t="s">
        <v>161</v>
      </c>
      <c r="O73" s="61" t="s">
        <v>1352</v>
      </c>
      <c r="P73" s="59" t="s">
        <v>1067</v>
      </c>
      <c r="Q73" s="121" t="s">
        <v>51</v>
      </c>
      <c r="R73" s="121" t="s">
        <v>51</v>
      </c>
      <c r="S73" s="57">
        <v>39837</v>
      </c>
      <c r="T73" s="61"/>
      <c r="U73" s="44" t="s">
        <v>123</v>
      </c>
    </row>
    <row r="74" spans="2:21" s="23" customFormat="1" ht="25.5">
      <c r="B74" s="196" t="s">
        <v>141</v>
      </c>
      <c r="C74" s="57">
        <v>39824</v>
      </c>
      <c r="D74" s="57">
        <v>39809</v>
      </c>
      <c r="E74" s="57" t="s">
        <v>334</v>
      </c>
      <c r="F74" s="58" t="s">
        <v>806</v>
      </c>
      <c r="G74" s="59" t="s">
        <v>563</v>
      </c>
      <c r="H74" s="58">
        <v>660</v>
      </c>
      <c r="I74" s="58" t="s">
        <v>1001</v>
      </c>
      <c r="J74" s="58" t="s">
        <v>1001</v>
      </c>
      <c r="K74" s="61" t="s">
        <v>164</v>
      </c>
      <c r="L74" s="61" t="s">
        <v>51</v>
      </c>
      <c r="M74" s="61" t="s">
        <v>51</v>
      </c>
      <c r="N74" s="59" t="s">
        <v>161</v>
      </c>
      <c r="O74" s="61" t="s">
        <v>1352</v>
      </c>
      <c r="P74" s="59" t="s">
        <v>1067</v>
      </c>
      <c r="Q74" s="121" t="s">
        <v>51</v>
      </c>
      <c r="R74" s="121" t="s">
        <v>51</v>
      </c>
      <c r="S74" s="57">
        <v>39824</v>
      </c>
      <c r="T74" s="61"/>
      <c r="U74" s="44" t="s">
        <v>123</v>
      </c>
    </row>
    <row r="75" spans="2:21" s="23" customFormat="1" ht="12.75">
      <c r="B75" s="201"/>
      <c r="C75" s="25"/>
      <c r="D75" s="25"/>
      <c r="E75" s="25"/>
      <c r="F75" s="26"/>
      <c r="G75" s="27"/>
      <c r="H75" s="26"/>
      <c r="I75" s="26"/>
      <c r="J75" s="26"/>
      <c r="K75" s="28"/>
      <c r="L75" s="28"/>
      <c r="M75" s="28"/>
      <c r="N75" s="27"/>
      <c r="O75" s="28"/>
      <c r="P75" s="27"/>
      <c r="Q75" s="202"/>
      <c r="R75" s="26"/>
      <c r="S75" s="25"/>
      <c r="T75" s="28"/>
      <c r="U75" s="33"/>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sheetData>
  <sheetProtection/>
  <autoFilter ref="B3:U75"/>
  <mergeCells count="3">
    <mergeCell ref="P54:P55"/>
    <mergeCell ref="P34:P35"/>
    <mergeCell ref="P17:P18"/>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97" t="s">
        <v>329</v>
      </c>
      <c r="B1" s="397"/>
      <c r="C1" s="397"/>
      <c r="D1" s="397"/>
      <c r="E1" s="397"/>
      <c r="F1" s="397"/>
      <c r="G1" s="397"/>
      <c r="H1" s="397"/>
      <c r="I1" s="397"/>
      <c r="J1" s="397"/>
      <c r="K1" s="397"/>
      <c r="L1" s="39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1">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(E11-H11-F11)/(E11-H11)</f>
        <v>0.9867958582692125</v>
      </c>
      <c r="K11" s="218">
        <f>(C11-4680)/C11</f>
        <v>0.8951612903225806</v>
      </c>
      <c r="L11" s="241">
        <f t="shared" si="3"/>
        <v>0.9308243727598566</v>
      </c>
    </row>
    <row r="12" spans="1:12" ht="23.25" customHeight="1" thickBot="1">
      <c r="A12" s="34" t="s">
        <v>150</v>
      </c>
      <c r="B12" s="34" t="s">
        <v>142</v>
      </c>
      <c r="C12" s="35">
        <v>43200</v>
      </c>
      <c r="D12" s="35">
        <v>2932</v>
      </c>
      <c r="E12" s="175">
        <v>40268</v>
      </c>
      <c r="F12" s="224">
        <v>412</v>
      </c>
      <c r="G12" s="296">
        <f>(E12+H12-F12)/(E12+H12)</f>
        <v>0.9897685507102414</v>
      </c>
      <c r="H12" s="271">
        <v>0</v>
      </c>
      <c r="I12" s="240">
        <v>0</v>
      </c>
      <c r="J12" s="297">
        <f>(E12-H12-F12)/(E12-H12)</f>
        <v>0.9897685507102414</v>
      </c>
      <c r="K12" s="218">
        <f>(C12-4680)/C12</f>
        <v>0.8916666666666667</v>
      </c>
      <c r="L12" s="241">
        <f t="shared" si="3"/>
        <v>0.9225925925925926</v>
      </c>
    </row>
    <row r="13" spans="1:12" ht="23.25" customHeight="1" thickBot="1">
      <c r="A13" s="37" t="s">
        <v>151</v>
      </c>
      <c r="B13" s="37" t="s">
        <v>142</v>
      </c>
      <c r="C13" s="35"/>
      <c r="D13" s="35"/>
      <c r="E13" s="175"/>
      <c r="F13" s="224"/>
      <c r="G13" s="296"/>
      <c r="H13" s="271"/>
      <c r="I13" s="240"/>
      <c r="J13" s="235"/>
      <c r="K13" s="235"/>
      <c r="L13" s="241"/>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399" t="s">
        <v>332</v>
      </c>
      <c r="B16" s="399" t="s">
        <v>142</v>
      </c>
      <c r="C16" s="40">
        <f>SUM(C4:C15)</f>
        <v>393120</v>
      </c>
      <c r="D16" s="401">
        <f>SUM(D4:D15)</f>
        <v>21029</v>
      </c>
      <c r="E16" s="403">
        <f>C16-D16</f>
        <v>372091</v>
      </c>
      <c r="F16" s="398">
        <f>SUM(F4:F15)</f>
        <v>1344</v>
      </c>
      <c r="G16" s="405">
        <f>(E16-F16)/E16</f>
        <v>0.9963879803596432</v>
      </c>
      <c r="H16" s="392">
        <f>SUM(H4:H15)</f>
        <v>0</v>
      </c>
      <c r="I16" s="394">
        <f>SUM(I4:I15)</f>
        <v>0</v>
      </c>
      <c r="J16" s="394"/>
      <c r="K16" s="395">
        <f>(C16-D16)/C16</f>
        <v>0.9465074277574278</v>
      </c>
    </row>
    <row r="17" spans="1:12" ht="23.25" customHeight="1" thickBot="1">
      <c r="A17" s="400"/>
      <c r="B17" s="400"/>
      <c r="C17" s="41" t="s">
        <v>333</v>
      </c>
      <c r="D17" s="402"/>
      <c r="E17" s="404"/>
      <c r="F17" s="393"/>
      <c r="G17" s="396"/>
      <c r="H17" s="393"/>
      <c r="I17" s="393"/>
      <c r="J17" s="393"/>
      <c r="K17" s="396"/>
      <c r="L17" s="294">
        <f>(C16-D16-F16-I16)/C16</f>
        <v>0.9430886243386244</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B1">
      <selection activeCell="C13" sqref="C13"/>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97" t="s">
        <v>330</v>
      </c>
      <c r="B1" s="397"/>
      <c r="C1" s="397"/>
      <c r="D1" s="397"/>
      <c r="E1" s="397"/>
      <c r="F1" s="397"/>
      <c r="G1" s="397"/>
      <c r="H1" s="397"/>
      <c r="I1" s="397"/>
      <c r="J1" s="397"/>
      <c r="K1" s="397"/>
      <c r="L1" s="39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(E11-H11-F11)/(E11-H11)</f>
        <v>0.9829011114277572</v>
      </c>
      <c r="K11" s="260">
        <f>(C11-4680)/C11</f>
        <v>0.8951612903225806</v>
      </c>
      <c r="L11" s="241">
        <f t="shared" si="3"/>
        <v>0.9271505376344086</v>
      </c>
    </row>
    <row r="12" spans="1:12" ht="23.25" customHeight="1" thickBot="1">
      <c r="A12" s="34" t="s">
        <v>150</v>
      </c>
      <c r="B12" s="34" t="s">
        <v>1019</v>
      </c>
      <c r="C12" s="35">
        <v>43200</v>
      </c>
      <c r="D12" s="35">
        <v>2932</v>
      </c>
      <c r="E12" s="175">
        <v>40268</v>
      </c>
      <c r="F12" s="240">
        <v>33</v>
      </c>
      <c r="G12" s="235">
        <f>(E12+H12-F12)/(E12+H12)</f>
        <v>0.999180490712228</v>
      </c>
      <c r="H12" s="224">
        <v>0</v>
      </c>
      <c r="I12" s="259">
        <v>0</v>
      </c>
      <c r="J12" s="235">
        <f>(E12-H12-F12)/(E12-H12)</f>
        <v>0.999180490712228</v>
      </c>
      <c r="K12" s="260">
        <f>(C12-4680)/C12</f>
        <v>0.8916666666666667</v>
      </c>
      <c r="L12" s="241">
        <f>(C12-D12-F12-I12)/C12</f>
        <v>0.9313657407407407</v>
      </c>
    </row>
    <row r="13" spans="1:12" ht="23.25" customHeight="1" thickBot="1">
      <c r="A13" s="37" t="s">
        <v>151</v>
      </c>
      <c r="B13" s="34" t="s">
        <v>1019</v>
      </c>
      <c r="C13" s="35"/>
      <c r="D13" s="248"/>
      <c r="E13" s="220"/>
      <c r="F13" s="240"/>
      <c r="G13" s="266"/>
      <c r="H13" s="224"/>
      <c r="I13" s="259"/>
      <c r="J13" s="266"/>
      <c r="K13" s="218"/>
      <c r="L13" s="36"/>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399" t="s">
        <v>332</v>
      </c>
      <c r="B16" s="399" t="s">
        <v>1019</v>
      </c>
      <c r="C16" s="40">
        <f>SUM(C4:C15)</f>
        <v>393120</v>
      </c>
      <c r="D16" s="401">
        <f>SUM(D4:D15)</f>
        <v>21095</v>
      </c>
      <c r="E16" s="403">
        <f>C16-D16</f>
        <v>372025</v>
      </c>
      <c r="F16" s="392">
        <f>SUM(F4:F15)</f>
        <v>1126</v>
      </c>
      <c r="G16" s="405">
        <f>(E16-F16)/E16</f>
        <v>0.9969733216853706</v>
      </c>
      <c r="H16" s="392">
        <f>SUM(H4:H15)</f>
        <v>0</v>
      </c>
      <c r="I16" s="392">
        <f>SUM(I4:I15)</f>
        <v>0</v>
      </c>
      <c r="J16" s="392"/>
      <c r="K16" s="405">
        <f>(C16-D16)/C16</f>
        <v>0.9463395400895401</v>
      </c>
    </row>
    <row r="17" spans="1:12" ht="23.25" customHeight="1" thickBot="1">
      <c r="A17" s="400"/>
      <c r="B17" s="400"/>
      <c r="C17" s="41" t="s">
        <v>333</v>
      </c>
      <c r="D17" s="402"/>
      <c r="E17" s="404"/>
      <c r="F17" s="393"/>
      <c r="G17" s="396"/>
      <c r="H17" s="393"/>
      <c r="I17" s="393"/>
      <c r="J17" s="393"/>
      <c r="K17" s="396"/>
      <c r="L17" s="293">
        <f>(C16-D16-F16-I16)/C16</f>
        <v>0.9434752747252747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F12" sqref="F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0" t="s">
        <v>331</v>
      </c>
      <c r="B1" s="397"/>
      <c r="C1" s="397"/>
      <c r="D1" s="397"/>
      <c r="E1" s="397"/>
      <c r="F1" s="397"/>
      <c r="G1" s="397"/>
      <c r="H1" s="397"/>
      <c r="I1" s="397"/>
      <c r="J1" s="397"/>
      <c r="K1" s="397"/>
      <c r="L1" s="39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2">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2">(C4-D4-F4-I4)/C4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150</v>
      </c>
      <c r="B12" s="34" t="s">
        <v>1018</v>
      </c>
      <c r="C12" s="35">
        <v>16800</v>
      </c>
      <c r="D12" s="35">
        <v>2932</v>
      </c>
      <c r="E12" s="35">
        <f t="shared" si="0"/>
        <v>13868</v>
      </c>
      <c r="F12" s="175">
        <v>35</v>
      </c>
      <c r="G12" s="235">
        <f>(E12+H12-F12)/(E12+H12)</f>
        <v>0.9974762042111336</v>
      </c>
      <c r="H12" s="244"/>
      <c r="I12" s="255"/>
      <c r="J12" s="235">
        <f>(E12-H12-F12)/(E12-H12)</f>
        <v>0.9974762042111336</v>
      </c>
      <c r="K12" s="260">
        <f>(C12-4680)/C12</f>
        <v>0.7214285714285714</v>
      </c>
      <c r="L12" s="241">
        <f t="shared" si="4"/>
        <v>0.8233928571428571</v>
      </c>
    </row>
    <row r="13" spans="1:12" ht="23.25" customHeight="1" thickBot="1">
      <c r="A13" s="37" t="s">
        <v>151</v>
      </c>
      <c r="B13" s="34" t="s">
        <v>1018</v>
      </c>
      <c r="C13" s="35"/>
      <c r="D13" s="35"/>
      <c r="E13" s="220"/>
      <c r="F13" s="175"/>
      <c r="G13" s="235"/>
      <c r="H13" s="38"/>
      <c r="I13" s="255"/>
      <c r="J13" s="266"/>
      <c r="K13" s="219"/>
      <c r="L13" s="43"/>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399" t="s">
        <v>332</v>
      </c>
      <c r="B16" s="399" t="s">
        <v>1018</v>
      </c>
      <c r="C16" s="40">
        <f>SUM(C4:C15)</f>
        <v>151680</v>
      </c>
      <c r="D16" s="401">
        <f>SUM(D4:D15)</f>
        <v>13310</v>
      </c>
      <c r="E16" s="401">
        <f>C16-D16</f>
        <v>138370</v>
      </c>
      <c r="F16" s="406">
        <f>SUM(F4:F15)</f>
        <v>298</v>
      </c>
      <c r="G16" s="405">
        <f>(E16-F16)/E16</f>
        <v>0.9978463539784636</v>
      </c>
      <c r="H16" s="392">
        <f>SUM(H4:H15)</f>
        <v>0</v>
      </c>
      <c r="I16" s="392">
        <f>SUM(I4:I15)</f>
        <v>0</v>
      </c>
      <c r="J16" s="392"/>
      <c r="K16" s="408">
        <f>(C16-D16)/C16</f>
        <v>0.9122494725738397</v>
      </c>
    </row>
    <row r="17" spans="1:12" ht="23.25" customHeight="1" thickBot="1">
      <c r="A17" s="400"/>
      <c r="B17" s="400"/>
      <c r="C17" s="41" t="s">
        <v>333</v>
      </c>
      <c r="D17" s="402"/>
      <c r="E17" s="402"/>
      <c r="F17" s="407"/>
      <c r="G17" s="396"/>
      <c r="H17" s="393"/>
      <c r="I17" s="393"/>
      <c r="J17" s="393"/>
      <c r="K17" s="409"/>
      <c r="L17" s="295">
        <f>(C16-D16-F16-I16)/C16</f>
        <v>0.9102848101265822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B7" sqref="B7:E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411">
        <v>2009</v>
      </c>
      <c r="C4" s="411"/>
      <c r="D4" s="411"/>
      <c r="E4" s="411"/>
    </row>
    <row r="5" spans="2:5" ht="22.5" thickBot="1">
      <c r="B5" s="34" t="s">
        <v>150</v>
      </c>
      <c r="C5" s="34" t="s">
        <v>142</v>
      </c>
      <c r="D5" s="34" t="s">
        <v>1453</v>
      </c>
      <c r="E5" s="35" t="s">
        <v>1292</v>
      </c>
    </row>
    <row r="6" spans="2:5" ht="22.5" thickBot="1">
      <c r="B6" s="34" t="s">
        <v>149</v>
      </c>
      <c r="C6" s="34" t="s">
        <v>142</v>
      </c>
      <c r="D6" s="34" t="s">
        <v>1403</v>
      </c>
      <c r="E6" s="35" t="s">
        <v>1404</v>
      </c>
    </row>
    <row r="7" spans="2:5" ht="24" thickBot="1">
      <c r="B7" s="411">
        <v>2008</v>
      </c>
      <c r="C7" s="411"/>
      <c r="D7" s="411"/>
      <c r="E7" s="411"/>
    </row>
    <row r="8" spans="2:5" ht="13.5" thickBot="1">
      <c r="B8" s="34" t="s">
        <v>150</v>
      </c>
      <c r="C8" s="34" t="s">
        <v>237</v>
      </c>
      <c r="D8" s="34" t="s">
        <v>213</v>
      </c>
      <c r="E8" s="35" t="s">
        <v>1292</v>
      </c>
    </row>
    <row r="9" spans="2:5" ht="22.5" thickBot="1">
      <c r="B9" s="34" t="s">
        <v>149</v>
      </c>
      <c r="C9" s="34" t="s">
        <v>142</v>
      </c>
      <c r="D9" s="34" t="s">
        <v>433</v>
      </c>
      <c r="E9" s="35" t="s">
        <v>1292</v>
      </c>
    </row>
    <row r="10" spans="2:5" ht="22.5" thickBot="1">
      <c r="B10" s="34" t="s">
        <v>146</v>
      </c>
      <c r="C10" s="34" t="s">
        <v>142</v>
      </c>
      <c r="D10" s="34" t="s">
        <v>242</v>
      </c>
      <c r="E10" s="35" t="s">
        <v>241</v>
      </c>
    </row>
    <row r="11" spans="2:5" ht="24" thickBot="1">
      <c r="B11" s="411">
        <v>2007</v>
      </c>
      <c r="C11" s="411"/>
      <c r="D11" s="411"/>
      <c r="E11" s="411"/>
    </row>
    <row r="12" spans="2:5" ht="22.5" thickBot="1">
      <c r="B12" s="34" t="s">
        <v>151</v>
      </c>
      <c r="C12" s="34" t="s">
        <v>237</v>
      </c>
      <c r="D12" s="34" t="s">
        <v>244</v>
      </c>
      <c r="E12" s="35" t="s">
        <v>241</v>
      </c>
    </row>
    <row r="13" spans="2:5" ht="13.5" thickBot="1">
      <c r="B13" s="34" t="s">
        <v>151</v>
      </c>
      <c r="C13" s="34" t="s">
        <v>237</v>
      </c>
      <c r="D13" s="34" t="s">
        <v>243</v>
      </c>
      <c r="E13" s="35" t="s">
        <v>241</v>
      </c>
    </row>
    <row r="14" spans="2:5" ht="22.5" thickBot="1">
      <c r="B14" s="34" t="s">
        <v>150</v>
      </c>
      <c r="C14" s="34" t="s">
        <v>142</v>
      </c>
      <c r="D14" s="34" t="s">
        <v>1313</v>
      </c>
      <c r="E14" s="35" t="s">
        <v>1292</v>
      </c>
    </row>
    <row r="15" spans="2:5" ht="22.5" thickBot="1">
      <c r="B15" s="34" t="s">
        <v>150</v>
      </c>
      <c r="C15" s="34" t="s">
        <v>142</v>
      </c>
      <c r="D15" s="34" t="s">
        <v>1312</v>
      </c>
      <c r="E15" s="35" t="s">
        <v>1292</v>
      </c>
    </row>
    <row r="16" spans="2:5" ht="22.5" thickBot="1">
      <c r="B16" s="213">
        <v>39295</v>
      </c>
      <c r="C16" s="34" t="s">
        <v>142</v>
      </c>
      <c r="D16" s="34" t="s">
        <v>239</v>
      </c>
      <c r="E16" s="35" t="s">
        <v>1292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2009-10-06T17:29:50Z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