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796" firstSheet="1" activeTab="3"/>
  </bookViews>
  <sheets>
    <sheet name="How To Use" sheetId="1" r:id="rId1"/>
    <sheet name="2009 Ext Rpt Annual Summary" sheetId="2" r:id="rId2"/>
    <sheet name="2009 Ext Rpt Monthly Summary" sheetId="3" r:id="rId3"/>
    <sheet name="2009 Detailed Incident Data" sheetId="4" r:id="rId4"/>
    <sheet name="2009 Retail API Av" sheetId="5" r:id="rId5"/>
    <sheet name="2009 TML Rpt Exp Av" sheetId="6" r:id="rId6"/>
    <sheet name="2008 Ext Rpt Annual Summary" sheetId="7" r:id="rId7"/>
    <sheet name="2008 Ext Rpt Monthly Summary" sheetId="8" r:id="rId8"/>
    <sheet name="2008 Detailed Incident Data" sheetId="9" r:id="rId9"/>
    <sheet name="2008 Retail API Av" sheetId="10" r:id="rId10"/>
    <sheet name="2008 TML Rpt Exp Av" sheetId="11" r:id="rId11"/>
    <sheet name="Extract &amp; Report Info" sheetId="12" r:id="rId12"/>
    <sheet name="MOS Public Reports" sheetId="13" r:id="rId13"/>
  </sheets>
  <definedNames>
    <definedName name="_xlnm._FilterDatabase" localSheetId="8" hidden="1">'2008 Detailed Incident Data'!$B$4:$AA$4</definedName>
    <definedName name="_xlnm._FilterDatabase" localSheetId="3" hidden="1">'2009 Detailed Incident Data'!$B$4:$AA$26</definedName>
    <definedName name="OLE_LINK1" localSheetId="0">'How To Use'!$B$47</definedName>
  </definedNames>
  <calcPr fullCalcOnLoad="1"/>
</workbook>
</file>

<file path=xl/comments12.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4.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<sst xmlns="http://schemas.openxmlformats.org/spreadsheetml/2006/main" count="2030" uniqueCount="914">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</sst>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 numFmtId="179" formatCode="h:mm:ss;@"/>
    <numFmt numFmtId="180" formatCode="[$-409]h:mm:ss\ AM/PM;@"/>
    <numFmt numFmtId="181" formatCode="[m]"/>
    <numFmt numFmtId="182" formatCode="m/d/yyyy\ hh:mm\ AM/PM"/>
  </numFmts>
  <fonts count="77">
    <font>
      <sz val="10"/>
      <name val="Arial"/>
      <family val="0"/>
    </font>
    <font>
      <b/>
      <sz val="10"/>
      <name val="Arial"/>
      <family val="2"/>
    </font>
    <font>
      <u val="single"/>
      <sz val="10"/>
      <color indexed="12"/>
      <name val="Arial"/>
      <family val="2"/>
    </font>
    <font>
      <u val="single"/>
      <sz val="6"/>
      <color indexed="36"/>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color indexed="8"/>
      </left>
      <right>
        <color indexed="63"/>
      </right>
      <top style="medium">
        <color indexed="8"/>
      </top>
      <bottom>
        <color indexed="63"/>
      </bottom>
    </border>
    <border>
      <left style="medium"/>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5"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20">
    <xf numFmtId="0" fontId="0" fillId="0" borderId="0" xfId="0" applyAlignment="1">
      <alignment/>
    </xf>
    <xf numFmtId="0" fontId="4" fillId="33" borderId="10" xfId="57"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71" fontId="0" fillId="38" borderId="10" xfId="0" applyNumberFormat="1" applyFont="1" applyFill="1" applyBorder="1" applyAlignment="1">
      <alignment horizontal="center" wrapText="1"/>
    </xf>
    <xf numFmtId="171"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75" fontId="0" fillId="0" borderId="10" xfId="0" applyNumberFormat="1" applyFont="1" applyFill="1" applyBorder="1" applyAlignment="1">
      <alignment horizontal="center"/>
    </xf>
    <xf numFmtId="3" fontId="9" fillId="0" borderId="44" xfId="0" applyNumberFormat="1" applyFont="1" applyBorder="1" applyAlignment="1">
      <alignment wrapText="1"/>
    </xf>
    <xf numFmtId="171"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7"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72" fontId="0" fillId="0" borderId="0" xfId="0" applyNumberFormat="1" applyFont="1" applyAlignment="1">
      <alignment/>
    </xf>
    <xf numFmtId="172" fontId="4" fillId="33" borderId="10" xfId="57" applyNumberFormat="1" applyFont="1" applyFill="1" applyBorder="1" applyAlignment="1">
      <alignment horizontal="center" wrapText="1"/>
      <protection/>
    </xf>
    <xf numFmtId="172" fontId="0" fillId="0" borderId="10" xfId="0" applyNumberFormat="1" applyFont="1" applyBorder="1" applyAlignment="1">
      <alignment horizontal="center" wrapText="1"/>
    </xf>
    <xf numFmtId="172" fontId="0" fillId="0" borderId="10" xfId="0" applyNumberFormat="1" applyFont="1" applyBorder="1" applyAlignment="1">
      <alignment horizontal="center" wrapText="1"/>
    </xf>
    <xf numFmtId="172" fontId="0" fillId="38" borderId="10" xfId="0" applyNumberFormat="1" applyFont="1" applyFill="1" applyBorder="1" applyAlignment="1">
      <alignment horizontal="center" wrapText="1"/>
    </xf>
    <xf numFmtId="172" fontId="0" fillId="0" borderId="0" xfId="0" applyNumberFormat="1" applyAlignment="1">
      <alignment/>
    </xf>
    <xf numFmtId="0" fontId="0" fillId="0" borderId="10" xfId="0" applyFont="1" applyFill="1" applyBorder="1" applyAlignment="1">
      <alignment horizontal="center"/>
    </xf>
    <xf numFmtId="172" fontId="0" fillId="0" borderId="10" xfId="0" applyNumberFormat="1" applyFont="1" applyFill="1" applyBorder="1" applyAlignment="1">
      <alignment horizontal="center"/>
    </xf>
    <xf numFmtId="172" fontId="0" fillId="0" borderId="0" xfId="0" applyNumberFormat="1" applyFont="1" applyAlignment="1">
      <alignment horizontal="center" wrapText="1"/>
    </xf>
    <xf numFmtId="3" fontId="9" fillId="0" borderId="45" xfId="0" applyNumberFormat="1" applyFont="1" applyBorder="1" applyAlignment="1">
      <alignment wrapText="1"/>
    </xf>
    <xf numFmtId="0" fontId="0" fillId="0" borderId="0" xfId="0" applyFont="1" applyFill="1" applyBorder="1" applyAlignment="1">
      <alignment horizontal="left" wrapText="1"/>
    </xf>
    <xf numFmtId="171"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7" applyFont="1" applyFill="1" applyBorder="1" applyAlignment="1">
      <alignment horizontal="center" wrapText="1"/>
      <protection/>
    </xf>
    <xf numFmtId="0" fontId="0" fillId="0" borderId="10" xfId="0" applyFont="1" applyBorder="1" applyAlignment="1">
      <alignment wrapText="1"/>
    </xf>
    <xf numFmtId="181"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7" applyFont="1" applyFill="1" applyBorder="1" applyAlignment="1">
      <alignment horizontal="center" wrapText="1"/>
      <protection/>
    </xf>
    <xf numFmtId="172" fontId="4" fillId="33" borderId="25" xfId="57" applyNumberFormat="1" applyFont="1" applyFill="1" applyBorder="1" applyAlignment="1">
      <alignment horizontal="center" wrapText="1"/>
      <protection/>
    </xf>
    <xf numFmtId="22" fontId="4" fillId="33" borderId="25" xfId="57"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71" fontId="0" fillId="0" borderId="31" xfId="0" applyNumberFormat="1" applyFont="1" applyBorder="1" applyAlignment="1">
      <alignment horizontal="center" wrapText="1"/>
    </xf>
    <xf numFmtId="172" fontId="0" fillId="0" borderId="31" xfId="0" applyNumberFormat="1" applyFont="1" applyBorder="1" applyAlignment="1">
      <alignment horizontal="center" wrapText="1"/>
    </xf>
    <xf numFmtId="178" fontId="0" fillId="0" borderId="31" xfId="0" applyNumberFormat="1" applyFont="1" applyFill="1" applyBorder="1" applyAlignment="1">
      <alignment horizontal="center"/>
    </xf>
    <xf numFmtId="181"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7" applyFont="1" applyFill="1" applyBorder="1" applyAlignment="1">
      <alignment horizontal="center" wrapText="1"/>
      <protection/>
    </xf>
    <xf numFmtId="172" fontId="4" fillId="33" borderId="26" xfId="57" applyNumberFormat="1" applyFont="1" applyFill="1" applyBorder="1" applyAlignment="1">
      <alignment horizontal="center" wrapText="1"/>
      <protection/>
    </xf>
    <xf numFmtId="22" fontId="4" fillId="33" borderId="26" xfId="57"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7" applyNumberFormat="1" applyFont="1" applyFill="1" applyBorder="1" applyAlignment="1">
      <alignment horizontal="center" wrapText="1"/>
      <protection/>
    </xf>
    <xf numFmtId="172" fontId="0" fillId="0" borderId="10" xfId="57" applyNumberFormat="1" applyFont="1" applyFill="1" applyBorder="1" applyAlignment="1">
      <alignment horizontal="center" wrapText="1"/>
      <protection/>
    </xf>
    <xf numFmtId="22" fontId="0" fillId="0" borderId="10" xfId="57" applyNumberFormat="1" applyFont="1" applyFill="1" applyBorder="1" applyAlignment="1">
      <alignment horizontal="center" wrapText="1"/>
      <protection/>
    </xf>
    <xf numFmtId="0" fontId="0" fillId="0" borderId="10" xfId="0" applyFill="1" applyBorder="1" applyAlignment="1">
      <alignment horizontal="center"/>
    </xf>
    <xf numFmtId="172"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7"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7" applyFont="1" applyFill="1" applyBorder="1" applyAlignment="1">
      <alignment horizontal="left" wrapText="1"/>
      <protection/>
    </xf>
    <xf numFmtId="0" fontId="4" fillId="33" borderId="26" xfId="57"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7" applyFont="1" applyFill="1" applyBorder="1" applyAlignment="1">
      <alignment horizontal="left" wrapText="1"/>
      <protection/>
    </xf>
    <xf numFmtId="0" fontId="0" fillId="0" borderId="0" xfId="0" applyFont="1" applyFill="1" applyAlignment="1">
      <alignment horizontal="left" wrapText="1"/>
    </xf>
    <xf numFmtId="0" fontId="0" fillId="0" borderId="0" xfId="0" applyFont="1" applyFill="1" applyAlignment="1">
      <alignment horizontal="left"/>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72" fontId="4" fillId="33" borderId="0" xfId="57" applyNumberFormat="1" applyFont="1" applyFill="1" applyBorder="1" applyAlignment="1">
      <alignment horizontal="center" wrapText="1"/>
      <protection/>
    </xf>
    <xf numFmtId="22" fontId="4" fillId="33" borderId="0" xfId="57" applyNumberFormat="1" applyFont="1" applyFill="1" applyBorder="1" applyAlignment="1">
      <alignment horizontal="center" wrapText="1"/>
      <protection/>
    </xf>
    <xf numFmtId="0" fontId="0" fillId="35" borderId="10" xfId="57"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72"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76" fillId="0" borderId="0" xfId="0" applyFont="1" applyAlignment="1">
      <alignment wrapText="1"/>
    </xf>
    <xf numFmtId="0" fontId="7" fillId="0" borderId="48" xfId="0" applyFont="1" applyBorder="1" applyAlignment="1">
      <alignment horizontal="center"/>
    </xf>
    <xf numFmtId="0" fontId="0" fillId="0" borderId="49" xfId="0" applyBorder="1" applyAlignment="1">
      <alignment horizontal="center"/>
    </xf>
    <xf numFmtId="0" fontId="17" fillId="0" borderId="48" xfId="0" applyFont="1" applyBorder="1" applyAlignment="1">
      <alignment horizontal="center"/>
    </xf>
    <xf numFmtId="0" fontId="0" fillId="0" borderId="50"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60" applyNumberFormat="1" applyFont="1" applyBorder="1" applyAlignment="1">
      <alignment wrapText="1"/>
    </xf>
    <xf numFmtId="10" fontId="8" fillId="0" borderId="52" xfId="60" applyNumberFormat="1" applyFont="1" applyBorder="1" applyAlignment="1">
      <alignment wrapText="1"/>
    </xf>
    <xf numFmtId="0" fontId="37" fillId="0" borderId="0" xfId="0" applyFont="1" applyAlignment="1">
      <alignment horizontal="center"/>
    </xf>
    <xf numFmtId="10" fontId="8" fillId="0" borderId="53" xfId="60" applyNumberFormat="1" applyFont="1" applyBorder="1" applyAlignment="1">
      <alignment wrapText="1"/>
    </xf>
    <xf numFmtId="10" fontId="8" fillId="0" borderId="54" xfId="60"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76"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05" t="s">
        <v>201</v>
      </c>
      <c r="B1" s="305"/>
      <c r="C1" s="305"/>
      <c r="D1" s="305"/>
      <c r="E1" s="305"/>
      <c r="F1" s="305"/>
      <c r="G1" s="305"/>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06" t="s">
        <v>222</v>
      </c>
      <c r="B16" s="306" t="s">
        <v>223</v>
      </c>
      <c r="C16" s="308">
        <f>SUM(C4:C15)</f>
        <v>396000</v>
      </c>
      <c r="D16" s="308">
        <f>SUM(D4:D15)</f>
        <v>16533</v>
      </c>
      <c r="E16" s="308">
        <f>SUM(E4:E15)</f>
        <v>379467</v>
      </c>
      <c r="F16" s="308">
        <f>SUM(F4:F15)</f>
        <v>318</v>
      </c>
      <c r="G16" s="310">
        <f>(E16-F16)/E16</f>
        <v>0.9991619824648784</v>
      </c>
    </row>
    <row r="17" spans="1:7" ht="23.25" customHeight="1" thickBot="1">
      <c r="A17" s="307"/>
      <c r="B17" s="307"/>
      <c r="C17" s="309"/>
      <c r="D17" s="309"/>
      <c r="E17" s="309"/>
      <c r="F17" s="309"/>
      <c r="G17" s="31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12" t="s">
        <v>220</v>
      </c>
      <c r="B1" s="312"/>
      <c r="C1" s="312"/>
      <c r="D1" s="312"/>
      <c r="E1" s="312"/>
      <c r="F1" s="312"/>
      <c r="G1" s="312"/>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06" t="s">
        <v>222</v>
      </c>
      <c r="B16" s="306" t="s">
        <v>203</v>
      </c>
      <c r="C16" s="308">
        <f>SUM(C4:C15)</f>
        <v>396000</v>
      </c>
      <c r="D16" s="308">
        <f>SUM(D4:D15)</f>
        <v>16533</v>
      </c>
      <c r="E16" s="308">
        <f>SUM(E4:E15)</f>
        <v>379467</v>
      </c>
      <c r="F16" s="308">
        <f>SUM(F4:F15)</f>
        <v>732</v>
      </c>
      <c r="G16" s="313">
        <f>(E16-F16)/E16</f>
        <v>0.9980709785040597</v>
      </c>
    </row>
    <row r="17" spans="1:7" ht="23.25" customHeight="1" thickBot="1">
      <c r="A17" s="307"/>
      <c r="B17" s="307"/>
      <c r="C17" s="309"/>
      <c r="D17" s="309"/>
      <c r="E17" s="309"/>
      <c r="F17" s="309"/>
      <c r="G17" s="31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15" t="s">
        <v>329</v>
      </c>
      <c r="B1" s="316"/>
      <c r="C1" s="316"/>
      <c r="D1" s="316"/>
    </row>
    <row r="2" spans="1:4" ht="12.75">
      <c r="A2" s="316"/>
      <c r="B2" s="316"/>
      <c r="C2" s="316"/>
      <c r="D2" s="316"/>
    </row>
    <row r="3" spans="1:4" ht="12.75">
      <c r="A3" s="316"/>
      <c r="B3" s="316"/>
      <c r="C3" s="316"/>
      <c r="D3" s="316"/>
    </row>
    <row r="4" spans="1:4" ht="12.75">
      <c r="A4" s="317" t="s">
        <v>450</v>
      </c>
      <c r="B4" s="317"/>
      <c r="C4" s="318"/>
      <c r="D4" s="318"/>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01" t="s">
        <v>230</v>
      </c>
      <c r="C5" s="302"/>
      <c r="D5" s="302"/>
      <c r="E5" s="302"/>
      <c r="F5" s="302"/>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7</v>
      </c>
      <c r="D11" s="53"/>
      <c r="E11" s="24" t="s">
        <v>207</v>
      </c>
      <c r="F11" s="49">
        <f>'2009 Ext Rpt Monthly Summary'!K31</f>
        <v>1</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f>'2009 Ext Rpt Monthly Summary'!E31</f>
        <v>7</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12</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N22" sqref="N22"/>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03" t="s">
        <v>231</v>
      </c>
      <c r="D5" s="302"/>
      <c r="E5" s="302"/>
      <c r="F5" s="302"/>
      <c r="G5" s="302"/>
      <c r="H5" s="302"/>
      <c r="I5" s="304"/>
      <c r="J5" s="60"/>
      <c r="K5" s="303" t="s">
        <v>232</v>
      </c>
      <c r="L5" s="302"/>
      <c r="M5" s="302"/>
      <c r="N5" s="302"/>
      <c r="O5" s="302"/>
      <c r="P5" s="304"/>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c r="E23" s="69"/>
      <c r="F23" s="69"/>
      <c r="G23" s="69"/>
      <c r="H23" s="69"/>
      <c r="I23" s="69"/>
      <c r="J23" s="70"/>
      <c r="K23" s="69"/>
      <c r="L23" s="69"/>
      <c r="M23" s="69"/>
      <c r="N23" s="69"/>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7</v>
      </c>
      <c r="D31" s="69">
        <f t="shared" si="0"/>
        <v>2</v>
      </c>
      <c r="E31" s="69">
        <f t="shared" si="0"/>
        <v>7</v>
      </c>
      <c r="F31" s="69">
        <f t="shared" si="0"/>
        <v>0</v>
      </c>
      <c r="G31" s="69">
        <f t="shared" si="0"/>
        <v>2</v>
      </c>
      <c r="H31" s="69">
        <f t="shared" si="0"/>
        <v>2</v>
      </c>
      <c r="I31" s="69"/>
      <c r="J31" s="70"/>
      <c r="K31" s="69">
        <f>SUM(K7:K30)</f>
        <v>1</v>
      </c>
      <c r="L31" s="69">
        <f>SUM(L7:L30)</f>
        <v>8</v>
      </c>
      <c r="M31" s="69">
        <f>SUM(M7:M30)</f>
        <v>1</v>
      </c>
      <c r="N31" s="69">
        <f>SUM(N7:N30)</f>
        <v>12</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T35"/>
  <sheetViews>
    <sheetView tabSelected="1" zoomScale="65" zoomScaleNormal="65" zoomScalePageLayoutView="0" workbookViewId="0" topLeftCell="A1">
      <selection activeCell="F8" sqref="F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7.42187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2"/>
      <c r="M1" s="7"/>
      <c r="N1" s="7"/>
      <c r="O1" s="61"/>
      <c r="P1" s="61"/>
      <c r="R1" s="9"/>
      <c r="T1" s="4"/>
    </row>
    <row r="2" spans="1:20" s="3" customFormat="1" ht="23.25">
      <c r="A2" s="55"/>
      <c r="B2" s="6" t="s">
        <v>235</v>
      </c>
      <c r="C2" s="6"/>
      <c r="D2" s="195"/>
      <c r="E2" s="4"/>
      <c r="G2" s="187"/>
      <c r="I2" s="7"/>
      <c r="J2" s="7"/>
      <c r="K2" s="117"/>
      <c r="L2" s="262"/>
      <c r="M2" s="7"/>
      <c r="N2" s="7"/>
      <c r="O2" s="61"/>
      <c r="P2" s="61"/>
      <c r="R2" s="9"/>
      <c r="T2" s="4"/>
    </row>
    <row r="3" spans="1:20" s="3" customFormat="1" ht="18.75">
      <c r="A3" s="55"/>
      <c r="B3" s="93" t="s">
        <v>234</v>
      </c>
      <c r="C3" s="5"/>
      <c r="D3" s="195"/>
      <c r="E3" s="4"/>
      <c r="G3" s="187"/>
      <c r="I3" s="7"/>
      <c r="J3" s="7"/>
      <c r="K3" s="4"/>
      <c r="L3" s="262"/>
      <c r="M3" s="7"/>
      <c r="N3" s="7"/>
      <c r="O3" s="61"/>
      <c r="P3" s="61"/>
      <c r="Q3" s="4"/>
      <c r="R3" s="9"/>
      <c r="T3" s="4"/>
    </row>
    <row r="4" spans="1:20" s="4" customFormat="1" ht="51">
      <c r="A4" s="54"/>
      <c r="B4" s="219" t="s">
        <v>136</v>
      </c>
      <c r="C4" s="219" t="s">
        <v>110</v>
      </c>
      <c r="D4" s="220" t="s">
        <v>313</v>
      </c>
      <c r="E4" s="219" t="s">
        <v>147</v>
      </c>
      <c r="F4" s="219" t="s">
        <v>113</v>
      </c>
      <c r="G4" s="221" t="s">
        <v>114</v>
      </c>
      <c r="H4" s="219" t="s">
        <v>116</v>
      </c>
      <c r="I4" s="222" t="s">
        <v>191</v>
      </c>
      <c r="J4" s="222" t="s">
        <v>246</v>
      </c>
      <c r="K4" s="219" t="s">
        <v>319</v>
      </c>
      <c r="L4" s="219" t="s">
        <v>111</v>
      </c>
      <c r="M4" s="219" t="s">
        <v>112</v>
      </c>
      <c r="N4" s="219" t="s">
        <v>233</v>
      </c>
      <c r="O4" s="219" t="s">
        <v>316</v>
      </c>
      <c r="P4" s="219" t="s">
        <v>317</v>
      </c>
      <c r="Q4" s="219" t="s">
        <v>115</v>
      </c>
      <c r="R4" s="219" t="s">
        <v>118</v>
      </c>
      <c r="S4" s="219" t="s">
        <v>109</v>
      </c>
      <c r="T4" s="219" t="s">
        <v>148</v>
      </c>
    </row>
    <row r="5" spans="1:20" s="25" customFormat="1" ht="75">
      <c r="A5" s="259"/>
      <c r="B5" s="260" t="s">
        <v>70</v>
      </c>
      <c r="C5" s="254">
        <v>40035</v>
      </c>
      <c r="D5" s="250">
        <v>40035</v>
      </c>
      <c r="E5" s="299" t="s">
        <v>904</v>
      </c>
      <c r="F5" s="260" t="s">
        <v>898</v>
      </c>
      <c r="G5" s="288" t="s">
        <v>899</v>
      </c>
      <c r="H5" s="214">
        <v>435</v>
      </c>
      <c r="I5" s="260" t="s">
        <v>204</v>
      </c>
      <c r="J5" s="260" t="s">
        <v>117</v>
      </c>
      <c r="K5" s="260" t="s">
        <v>167</v>
      </c>
      <c r="L5" s="297" t="s">
        <v>902</v>
      </c>
      <c r="M5" s="297" t="s">
        <v>908</v>
      </c>
      <c r="N5" s="214" t="s">
        <v>264</v>
      </c>
      <c r="O5" s="214"/>
      <c r="P5" s="214" t="s">
        <v>318</v>
      </c>
      <c r="Q5" s="297" t="s">
        <v>909</v>
      </c>
      <c r="R5" s="214" t="s">
        <v>117</v>
      </c>
      <c r="S5" s="214"/>
      <c r="T5" s="280" t="s">
        <v>265</v>
      </c>
    </row>
    <row r="6" spans="1:20" s="25" customFormat="1" ht="87.75" customHeight="1">
      <c r="A6" s="259"/>
      <c r="B6" s="260" t="s">
        <v>70</v>
      </c>
      <c r="C6" s="254">
        <v>40034</v>
      </c>
      <c r="D6" s="250">
        <v>40034</v>
      </c>
      <c r="E6" s="214" t="s">
        <v>903</v>
      </c>
      <c r="F6" s="260" t="s">
        <v>900</v>
      </c>
      <c r="G6" s="288" t="s">
        <v>901</v>
      </c>
      <c r="H6" s="214">
        <v>271</v>
      </c>
      <c r="I6" s="319" t="s">
        <v>911</v>
      </c>
      <c r="J6" s="260" t="s">
        <v>117</v>
      </c>
      <c r="K6" s="260" t="s">
        <v>167</v>
      </c>
      <c r="L6" s="300" t="s">
        <v>907</v>
      </c>
      <c r="M6" s="171" t="s">
        <v>906</v>
      </c>
      <c r="N6" s="214" t="s">
        <v>264</v>
      </c>
      <c r="O6" s="214"/>
      <c r="P6" s="214" t="s">
        <v>318</v>
      </c>
      <c r="Q6" s="297" t="s">
        <v>910</v>
      </c>
      <c r="R6" s="254" t="s">
        <v>117</v>
      </c>
      <c r="S6" s="11"/>
      <c r="T6" s="280" t="s">
        <v>265</v>
      </c>
    </row>
    <row r="7" spans="1:20" s="25" customFormat="1" ht="63.75">
      <c r="A7" s="259"/>
      <c r="B7" s="214" t="s">
        <v>70</v>
      </c>
      <c r="C7" s="254">
        <v>40027</v>
      </c>
      <c r="D7" s="250">
        <v>40027</v>
      </c>
      <c r="E7" s="214" t="s">
        <v>896</v>
      </c>
      <c r="F7" s="260" t="s">
        <v>912</v>
      </c>
      <c r="G7" s="288" t="s">
        <v>913</v>
      </c>
      <c r="H7" s="214">
        <v>72</v>
      </c>
      <c r="I7" s="319" t="s">
        <v>911</v>
      </c>
      <c r="J7" s="214" t="s">
        <v>117</v>
      </c>
      <c r="K7" s="214" t="s">
        <v>167</v>
      </c>
      <c r="L7" s="298" t="s">
        <v>905</v>
      </c>
      <c r="M7" s="171" t="s">
        <v>897</v>
      </c>
      <c r="N7" s="260" t="s">
        <v>264</v>
      </c>
      <c r="O7" s="214"/>
      <c r="P7" s="260" t="s">
        <v>318</v>
      </c>
      <c r="Q7" s="260"/>
      <c r="R7" s="254" t="s">
        <v>117</v>
      </c>
      <c r="S7" s="11"/>
      <c r="T7" s="280" t="s">
        <v>265</v>
      </c>
    </row>
    <row r="8" spans="2:20" s="289" customFormat="1" ht="12.75">
      <c r="B8" s="290"/>
      <c r="C8" s="291"/>
      <c r="D8" s="292"/>
      <c r="E8" s="290"/>
      <c r="F8" s="290"/>
      <c r="G8" s="293"/>
      <c r="H8" s="290"/>
      <c r="I8" s="290"/>
      <c r="J8" s="290"/>
      <c r="K8" s="290"/>
      <c r="L8" s="294"/>
      <c r="M8" s="295"/>
      <c r="N8" s="290"/>
      <c r="O8" s="290"/>
      <c r="P8" s="290"/>
      <c r="Q8" s="296"/>
      <c r="R8" s="291"/>
      <c r="S8" s="295"/>
      <c r="T8" s="290"/>
    </row>
    <row r="9" spans="1:20" s="25" customFormat="1" ht="25.5">
      <c r="A9" s="259"/>
      <c r="B9" s="214" t="s">
        <v>440</v>
      </c>
      <c r="C9" s="254">
        <v>40007</v>
      </c>
      <c r="D9" s="250">
        <v>40007</v>
      </c>
      <c r="E9" s="214" t="s">
        <v>441</v>
      </c>
      <c r="F9" s="214" t="s">
        <v>442</v>
      </c>
      <c r="G9" s="288" t="s">
        <v>892</v>
      </c>
      <c r="H9" s="214">
        <v>20</v>
      </c>
      <c r="I9" s="214" t="s">
        <v>793</v>
      </c>
      <c r="J9" s="214" t="s">
        <v>117</v>
      </c>
      <c r="K9" s="214" t="s">
        <v>167</v>
      </c>
      <c r="L9" s="263" t="s">
        <v>895</v>
      </c>
      <c r="M9" s="95" t="s">
        <v>894</v>
      </c>
      <c r="N9" s="214" t="s">
        <v>264</v>
      </c>
      <c r="O9" s="214"/>
      <c r="P9" s="214" t="s">
        <v>318</v>
      </c>
      <c r="Q9" s="260" t="s">
        <v>891</v>
      </c>
      <c r="R9" s="254">
        <v>40007</v>
      </c>
      <c r="S9" s="11" t="s">
        <v>893</v>
      </c>
      <c r="T9" s="280" t="s">
        <v>265</v>
      </c>
    </row>
    <row r="10" spans="1:20" s="4" customFormat="1" ht="12.75">
      <c r="A10" s="54"/>
      <c r="B10" s="257"/>
      <c r="C10" s="257"/>
      <c r="D10" s="283"/>
      <c r="E10" s="257"/>
      <c r="F10" s="257"/>
      <c r="G10" s="284"/>
      <c r="H10" s="257"/>
      <c r="I10" s="258"/>
      <c r="J10" s="258"/>
      <c r="K10" s="257"/>
      <c r="L10" s="257"/>
      <c r="M10" s="257"/>
      <c r="N10" s="257"/>
      <c r="O10" s="257"/>
      <c r="P10" s="257"/>
      <c r="Q10" s="257"/>
      <c r="R10" s="257"/>
      <c r="S10" s="257"/>
      <c r="T10" s="257"/>
    </row>
    <row r="11" spans="1:20" s="25" customFormat="1" ht="45">
      <c r="A11" s="259"/>
      <c r="B11" s="214" t="s">
        <v>522</v>
      </c>
      <c r="C11" s="254">
        <v>39988</v>
      </c>
      <c r="D11" s="250">
        <v>39988</v>
      </c>
      <c r="E11" s="260" t="s">
        <v>104</v>
      </c>
      <c r="F11" s="214" t="s">
        <v>105</v>
      </c>
      <c r="G11" s="251" t="s">
        <v>106</v>
      </c>
      <c r="H11" s="214">
        <v>43</v>
      </c>
      <c r="I11" s="214" t="s">
        <v>793</v>
      </c>
      <c r="J11" s="214" t="s">
        <v>117</v>
      </c>
      <c r="K11" s="214" t="s">
        <v>167</v>
      </c>
      <c r="L11" s="263" t="s">
        <v>443</v>
      </c>
      <c r="M11" s="256" t="s">
        <v>287</v>
      </c>
      <c r="N11" s="214" t="s">
        <v>264</v>
      </c>
      <c r="O11" s="214"/>
      <c r="P11" s="214" t="s">
        <v>318</v>
      </c>
      <c r="Q11" s="281" t="s">
        <v>288</v>
      </c>
      <c r="R11" s="254">
        <v>39988</v>
      </c>
      <c r="S11" s="214"/>
      <c r="T11" s="280" t="s">
        <v>265</v>
      </c>
    </row>
    <row r="12" spans="1:20" s="25" customFormat="1" ht="45">
      <c r="A12" s="259"/>
      <c r="B12" s="214" t="s">
        <v>522</v>
      </c>
      <c r="C12" s="214" t="s">
        <v>525</v>
      </c>
      <c r="D12" s="250">
        <v>39982</v>
      </c>
      <c r="E12" s="278" t="s">
        <v>524</v>
      </c>
      <c r="F12" s="214" t="s">
        <v>117</v>
      </c>
      <c r="G12" s="251" t="s">
        <v>117</v>
      </c>
      <c r="H12" s="214" t="s">
        <v>117</v>
      </c>
      <c r="I12" s="214" t="s">
        <v>117</v>
      </c>
      <c r="J12" s="279" t="s">
        <v>526</v>
      </c>
      <c r="K12" s="214" t="s">
        <v>208</v>
      </c>
      <c r="L12" s="282" t="s">
        <v>523</v>
      </c>
      <c r="M12" s="214"/>
      <c r="N12" s="260" t="s">
        <v>284</v>
      </c>
      <c r="O12" s="214"/>
      <c r="P12" s="214" t="s">
        <v>318</v>
      </c>
      <c r="Q12" s="252" t="s">
        <v>107</v>
      </c>
      <c r="R12" s="214"/>
      <c r="S12" s="214"/>
      <c r="T12" s="280" t="s">
        <v>265</v>
      </c>
    </row>
    <row r="13" spans="1:20" s="4" customFormat="1" ht="12.75">
      <c r="A13" s="54"/>
      <c r="B13" s="240"/>
      <c r="C13" s="240"/>
      <c r="D13" s="241"/>
      <c r="E13" s="257"/>
      <c r="F13" s="240"/>
      <c r="G13" s="242"/>
      <c r="H13" s="240"/>
      <c r="I13" s="243"/>
      <c r="J13" s="258"/>
      <c r="K13" s="240"/>
      <c r="L13" s="265"/>
      <c r="M13" s="257"/>
      <c r="N13" s="240"/>
      <c r="O13" s="240"/>
      <c r="P13" s="240"/>
      <c r="Q13" s="240"/>
      <c r="R13" s="240"/>
      <c r="S13" s="240"/>
      <c r="T13" s="240"/>
    </row>
    <row r="14" spans="1:20" s="214" customFormat="1" ht="120">
      <c r="A14" s="249"/>
      <c r="B14" s="214" t="s">
        <v>130</v>
      </c>
      <c r="C14" s="254">
        <v>39816</v>
      </c>
      <c r="D14" s="250">
        <v>39962</v>
      </c>
      <c r="E14" s="253" t="s">
        <v>377</v>
      </c>
      <c r="F14" s="214" t="s">
        <v>117</v>
      </c>
      <c r="G14" s="251" t="s">
        <v>117</v>
      </c>
      <c r="H14" s="214" t="s">
        <v>117</v>
      </c>
      <c r="I14" s="214" t="s">
        <v>117</v>
      </c>
      <c r="J14" s="252" t="s">
        <v>378</v>
      </c>
      <c r="K14" s="214" t="s">
        <v>208</v>
      </c>
      <c r="L14" s="264" t="s">
        <v>379</v>
      </c>
      <c r="M14" s="256" t="s">
        <v>844</v>
      </c>
      <c r="N14" s="214" t="s">
        <v>284</v>
      </c>
      <c r="P14" s="214" t="s">
        <v>381</v>
      </c>
      <c r="Q14" s="255" t="s">
        <v>380</v>
      </c>
      <c r="R14" s="254">
        <v>39966</v>
      </c>
      <c r="T14" s="285" t="s">
        <v>265</v>
      </c>
    </row>
    <row r="15" spans="1:20" s="4" customFormat="1" ht="12.75">
      <c r="A15" s="54"/>
      <c r="B15" s="240"/>
      <c r="C15" s="240"/>
      <c r="D15" s="241"/>
      <c r="E15" s="240"/>
      <c r="F15" s="240"/>
      <c r="G15" s="242"/>
      <c r="H15" s="240"/>
      <c r="I15" s="243"/>
      <c r="J15" s="243"/>
      <c r="K15" s="240"/>
      <c r="L15" s="266"/>
      <c r="M15" s="240"/>
      <c r="N15" s="240"/>
      <c r="O15" s="240"/>
      <c r="P15" s="240"/>
      <c r="Q15" s="240"/>
      <c r="R15" s="240"/>
      <c r="S15" s="240"/>
      <c r="T15" s="240"/>
    </row>
    <row r="16" spans="1:20" s="13" customFormat="1" ht="52.5" customHeight="1">
      <c r="A16" s="56"/>
      <c r="B16" s="210" t="s">
        <v>564</v>
      </c>
      <c r="C16" s="246">
        <v>39915</v>
      </c>
      <c r="D16" s="247">
        <v>39920</v>
      </c>
      <c r="E16" s="260" t="s">
        <v>565</v>
      </c>
      <c r="F16" s="210" t="s">
        <v>117</v>
      </c>
      <c r="G16" s="248" t="s">
        <v>117</v>
      </c>
      <c r="H16" s="210" t="s">
        <v>117</v>
      </c>
      <c r="I16" s="11" t="s">
        <v>793</v>
      </c>
      <c r="J16" s="11" t="s">
        <v>566</v>
      </c>
      <c r="K16" s="210" t="s">
        <v>208</v>
      </c>
      <c r="L16" s="267" t="s">
        <v>563</v>
      </c>
      <c r="M16" s="211" t="s">
        <v>567</v>
      </c>
      <c r="N16" s="210"/>
      <c r="O16" s="210"/>
      <c r="P16" s="210" t="s">
        <v>318</v>
      </c>
      <c r="Q16" s="210" t="s">
        <v>568</v>
      </c>
      <c r="R16" s="246">
        <v>39920</v>
      </c>
      <c r="S16" s="210"/>
      <c r="T16" s="285" t="s">
        <v>265</v>
      </c>
    </row>
    <row r="17" spans="1:20" s="218" customFormat="1" ht="65.25" customHeight="1">
      <c r="A17" s="217"/>
      <c r="B17" s="229" t="s">
        <v>564</v>
      </c>
      <c r="C17" s="236">
        <v>39912</v>
      </c>
      <c r="D17" s="236">
        <v>39912</v>
      </c>
      <c r="E17" s="261" t="s">
        <v>398</v>
      </c>
      <c r="F17" s="229" t="s">
        <v>399</v>
      </c>
      <c r="G17" s="229" t="s">
        <v>400</v>
      </c>
      <c r="H17" s="229">
        <v>45</v>
      </c>
      <c r="I17" s="229" t="s">
        <v>793</v>
      </c>
      <c r="J17" s="228" t="s">
        <v>508</v>
      </c>
      <c r="K17" s="238" t="s">
        <v>167</v>
      </c>
      <c r="L17" s="268" t="s">
        <v>401</v>
      </c>
      <c r="M17" s="245" t="s">
        <v>185</v>
      </c>
      <c r="N17" s="229" t="s">
        <v>264</v>
      </c>
      <c r="O17" s="229"/>
      <c r="P17" s="229" t="s">
        <v>318</v>
      </c>
      <c r="Q17" s="229" t="s">
        <v>390</v>
      </c>
      <c r="R17" s="239">
        <v>39912</v>
      </c>
      <c r="S17" s="229"/>
      <c r="T17" s="286" t="s">
        <v>265</v>
      </c>
    </row>
    <row r="18" spans="1:20" s="4" customFormat="1" ht="12.75">
      <c r="A18" s="54"/>
      <c r="B18" s="240"/>
      <c r="C18" s="240"/>
      <c r="D18" s="241"/>
      <c r="E18" s="240"/>
      <c r="F18" s="240"/>
      <c r="G18" s="242"/>
      <c r="H18" s="240"/>
      <c r="I18" s="243"/>
      <c r="J18" s="243"/>
      <c r="K18" s="240"/>
      <c r="L18" s="266"/>
      <c r="M18" s="240"/>
      <c r="N18" s="240"/>
      <c r="O18" s="240"/>
      <c r="P18" s="240"/>
      <c r="Q18" s="240"/>
      <c r="R18" s="240"/>
      <c r="S18" s="240"/>
      <c r="T18" s="240"/>
    </row>
    <row r="19" spans="1:20" s="218" customFormat="1" ht="65.25" customHeight="1">
      <c r="A19" s="217"/>
      <c r="B19" s="229" t="s">
        <v>699</v>
      </c>
      <c r="C19" s="236">
        <v>39894</v>
      </c>
      <c r="D19" s="236">
        <v>39895</v>
      </c>
      <c r="E19" s="229" t="s">
        <v>187</v>
      </c>
      <c r="F19" s="229" t="s">
        <v>189</v>
      </c>
      <c r="G19" s="229" t="s">
        <v>188</v>
      </c>
      <c r="H19" s="229">
        <v>50</v>
      </c>
      <c r="I19" s="229" t="s">
        <v>793</v>
      </c>
      <c r="J19" s="11" t="s">
        <v>508</v>
      </c>
      <c r="K19" s="238" t="s">
        <v>167</v>
      </c>
      <c r="L19" s="269" t="s">
        <v>186</v>
      </c>
      <c r="M19" s="245" t="s">
        <v>185</v>
      </c>
      <c r="N19" s="229" t="s">
        <v>264</v>
      </c>
      <c r="O19" s="229"/>
      <c r="P19" s="229" t="s">
        <v>318</v>
      </c>
      <c r="Q19" s="229" t="s">
        <v>390</v>
      </c>
      <c r="R19" s="239">
        <v>39894</v>
      </c>
      <c r="S19" s="229" t="s">
        <v>190</v>
      </c>
      <c r="T19" s="287" t="s">
        <v>265</v>
      </c>
    </row>
    <row r="20" spans="1:20" s="218" customFormat="1" ht="65.25" customHeight="1">
      <c r="A20" s="217"/>
      <c r="B20" s="229" t="s">
        <v>699</v>
      </c>
      <c r="C20" s="236">
        <v>39881</v>
      </c>
      <c r="D20" s="237" t="s">
        <v>703</v>
      </c>
      <c r="E20" s="229" t="s">
        <v>703</v>
      </c>
      <c r="F20" s="229" t="s">
        <v>701</v>
      </c>
      <c r="G20" s="229" t="s">
        <v>702</v>
      </c>
      <c r="H20" s="229">
        <v>36</v>
      </c>
      <c r="I20" s="229" t="s">
        <v>793</v>
      </c>
      <c r="J20" s="11" t="s">
        <v>508</v>
      </c>
      <c r="K20" s="238" t="s">
        <v>167</v>
      </c>
      <c r="L20" s="270" t="s">
        <v>700</v>
      </c>
      <c r="M20" s="245" t="s">
        <v>185</v>
      </c>
      <c r="N20" s="229" t="s">
        <v>264</v>
      </c>
      <c r="O20" s="229"/>
      <c r="P20" s="229" t="s">
        <v>318</v>
      </c>
      <c r="Q20" s="229" t="s">
        <v>390</v>
      </c>
      <c r="R20" s="239">
        <v>39881</v>
      </c>
      <c r="S20" s="229"/>
      <c r="T20" s="287" t="s">
        <v>265</v>
      </c>
    </row>
    <row r="21" spans="1:20" s="4" customFormat="1" ht="12.75">
      <c r="A21" s="54"/>
      <c r="B21" s="240"/>
      <c r="C21" s="240"/>
      <c r="D21" s="241"/>
      <c r="E21" s="240"/>
      <c r="F21" s="240"/>
      <c r="G21" s="242"/>
      <c r="H21" s="240"/>
      <c r="I21" s="243"/>
      <c r="J21" s="243"/>
      <c r="K21" s="240"/>
      <c r="L21" s="266"/>
      <c r="M21" s="240"/>
      <c r="N21" s="240"/>
      <c r="O21" s="240"/>
      <c r="P21" s="240"/>
      <c r="Q21" s="240"/>
      <c r="R21" s="240"/>
      <c r="S21" s="240"/>
      <c r="T21" s="240"/>
    </row>
    <row r="22" spans="1:20" s="4" customFormat="1" ht="114.75">
      <c r="A22" s="54"/>
      <c r="B22" s="223" t="s">
        <v>412</v>
      </c>
      <c r="C22" s="224">
        <v>39861</v>
      </c>
      <c r="D22" s="225">
        <v>39862</v>
      </c>
      <c r="E22" s="224" t="s">
        <v>813</v>
      </c>
      <c r="F22" s="226">
        <v>39849.635416666664</v>
      </c>
      <c r="G22" s="226">
        <v>39849.65972222222</v>
      </c>
      <c r="H22" s="227" t="s">
        <v>117</v>
      </c>
      <c r="I22" s="228" t="s">
        <v>793</v>
      </c>
      <c r="J22" s="228" t="s">
        <v>812</v>
      </c>
      <c r="K22" s="229" t="s">
        <v>209</v>
      </c>
      <c r="L22" s="271" t="s">
        <v>814</v>
      </c>
      <c r="M22" s="230" t="s">
        <v>815</v>
      </c>
      <c r="N22" s="228" t="s">
        <v>284</v>
      </c>
      <c r="O22" s="229"/>
      <c r="P22" s="228" t="s">
        <v>318</v>
      </c>
      <c r="Q22" s="228" t="s">
        <v>391</v>
      </c>
      <c r="R22" s="224">
        <v>39849</v>
      </c>
      <c r="S22" s="230"/>
      <c r="T22" s="287" t="s">
        <v>265</v>
      </c>
    </row>
    <row r="23" spans="1:20" s="4" customFormat="1" ht="76.5">
      <c r="A23" s="54"/>
      <c r="B23" s="223" t="s">
        <v>412</v>
      </c>
      <c r="C23" s="224">
        <v>39856</v>
      </c>
      <c r="D23" s="225">
        <v>39856</v>
      </c>
      <c r="E23" s="244" t="s">
        <v>704</v>
      </c>
      <c r="F23" s="226" t="s">
        <v>117</v>
      </c>
      <c r="G23" s="226" t="s">
        <v>117</v>
      </c>
      <c r="H23" s="227" t="s">
        <v>117</v>
      </c>
      <c r="I23" s="228" t="s">
        <v>793</v>
      </c>
      <c r="J23" s="228" t="s">
        <v>707</v>
      </c>
      <c r="K23" s="229" t="s">
        <v>706</v>
      </c>
      <c r="L23" s="272" t="s">
        <v>705</v>
      </c>
      <c r="M23" s="230"/>
      <c r="N23" s="228"/>
      <c r="O23" s="229"/>
      <c r="P23" s="228" t="s">
        <v>318</v>
      </c>
      <c r="Q23" s="228"/>
      <c r="R23" s="224"/>
      <c r="S23" s="230"/>
      <c r="T23" s="287" t="s">
        <v>265</v>
      </c>
    </row>
    <row r="24" spans="1:20" s="172" customFormat="1" ht="63.75">
      <c r="A24" s="54"/>
      <c r="B24" s="214" t="s">
        <v>412</v>
      </c>
      <c r="C24" s="10">
        <v>39849</v>
      </c>
      <c r="D24" s="197" t="s">
        <v>289</v>
      </c>
      <c r="E24" s="10" t="s">
        <v>285</v>
      </c>
      <c r="F24" s="170">
        <v>39849.635416666664</v>
      </c>
      <c r="G24" s="170">
        <v>39849.65972222222</v>
      </c>
      <c r="H24" s="212">
        <f>G24-F24</f>
        <v>0.024305555554747116</v>
      </c>
      <c r="I24" s="11" t="s">
        <v>793</v>
      </c>
      <c r="J24" s="11" t="s">
        <v>508</v>
      </c>
      <c r="K24" s="95" t="s">
        <v>167</v>
      </c>
      <c r="L24" s="273" t="s">
        <v>286</v>
      </c>
      <c r="M24" s="8" t="s">
        <v>290</v>
      </c>
      <c r="N24" s="11" t="s">
        <v>264</v>
      </c>
      <c r="O24" s="95"/>
      <c r="P24" s="11" t="s">
        <v>318</v>
      </c>
      <c r="Q24" s="11" t="s">
        <v>291</v>
      </c>
      <c r="R24" s="10">
        <v>39849</v>
      </c>
      <c r="S24" s="8"/>
      <c r="T24" s="287" t="s">
        <v>265</v>
      </c>
    </row>
    <row r="25" spans="1:20" s="218" customFormat="1" ht="65.25" customHeight="1">
      <c r="A25" s="217"/>
      <c r="B25" s="95" t="s">
        <v>412</v>
      </c>
      <c r="C25" s="231">
        <v>39846</v>
      </c>
      <c r="D25" s="166">
        <v>39846</v>
      </c>
      <c r="E25" s="95" t="s">
        <v>153</v>
      </c>
      <c r="F25" s="95" t="s">
        <v>154</v>
      </c>
      <c r="G25" s="95" t="s">
        <v>155</v>
      </c>
      <c r="H25" s="95">
        <v>100</v>
      </c>
      <c r="I25" s="95" t="s">
        <v>578</v>
      </c>
      <c r="J25" s="95" t="s">
        <v>508</v>
      </c>
      <c r="K25" s="233" t="s">
        <v>167</v>
      </c>
      <c r="L25" s="274" t="s">
        <v>156</v>
      </c>
      <c r="M25" s="232" t="s">
        <v>158</v>
      </c>
      <c r="N25" s="95" t="s">
        <v>264</v>
      </c>
      <c r="O25" s="95"/>
      <c r="P25" s="95" t="s">
        <v>318</v>
      </c>
      <c r="Q25" s="95" t="s">
        <v>157</v>
      </c>
      <c r="R25" s="234">
        <v>39846</v>
      </c>
      <c r="S25" s="95"/>
      <c r="T25" s="287" t="s">
        <v>265</v>
      </c>
    </row>
    <row r="26" spans="1:20" ht="76.5">
      <c r="A26" s="52" t="s">
        <v>811</v>
      </c>
      <c r="B26" s="214" t="s">
        <v>412</v>
      </c>
      <c r="C26" s="10">
        <v>39845</v>
      </c>
      <c r="D26" s="10">
        <v>39846</v>
      </c>
      <c r="E26" s="250" t="s">
        <v>417</v>
      </c>
      <c r="F26" s="10">
        <v>39846</v>
      </c>
      <c r="G26" s="216">
        <v>0.004756944444444445</v>
      </c>
      <c r="H26" s="235" t="s">
        <v>117</v>
      </c>
      <c r="I26" s="11" t="s">
        <v>793</v>
      </c>
      <c r="J26" s="213" t="s">
        <v>416</v>
      </c>
      <c r="K26" s="95" t="s">
        <v>207</v>
      </c>
      <c r="L26" s="255" t="s">
        <v>413</v>
      </c>
      <c r="M26" s="213" t="s">
        <v>414</v>
      </c>
      <c r="N26" s="214" t="s">
        <v>284</v>
      </c>
      <c r="O26" s="215"/>
      <c r="P26" s="11" t="s">
        <v>318</v>
      </c>
      <c r="Q26" s="25" t="s">
        <v>415</v>
      </c>
      <c r="R26" s="10">
        <v>39845</v>
      </c>
      <c r="T26" s="287" t="s">
        <v>265</v>
      </c>
    </row>
    <row r="27" spans="1:20" s="4" customFormat="1" ht="12.75">
      <c r="A27" s="54"/>
      <c r="B27" s="1"/>
      <c r="C27" s="1"/>
      <c r="D27" s="196"/>
      <c r="E27" s="1"/>
      <c r="F27" s="1"/>
      <c r="G27" s="188"/>
      <c r="H27" s="1"/>
      <c r="I27" s="2"/>
      <c r="J27" s="2"/>
      <c r="K27" s="1"/>
      <c r="L27" s="275"/>
      <c r="M27" s="1"/>
      <c r="N27" s="1"/>
      <c r="O27" s="1"/>
      <c r="P27" s="1"/>
      <c r="Q27" s="1"/>
      <c r="R27" s="1"/>
      <c r="S27" s="1"/>
      <c r="T27" s="1"/>
    </row>
    <row r="28" spans="1:20" s="172" customFormat="1" ht="89.25">
      <c r="A28" s="54"/>
      <c r="B28" s="22" t="s">
        <v>757</v>
      </c>
      <c r="C28" s="10">
        <v>39840</v>
      </c>
      <c r="D28" s="197">
        <v>39841</v>
      </c>
      <c r="E28" s="210" t="s">
        <v>405</v>
      </c>
      <c r="F28" s="210" t="s">
        <v>406</v>
      </c>
      <c r="G28" s="210" t="s">
        <v>407</v>
      </c>
      <c r="H28" s="210">
        <v>30</v>
      </c>
      <c r="I28" s="11" t="s">
        <v>793</v>
      </c>
      <c r="J28" s="11" t="s">
        <v>508</v>
      </c>
      <c r="K28" s="95" t="s">
        <v>167</v>
      </c>
      <c r="L28" s="268" t="s">
        <v>408</v>
      </c>
      <c r="M28" s="211" t="s">
        <v>409</v>
      </c>
      <c r="N28" s="11" t="s">
        <v>264</v>
      </c>
      <c r="O28" s="95"/>
      <c r="P28" s="11" t="s">
        <v>318</v>
      </c>
      <c r="Q28" s="210" t="s">
        <v>410</v>
      </c>
      <c r="R28" s="10">
        <v>39840</v>
      </c>
      <c r="S28" s="8"/>
      <c r="T28" s="287" t="s">
        <v>265</v>
      </c>
    </row>
    <row r="29" spans="1:20" s="172" customFormat="1" ht="51">
      <c r="A29" s="54"/>
      <c r="B29" s="22" t="s">
        <v>757</v>
      </c>
      <c r="C29" s="10">
        <v>39812</v>
      </c>
      <c r="D29" s="197">
        <v>39829</v>
      </c>
      <c r="E29" s="10" t="s">
        <v>682</v>
      </c>
      <c r="F29" s="206">
        <v>39812</v>
      </c>
      <c r="G29" s="10">
        <v>39833</v>
      </c>
      <c r="H29" s="11" t="s">
        <v>117</v>
      </c>
      <c r="I29" s="11" t="s">
        <v>793</v>
      </c>
      <c r="J29" s="11" t="s">
        <v>616</v>
      </c>
      <c r="K29" s="95" t="s">
        <v>208</v>
      </c>
      <c r="L29" s="273" t="s">
        <v>683</v>
      </c>
      <c r="M29" s="205" t="s">
        <v>684</v>
      </c>
      <c r="N29" s="11" t="s">
        <v>284</v>
      </c>
      <c r="O29" s="95"/>
      <c r="P29" s="11" t="s">
        <v>318</v>
      </c>
      <c r="Q29" s="11" t="s">
        <v>411</v>
      </c>
      <c r="R29" s="10">
        <v>39833</v>
      </c>
      <c r="S29" s="8"/>
      <c r="T29" s="287" t="s">
        <v>265</v>
      </c>
    </row>
    <row r="30" spans="1:20" s="172" customFormat="1" ht="51">
      <c r="A30" s="54"/>
      <c r="B30" s="22" t="s">
        <v>757</v>
      </c>
      <c r="C30" s="10">
        <v>39827</v>
      </c>
      <c r="D30" s="10">
        <v>39827</v>
      </c>
      <c r="E30" s="10" t="s">
        <v>731</v>
      </c>
      <c r="F30" s="10">
        <v>39827.427083333336</v>
      </c>
      <c r="G30" s="10">
        <v>39827.479166666664</v>
      </c>
      <c r="H30" s="11" t="s">
        <v>732</v>
      </c>
      <c r="I30" s="11" t="s">
        <v>507</v>
      </c>
      <c r="J30" s="11" t="s">
        <v>508</v>
      </c>
      <c r="K30" s="95" t="s">
        <v>167</v>
      </c>
      <c r="L30" s="273" t="s">
        <v>729</v>
      </c>
      <c r="M30" s="205" t="s">
        <v>730</v>
      </c>
      <c r="N30" s="11" t="s">
        <v>264</v>
      </c>
      <c r="O30" s="95"/>
      <c r="P30" s="11" t="s">
        <v>318</v>
      </c>
      <c r="Q30" s="11" t="s">
        <v>733</v>
      </c>
      <c r="R30" s="10">
        <v>39827</v>
      </c>
      <c r="S30" s="8"/>
      <c r="T30" s="287" t="s">
        <v>265</v>
      </c>
    </row>
    <row r="31" spans="1:20" s="172" customFormat="1" ht="51">
      <c r="A31" s="54"/>
      <c r="B31" s="172" t="s">
        <v>757</v>
      </c>
      <c r="C31" s="10">
        <v>39825</v>
      </c>
      <c r="D31" s="10">
        <v>39827</v>
      </c>
      <c r="E31" s="172" t="s">
        <v>734</v>
      </c>
      <c r="F31" s="10">
        <v>39825</v>
      </c>
      <c r="G31" s="10">
        <v>39827</v>
      </c>
      <c r="H31" s="172" t="s">
        <v>117</v>
      </c>
      <c r="I31" s="11" t="s">
        <v>793</v>
      </c>
      <c r="J31" s="11" t="s">
        <v>720</v>
      </c>
      <c r="K31" s="95" t="s">
        <v>208</v>
      </c>
      <c r="L31" s="273" t="s">
        <v>727</v>
      </c>
      <c r="M31" s="172" t="s">
        <v>86</v>
      </c>
      <c r="N31" s="11" t="s">
        <v>264</v>
      </c>
      <c r="O31" s="95"/>
      <c r="P31" s="11" t="s">
        <v>318</v>
      </c>
      <c r="Q31" s="11" t="s">
        <v>87</v>
      </c>
      <c r="R31" s="10">
        <v>39827</v>
      </c>
      <c r="S31" s="8"/>
      <c r="T31" s="287" t="s">
        <v>265</v>
      </c>
    </row>
    <row r="32" spans="1:20" s="172" customFormat="1" ht="51">
      <c r="A32" s="54"/>
      <c r="B32" s="22" t="s">
        <v>757</v>
      </c>
      <c r="C32" s="10">
        <v>39778</v>
      </c>
      <c r="D32" s="10">
        <v>39820</v>
      </c>
      <c r="E32" s="10" t="s">
        <v>735</v>
      </c>
      <c r="F32" s="10">
        <v>39778</v>
      </c>
      <c r="G32" s="10">
        <v>39821</v>
      </c>
      <c r="H32" s="11" t="s">
        <v>117</v>
      </c>
      <c r="I32" s="11" t="s">
        <v>793</v>
      </c>
      <c r="J32" s="11" t="s">
        <v>269</v>
      </c>
      <c r="K32" s="95" t="s">
        <v>208</v>
      </c>
      <c r="L32" s="276" t="s">
        <v>475</v>
      </c>
      <c r="M32" s="8" t="s">
        <v>728</v>
      </c>
      <c r="N32" s="11" t="s">
        <v>284</v>
      </c>
      <c r="O32" s="95"/>
      <c r="P32" s="11" t="s">
        <v>318</v>
      </c>
      <c r="Q32" s="11" t="s">
        <v>890</v>
      </c>
      <c r="R32" s="10">
        <v>39821</v>
      </c>
      <c r="S32" s="8"/>
      <c r="T32" s="287" t="s">
        <v>265</v>
      </c>
    </row>
    <row r="33" spans="1:20" s="172" customFormat="1" ht="51">
      <c r="A33" s="54"/>
      <c r="B33" s="22" t="s">
        <v>757</v>
      </c>
      <c r="C33" s="10">
        <v>39818</v>
      </c>
      <c r="D33" s="10">
        <v>39819</v>
      </c>
      <c r="E33" s="10" t="s">
        <v>758</v>
      </c>
      <c r="F33" s="10">
        <v>39818</v>
      </c>
      <c r="G33" s="10">
        <v>39820</v>
      </c>
      <c r="H33" s="11" t="s">
        <v>117</v>
      </c>
      <c r="I33" s="11" t="s">
        <v>793</v>
      </c>
      <c r="J33" s="11" t="s">
        <v>269</v>
      </c>
      <c r="K33" s="95" t="s">
        <v>208</v>
      </c>
      <c r="L33" s="273" t="s">
        <v>759</v>
      </c>
      <c r="M33" s="8" t="s">
        <v>728</v>
      </c>
      <c r="N33" s="11" t="s">
        <v>264</v>
      </c>
      <c r="O33" s="95"/>
      <c r="P33" s="11" t="s">
        <v>318</v>
      </c>
      <c r="Q33" s="11" t="s">
        <v>890</v>
      </c>
      <c r="R33" s="10">
        <v>39820</v>
      </c>
      <c r="S33" s="8"/>
      <c r="T33" s="287" t="s">
        <v>265</v>
      </c>
    </row>
    <row r="34" spans="1:20" s="172" customFormat="1" ht="51">
      <c r="A34" s="54"/>
      <c r="B34" s="22" t="s">
        <v>757</v>
      </c>
      <c r="C34" s="10">
        <v>39815</v>
      </c>
      <c r="D34" s="10">
        <v>39818</v>
      </c>
      <c r="E34" s="172" t="s">
        <v>498</v>
      </c>
      <c r="F34" s="10">
        <v>39815</v>
      </c>
      <c r="G34" s="189">
        <v>39819.583333333336</v>
      </c>
      <c r="H34" s="11" t="s">
        <v>117</v>
      </c>
      <c r="I34" s="11" t="s">
        <v>793</v>
      </c>
      <c r="J34" s="11" t="s">
        <v>269</v>
      </c>
      <c r="K34" s="95" t="s">
        <v>208</v>
      </c>
      <c r="L34" s="277" t="s">
        <v>499</v>
      </c>
      <c r="M34" s="8" t="s">
        <v>728</v>
      </c>
      <c r="N34" s="11" t="s">
        <v>264</v>
      </c>
      <c r="O34" s="95"/>
      <c r="P34" s="11" t="s">
        <v>318</v>
      </c>
      <c r="Q34" s="11" t="s">
        <v>890</v>
      </c>
      <c r="R34" s="10">
        <v>39819</v>
      </c>
      <c r="S34" s="8"/>
      <c r="T34" s="287" t="s">
        <v>265</v>
      </c>
    </row>
    <row r="35" spans="1:20" s="4" customFormat="1" ht="12.75">
      <c r="A35" s="54"/>
      <c r="B35" s="1"/>
      <c r="C35" s="1"/>
      <c r="D35" s="196"/>
      <c r="E35" s="1"/>
      <c r="F35" s="1"/>
      <c r="G35" s="188"/>
      <c r="H35" s="1"/>
      <c r="I35" s="2"/>
      <c r="J35" s="2"/>
      <c r="K35" s="1"/>
      <c r="L35" s="275"/>
      <c r="M35" s="1"/>
      <c r="N35" s="1"/>
      <c r="O35" s="1"/>
      <c r="P35" s="1"/>
      <c r="Q35" s="1"/>
      <c r="R35" s="1"/>
      <c r="S35" s="1"/>
      <c r="T35" s="1"/>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sheetData>
  <sheetProtection/>
  <autoFilter ref="B4:AA26"/>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3" sqref="G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05" t="s">
        <v>477</v>
      </c>
      <c r="B1" s="305"/>
      <c r="C1" s="305"/>
      <c r="D1" s="305"/>
      <c r="E1" s="305"/>
      <c r="F1" s="305"/>
      <c r="G1" s="305"/>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7">
        <f>31*24*60</f>
        <v>44640</v>
      </c>
      <c r="D4" s="207">
        <v>2188</v>
      </c>
      <c r="E4" s="208">
        <f>SUM(C4-D4)</f>
        <v>42452</v>
      </c>
      <c r="F4" s="209">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3.25" customHeight="1" thickBot="1">
      <c r="A11" s="15" t="s">
        <v>133</v>
      </c>
      <c r="B11" s="15" t="s">
        <v>223</v>
      </c>
      <c r="C11" s="16">
        <v>44640</v>
      </c>
      <c r="D11" s="16">
        <v>1892</v>
      </c>
      <c r="E11" s="16">
        <f t="shared" si="1"/>
        <v>42748</v>
      </c>
      <c r="F11" s="15">
        <v>778</v>
      </c>
      <c r="G11" s="101">
        <f t="shared" si="0"/>
        <v>0.9818003181435389</v>
      </c>
    </row>
    <row r="12" spans="1:7" ht="23.25" customHeight="1" thickBot="1">
      <c r="A12" s="15" t="s">
        <v>134</v>
      </c>
      <c r="B12" s="15" t="s">
        <v>223</v>
      </c>
      <c r="C12" s="16">
        <v>0</v>
      </c>
      <c r="D12" s="16">
        <v>0</v>
      </c>
      <c r="E12" s="16">
        <f t="shared" si="1"/>
        <v>0</v>
      </c>
      <c r="F12" s="16">
        <v>0</v>
      </c>
      <c r="G12" s="101"/>
    </row>
    <row r="13" spans="1:7" ht="23.25" customHeight="1" thickBot="1">
      <c r="A13" s="17" t="s">
        <v>135</v>
      </c>
      <c r="B13" s="15" t="s">
        <v>223</v>
      </c>
      <c r="C13" s="16">
        <v>0</v>
      </c>
      <c r="D13" s="16">
        <v>0</v>
      </c>
      <c r="E13" s="183">
        <f t="shared" si="1"/>
        <v>0</v>
      </c>
      <c r="F13" s="18">
        <v>0</v>
      </c>
      <c r="G13" s="101"/>
    </row>
    <row r="14" spans="1:7" ht="23.25" customHeight="1" thickBot="1">
      <c r="A14" s="17" t="s">
        <v>140</v>
      </c>
      <c r="B14" s="15" t="s">
        <v>223</v>
      </c>
      <c r="C14" s="16">
        <v>0</v>
      </c>
      <c r="D14" s="16">
        <v>0</v>
      </c>
      <c r="E14" s="16">
        <f t="shared" si="1"/>
        <v>0</v>
      </c>
      <c r="F14" s="18">
        <v>0</v>
      </c>
      <c r="G14" s="101"/>
    </row>
    <row r="15" spans="1:7" ht="23.25" customHeight="1" thickBot="1">
      <c r="A15" s="17" t="s">
        <v>141</v>
      </c>
      <c r="B15" s="15" t="s">
        <v>223</v>
      </c>
      <c r="C15" s="18">
        <v>0</v>
      </c>
      <c r="D15" s="16">
        <v>0</v>
      </c>
      <c r="E15" s="183">
        <f t="shared" si="1"/>
        <v>0</v>
      </c>
      <c r="F15" s="204">
        <v>0</v>
      </c>
      <c r="G15" s="101"/>
    </row>
    <row r="16" spans="1:7" ht="23.25" customHeight="1">
      <c r="A16" s="306" t="s">
        <v>222</v>
      </c>
      <c r="B16" s="306" t="s">
        <v>223</v>
      </c>
      <c r="C16" s="308">
        <f>SUM(C4:C15)</f>
        <v>349920</v>
      </c>
      <c r="D16" s="308">
        <f>SUM(D4:D15)</f>
        <v>19683</v>
      </c>
      <c r="E16" s="308">
        <f>SUM(E4:E15)</f>
        <v>330237</v>
      </c>
      <c r="F16" s="308">
        <f>SUM(F4:F15)</f>
        <v>999</v>
      </c>
      <c r="G16" s="310">
        <f>(E16-F16)/E16</f>
        <v>0.996974899844657</v>
      </c>
    </row>
    <row r="17" spans="1:7" ht="23.25" customHeight="1" thickBot="1">
      <c r="A17" s="307"/>
      <c r="B17" s="307"/>
      <c r="C17" s="309"/>
      <c r="D17" s="309"/>
      <c r="E17" s="309"/>
      <c r="F17" s="309"/>
      <c r="G17" s="31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6.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F12" sqref="F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12" t="s">
        <v>220</v>
      </c>
      <c r="B1" s="312"/>
      <c r="C1" s="312"/>
      <c r="D1" s="312"/>
      <c r="E1" s="312"/>
      <c r="F1" s="312"/>
      <c r="G1" s="312"/>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7">
        <f>31*24*60</f>
        <v>44640</v>
      </c>
      <c r="D4" s="207">
        <v>2188</v>
      </c>
      <c r="E4" s="208">
        <f>SUM(C4-D4)</f>
        <v>42452</v>
      </c>
      <c r="F4" s="209">
        <v>30</v>
      </c>
      <c r="G4" s="100">
        <f aca="true" t="shared" si="0" ref="G4:G11">(E4-F4)/E4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7">
        <f>31*24*60</f>
        <v>44640</v>
      </c>
      <c r="D6" s="16">
        <f>568+630</f>
        <v>1198</v>
      </c>
      <c r="E6" s="16">
        <f aca="true" t="shared" si="1" ref="E6:E15">SUM(C6-D6)</f>
        <v>43442</v>
      </c>
      <c r="F6" s="98">
        <v>86</v>
      </c>
      <c r="G6" s="100">
        <f t="shared" si="0"/>
        <v>0.9980203489710419</v>
      </c>
    </row>
    <row r="7" spans="1:7" ht="23.25" customHeight="1" thickBot="1">
      <c r="A7" s="15" t="s">
        <v>129</v>
      </c>
      <c r="B7" s="15" t="s">
        <v>203</v>
      </c>
      <c r="C7" s="207">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v>0</v>
      </c>
      <c r="D12" s="16">
        <v>0</v>
      </c>
      <c r="E12" s="16">
        <f t="shared" si="1"/>
        <v>0</v>
      </c>
      <c r="F12" s="16">
        <v>0</v>
      </c>
      <c r="G12" s="101"/>
    </row>
    <row r="13" spans="1:7" ht="23.25" customHeight="1" thickBot="1">
      <c r="A13" s="17" t="s">
        <v>135</v>
      </c>
      <c r="B13" s="15" t="s">
        <v>203</v>
      </c>
      <c r="C13" s="16">
        <v>0</v>
      </c>
      <c r="D13" s="16">
        <v>0</v>
      </c>
      <c r="E13" s="183">
        <f t="shared" si="1"/>
        <v>0</v>
      </c>
      <c r="F13" s="18">
        <v>0</v>
      </c>
      <c r="G13" s="101"/>
    </row>
    <row r="14" spans="1:7" ht="23.25" customHeight="1" thickBot="1">
      <c r="A14" s="17" t="s">
        <v>140</v>
      </c>
      <c r="B14" s="15" t="s">
        <v>203</v>
      </c>
      <c r="C14" s="16">
        <v>0</v>
      </c>
      <c r="D14" s="16">
        <v>0</v>
      </c>
      <c r="E14" s="16">
        <f t="shared" si="1"/>
        <v>0</v>
      </c>
      <c r="F14" s="18">
        <v>0</v>
      </c>
      <c r="G14" s="101"/>
    </row>
    <row r="15" spans="1:7" ht="23.25" customHeight="1" thickBot="1">
      <c r="A15" s="17" t="s">
        <v>141</v>
      </c>
      <c r="B15" s="15" t="s">
        <v>203</v>
      </c>
      <c r="C15" s="18">
        <v>0</v>
      </c>
      <c r="D15" s="16">
        <v>0</v>
      </c>
      <c r="E15" s="183">
        <f t="shared" si="1"/>
        <v>0</v>
      </c>
      <c r="F15" s="204">
        <v>0</v>
      </c>
      <c r="G15" s="101"/>
    </row>
    <row r="16" spans="1:7" ht="23.25" customHeight="1">
      <c r="A16" s="306" t="s">
        <v>222</v>
      </c>
      <c r="B16" s="306" t="s">
        <v>203</v>
      </c>
      <c r="C16" s="308">
        <f>SUM(C4:C15)</f>
        <v>349920</v>
      </c>
      <c r="D16" s="308">
        <f>SUM(D4:D15)</f>
        <v>19683</v>
      </c>
      <c r="E16" s="308">
        <f>SUM(E4:E15)</f>
        <v>330237</v>
      </c>
      <c r="F16" s="308">
        <f>SUM(F4:F15)</f>
        <v>702</v>
      </c>
      <c r="G16" s="310">
        <f>(E16-F16)/E16</f>
        <v>0.9978742539448942</v>
      </c>
    </row>
    <row r="17" spans="1:7" ht="23.25" customHeight="1" thickBot="1">
      <c r="A17" s="307"/>
      <c r="B17" s="307"/>
      <c r="C17" s="309"/>
      <c r="D17" s="309"/>
      <c r="E17" s="309"/>
      <c r="F17" s="309"/>
      <c r="G17" s="31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01" t="s">
        <v>230</v>
      </c>
      <c r="C5" s="302"/>
      <c r="D5" s="302"/>
      <c r="E5" s="302"/>
      <c r="F5" s="302"/>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8.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03" t="s">
        <v>231</v>
      </c>
      <c r="D5" s="302"/>
      <c r="E5" s="302"/>
      <c r="F5" s="302"/>
      <c r="G5" s="302"/>
      <c r="H5" s="302"/>
      <c r="I5" s="304"/>
      <c r="J5" s="60"/>
      <c r="K5" s="303" t="s">
        <v>232</v>
      </c>
      <c r="L5" s="302"/>
      <c r="M5" s="302"/>
      <c r="N5" s="302"/>
      <c r="O5" s="302"/>
      <c r="P5" s="304"/>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ckatskee</cp:lastModifiedBy>
  <cp:lastPrinted>2008-05-14T20:26:50Z</cp:lastPrinted>
  <dcterms:created xsi:type="dcterms:W3CDTF">2006-03-02T20:08:25Z</dcterms:created>
  <dcterms:modified xsi:type="dcterms:W3CDTF">2009-08-21T16:26:12Z</dcterms:modified>
  <cp:category/>
  <cp:version/>
  <cp:contentType/>
  <cp:contentStatus/>
</cp:coreProperties>
</file>