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883" activeTab="3"/>
  </bookViews>
  <sheets>
    <sheet name="How To Use" sheetId="1" r:id="rId1"/>
    <sheet name="Annual Summary" sheetId="2" r:id="rId2"/>
    <sheet name="Monthly Summary" sheetId="3" r:id="rId3"/>
    <sheet name="2009 Detailed Incident Data" sheetId="4" r:id="rId4"/>
    <sheet name="2009 Retail Availability" sheetId="5" r:id="rId5"/>
    <sheet name="2009 TML Availability" sheetId="6" r:id="rId6"/>
    <sheet name="2009 MarkeTrak Availability" sheetId="7" r:id="rId7"/>
    <sheet name="SLA Exception Requests" sheetId="8" r:id="rId8"/>
    <sheet name="2008 Detailed Incident Data" sheetId="9" r:id="rId9"/>
    <sheet name="2008 Retail Availability" sheetId="10" r:id="rId10"/>
    <sheet name="2008 TML Availability" sheetId="11" r:id="rId11"/>
    <sheet name="2008 MarkeTrak Availability" sheetId="12" r:id="rId12"/>
    <sheet name="2007 Detailed Incident Data" sheetId="13" r:id="rId13"/>
    <sheet name="2007 Retail  Availability" sheetId="14" r:id="rId14"/>
    <sheet name="2007 MarkeTrak Availability" sheetId="15" state="hidden" r:id="rId15"/>
    <sheet name="2007 TML  Availability" sheetId="16" r:id="rId16"/>
    <sheet name="2007 MarkeTrak  Availability" sheetId="17" r:id="rId17"/>
    <sheet name="2006 Detailed Incident Data " sheetId="18" r:id="rId18"/>
    <sheet name="2006 Retail Availability" sheetId="19" r:id="rId19"/>
  </sheets>
  <definedNames>
    <definedName name="_xlnm._FilterDatabase" localSheetId="17" hidden="1">'2006 Detailed Incident Data '!$A$3:$U$40</definedName>
    <definedName name="_xlnm._FilterDatabase" localSheetId="12" hidden="1">'2007 Detailed Incident Data'!$A$3:$U$106</definedName>
    <definedName name="_xlnm._FilterDatabase" localSheetId="8" hidden="1">'2008 Detailed Incident Data'!$B$3:$U$116</definedName>
    <definedName name="_xlnm._FilterDatabase" localSheetId="3" hidden="1">'2009 Detailed Incident Data'!$B$3:$U$42</definedName>
    <definedName name="OLE_LINK1" localSheetId="0">'How To Use'!$B$62</definedName>
    <definedName name="OLE_LINK3" localSheetId="12">'2007 Detailed Incident Data'!#REF!</definedName>
    <definedName name="OLE_LINK3" localSheetId="8">'2008 Detailed Incident Data'!#REF!</definedName>
    <definedName name="OLE_LINK3" localSheetId="3">'2009 Detailed Incident Data'!#REF!</definedName>
  </definedNames>
  <calcPr fullCalcOnLoad="1"/>
</workbook>
</file>

<file path=xl/sharedStrings.xml><?xml version="1.0" encoding="utf-8"?>
<sst xmlns="http://schemas.openxmlformats.org/spreadsheetml/2006/main" count="4974" uniqueCount="1315">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</sst>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0.0%"/>
    <numFmt numFmtId="179" formatCode="0.0"/>
    <numFmt numFmtId="180" formatCode="_(* #,##0.0_);_(* \(#,##0.0\);_(* &quot;-&quot;??_);_(@_)"/>
    <numFmt numFmtId="181" formatCode="_(* #,##0_);_(* \(#,##0\);_(* &quot;-&quot;??_);_(@_)"/>
    <numFmt numFmtId="182" formatCode="0.000%"/>
    <numFmt numFmtId="183" formatCode="m/d/yyyy\ hh:mm\ AM/PM"/>
    <numFmt numFmtId="184" formatCode="[m]"/>
    <numFmt numFmtId="185" formatCode="ddd\ d\-mmm\-yy"/>
  </numFmts>
  <fonts count="65">
    <font>
      <sz val="10"/>
      <name val="Arial"/>
      <family val="0"/>
    </font>
    <font>
      <b/>
      <sz val="10"/>
      <name val="Arial"/>
      <family val="2"/>
    </font>
    <font>
      <u val="single"/>
      <sz val="10"/>
      <color indexed="12"/>
      <name val="Arial"/>
      <family val="2"/>
    </font>
    <font>
      <u val="single"/>
      <sz val="6"/>
      <color indexed="36"/>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style="medium"/>
      <right>
        <color indexed="63"/>
      </right>
      <top style="medium"/>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thin"/>
      <bottom>
        <color indexed="63"/>
      </bottom>
    </border>
    <border>
      <left style="thin"/>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color indexed="63"/>
      </left>
      <right>
        <color indexed="63"/>
      </right>
      <top style="thin"/>
      <bottom style="thin"/>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medium">
        <color indexed="8"/>
      </top>
      <bottom style="medium">
        <color indexed="8"/>
      </bottom>
    </border>
    <border>
      <left style="medium">
        <color indexed="8"/>
      </left>
      <right>
        <color indexed="63"/>
      </right>
      <top style="medium">
        <color indexed="8"/>
      </top>
      <bottom>
        <color indexed="63"/>
      </bottom>
    </border>
    <border>
      <left style="medium"/>
      <right style="medium"/>
      <top style="medium"/>
      <bottom>
        <color indexed="63"/>
      </bottom>
    </border>
    <border>
      <left style="medium"/>
      <right>
        <color indexed="63"/>
      </right>
      <top style="medium"/>
      <bottom style="medium">
        <color indexed="8"/>
      </bottom>
    </border>
    <border>
      <left>
        <color indexed="63"/>
      </left>
      <right>
        <color indexed="63"/>
      </right>
      <top style="medium"/>
      <bottom style="medium">
        <color indexed="8"/>
      </bottom>
    </border>
    <border>
      <left style="medium"/>
      <right>
        <color indexed="63"/>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color indexed="63"/>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color indexed="63"/>
      </left>
      <right style="medium"/>
      <top style="medium">
        <color indexed="8"/>
      </top>
      <bottom style="medium">
        <color indexed="8"/>
      </bottom>
    </border>
    <border>
      <left>
        <color indexed="63"/>
      </left>
      <right style="medium"/>
      <top style="medium"/>
      <bottom style="medium">
        <color indexed="8"/>
      </botto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color indexed="63"/>
      </right>
      <top>
        <color indexed="63"/>
      </top>
      <bottom style="medium">
        <color indexed="8"/>
      </bottom>
    </border>
    <border>
      <left>
        <color indexed="63"/>
      </left>
      <right>
        <color indexed="63"/>
      </right>
      <top style="medium">
        <color indexed="8"/>
      </top>
      <bottom>
        <color indexed="63"/>
      </bottom>
    </border>
    <border>
      <left style="medium"/>
      <right style="medium"/>
      <top style="medium">
        <color indexed="8"/>
      </top>
      <bottom>
        <color indexed="63"/>
      </bottom>
    </border>
    <border>
      <left style="medium"/>
      <right style="medium"/>
      <top style="medium">
        <color indexed="8"/>
      </top>
      <bottom style="medium"/>
    </border>
    <border>
      <left style="medium"/>
      <right>
        <color indexed="63"/>
      </right>
      <top style="medium">
        <color indexed="8"/>
      </top>
      <bottom style="medium"/>
    </border>
    <border>
      <left style="medium">
        <color indexed="8"/>
      </left>
      <right style="medium">
        <color indexed="8"/>
      </right>
      <top>
        <color indexed="63"/>
      </top>
      <bottom>
        <color indexed="63"/>
      </bottom>
    </border>
    <border>
      <left style="medium">
        <color indexed="8"/>
      </left>
      <right style="medium">
        <color indexed="8"/>
      </right>
      <top style="medium"/>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right style="medium"/>
      <top>
        <color indexed="63"/>
      </top>
      <bottom style="medium">
        <color indexed="8"/>
      </bottom>
    </border>
    <border>
      <left style="thin"/>
      <right>
        <color indexed="63"/>
      </right>
      <top style="thin"/>
      <bottom>
        <color indexed="63"/>
      </bottom>
    </border>
    <border>
      <left style="medium">
        <color indexed="8"/>
      </left>
      <right style="medium"/>
      <top style="medium"/>
      <bottom style="thin"/>
    </border>
    <border>
      <left style="medium"/>
      <right>
        <color indexed="63"/>
      </right>
      <top style="medium"/>
      <bottom style="mediu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5"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56">
    <xf numFmtId="0" fontId="0" fillId="0" borderId="0" xfId="0" applyAlignment="1">
      <alignment/>
    </xf>
    <xf numFmtId="0" fontId="4" fillId="33" borderId="10" xfId="57"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171" fontId="0" fillId="0" borderId="10" xfId="0" applyNumberFormat="1" applyFont="1" applyFill="1" applyBorder="1" applyAlignment="1">
      <alignment horizontal="center" wrapText="1"/>
    </xf>
    <xf numFmtId="171"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71"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71"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71"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60"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60"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60"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71"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 fillId="0" borderId="19"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7"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3"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3"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71" fontId="0" fillId="0" borderId="10" xfId="0" applyNumberFormat="1" applyBorder="1" applyAlignment="1">
      <alignment horizontal="center" wrapText="1"/>
    </xf>
    <xf numFmtId="0" fontId="0" fillId="0" borderId="10" xfId="0" applyBorder="1" applyAlignment="1">
      <alignment horizontal="center" wrapText="1"/>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171"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60" applyNumberFormat="1" applyFont="1" applyBorder="1" applyAlignment="1">
      <alignment wrapText="1"/>
    </xf>
    <xf numFmtId="9" fontId="9" fillId="0" borderId="51" xfId="60"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71"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60"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60"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60"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7" applyFont="1" applyFill="1" applyBorder="1" applyAlignment="1">
      <alignment horizontal="center" wrapText="1"/>
      <protection/>
    </xf>
    <xf numFmtId="14" fontId="0" fillId="0" borderId="10" xfId="57" applyNumberFormat="1" applyFont="1" applyFill="1" applyBorder="1" applyAlignment="1">
      <alignment horizontal="center" wrapText="1"/>
      <protection/>
    </xf>
    <xf numFmtId="0" fontId="0" fillId="37" borderId="10" xfId="57"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7"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60" applyNumberFormat="1" applyFont="1" applyBorder="1" applyAlignment="1">
      <alignment wrapText="1"/>
    </xf>
    <xf numFmtId="10" fontId="8" fillId="0" borderId="74" xfId="60" applyNumberFormat="1" applyFont="1" applyBorder="1" applyAlignment="1">
      <alignment wrapText="1"/>
    </xf>
    <xf numFmtId="10" fontId="8" fillId="0" borderId="12" xfId="60"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0" fontId="0" fillId="0" borderId="0" xfId="0" applyFont="1" applyAlignment="1">
      <alignment horizontal="center"/>
    </xf>
    <xf numFmtId="171" fontId="0" fillId="0" borderId="10" xfId="57"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71" fontId="0" fillId="37" borderId="10" xfId="57" applyNumberFormat="1" applyFont="1" applyFill="1" applyBorder="1" applyAlignment="1">
      <alignment horizontal="center" wrapText="1"/>
      <protection/>
    </xf>
    <xf numFmtId="183" fontId="0" fillId="0" borderId="10" xfId="0" applyNumberFormat="1" applyFont="1" applyBorder="1" applyAlignment="1">
      <alignment horizontal="center"/>
    </xf>
    <xf numFmtId="184" fontId="0" fillId="0" borderId="10" xfId="57" applyNumberFormat="1" applyFont="1" applyFill="1" applyBorder="1" applyAlignment="1">
      <alignment horizontal="center" wrapText="1"/>
      <protection/>
    </xf>
    <xf numFmtId="171" fontId="0" fillId="0" borderId="0" xfId="57" applyNumberFormat="1" applyFont="1" applyFill="1" applyBorder="1" applyAlignment="1">
      <alignment horizontal="center" wrapText="1"/>
      <protection/>
    </xf>
    <xf numFmtId="0" fontId="0" fillId="0" borderId="0" xfId="0" applyFont="1" applyBorder="1" applyAlignment="1">
      <alignment wrapText="1"/>
    </xf>
    <xf numFmtId="14" fontId="0" fillId="37" borderId="10" xfId="57"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7" applyNumberFormat="1" applyFont="1" applyFill="1" applyBorder="1" applyAlignment="1">
      <alignment horizontal="center" wrapText="1"/>
      <protection/>
    </xf>
    <xf numFmtId="0" fontId="0" fillId="0" borderId="10" xfId="57" applyNumberFormat="1" applyFont="1" applyFill="1" applyBorder="1" applyAlignment="1">
      <alignment horizontal="center" wrapText="1"/>
      <protection/>
    </xf>
    <xf numFmtId="9" fontId="9" fillId="0" borderId="83" xfId="0" applyNumberFormat="1" applyFont="1" applyBorder="1" applyAlignment="1">
      <alignment wrapText="1"/>
    </xf>
    <xf numFmtId="0" fontId="0" fillId="37" borderId="0" xfId="0" applyFont="1" applyFill="1" applyAlignment="1">
      <alignment horizontal="center" wrapText="1"/>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2"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3" xfId="0" applyFont="1" applyBorder="1" applyAlignment="1">
      <alignment horizontal="center"/>
    </xf>
    <xf numFmtId="0" fontId="0" fillId="0" borderId="33" xfId="0" applyBorder="1" applyAlignment="1">
      <alignment horizontal="center" vertical="center" wrapText="1"/>
    </xf>
    <xf numFmtId="0" fontId="0" fillId="0" borderId="42" xfId="0" applyBorder="1" applyAlignment="1">
      <alignment horizontal="center" vertical="center" wrapText="1"/>
    </xf>
    <xf numFmtId="3" fontId="8" fillId="0" borderId="64" xfId="0" applyNumberFormat="1" applyFont="1" applyBorder="1" applyAlignment="1">
      <alignment horizontal="right" wrapText="1"/>
    </xf>
    <xf numFmtId="3" fontId="8" fillId="0" borderId="94" xfId="0" applyNumberFormat="1" applyFont="1" applyBorder="1" applyAlignment="1">
      <alignment horizontal="right" wrapText="1"/>
    </xf>
    <xf numFmtId="3" fontId="8" fillId="0" borderId="95" xfId="0" applyNumberFormat="1" applyFont="1" applyBorder="1" applyAlignment="1">
      <alignment horizontal="right" wrapText="1"/>
    </xf>
    <xf numFmtId="10" fontId="8" fillId="0" borderId="95" xfId="0" applyNumberFormat="1" applyFont="1" applyBorder="1" applyAlignment="1">
      <alignment horizontal="right" wrapText="1"/>
    </xf>
    <xf numFmtId="10" fontId="8" fillId="0" borderId="94" xfId="0" applyNumberFormat="1" applyFont="1" applyBorder="1" applyAlignment="1">
      <alignment horizontal="right" wrapText="1"/>
    </xf>
    <xf numFmtId="0" fontId="7" fillId="0" borderId="0" xfId="0" applyFont="1" applyAlignment="1">
      <alignment horizontal="center"/>
    </xf>
    <xf numFmtId="3" fontId="8" fillId="0" borderId="82" xfId="0" applyNumberFormat="1" applyFont="1" applyBorder="1" applyAlignment="1">
      <alignment horizontal="right" wrapText="1"/>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10" fontId="8" fillId="0" borderId="64" xfId="0" applyNumberFormat="1" applyFont="1" applyBorder="1" applyAlignment="1">
      <alignment horizontal="right" wrapText="1"/>
    </xf>
    <xf numFmtId="0" fontId="7" fillId="0" borderId="0" xfId="0" applyFont="1" applyAlignment="1">
      <alignment horizontal="center"/>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9" fontId="8" fillId="0" borderId="64" xfId="0" applyNumberFormat="1" applyFont="1" applyBorder="1" applyAlignment="1">
      <alignment horizontal="right" wrapText="1"/>
    </xf>
    <xf numFmtId="9" fontId="8" fillId="0" borderId="94" xfId="0" applyNumberFormat="1" applyFont="1" applyBorder="1" applyAlignment="1">
      <alignment horizontal="right" wrapText="1"/>
    </xf>
    <xf numFmtId="10" fontId="8" fillId="0" borderId="82" xfId="60" applyNumberFormat="1" applyFont="1" applyBorder="1" applyAlignment="1">
      <alignment wrapText="1"/>
    </xf>
    <xf numFmtId="10" fontId="8" fillId="0" borderId="94" xfId="60" applyNumberFormat="1" applyFont="1" applyBorder="1" applyAlignment="1">
      <alignment wrapText="1"/>
    </xf>
    <xf numFmtId="10" fontId="8" fillId="0" borderId="64" xfId="60"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60" applyNumberFormat="1" applyFont="1" applyBorder="1" applyAlignment="1">
      <alignment wrapText="1"/>
    </xf>
    <xf numFmtId="10" fontId="8" fillId="0" borderId="14" xfId="60" applyNumberFormat="1" applyFont="1" applyBorder="1" applyAlignment="1">
      <alignment wrapText="1"/>
    </xf>
    <xf numFmtId="0" fontId="25" fillId="0" borderId="76" xfId="0" applyFont="1" applyBorder="1" applyAlignment="1">
      <alignment horizontal="center"/>
    </xf>
    <xf numFmtId="0" fontId="22" fillId="0" borderId="10" xfId="0" applyFont="1" applyFill="1" applyBorder="1" applyAlignment="1">
      <alignment horizontal="center"/>
    </xf>
    <xf numFmtId="3" fontId="0" fillId="0" borderId="0"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1">
      <selection activeCell="C11" sqref="C1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440</v>
      </c>
      <c r="C1" s="82"/>
    </row>
    <row r="2" spans="1:3" ht="12.75">
      <c r="A2" s="147"/>
      <c r="B2" s="156"/>
      <c r="C2" s="83"/>
    </row>
    <row r="3" spans="1:3" s="80" customFormat="1" ht="15">
      <c r="A3" s="148"/>
      <c r="B3" s="157" t="s">
        <v>441</v>
      </c>
      <c r="C3" s="84"/>
    </row>
    <row r="4" spans="1:3" s="80" customFormat="1" ht="15">
      <c r="A4" s="148"/>
      <c r="B4" s="157" t="s">
        <v>469</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470</v>
      </c>
      <c r="C8" s="85" t="s">
        <v>471</v>
      </c>
    </row>
    <row r="9" spans="1:3" s="80" customFormat="1" ht="18">
      <c r="A9" s="149"/>
      <c r="B9" s="158"/>
      <c r="C9" s="85"/>
    </row>
    <row r="10" spans="1:3" s="80" customFormat="1" ht="15">
      <c r="A10" s="150"/>
      <c r="B10" s="159" t="s">
        <v>452</v>
      </c>
      <c r="C10" s="86" t="s">
        <v>455</v>
      </c>
    </row>
    <row r="11" spans="1:3" s="80" customFormat="1" ht="15">
      <c r="A11" s="150"/>
      <c r="B11" s="159"/>
      <c r="C11" s="86" t="s">
        <v>453</v>
      </c>
    </row>
    <row r="12" spans="1:3" s="80" customFormat="1" ht="15">
      <c r="A12" s="150"/>
      <c r="B12" s="159"/>
      <c r="C12" s="86"/>
    </row>
    <row r="13" spans="1:3" s="80" customFormat="1" ht="15">
      <c r="A13" s="150"/>
      <c r="B13" s="159" t="s">
        <v>454</v>
      </c>
      <c r="C13" s="86" t="s">
        <v>456</v>
      </c>
    </row>
    <row r="14" spans="1:3" s="80" customFormat="1" ht="15">
      <c r="A14" s="150"/>
      <c r="B14" s="159"/>
      <c r="C14" s="86"/>
    </row>
    <row r="15" spans="1:3" s="80" customFormat="1" ht="15">
      <c r="A15" s="150"/>
      <c r="B15" s="159" t="s">
        <v>458</v>
      </c>
      <c r="C15" s="86" t="s">
        <v>459</v>
      </c>
    </row>
    <row r="16" spans="1:3" s="80" customFormat="1" ht="15">
      <c r="A16" s="148"/>
      <c r="B16" s="157"/>
      <c r="C16" s="84"/>
    </row>
    <row r="17" spans="1:3" s="80" customFormat="1" ht="15">
      <c r="A17" s="148"/>
      <c r="B17" s="157" t="s">
        <v>472</v>
      </c>
      <c r="C17" s="84" t="s">
        <v>476</v>
      </c>
    </row>
    <row r="18" spans="1:3" s="80" customFormat="1" ht="15">
      <c r="A18" s="148"/>
      <c r="B18" s="157"/>
      <c r="C18" s="84"/>
    </row>
    <row r="19" spans="1:3" s="80" customFormat="1" ht="15">
      <c r="A19" s="148"/>
      <c r="B19" s="157" t="s">
        <v>473</v>
      </c>
      <c r="C19" s="84" t="s">
        <v>477</v>
      </c>
    </row>
    <row r="20" spans="1:3" s="80" customFormat="1" ht="15">
      <c r="A20" s="148"/>
      <c r="B20" s="157"/>
      <c r="C20" s="84"/>
    </row>
    <row r="21" spans="1:3" s="80" customFormat="1" ht="15">
      <c r="A21" s="148"/>
      <c r="B21" s="157" t="s">
        <v>474</v>
      </c>
      <c r="C21" s="84" t="s">
        <v>669</v>
      </c>
    </row>
    <row r="22" spans="1:3" s="80" customFormat="1" ht="15">
      <c r="A22" s="148"/>
      <c r="B22" s="157"/>
      <c r="C22" s="84"/>
    </row>
    <row r="23" spans="1:3" s="80" customFormat="1" ht="15">
      <c r="A23" s="148"/>
      <c r="B23" s="157" t="s">
        <v>475</v>
      </c>
      <c r="C23" s="84" t="s">
        <v>670</v>
      </c>
    </row>
    <row r="24" spans="1:3" s="80" customFormat="1" ht="15">
      <c r="A24" s="148"/>
      <c r="B24" s="157"/>
      <c r="C24" s="84"/>
    </row>
    <row r="25" spans="1:3" s="80" customFormat="1" ht="15.75">
      <c r="A25" s="151"/>
      <c r="B25" s="160" t="s">
        <v>479</v>
      </c>
      <c r="C25" s="84"/>
    </row>
    <row r="26" spans="1:3" s="80" customFormat="1" ht="15">
      <c r="A26" s="148"/>
      <c r="B26" s="157"/>
      <c r="C26" s="84"/>
    </row>
    <row r="27" spans="1:3" s="80" customFormat="1" ht="15">
      <c r="A27" s="148"/>
      <c r="B27" s="157" t="s">
        <v>480</v>
      </c>
      <c r="C27" s="84" t="s">
        <v>481</v>
      </c>
    </row>
    <row r="28" spans="1:3" s="80" customFormat="1" ht="15">
      <c r="A28" s="148"/>
      <c r="B28" s="157"/>
      <c r="C28" s="84"/>
    </row>
    <row r="29" spans="1:3" s="80" customFormat="1" ht="15">
      <c r="A29" s="148"/>
      <c r="B29" s="157" t="s">
        <v>636</v>
      </c>
      <c r="C29" s="84" t="s">
        <v>647</v>
      </c>
    </row>
    <row r="30" spans="1:3" s="80" customFormat="1" ht="15">
      <c r="A30" s="148"/>
      <c r="B30" s="157"/>
      <c r="C30" s="84"/>
    </row>
    <row r="31" spans="1:3" s="80" customFormat="1" ht="15">
      <c r="A31" s="148"/>
      <c r="B31" s="157" t="s">
        <v>482</v>
      </c>
      <c r="C31" s="86" t="s">
        <v>602</v>
      </c>
    </row>
    <row r="32" spans="1:3" s="80" customFormat="1" ht="15">
      <c r="A32" s="148"/>
      <c r="B32" s="157"/>
      <c r="C32" s="86"/>
    </row>
    <row r="33" spans="1:3" s="80" customFormat="1" ht="15">
      <c r="A33" s="148"/>
      <c r="B33" s="157" t="s">
        <v>483</v>
      </c>
      <c r="C33" s="86" t="s">
        <v>484</v>
      </c>
    </row>
    <row r="34" spans="1:3" s="80" customFormat="1" ht="15">
      <c r="A34" s="148"/>
      <c r="B34" s="157"/>
      <c r="C34" s="86"/>
    </row>
    <row r="35" spans="1:3" s="80" customFormat="1" ht="15">
      <c r="A35" s="148"/>
      <c r="B35" s="157"/>
      <c r="C35" s="86"/>
    </row>
    <row r="36" spans="1:3" s="80" customFormat="1" ht="15.75">
      <c r="A36" s="151"/>
      <c r="B36" s="160" t="s">
        <v>672</v>
      </c>
      <c r="C36" s="84"/>
    </row>
    <row r="37" spans="1:3" s="80" customFormat="1" ht="15">
      <c r="A37" s="152"/>
      <c r="B37" s="161" t="s">
        <v>761</v>
      </c>
      <c r="C37" s="84" t="s">
        <v>790</v>
      </c>
    </row>
    <row r="38" spans="1:3" s="80" customFormat="1" ht="15">
      <c r="A38" s="148"/>
      <c r="B38" s="157"/>
      <c r="C38" s="84"/>
    </row>
    <row r="39" spans="1:3" s="80" customFormat="1" ht="15">
      <c r="A39" s="148"/>
      <c r="B39" s="157"/>
      <c r="C39" s="84"/>
    </row>
    <row r="40" spans="1:3" s="80" customFormat="1" ht="18">
      <c r="A40" s="149"/>
      <c r="B40" s="158" t="s">
        <v>478</v>
      </c>
      <c r="C40" s="84"/>
    </row>
    <row r="41" spans="1:3" s="80" customFormat="1" ht="15">
      <c r="A41" s="148"/>
      <c r="B41" s="157"/>
      <c r="C41" s="84"/>
    </row>
    <row r="42" spans="1:5" s="80" customFormat="1" ht="15.75">
      <c r="A42" s="154"/>
      <c r="B42" s="162" t="s">
        <v>442</v>
      </c>
      <c r="C42" s="87" t="s">
        <v>443</v>
      </c>
      <c r="D42" s="81"/>
      <c r="E42" s="81"/>
    </row>
    <row r="43" spans="1:3" s="80" customFormat="1" ht="15">
      <c r="A43" s="148"/>
      <c r="B43" s="163"/>
      <c r="C43" s="88"/>
    </row>
    <row r="44" spans="1:3" s="80" customFormat="1" ht="15">
      <c r="A44" s="148"/>
      <c r="B44" s="163" t="s">
        <v>642</v>
      </c>
      <c r="C44" s="88" t="s">
        <v>462</v>
      </c>
    </row>
    <row r="45" spans="1:3" s="80" customFormat="1" ht="15">
      <c r="A45" s="148"/>
      <c r="B45" s="163" t="s">
        <v>621</v>
      </c>
      <c r="C45" s="88" t="s">
        <v>463</v>
      </c>
    </row>
    <row r="46" spans="1:3" s="80" customFormat="1" ht="15">
      <c r="A46" s="148"/>
      <c r="B46" s="163" t="s">
        <v>622</v>
      </c>
      <c r="C46" s="88" t="s">
        <v>464</v>
      </c>
    </row>
    <row r="47" spans="1:3" s="80" customFormat="1" ht="15">
      <c r="A47" s="148"/>
      <c r="B47" s="163" t="s">
        <v>623</v>
      </c>
      <c r="C47" s="88" t="s">
        <v>466</v>
      </c>
    </row>
    <row r="48" spans="1:3" s="80" customFormat="1" ht="15">
      <c r="A48" s="148"/>
      <c r="B48" s="163" t="s">
        <v>336</v>
      </c>
      <c r="C48" s="88" t="s">
        <v>444</v>
      </c>
    </row>
    <row r="49" spans="1:3" s="80" customFormat="1" ht="15">
      <c r="A49" s="148"/>
      <c r="B49" s="163" t="s">
        <v>624</v>
      </c>
      <c r="C49" s="88" t="s">
        <v>467</v>
      </c>
    </row>
    <row r="50" spans="1:3" s="80" customFormat="1" ht="15">
      <c r="A50" s="148"/>
      <c r="B50" s="163" t="s">
        <v>671</v>
      </c>
      <c r="C50" s="88" t="s">
        <v>468</v>
      </c>
    </row>
    <row r="51" spans="1:3" s="80" customFormat="1" ht="15">
      <c r="A51" s="148"/>
      <c r="B51" s="163" t="s">
        <v>653</v>
      </c>
      <c r="C51" s="88" t="s">
        <v>791</v>
      </c>
    </row>
    <row r="52" spans="1:3" s="80" customFormat="1" ht="15">
      <c r="A52" s="148"/>
      <c r="B52" s="163" t="s">
        <v>651</v>
      </c>
      <c r="C52" s="88" t="s">
        <v>956</v>
      </c>
    </row>
    <row r="53" spans="1:3" s="80" customFormat="1" ht="15">
      <c r="A53" s="148"/>
      <c r="B53" s="163" t="s">
        <v>643</v>
      </c>
      <c r="C53" s="88" t="s">
        <v>445</v>
      </c>
    </row>
    <row r="54" spans="1:3" s="80" customFormat="1" ht="15">
      <c r="A54" s="148"/>
      <c r="B54" s="163" t="s">
        <v>333</v>
      </c>
      <c r="C54" s="88" t="s">
        <v>446</v>
      </c>
    </row>
    <row r="55" spans="1:3" s="80" customFormat="1" ht="15">
      <c r="A55" s="148"/>
      <c r="B55" s="163" t="s">
        <v>334</v>
      </c>
      <c r="C55" s="88" t="s">
        <v>447</v>
      </c>
    </row>
    <row r="56" spans="1:3" s="80" customFormat="1" ht="15">
      <c r="A56" s="148"/>
      <c r="B56" s="163" t="s">
        <v>337</v>
      </c>
      <c r="C56" s="88" t="s">
        <v>448</v>
      </c>
    </row>
    <row r="57" spans="1:3" s="80" customFormat="1" ht="15">
      <c r="A57" s="148"/>
      <c r="B57" s="163" t="s">
        <v>349</v>
      </c>
      <c r="C57" s="88" t="s">
        <v>449</v>
      </c>
    </row>
    <row r="58" spans="1:3" s="80" customFormat="1" ht="15">
      <c r="A58" s="148"/>
      <c r="B58" s="163" t="s">
        <v>339</v>
      </c>
      <c r="C58" s="88" t="s">
        <v>450</v>
      </c>
    </row>
    <row r="59" spans="1:3" s="80" customFormat="1" ht="15">
      <c r="A59" s="148"/>
      <c r="B59" s="163" t="s">
        <v>340</v>
      </c>
      <c r="C59" s="88" t="s">
        <v>451</v>
      </c>
    </row>
    <row r="60" spans="1:3" s="80" customFormat="1" ht="15">
      <c r="A60" s="148"/>
      <c r="B60" s="163" t="s">
        <v>341</v>
      </c>
      <c r="C60" s="88" t="s">
        <v>460</v>
      </c>
    </row>
    <row r="61" spans="1:3" s="80" customFormat="1" ht="15">
      <c r="A61" s="148"/>
      <c r="B61" s="163" t="s">
        <v>348</v>
      </c>
      <c r="C61" s="88" t="s">
        <v>461</v>
      </c>
    </row>
    <row r="62" spans="1:3" s="80" customFormat="1" ht="15">
      <c r="A62" s="148"/>
      <c r="B62" s="164" t="s">
        <v>486</v>
      </c>
      <c r="C62" s="89" t="s">
        <v>487</v>
      </c>
    </row>
    <row r="63" spans="1:3" s="80" customFormat="1" ht="15">
      <c r="A63" s="148"/>
      <c r="B63" s="163" t="s">
        <v>1284</v>
      </c>
      <c r="C63" s="88" t="s">
        <v>488</v>
      </c>
    </row>
    <row r="64" spans="1:3" s="80" customFormat="1" ht="15">
      <c r="A64" s="148"/>
      <c r="B64" s="163" t="s">
        <v>1285</v>
      </c>
      <c r="C64" s="88" t="s">
        <v>481</v>
      </c>
    </row>
    <row r="65" spans="1:3" s="80" customFormat="1" ht="15">
      <c r="A65" s="148"/>
      <c r="B65" s="163" t="s">
        <v>489</v>
      </c>
      <c r="C65" s="88" t="s">
        <v>490</v>
      </c>
    </row>
    <row r="66" spans="1:3" s="80" customFormat="1" ht="15">
      <c r="A66" s="148"/>
      <c r="B66" s="163" t="s">
        <v>58</v>
      </c>
      <c r="C66" s="88" t="s">
        <v>491</v>
      </c>
    </row>
    <row r="67" spans="1:3" ht="15">
      <c r="A67" s="148"/>
      <c r="B67" s="163" t="s">
        <v>492</v>
      </c>
      <c r="C67" s="88" t="s">
        <v>560</v>
      </c>
    </row>
    <row r="68" spans="1:3" ht="15">
      <c r="A68" s="148"/>
      <c r="B68" s="163" t="s">
        <v>561</v>
      </c>
      <c r="C68" s="88" t="s">
        <v>562</v>
      </c>
    </row>
    <row r="69" spans="1:3" ht="15">
      <c r="A69" s="148"/>
      <c r="B69" s="163" t="s">
        <v>563</v>
      </c>
      <c r="C69" s="88" t="s">
        <v>564</v>
      </c>
    </row>
    <row r="70" spans="1:3" ht="15">
      <c r="A70" s="148"/>
      <c r="B70" s="163" t="s">
        <v>565</v>
      </c>
      <c r="C70" s="88"/>
    </row>
    <row r="71" spans="1:3" ht="15">
      <c r="A71" s="148"/>
      <c r="B71" s="163" t="s">
        <v>566</v>
      </c>
      <c r="C71" s="88"/>
    </row>
    <row r="72" spans="1:3" ht="15">
      <c r="A72" s="148"/>
      <c r="B72" s="163" t="s">
        <v>567</v>
      </c>
      <c r="C72" s="88"/>
    </row>
    <row r="73" spans="1:3" ht="15">
      <c r="A73" s="148"/>
      <c r="B73" s="163" t="s">
        <v>568</v>
      </c>
      <c r="C73" s="88"/>
    </row>
    <row r="74" spans="1:3" ht="15">
      <c r="A74" s="148"/>
      <c r="B74" s="163" t="s">
        <v>569</v>
      </c>
      <c r="C74" s="88"/>
    </row>
    <row r="75" spans="1:3" ht="15">
      <c r="A75" s="148"/>
      <c r="B75" s="163" t="s">
        <v>407</v>
      </c>
      <c r="C75" s="88" t="s">
        <v>85</v>
      </c>
    </row>
    <row r="76" spans="1:3" ht="15">
      <c r="A76" s="148"/>
      <c r="B76" s="163" t="s">
        <v>410</v>
      </c>
      <c r="C76" s="88" t="s">
        <v>86</v>
      </c>
    </row>
    <row r="77" spans="1:3" ht="15">
      <c r="A77" s="148"/>
      <c r="B77" s="163" t="s">
        <v>88</v>
      </c>
      <c r="C77" s="88" t="s">
        <v>89</v>
      </c>
    </row>
    <row r="78" spans="1:3" ht="15">
      <c r="A78" s="148"/>
      <c r="B78" s="163" t="s">
        <v>1261</v>
      </c>
      <c r="C78" s="88" t="s">
        <v>570</v>
      </c>
    </row>
    <row r="79" spans="1:3" ht="15">
      <c r="A79" s="148"/>
      <c r="B79" s="163" t="s">
        <v>409</v>
      </c>
      <c r="C79" s="88" t="s">
        <v>87</v>
      </c>
    </row>
    <row r="80" spans="1:3" ht="15">
      <c r="A80" s="148"/>
      <c r="B80" s="163" t="s">
        <v>1260</v>
      </c>
      <c r="C80" s="88" t="s">
        <v>90</v>
      </c>
    </row>
    <row r="81" spans="1:3" ht="15">
      <c r="A81" s="148"/>
      <c r="B81" s="163" t="s">
        <v>573</v>
      </c>
      <c r="C81" s="88" t="s">
        <v>574</v>
      </c>
    </row>
    <row r="82" spans="1:3" ht="15">
      <c r="A82" s="148"/>
      <c r="B82" s="163" t="s">
        <v>1184</v>
      </c>
      <c r="C82" s="88" t="s">
        <v>601</v>
      </c>
    </row>
    <row r="83" spans="1:3" ht="15">
      <c r="A83" s="148"/>
      <c r="B83" s="163" t="s">
        <v>406</v>
      </c>
      <c r="C83" s="88" t="s">
        <v>91</v>
      </c>
    </row>
    <row r="84" spans="1:3" ht="15">
      <c r="A84" s="148"/>
      <c r="B84" s="292" t="s">
        <v>408</v>
      </c>
      <c r="C84" s="270" t="s">
        <v>92</v>
      </c>
    </row>
    <row r="85" spans="1:3" ht="15">
      <c r="A85" s="148"/>
      <c r="B85" s="163" t="s">
        <v>405</v>
      </c>
      <c r="C85" s="88" t="s">
        <v>103</v>
      </c>
    </row>
    <row r="86" spans="1:3" ht="15">
      <c r="A86" s="148"/>
      <c r="B86" s="163" t="s">
        <v>571</v>
      </c>
      <c r="C86" s="88" t="s">
        <v>572</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6"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32" t="s">
        <v>1144</v>
      </c>
      <c r="B1" s="332"/>
      <c r="C1" s="332"/>
      <c r="D1" s="332"/>
      <c r="E1" s="332"/>
      <c r="F1" s="332"/>
      <c r="G1" s="332"/>
      <c r="H1" s="332"/>
      <c r="I1" s="332"/>
      <c r="J1" s="332"/>
      <c r="K1" s="332"/>
      <c r="L1" s="332"/>
    </row>
    <row r="2" ht="23.25" customHeight="1" thickBot="1">
      <c r="A2" s="145" t="s">
        <v>786</v>
      </c>
    </row>
    <row r="3" spans="1:12" ht="33" thickBot="1">
      <c r="A3" s="42" t="s">
        <v>1276</v>
      </c>
      <c r="B3" s="42" t="s">
        <v>1277</v>
      </c>
      <c r="C3" s="42" t="s">
        <v>1259</v>
      </c>
      <c r="D3" s="42" t="s">
        <v>1260</v>
      </c>
      <c r="E3" s="42" t="s">
        <v>1261</v>
      </c>
      <c r="F3" s="221" t="s">
        <v>1262</v>
      </c>
      <c r="G3" s="263" t="s">
        <v>405</v>
      </c>
      <c r="H3" s="245" t="s">
        <v>406</v>
      </c>
      <c r="I3" s="245" t="s">
        <v>407</v>
      </c>
      <c r="J3" s="245" t="s">
        <v>408</v>
      </c>
      <c r="K3" s="223" t="s">
        <v>409</v>
      </c>
      <c r="L3" s="223" t="s">
        <v>410</v>
      </c>
    </row>
    <row r="4" spans="1:12" ht="23.25" customHeight="1" thickBot="1">
      <c r="A4" s="34" t="s">
        <v>1264</v>
      </c>
      <c r="B4" s="34" t="s">
        <v>1265</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1266</v>
      </c>
      <c r="B5" s="211" t="s">
        <v>1265</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1267</v>
      </c>
      <c r="B6" s="34" t="s">
        <v>1265</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1268</v>
      </c>
      <c r="B7" s="34" t="s">
        <v>1265</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1269</v>
      </c>
      <c r="B8" s="34" t="s">
        <v>1265</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1270</v>
      </c>
      <c r="B9" s="34" t="s">
        <v>1265</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1271</v>
      </c>
      <c r="B10" s="34" t="s">
        <v>1265</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1272</v>
      </c>
      <c r="B11" s="34" t="s">
        <v>1265</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1273</v>
      </c>
      <c r="B12" s="34" t="s">
        <v>1265</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1274</v>
      </c>
      <c r="B13" s="37" t="s">
        <v>1265</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36</v>
      </c>
      <c r="B14" s="37" t="s">
        <v>1265</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37</v>
      </c>
      <c r="B15" s="37" t="s">
        <v>1265</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334" t="s">
        <v>1147</v>
      </c>
      <c r="B16" s="334" t="s">
        <v>1265</v>
      </c>
      <c r="C16" s="40">
        <f>SUM(C4:C15)</f>
        <v>527040</v>
      </c>
      <c r="D16" s="336">
        <f>SUM(D4:D15)</f>
        <v>21942</v>
      </c>
      <c r="E16" s="338">
        <f>C16-D16</f>
        <v>505098</v>
      </c>
      <c r="F16" s="333">
        <f>SUM(F4:F15)</f>
        <v>2670</v>
      </c>
      <c r="G16" s="340">
        <f>(E16-F16)/E16</f>
        <v>0.9947138971051163</v>
      </c>
      <c r="H16" s="327">
        <f>SUM(H4:H15)</f>
        <v>4320</v>
      </c>
      <c r="I16" s="329">
        <f>SUM(I4:I15)</f>
        <v>2520</v>
      </c>
      <c r="J16" s="329"/>
      <c r="K16" s="330">
        <f>(C16-D16)/C16</f>
        <v>0.9583674863387979</v>
      </c>
    </row>
    <row r="17" spans="1:12" ht="23.25" customHeight="1" thickBot="1">
      <c r="A17" s="335"/>
      <c r="B17" s="335"/>
      <c r="C17" s="41" t="s">
        <v>245</v>
      </c>
      <c r="D17" s="337"/>
      <c r="E17" s="339"/>
      <c r="F17" s="328"/>
      <c r="G17" s="331"/>
      <c r="H17" s="328"/>
      <c r="I17" s="328"/>
      <c r="J17" s="328"/>
      <c r="K17" s="331"/>
      <c r="L17" s="294">
        <f>(C16-D16-F16-I16)/C16</f>
        <v>0.9485200364298725</v>
      </c>
    </row>
  </sheetData>
  <sheetProtection/>
  <mergeCells count="11">
    <mergeCell ref="J16:J17"/>
    <mergeCell ref="K16:K17"/>
    <mergeCell ref="A1:L1"/>
    <mergeCell ref="F16:F17"/>
    <mergeCell ref="A16:A17"/>
    <mergeCell ref="B16:B17"/>
    <mergeCell ref="D16:D17"/>
    <mergeCell ref="E16:E17"/>
    <mergeCell ref="G16:G17"/>
    <mergeCell ref="H16:H17"/>
    <mergeCell ref="I16:I17"/>
  </mergeCells>
  <printOptions/>
  <pageMargins left="0.75" right="0.75" top="1" bottom="1" header="0.5" footer="0.5"/>
  <pageSetup fitToHeight="1" fitToWidth="1" horizontalDpi="600" verticalDpi="600" orientation="landscape" scale="64"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32" t="s">
        <v>1146</v>
      </c>
      <c r="B1" s="332"/>
      <c r="C1" s="332"/>
      <c r="D1" s="332"/>
      <c r="E1" s="332"/>
      <c r="F1" s="332"/>
      <c r="G1" s="332"/>
      <c r="H1" s="332"/>
      <c r="I1" s="332"/>
      <c r="J1" s="332"/>
      <c r="K1" s="332"/>
      <c r="L1" s="332"/>
    </row>
    <row r="2" ht="23.25" customHeight="1" thickBot="1">
      <c r="A2" s="145" t="s">
        <v>789</v>
      </c>
    </row>
    <row r="3" spans="1:12" ht="33" thickBot="1">
      <c r="A3" s="249" t="s">
        <v>1276</v>
      </c>
      <c r="B3" s="250" t="s">
        <v>1277</v>
      </c>
      <c r="C3" s="250" t="s">
        <v>1259</v>
      </c>
      <c r="D3" s="250" t="s">
        <v>1260</v>
      </c>
      <c r="E3" s="251" t="s">
        <v>1261</v>
      </c>
      <c r="F3" s="253" t="s">
        <v>1262</v>
      </c>
      <c r="G3" s="222" t="s">
        <v>405</v>
      </c>
      <c r="H3" s="245" t="s">
        <v>406</v>
      </c>
      <c r="I3" s="245" t="s">
        <v>407</v>
      </c>
      <c r="J3" s="245" t="s">
        <v>408</v>
      </c>
      <c r="K3" s="177" t="s">
        <v>409</v>
      </c>
      <c r="L3" s="177" t="s">
        <v>410</v>
      </c>
    </row>
    <row r="4" spans="1:12" ht="23.25" customHeight="1" thickBot="1">
      <c r="A4" s="247" t="s">
        <v>1264</v>
      </c>
      <c r="B4" s="247" t="s">
        <v>801</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1266</v>
      </c>
      <c r="B5" s="34" t="s">
        <v>801</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1267</v>
      </c>
      <c r="B6" s="34" t="s">
        <v>801</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1268</v>
      </c>
      <c r="B7" s="34" t="s">
        <v>801</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1269</v>
      </c>
      <c r="B8" s="34" t="s">
        <v>801</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1270</v>
      </c>
      <c r="B9" s="34" t="s">
        <v>801</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1271</v>
      </c>
      <c r="B10" s="34" t="s">
        <v>801</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1272</v>
      </c>
      <c r="B11" s="34" t="s">
        <v>801</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1273</v>
      </c>
      <c r="B12" s="34" t="s">
        <v>801</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1274</v>
      </c>
      <c r="B13" s="34" t="s">
        <v>801</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36</v>
      </c>
      <c r="B14" s="34" t="s">
        <v>801</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37</v>
      </c>
      <c r="B15" s="34" t="s">
        <v>801</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334" t="s">
        <v>1147</v>
      </c>
      <c r="B16" s="334" t="s">
        <v>801</v>
      </c>
      <c r="C16" s="40">
        <f>SUM(C4:C15)</f>
        <v>527040</v>
      </c>
      <c r="D16" s="336">
        <f>SUM(D4:D15)</f>
        <v>19382</v>
      </c>
      <c r="E16" s="338">
        <f>C16-D16</f>
        <v>507658</v>
      </c>
      <c r="F16" s="327">
        <f>SUM(F4:F15)</f>
        <v>2375</v>
      </c>
      <c r="G16" s="340">
        <f>(E16-F16)/E16</f>
        <v>0.9953216535541645</v>
      </c>
      <c r="H16" s="327">
        <f>SUM(H4:H15)</f>
        <v>4320</v>
      </c>
      <c r="I16" s="327">
        <f>SUM(I4:I15)</f>
        <v>2520</v>
      </c>
      <c r="J16" s="327"/>
      <c r="K16" s="340">
        <f>(C16-D16)/C16</f>
        <v>0.963224802671524</v>
      </c>
    </row>
    <row r="17" spans="1:12" ht="23.25" customHeight="1" thickBot="1">
      <c r="A17" s="335"/>
      <c r="B17" s="335"/>
      <c r="C17" s="41" t="s">
        <v>245</v>
      </c>
      <c r="D17" s="337"/>
      <c r="E17" s="339"/>
      <c r="F17" s="328"/>
      <c r="G17" s="331"/>
      <c r="H17" s="328"/>
      <c r="I17" s="328"/>
      <c r="J17" s="328"/>
      <c r="K17" s="331"/>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G16:G17"/>
    <mergeCell ref="H16:H17"/>
    <mergeCell ref="I16:I17"/>
    <mergeCell ref="J16:J17"/>
    <mergeCell ref="K16:K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6"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41" t="s">
        <v>1145</v>
      </c>
      <c r="B1" s="332"/>
      <c r="C1" s="332"/>
      <c r="D1" s="332"/>
      <c r="E1" s="332"/>
      <c r="F1" s="332"/>
      <c r="G1" s="332"/>
      <c r="H1" s="332"/>
      <c r="I1" s="332"/>
      <c r="J1" s="332"/>
      <c r="K1" s="332"/>
      <c r="L1" s="332"/>
    </row>
    <row r="2" ht="23.25" customHeight="1" thickBot="1">
      <c r="A2" s="145" t="s">
        <v>788</v>
      </c>
    </row>
    <row r="3" spans="1:12" ht="33" thickBot="1">
      <c r="A3" s="249" t="s">
        <v>1276</v>
      </c>
      <c r="B3" s="250" t="s">
        <v>1277</v>
      </c>
      <c r="C3" s="250" t="s">
        <v>1259</v>
      </c>
      <c r="D3" s="250" t="s">
        <v>1260</v>
      </c>
      <c r="E3" s="251" t="s">
        <v>1261</v>
      </c>
      <c r="F3" s="253" t="s">
        <v>1262</v>
      </c>
      <c r="G3" s="222" t="s">
        <v>405</v>
      </c>
      <c r="H3" s="245" t="s">
        <v>406</v>
      </c>
      <c r="I3" s="245" t="s">
        <v>407</v>
      </c>
      <c r="J3" s="245" t="s">
        <v>408</v>
      </c>
      <c r="K3" s="177" t="s">
        <v>409</v>
      </c>
      <c r="L3" s="177" t="s">
        <v>410</v>
      </c>
    </row>
    <row r="4" spans="1:13" ht="23.25" customHeight="1" thickBot="1">
      <c r="A4" s="34" t="s">
        <v>1264</v>
      </c>
      <c r="B4" s="34" t="s">
        <v>800</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1266</v>
      </c>
      <c r="B5" s="34" t="s">
        <v>800</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1267</v>
      </c>
      <c r="B6" s="34" t="s">
        <v>800</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1268</v>
      </c>
      <c r="B7" s="34" t="s">
        <v>800</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1269</v>
      </c>
      <c r="B8" s="34" t="s">
        <v>800</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1270</v>
      </c>
      <c r="B9" s="34" t="s">
        <v>800</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1271</v>
      </c>
      <c r="B10" s="34" t="s">
        <v>800</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1272</v>
      </c>
      <c r="B11" s="34" t="s">
        <v>800</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1273</v>
      </c>
      <c r="B12" s="34" t="s">
        <v>800</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1274</v>
      </c>
      <c r="B13" s="34" t="s">
        <v>800</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36</v>
      </c>
      <c r="B14" s="34" t="s">
        <v>800</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37</v>
      </c>
      <c r="B15" s="34" t="s">
        <v>800</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334" t="s">
        <v>1147</v>
      </c>
      <c r="B16" s="334" t="s">
        <v>800</v>
      </c>
      <c r="C16" s="40">
        <f>SUM(C4:C15)</f>
        <v>188640</v>
      </c>
      <c r="D16" s="336">
        <f>SUM(D4:D15)</f>
        <v>0</v>
      </c>
      <c r="E16" s="336">
        <f>C16-D16</f>
        <v>188640</v>
      </c>
      <c r="F16" s="342">
        <f>SUM(F4:F15)</f>
        <v>1602</v>
      </c>
      <c r="G16" s="340">
        <f>(E16-F16)/E16</f>
        <v>0.9915076335877863</v>
      </c>
      <c r="H16" s="327">
        <f>SUM(H4:H15)</f>
        <v>0</v>
      </c>
      <c r="I16" s="327">
        <f>SUM(I4:I15)</f>
        <v>0</v>
      </c>
      <c r="J16" s="327"/>
      <c r="K16" s="344">
        <f>(C16-D16)/C16</f>
        <v>1</v>
      </c>
    </row>
    <row r="17" spans="1:12" ht="23.25" customHeight="1" thickBot="1">
      <c r="A17" s="335"/>
      <c r="B17" s="335"/>
      <c r="C17" s="41" t="s">
        <v>245</v>
      </c>
      <c r="D17" s="337"/>
      <c r="E17" s="337"/>
      <c r="F17" s="343"/>
      <c r="G17" s="331"/>
      <c r="H17" s="328"/>
      <c r="I17" s="328"/>
      <c r="J17" s="328"/>
      <c r="K17" s="345"/>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K16:K17"/>
    <mergeCell ref="G16:G17"/>
    <mergeCell ref="J16:J17"/>
    <mergeCell ref="H16:H17"/>
    <mergeCell ref="I16:I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13.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437</v>
      </c>
      <c r="C1" s="6"/>
      <c r="J1" s="7"/>
      <c r="K1" s="7"/>
      <c r="L1" s="7"/>
      <c r="M1" s="4"/>
      <c r="O1" s="4"/>
      <c r="P1" s="118"/>
      <c r="Q1" s="7"/>
      <c r="S1" s="11"/>
    </row>
    <row r="2" spans="1:19" s="3" customFormat="1" ht="18">
      <c r="A2" s="110"/>
      <c r="B2" s="5" t="s">
        <v>1113</v>
      </c>
      <c r="C2" s="5"/>
      <c r="J2" s="7"/>
      <c r="K2" s="7"/>
      <c r="L2" s="7"/>
      <c r="M2" s="4"/>
      <c r="O2" s="4"/>
      <c r="P2" s="118"/>
      <c r="Q2" s="8"/>
      <c r="R2" s="4"/>
      <c r="S2" s="11"/>
    </row>
    <row r="3" spans="1:21" s="4" customFormat="1" ht="25.5">
      <c r="A3" s="109"/>
      <c r="B3" s="1" t="s">
        <v>1276</v>
      </c>
      <c r="C3" s="1" t="s">
        <v>1149</v>
      </c>
      <c r="D3" s="1" t="s">
        <v>1150</v>
      </c>
      <c r="E3" s="1" t="s">
        <v>354</v>
      </c>
      <c r="F3" s="1" t="s">
        <v>1153</v>
      </c>
      <c r="G3" s="1" t="s">
        <v>1154</v>
      </c>
      <c r="H3" s="1" t="s">
        <v>1163</v>
      </c>
      <c r="I3" s="1" t="s">
        <v>619</v>
      </c>
      <c r="J3" s="2" t="s">
        <v>618</v>
      </c>
      <c r="K3" s="1" t="s">
        <v>1151</v>
      </c>
      <c r="L3" s="1" t="s">
        <v>1152</v>
      </c>
      <c r="M3" s="1" t="s">
        <v>344</v>
      </c>
      <c r="N3" s="1" t="s">
        <v>634</v>
      </c>
      <c r="O3" s="1" t="s">
        <v>1156</v>
      </c>
      <c r="P3" s="1" t="s">
        <v>345</v>
      </c>
      <c r="Q3" s="1" t="s">
        <v>625</v>
      </c>
      <c r="R3" s="1" t="s">
        <v>1155</v>
      </c>
      <c r="S3" s="1" t="s">
        <v>1257</v>
      </c>
      <c r="T3" s="1" t="s">
        <v>1148</v>
      </c>
      <c r="U3" s="1" t="s">
        <v>355</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37</v>
      </c>
      <c r="C5" s="12">
        <v>39447</v>
      </c>
      <c r="D5" s="12">
        <v>39447</v>
      </c>
      <c r="E5" s="205" t="s">
        <v>1108</v>
      </c>
      <c r="F5" s="15" t="s">
        <v>1107</v>
      </c>
      <c r="G5" s="16" t="s">
        <v>1109</v>
      </c>
      <c r="H5" s="15">
        <f>370</f>
        <v>370</v>
      </c>
      <c r="I5" s="15" t="s">
        <v>1093</v>
      </c>
      <c r="J5" s="15" t="s">
        <v>1102</v>
      </c>
      <c r="K5" s="10" t="s">
        <v>1103</v>
      </c>
      <c r="L5" s="10" t="s">
        <v>1110</v>
      </c>
      <c r="M5" s="10" t="s">
        <v>650</v>
      </c>
      <c r="N5" s="16" t="s">
        <v>1285</v>
      </c>
      <c r="O5" s="10" t="s">
        <v>1159</v>
      </c>
      <c r="P5" s="16" t="s">
        <v>833</v>
      </c>
      <c r="Q5" s="120" t="s">
        <v>1111</v>
      </c>
      <c r="R5" s="15" t="s">
        <v>1112</v>
      </c>
      <c r="S5" s="12" t="s">
        <v>833</v>
      </c>
      <c r="T5" s="10"/>
      <c r="U5" s="45" t="s">
        <v>1125</v>
      </c>
    </row>
    <row r="6" spans="1:21" s="23" customFormat="1" ht="38.25">
      <c r="A6" s="111"/>
      <c r="B6" s="49" t="s">
        <v>37</v>
      </c>
      <c r="C6" s="12">
        <v>39435</v>
      </c>
      <c r="D6" s="12">
        <v>39436</v>
      </c>
      <c r="E6" s="205" t="s">
        <v>1089</v>
      </c>
      <c r="F6" s="15" t="s">
        <v>1091</v>
      </c>
      <c r="G6" s="16" t="s">
        <v>1092</v>
      </c>
      <c r="H6" s="15">
        <v>146</v>
      </c>
      <c r="I6" s="15" t="s">
        <v>1093</v>
      </c>
      <c r="J6" s="15" t="s">
        <v>1102</v>
      </c>
      <c r="K6" s="10" t="s">
        <v>1103</v>
      </c>
      <c r="L6" s="10" t="s">
        <v>336</v>
      </c>
      <c r="M6" s="10" t="s">
        <v>650</v>
      </c>
      <c r="N6" s="16" t="s">
        <v>1285</v>
      </c>
      <c r="O6" s="10" t="s">
        <v>1159</v>
      </c>
      <c r="P6" s="16" t="s">
        <v>833</v>
      </c>
      <c r="Q6" s="120" t="s">
        <v>1104</v>
      </c>
      <c r="R6" s="15" t="s">
        <v>1106</v>
      </c>
      <c r="S6" s="12">
        <v>39435</v>
      </c>
      <c r="T6" s="10"/>
      <c r="U6" s="44" t="s">
        <v>1246</v>
      </c>
    </row>
    <row r="7" spans="1:21" s="23" customFormat="1" ht="25.5">
      <c r="A7" s="111"/>
      <c r="B7" s="49" t="s">
        <v>37</v>
      </c>
      <c r="C7" s="13">
        <v>39435</v>
      </c>
      <c r="D7" s="13">
        <v>39435</v>
      </c>
      <c r="E7" s="208" t="s">
        <v>1088</v>
      </c>
      <c r="F7" s="15" t="s">
        <v>324</v>
      </c>
      <c r="G7" s="15" t="s">
        <v>54</v>
      </c>
      <c r="H7" s="15">
        <v>60</v>
      </c>
      <c r="I7" s="15" t="s">
        <v>45</v>
      </c>
      <c r="J7" s="15" t="s">
        <v>45</v>
      </c>
      <c r="K7" s="10" t="s">
        <v>1086</v>
      </c>
      <c r="L7" s="10" t="s">
        <v>653</v>
      </c>
      <c r="M7" s="10" t="s">
        <v>1174</v>
      </c>
      <c r="N7" s="18" t="s">
        <v>1284</v>
      </c>
      <c r="O7" s="10" t="s">
        <v>46</v>
      </c>
      <c r="P7" s="18" t="s">
        <v>833</v>
      </c>
      <c r="Q7" s="120" t="s">
        <v>1174</v>
      </c>
      <c r="R7" s="120" t="s">
        <v>1174</v>
      </c>
      <c r="S7" s="13">
        <v>39435</v>
      </c>
      <c r="T7" s="10"/>
      <c r="U7" s="44" t="s">
        <v>1246</v>
      </c>
    </row>
    <row r="8" spans="1:21" s="23" customFormat="1" ht="25.5">
      <c r="A8" s="111"/>
      <c r="B8" s="49" t="s">
        <v>37</v>
      </c>
      <c r="C8" s="13">
        <v>39428</v>
      </c>
      <c r="D8" s="13">
        <v>39428</v>
      </c>
      <c r="E8" s="208" t="s">
        <v>1085</v>
      </c>
      <c r="F8" s="15" t="s">
        <v>324</v>
      </c>
      <c r="G8" s="18" t="s">
        <v>1087</v>
      </c>
      <c r="H8" s="15">
        <v>32</v>
      </c>
      <c r="I8" s="15" t="s">
        <v>45</v>
      </c>
      <c r="J8" s="15" t="s">
        <v>45</v>
      </c>
      <c r="K8" s="10" t="s">
        <v>1086</v>
      </c>
      <c r="L8" s="10" t="s">
        <v>653</v>
      </c>
      <c r="M8" s="10" t="s">
        <v>1174</v>
      </c>
      <c r="N8" s="18" t="s">
        <v>1284</v>
      </c>
      <c r="O8" s="10" t="s">
        <v>46</v>
      </c>
      <c r="P8" s="18" t="s">
        <v>833</v>
      </c>
      <c r="Q8" s="120" t="s">
        <v>1174</v>
      </c>
      <c r="R8" s="120" t="s">
        <v>1174</v>
      </c>
      <c r="S8" s="13">
        <v>39428</v>
      </c>
      <c r="T8" s="10"/>
      <c r="U8" s="44" t="s">
        <v>1246</v>
      </c>
    </row>
    <row r="9" spans="1:21" s="23" customFormat="1" ht="25.5">
      <c r="A9" s="111"/>
      <c r="B9" s="49" t="s">
        <v>37</v>
      </c>
      <c r="C9" s="204">
        <v>39426</v>
      </c>
      <c r="D9" s="12">
        <v>39426</v>
      </c>
      <c r="E9" s="205" t="s">
        <v>1082</v>
      </c>
      <c r="F9" s="15" t="s">
        <v>976</v>
      </c>
      <c r="G9" s="16" t="s">
        <v>1079</v>
      </c>
      <c r="H9" s="15">
        <v>65</v>
      </c>
      <c r="I9" s="15" t="s">
        <v>45</v>
      </c>
      <c r="J9" s="15" t="s">
        <v>1080</v>
      </c>
      <c r="K9" s="10" t="s">
        <v>1084</v>
      </c>
      <c r="L9" s="10" t="s">
        <v>623</v>
      </c>
      <c r="M9" s="10" t="s">
        <v>650</v>
      </c>
      <c r="N9" s="16" t="s">
        <v>1285</v>
      </c>
      <c r="O9" s="10" t="s">
        <v>1159</v>
      </c>
      <c r="P9" s="16" t="s">
        <v>833</v>
      </c>
      <c r="Q9" s="120" t="s">
        <v>1081</v>
      </c>
      <c r="R9" s="120" t="s">
        <v>1083</v>
      </c>
      <c r="S9" s="12">
        <v>39426</v>
      </c>
      <c r="T9" s="10" t="s">
        <v>1105</v>
      </c>
      <c r="U9" s="44" t="s">
        <v>1246</v>
      </c>
    </row>
    <row r="10" spans="1:21" s="23" customFormat="1" ht="51">
      <c r="A10" s="111"/>
      <c r="B10" s="49" t="s">
        <v>37</v>
      </c>
      <c r="C10" s="204">
        <v>39426</v>
      </c>
      <c r="D10" s="12">
        <v>39426</v>
      </c>
      <c r="E10" s="203" t="s">
        <v>1078</v>
      </c>
      <c r="F10" s="15" t="s">
        <v>1027</v>
      </c>
      <c r="G10" s="16" t="s">
        <v>1079</v>
      </c>
      <c r="H10" s="15">
        <v>60</v>
      </c>
      <c r="I10" s="15" t="s">
        <v>1241</v>
      </c>
      <c r="J10" s="15" t="s">
        <v>1241</v>
      </c>
      <c r="K10" s="10" t="s">
        <v>1117</v>
      </c>
      <c r="L10" s="10" t="s">
        <v>1121</v>
      </c>
      <c r="M10" s="10" t="s">
        <v>650</v>
      </c>
      <c r="N10" s="16" t="s">
        <v>1285</v>
      </c>
      <c r="O10" s="10" t="s">
        <v>1159</v>
      </c>
      <c r="P10" s="16" t="s">
        <v>833</v>
      </c>
      <c r="Q10" s="120" t="s">
        <v>1122</v>
      </c>
      <c r="R10" s="120" t="s">
        <v>1124</v>
      </c>
      <c r="S10" s="12">
        <v>39426</v>
      </c>
      <c r="T10" s="10" t="s">
        <v>1123</v>
      </c>
      <c r="U10" s="45" t="s">
        <v>1134</v>
      </c>
    </row>
    <row r="11" spans="1:21" s="23" customFormat="1" ht="25.5">
      <c r="A11" s="111"/>
      <c r="B11" s="196" t="s">
        <v>37</v>
      </c>
      <c r="C11" s="206">
        <v>39424</v>
      </c>
      <c r="D11" s="57">
        <v>39423</v>
      </c>
      <c r="E11" s="207" t="s">
        <v>1114</v>
      </c>
      <c r="F11" s="58" t="s">
        <v>17</v>
      </c>
      <c r="G11" s="59" t="s">
        <v>1115</v>
      </c>
      <c r="H11" s="58">
        <v>435</v>
      </c>
      <c r="I11" s="58" t="s">
        <v>783</v>
      </c>
      <c r="J11" s="58" t="s">
        <v>783</v>
      </c>
      <c r="K11" s="61" t="s">
        <v>1287</v>
      </c>
      <c r="L11" s="61" t="s">
        <v>1174</v>
      </c>
      <c r="M11" s="61" t="s">
        <v>1174</v>
      </c>
      <c r="N11" s="59" t="s">
        <v>1284</v>
      </c>
      <c r="O11" s="61" t="s">
        <v>1116</v>
      </c>
      <c r="P11" s="59" t="s">
        <v>833</v>
      </c>
      <c r="Q11" s="121" t="s">
        <v>1174</v>
      </c>
      <c r="R11" s="121" t="s">
        <v>1174</v>
      </c>
      <c r="S11" s="57">
        <v>39424</v>
      </c>
      <c r="T11" s="61"/>
      <c r="U11" s="44" t="s">
        <v>1246</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36</v>
      </c>
      <c r="C13" s="12">
        <v>39404</v>
      </c>
      <c r="D13" s="12">
        <v>39404</v>
      </c>
      <c r="E13" s="167" t="s">
        <v>1033</v>
      </c>
      <c r="F13" s="15" t="s">
        <v>1282</v>
      </c>
      <c r="G13" s="168" t="s">
        <v>1032</v>
      </c>
      <c r="H13" s="15">
        <v>2</v>
      </c>
      <c r="I13" s="15" t="s">
        <v>783</v>
      </c>
      <c r="J13" s="15" t="s">
        <v>783</v>
      </c>
      <c r="K13" s="10" t="s">
        <v>1035</v>
      </c>
      <c r="L13" s="10" t="s">
        <v>651</v>
      </c>
      <c r="M13" s="10" t="s">
        <v>650</v>
      </c>
      <c r="N13" s="168" t="s">
        <v>1285</v>
      </c>
      <c r="O13" s="10" t="s">
        <v>1159</v>
      </c>
      <c r="P13" s="168" t="s">
        <v>833</v>
      </c>
      <c r="Q13" s="10" t="s">
        <v>1035</v>
      </c>
      <c r="R13" s="15" t="s">
        <v>1036</v>
      </c>
      <c r="S13" s="12">
        <v>39404</v>
      </c>
      <c r="T13" s="10"/>
      <c r="U13" s="44" t="s">
        <v>1246</v>
      </c>
    </row>
    <row r="14" spans="1:21" s="197" customFormat="1" ht="25.5">
      <c r="A14" s="111"/>
      <c r="B14" s="196" t="s">
        <v>36</v>
      </c>
      <c r="C14" s="57">
        <v>39404</v>
      </c>
      <c r="D14" s="57">
        <v>39400</v>
      </c>
      <c r="E14" s="200" t="s">
        <v>1034</v>
      </c>
      <c r="F14" s="58" t="s">
        <v>1281</v>
      </c>
      <c r="G14" s="58" t="s">
        <v>1282</v>
      </c>
      <c r="H14" s="58">
        <v>720</v>
      </c>
      <c r="I14" s="60" t="s">
        <v>783</v>
      </c>
      <c r="J14" s="58" t="s">
        <v>783</v>
      </c>
      <c r="K14" s="121" t="s">
        <v>1287</v>
      </c>
      <c r="L14" s="61" t="s">
        <v>1174</v>
      </c>
      <c r="M14" s="121" t="s">
        <v>1174</v>
      </c>
      <c r="N14" s="59" t="s">
        <v>1284</v>
      </c>
      <c r="O14" s="61" t="s">
        <v>46</v>
      </c>
      <c r="P14" s="59" t="s">
        <v>833</v>
      </c>
      <c r="Q14" s="121" t="s">
        <v>1174</v>
      </c>
      <c r="R14" s="58" t="s">
        <v>1174</v>
      </c>
      <c r="S14" s="57">
        <v>39404</v>
      </c>
      <c r="T14" s="61"/>
      <c r="U14" s="44" t="s">
        <v>1246</v>
      </c>
    </row>
    <row r="15" spans="1:21" s="23" customFormat="1" ht="38.25">
      <c r="A15" s="111"/>
      <c r="B15" s="49" t="s">
        <v>36</v>
      </c>
      <c r="C15" s="12">
        <v>39400</v>
      </c>
      <c r="D15" s="12">
        <v>39400</v>
      </c>
      <c r="E15" s="167" t="s">
        <v>1020</v>
      </c>
      <c r="F15" s="15" t="s">
        <v>1021</v>
      </c>
      <c r="G15" s="168" t="s">
        <v>1024</v>
      </c>
      <c r="H15" s="15">
        <v>80</v>
      </c>
      <c r="I15" s="15" t="s">
        <v>1174</v>
      </c>
      <c r="J15" s="15" t="s">
        <v>795</v>
      </c>
      <c r="K15" s="10" t="s">
        <v>1022</v>
      </c>
      <c r="L15" s="10" t="s">
        <v>795</v>
      </c>
      <c r="M15" s="10" t="s">
        <v>650</v>
      </c>
      <c r="N15" s="168" t="s">
        <v>1285</v>
      </c>
      <c r="O15" s="10" t="s">
        <v>1159</v>
      </c>
      <c r="P15" s="168" t="s">
        <v>833</v>
      </c>
      <c r="Q15" s="120" t="s">
        <v>1039</v>
      </c>
      <c r="R15" s="15" t="s">
        <v>1040</v>
      </c>
      <c r="S15" s="12">
        <v>39400</v>
      </c>
      <c r="T15" s="10" t="s">
        <v>1041</v>
      </c>
      <c r="U15" s="44" t="s">
        <v>1246</v>
      </c>
    </row>
    <row r="16" spans="1:21" s="23" customFormat="1" ht="25.5">
      <c r="A16" s="111"/>
      <c r="B16" s="49" t="s">
        <v>36</v>
      </c>
      <c r="C16" s="12">
        <v>39399</v>
      </c>
      <c r="D16" s="12">
        <v>39399</v>
      </c>
      <c r="E16" s="167" t="s">
        <v>1018</v>
      </c>
      <c r="F16" s="15" t="s">
        <v>1023</v>
      </c>
      <c r="G16" s="168" t="s">
        <v>824</v>
      </c>
      <c r="H16" s="15">
        <v>85</v>
      </c>
      <c r="I16" s="15" t="s">
        <v>1025</v>
      </c>
      <c r="J16" s="15" t="s">
        <v>1026</v>
      </c>
      <c r="K16" s="10" t="s">
        <v>1030</v>
      </c>
      <c r="L16" s="10" t="s">
        <v>336</v>
      </c>
      <c r="M16" s="10" t="s">
        <v>650</v>
      </c>
      <c r="N16" s="168" t="s">
        <v>1285</v>
      </c>
      <c r="O16" s="10" t="s">
        <v>1159</v>
      </c>
      <c r="P16" s="168" t="s">
        <v>833</v>
      </c>
      <c r="Q16" s="120" t="s">
        <v>1037</v>
      </c>
      <c r="R16" s="15" t="s">
        <v>1038</v>
      </c>
      <c r="S16" s="12">
        <v>39399</v>
      </c>
      <c r="T16" s="10"/>
      <c r="U16" s="44" t="s">
        <v>1246</v>
      </c>
    </row>
    <row r="17" spans="1:21" s="23" customFormat="1" ht="25.5">
      <c r="A17" s="111"/>
      <c r="B17" s="49" t="s">
        <v>36</v>
      </c>
      <c r="C17" s="12">
        <v>39398</v>
      </c>
      <c r="D17" s="12">
        <v>39398</v>
      </c>
      <c r="E17" s="167" t="s">
        <v>1019</v>
      </c>
      <c r="F17" s="15" t="s">
        <v>1027</v>
      </c>
      <c r="G17" s="168" t="s">
        <v>1028</v>
      </c>
      <c r="H17" s="15">
        <v>85</v>
      </c>
      <c r="I17" s="15" t="s">
        <v>1029</v>
      </c>
      <c r="J17" s="15" t="s">
        <v>1241</v>
      </c>
      <c r="K17" s="10" t="s">
        <v>1031</v>
      </c>
      <c r="L17" s="10" t="s">
        <v>653</v>
      </c>
      <c r="M17" s="10" t="s">
        <v>650</v>
      </c>
      <c r="N17" s="168" t="s">
        <v>1285</v>
      </c>
      <c r="O17" s="10" t="s">
        <v>1159</v>
      </c>
      <c r="P17" s="168" t="s">
        <v>833</v>
      </c>
      <c r="Q17" s="120" t="s">
        <v>1042</v>
      </c>
      <c r="R17" s="15" t="s">
        <v>1043</v>
      </c>
      <c r="S17" s="12">
        <v>39398</v>
      </c>
      <c r="T17" s="10" t="s">
        <v>1044</v>
      </c>
      <c r="U17" s="44" t="s">
        <v>1246</v>
      </c>
    </row>
    <row r="18" spans="1:21" s="197" customFormat="1" ht="25.5">
      <c r="A18" s="111"/>
      <c r="B18" s="196" t="s">
        <v>36</v>
      </c>
      <c r="C18" s="57">
        <v>39396</v>
      </c>
      <c r="D18" s="57">
        <v>39396</v>
      </c>
      <c r="E18" s="200" t="s">
        <v>1016</v>
      </c>
      <c r="F18" s="58" t="s">
        <v>17</v>
      </c>
      <c r="G18" s="58" t="s">
        <v>1017</v>
      </c>
      <c r="H18" s="58">
        <v>580</v>
      </c>
      <c r="I18" s="60" t="s">
        <v>783</v>
      </c>
      <c r="J18" s="58" t="s">
        <v>783</v>
      </c>
      <c r="K18" s="121" t="s">
        <v>1287</v>
      </c>
      <c r="L18" s="61" t="s">
        <v>1174</v>
      </c>
      <c r="M18" s="121" t="s">
        <v>1174</v>
      </c>
      <c r="N18" s="59" t="s">
        <v>1284</v>
      </c>
      <c r="O18" s="61" t="s">
        <v>46</v>
      </c>
      <c r="P18" s="59" t="s">
        <v>833</v>
      </c>
      <c r="Q18" s="121" t="s">
        <v>1174</v>
      </c>
      <c r="R18" s="58" t="s">
        <v>1174</v>
      </c>
      <c r="S18" s="57">
        <v>39396</v>
      </c>
      <c r="T18" s="61"/>
      <c r="U18" s="44" t="s">
        <v>1246</v>
      </c>
    </row>
    <row r="19" spans="1:21" s="23" customFormat="1" ht="38.25">
      <c r="A19" s="111"/>
      <c r="B19" s="49" t="s">
        <v>36</v>
      </c>
      <c r="C19" s="12">
        <v>39393</v>
      </c>
      <c r="D19" s="12">
        <v>39393</v>
      </c>
      <c r="E19" s="167" t="s">
        <v>1010</v>
      </c>
      <c r="F19" s="15" t="s">
        <v>1011</v>
      </c>
      <c r="G19" s="168" t="s">
        <v>865</v>
      </c>
      <c r="H19" s="15">
        <v>193</v>
      </c>
      <c r="I19" s="15" t="s">
        <v>783</v>
      </c>
      <c r="J19" s="15" t="s">
        <v>783</v>
      </c>
      <c r="K19" s="10" t="s">
        <v>1012</v>
      </c>
      <c r="L19" s="10" t="s">
        <v>653</v>
      </c>
      <c r="M19" s="10" t="s">
        <v>650</v>
      </c>
      <c r="N19" s="168" t="s">
        <v>1285</v>
      </c>
      <c r="O19" s="10" t="s">
        <v>1159</v>
      </c>
      <c r="P19" s="168" t="s">
        <v>833</v>
      </c>
      <c r="Q19" s="120" t="s">
        <v>1013</v>
      </c>
      <c r="R19" s="15" t="s">
        <v>1014</v>
      </c>
      <c r="S19" s="167" t="s">
        <v>1015</v>
      </c>
      <c r="T19" s="10"/>
      <c r="U19" s="44" t="s">
        <v>1246</v>
      </c>
    </row>
    <row r="20" spans="1:21" s="197" customFormat="1" ht="25.5">
      <c r="A20" s="111"/>
      <c r="B20" s="196" t="s">
        <v>36</v>
      </c>
      <c r="C20" s="57">
        <v>39390</v>
      </c>
      <c r="D20" s="57">
        <v>39379</v>
      </c>
      <c r="E20" s="200" t="s">
        <v>1008</v>
      </c>
      <c r="F20" s="58" t="s">
        <v>1281</v>
      </c>
      <c r="G20" s="58" t="s">
        <v>1009</v>
      </c>
      <c r="H20" s="58">
        <v>405</v>
      </c>
      <c r="I20" s="60" t="s">
        <v>783</v>
      </c>
      <c r="J20" s="58" t="s">
        <v>783</v>
      </c>
      <c r="K20" s="121" t="s">
        <v>1287</v>
      </c>
      <c r="L20" s="61" t="s">
        <v>1174</v>
      </c>
      <c r="M20" s="121" t="s">
        <v>1174</v>
      </c>
      <c r="N20" s="59" t="s">
        <v>1284</v>
      </c>
      <c r="O20" s="61" t="s">
        <v>46</v>
      </c>
      <c r="P20" s="59" t="s">
        <v>833</v>
      </c>
      <c r="Q20" s="121" t="s">
        <v>1174</v>
      </c>
      <c r="R20" s="58" t="s">
        <v>1174</v>
      </c>
      <c r="S20" s="57">
        <v>39390</v>
      </c>
      <c r="T20" s="61"/>
      <c r="U20" s="44" t="s">
        <v>1246</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1274</v>
      </c>
      <c r="C22" s="12">
        <v>39386</v>
      </c>
      <c r="D22" s="12" t="s">
        <v>1174</v>
      </c>
      <c r="E22" s="167" t="s">
        <v>1174</v>
      </c>
      <c r="F22" s="15" t="s">
        <v>1174</v>
      </c>
      <c r="G22" s="168" t="s">
        <v>1174</v>
      </c>
      <c r="H22" s="15" t="s">
        <v>1174</v>
      </c>
      <c r="I22" s="15" t="s">
        <v>39</v>
      </c>
      <c r="J22" s="15" t="s">
        <v>1045</v>
      </c>
      <c r="K22" s="10" t="s">
        <v>1046</v>
      </c>
      <c r="L22" s="10" t="s">
        <v>643</v>
      </c>
      <c r="M22" s="10" t="s">
        <v>339</v>
      </c>
      <c r="N22" s="168" t="s">
        <v>1051</v>
      </c>
      <c r="O22" s="10" t="s">
        <v>1190</v>
      </c>
      <c r="P22" s="168" t="s">
        <v>833</v>
      </c>
      <c r="Q22" s="120" t="s">
        <v>1052</v>
      </c>
      <c r="R22" s="15" t="s">
        <v>1053</v>
      </c>
      <c r="S22" s="12">
        <v>39387</v>
      </c>
      <c r="T22" s="10"/>
      <c r="U22" s="44" t="s">
        <v>1246</v>
      </c>
    </row>
    <row r="23" spans="1:21" s="23" customFormat="1" ht="63.75">
      <c r="A23" s="111"/>
      <c r="B23" s="49" t="s">
        <v>1274</v>
      </c>
      <c r="C23" s="12">
        <v>39384</v>
      </c>
      <c r="D23" s="12">
        <v>39386</v>
      </c>
      <c r="E23" s="12" t="s">
        <v>1003</v>
      </c>
      <c r="F23" s="15" t="s">
        <v>1174</v>
      </c>
      <c r="G23" s="16" t="s">
        <v>1174</v>
      </c>
      <c r="H23" s="49" t="s">
        <v>1174</v>
      </c>
      <c r="I23" s="49" t="s">
        <v>1286</v>
      </c>
      <c r="J23" s="15" t="s">
        <v>1161</v>
      </c>
      <c r="K23" s="10" t="s">
        <v>934</v>
      </c>
      <c r="L23" s="10" t="s">
        <v>652</v>
      </c>
      <c r="M23" s="10" t="s">
        <v>341</v>
      </c>
      <c r="N23" s="170" t="s">
        <v>936</v>
      </c>
      <c r="O23" s="10" t="s">
        <v>1159</v>
      </c>
      <c r="P23" s="16" t="s">
        <v>833</v>
      </c>
      <c r="Q23" s="123" t="s">
        <v>105</v>
      </c>
      <c r="R23" s="9" t="s">
        <v>296</v>
      </c>
      <c r="S23" s="13" t="s">
        <v>1174</v>
      </c>
      <c r="T23" s="21" t="s">
        <v>84</v>
      </c>
      <c r="U23" s="45" t="s">
        <v>106</v>
      </c>
    </row>
    <row r="24" spans="1:21" s="23" customFormat="1" ht="25.5">
      <c r="A24" s="111"/>
      <c r="B24" s="49" t="s">
        <v>1274</v>
      </c>
      <c r="C24" s="12">
        <v>39377</v>
      </c>
      <c r="D24" s="12">
        <v>39377</v>
      </c>
      <c r="E24" s="12" t="s">
        <v>997</v>
      </c>
      <c r="F24" s="15" t="s">
        <v>998</v>
      </c>
      <c r="G24" s="16" t="s">
        <v>999</v>
      </c>
      <c r="H24" s="15">
        <v>20</v>
      </c>
      <c r="I24" s="15" t="s">
        <v>45</v>
      </c>
      <c r="J24" s="15" t="s">
        <v>45</v>
      </c>
      <c r="K24" s="10" t="s">
        <v>1000</v>
      </c>
      <c r="L24" s="10" t="s">
        <v>623</v>
      </c>
      <c r="M24" s="10" t="s">
        <v>650</v>
      </c>
      <c r="N24" s="16" t="s">
        <v>1285</v>
      </c>
      <c r="O24" s="10" t="s">
        <v>1159</v>
      </c>
      <c r="P24" s="16" t="s">
        <v>833</v>
      </c>
      <c r="Q24" s="120" t="s">
        <v>1001</v>
      </c>
      <c r="R24" s="15" t="s">
        <v>1002</v>
      </c>
      <c r="S24" s="12">
        <v>39377</v>
      </c>
      <c r="T24" s="10"/>
      <c r="U24" s="44" t="s">
        <v>1246</v>
      </c>
    </row>
    <row r="25" spans="1:21" s="23" customFormat="1" ht="25.5">
      <c r="A25" s="111"/>
      <c r="B25" s="49" t="s">
        <v>1274</v>
      </c>
      <c r="C25" s="13" t="s">
        <v>990</v>
      </c>
      <c r="D25" s="13">
        <v>39370</v>
      </c>
      <c r="E25" s="13" t="s">
        <v>989</v>
      </c>
      <c r="F25" s="15" t="s">
        <v>987</v>
      </c>
      <c r="G25" s="18" t="s">
        <v>988</v>
      </c>
      <c r="H25" s="180">
        <v>2550</v>
      </c>
      <c r="I25" s="199" t="s">
        <v>45</v>
      </c>
      <c r="J25" s="199" t="s">
        <v>45</v>
      </c>
      <c r="K25" s="120" t="s">
        <v>1005</v>
      </c>
      <c r="L25" s="10" t="s">
        <v>1174</v>
      </c>
      <c r="M25" s="120" t="s">
        <v>1174</v>
      </c>
      <c r="N25" s="16" t="s">
        <v>1006</v>
      </c>
      <c r="O25" s="10" t="s">
        <v>961</v>
      </c>
      <c r="P25" s="18" t="s">
        <v>833</v>
      </c>
      <c r="Q25" s="120" t="s">
        <v>1174</v>
      </c>
      <c r="R25" s="15" t="s">
        <v>1174</v>
      </c>
      <c r="S25" s="13">
        <v>39377</v>
      </c>
      <c r="T25" s="10"/>
      <c r="U25" s="44" t="s">
        <v>1246</v>
      </c>
    </row>
    <row r="26" spans="1:21" s="23" customFormat="1" ht="38.25">
      <c r="A26" s="111"/>
      <c r="B26" s="49" t="s">
        <v>1274</v>
      </c>
      <c r="C26" s="12">
        <v>39374</v>
      </c>
      <c r="D26" s="12">
        <v>39374</v>
      </c>
      <c r="E26" s="12" t="s">
        <v>986</v>
      </c>
      <c r="F26" s="15" t="s">
        <v>327</v>
      </c>
      <c r="G26" s="16" t="s">
        <v>976</v>
      </c>
      <c r="H26" s="15">
        <v>30</v>
      </c>
      <c r="I26" s="15" t="s">
        <v>39</v>
      </c>
      <c r="J26" s="15" t="s">
        <v>39</v>
      </c>
      <c r="K26" s="10" t="s">
        <v>994</v>
      </c>
      <c r="L26" s="10" t="s">
        <v>643</v>
      </c>
      <c r="M26" s="10" t="s">
        <v>650</v>
      </c>
      <c r="N26" s="16" t="s">
        <v>1285</v>
      </c>
      <c r="O26" s="10" t="s">
        <v>331</v>
      </c>
      <c r="P26" s="16" t="s">
        <v>833</v>
      </c>
      <c r="Q26" s="10" t="s">
        <v>995</v>
      </c>
      <c r="R26" s="15" t="s">
        <v>996</v>
      </c>
      <c r="S26" s="12">
        <v>39373</v>
      </c>
      <c r="T26" s="10"/>
      <c r="U26" s="44" t="s">
        <v>1246</v>
      </c>
    </row>
    <row r="27" spans="1:21" s="23" customFormat="1" ht="63.75">
      <c r="A27" s="111"/>
      <c r="B27" s="49" t="s">
        <v>1274</v>
      </c>
      <c r="C27" s="12">
        <v>39370</v>
      </c>
      <c r="D27" s="12">
        <v>39370</v>
      </c>
      <c r="E27" s="12" t="s">
        <v>981</v>
      </c>
      <c r="F27" s="15" t="s">
        <v>982</v>
      </c>
      <c r="G27" s="16" t="s">
        <v>364</v>
      </c>
      <c r="H27" s="15">
        <v>35</v>
      </c>
      <c r="I27" s="15" t="s">
        <v>783</v>
      </c>
      <c r="J27" s="15" t="s">
        <v>783</v>
      </c>
      <c r="K27" s="120" t="s">
        <v>819</v>
      </c>
      <c r="L27" s="10" t="s">
        <v>623</v>
      </c>
      <c r="M27" s="10" t="s">
        <v>650</v>
      </c>
      <c r="N27" s="16" t="s">
        <v>1285</v>
      </c>
      <c r="O27" s="10" t="s">
        <v>1159</v>
      </c>
      <c r="P27" s="16" t="s">
        <v>833</v>
      </c>
      <c r="Q27" s="10" t="s">
        <v>993</v>
      </c>
      <c r="R27" s="15" t="s">
        <v>991</v>
      </c>
      <c r="S27" s="12">
        <v>39425</v>
      </c>
      <c r="T27" s="10" t="s">
        <v>992</v>
      </c>
      <c r="U27" s="45" t="s">
        <v>957</v>
      </c>
    </row>
    <row r="28" spans="1:21" s="23" customFormat="1" ht="25.5">
      <c r="A28" s="111"/>
      <c r="B28" s="49" t="s">
        <v>1274</v>
      </c>
      <c r="C28" s="12">
        <v>39369</v>
      </c>
      <c r="D28" s="12">
        <v>39370</v>
      </c>
      <c r="E28" s="12" t="s">
        <v>977</v>
      </c>
      <c r="F28" s="195" t="s">
        <v>974</v>
      </c>
      <c r="G28" s="198" t="s">
        <v>975</v>
      </c>
      <c r="H28" s="15">
        <v>180</v>
      </c>
      <c r="I28" s="15" t="s">
        <v>783</v>
      </c>
      <c r="J28" s="15" t="s">
        <v>783</v>
      </c>
      <c r="K28" s="120" t="s">
        <v>978</v>
      </c>
      <c r="L28" s="10" t="s">
        <v>651</v>
      </c>
      <c r="M28" s="10" t="s">
        <v>650</v>
      </c>
      <c r="N28" s="16" t="s">
        <v>1285</v>
      </c>
      <c r="O28" s="10" t="s">
        <v>1159</v>
      </c>
      <c r="P28" s="16" t="s">
        <v>833</v>
      </c>
      <c r="Q28" s="120" t="s">
        <v>979</v>
      </c>
      <c r="R28" s="15" t="s">
        <v>980</v>
      </c>
      <c r="S28" s="12">
        <v>39369</v>
      </c>
      <c r="T28" s="10"/>
      <c r="U28" s="44" t="s">
        <v>1246</v>
      </c>
    </row>
    <row r="29" spans="1:21" s="23" customFormat="1" ht="25.5">
      <c r="A29" s="111"/>
      <c r="B29" s="49" t="s">
        <v>1274</v>
      </c>
      <c r="C29" s="13">
        <v>39364</v>
      </c>
      <c r="D29" s="13">
        <v>39364</v>
      </c>
      <c r="E29" s="13" t="s">
        <v>969</v>
      </c>
      <c r="F29" s="15" t="s">
        <v>814</v>
      </c>
      <c r="G29" s="15" t="s">
        <v>970</v>
      </c>
      <c r="H29" s="15">
        <v>35</v>
      </c>
      <c r="I29" s="199" t="s">
        <v>45</v>
      </c>
      <c r="J29" s="15" t="s">
        <v>45</v>
      </c>
      <c r="K29" s="120" t="s">
        <v>971</v>
      </c>
      <c r="L29" s="10" t="s">
        <v>624</v>
      </c>
      <c r="M29" s="10" t="s">
        <v>337</v>
      </c>
      <c r="N29" s="16" t="s">
        <v>43</v>
      </c>
      <c r="O29" s="10" t="s">
        <v>331</v>
      </c>
      <c r="P29" s="18"/>
      <c r="Q29" s="120" t="s">
        <v>972</v>
      </c>
      <c r="R29" s="15" t="s">
        <v>973</v>
      </c>
      <c r="S29" s="13">
        <v>39364</v>
      </c>
      <c r="T29" s="10"/>
      <c r="U29" s="44" t="s">
        <v>1246</v>
      </c>
    </row>
    <row r="30" spans="1:21" s="23" customFormat="1" ht="38.25">
      <c r="A30" s="111"/>
      <c r="B30" s="49" t="s">
        <v>1274</v>
      </c>
      <c r="C30" s="12">
        <v>39362</v>
      </c>
      <c r="D30" s="12">
        <v>39362</v>
      </c>
      <c r="E30" s="12" t="s">
        <v>958</v>
      </c>
      <c r="F30" s="15" t="s">
        <v>1282</v>
      </c>
      <c r="G30" s="16" t="s">
        <v>960</v>
      </c>
      <c r="H30" s="15">
        <v>97</v>
      </c>
      <c r="I30" s="15" t="s">
        <v>783</v>
      </c>
      <c r="J30" s="15" t="s">
        <v>783</v>
      </c>
      <c r="K30" s="120" t="s">
        <v>870</v>
      </c>
      <c r="L30" s="10" t="s">
        <v>651</v>
      </c>
      <c r="M30" s="10" t="s">
        <v>650</v>
      </c>
      <c r="N30" s="170" t="s">
        <v>1285</v>
      </c>
      <c r="O30" s="10" t="s">
        <v>961</v>
      </c>
      <c r="P30" s="16" t="s">
        <v>833</v>
      </c>
      <c r="Q30" s="120" t="s">
        <v>967</v>
      </c>
      <c r="R30" s="15" t="s">
        <v>968</v>
      </c>
      <c r="S30" s="12">
        <v>39362</v>
      </c>
      <c r="T30" s="10"/>
      <c r="U30" s="44" t="s">
        <v>1246</v>
      </c>
    </row>
    <row r="31" spans="1:21" s="197" customFormat="1" ht="25.5">
      <c r="A31" s="111"/>
      <c r="B31" s="196" t="s">
        <v>1274</v>
      </c>
      <c r="C31" s="57">
        <v>39362</v>
      </c>
      <c r="D31" s="57">
        <v>39352</v>
      </c>
      <c r="E31" s="57" t="s">
        <v>959</v>
      </c>
      <c r="F31" s="58" t="s">
        <v>1281</v>
      </c>
      <c r="G31" s="58" t="s">
        <v>1282</v>
      </c>
      <c r="H31" s="58">
        <v>720</v>
      </c>
      <c r="I31" s="60" t="s">
        <v>783</v>
      </c>
      <c r="J31" s="58" t="s">
        <v>783</v>
      </c>
      <c r="K31" s="121" t="s">
        <v>1287</v>
      </c>
      <c r="L31" s="61" t="s">
        <v>1174</v>
      </c>
      <c r="M31" s="121" t="s">
        <v>1174</v>
      </c>
      <c r="N31" s="59" t="s">
        <v>1284</v>
      </c>
      <c r="O31" s="61" t="s">
        <v>46</v>
      </c>
      <c r="P31" s="59" t="s">
        <v>833</v>
      </c>
      <c r="Q31" s="121" t="s">
        <v>1174</v>
      </c>
      <c r="R31" s="58" t="s">
        <v>1174</v>
      </c>
      <c r="S31" s="57">
        <v>39362</v>
      </c>
      <c r="T31" s="61"/>
      <c r="U31" s="44" t="s">
        <v>1246</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1273</v>
      </c>
      <c r="C33" s="57" t="s">
        <v>939</v>
      </c>
      <c r="D33" s="57">
        <v>39303</v>
      </c>
      <c r="E33" s="171" t="s">
        <v>953</v>
      </c>
      <c r="F33" s="58" t="s">
        <v>954</v>
      </c>
      <c r="G33" s="58" t="s">
        <v>955</v>
      </c>
      <c r="H33" s="60">
        <v>1560</v>
      </c>
      <c r="I33" s="60" t="s">
        <v>783</v>
      </c>
      <c r="J33" s="58" t="s">
        <v>783</v>
      </c>
      <c r="K33" s="121" t="s">
        <v>1287</v>
      </c>
      <c r="L33" s="61" t="s">
        <v>1174</v>
      </c>
      <c r="M33" s="61" t="s">
        <v>1174</v>
      </c>
      <c r="N33" s="59" t="s">
        <v>1284</v>
      </c>
      <c r="O33" s="61" t="s">
        <v>46</v>
      </c>
      <c r="P33" s="59" t="s">
        <v>833</v>
      </c>
      <c r="Q33" s="121" t="s">
        <v>1174</v>
      </c>
      <c r="R33" s="58" t="s">
        <v>1174</v>
      </c>
      <c r="S33" s="57">
        <v>39348</v>
      </c>
      <c r="T33" s="61"/>
      <c r="U33" s="44" t="s">
        <v>1246</v>
      </c>
    </row>
    <row r="34" spans="1:21" s="23" customFormat="1" ht="38.25">
      <c r="A34" s="111"/>
      <c r="B34" s="49" t="s">
        <v>1273</v>
      </c>
      <c r="C34" s="12">
        <v>39343</v>
      </c>
      <c r="D34" s="12">
        <v>39345</v>
      </c>
      <c r="E34" s="12" t="s">
        <v>933</v>
      </c>
      <c r="F34" s="15" t="s">
        <v>1174</v>
      </c>
      <c r="G34" s="16" t="s">
        <v>1174</v>
      </c>
      <c r="H34" s="180" t="s">
        <v>1174</v>
      </c>
      <c r="I34" s="15"/>
      <c r="J34" s="15" t="s">
        <v>1241</v>
      </c>
      <c r="K34" s="10" t="s">
        <v>934</v>
      </c>
      <c r="L34" s="10" t="s">
        <v>651</v>
      </c>
      <c r="M34" s="10" t="s">
        <v>341</v>
      </c>
      <c r="N34" s="170" t="s">
        <v>936</v>
      </c>
      <c r="O34" s="10" t="s">
        <v>1159</v>
      </c>
      <c r="P34" s="16" t="s">
        <v>833</v>
      </c>
      <c r="Q34" s="120" t="s">
        <v>937</v>
      </c>
      <c r="R34" s="15" t="s">
        <v>938</v>
      </c>
      <c r="S34" s="12">
        <v>39345</v>
      </c>
      <c r="T34" s="10"/>
      <c r="U34" s="44" t="s">
        <v>1246</v>
      </c>
    </row>
    <row r="35" spans="1:21" s="23" customFormat="1" ht="51">
      <c r="A35" s="111"/>
      <c r="B35" s="49" t="s">
        <v>1273</v>
      </c>
      <c r="C35" s="12" t="s">
        <v>927</v>
      </c>
      <c r="D35" s="12">
        <v>39345</v>
      </c>
      <c r="E35" s="12" t="s">
        <v>926</v>
      </c>
      <c r="F35" s="15" t="s">
        <v>928</v>
      </c>
      <c r="G35" s="16" t="s">
        <v>929</v>
      </c>
      <c r="H35" s="180">
        <v>559</v>
      </c>
      <c r="I35" s="15" t="s">
        <v>39</v>
      </c>
      <c r="J35" s="15" t="s">
        <v>39</v>
      </c>
      <c r="K35" s="10" t="s">
        <v>935</v>
      </c>
      <c r="L35" s="10" t="s">
        <v>643</v>
      </c>
      <c r="M35" s="10" t="s">
        <v>650</v>
      </c>
      <c r="N35" s="16" t="s">
        <v>1285</v>
      </c>
      <c r="O35" s="10" t="s">
        <v>1159</v>
      </c>
      <c r="P35" s="16" t="s">
        <v>833</v>
      </c>
      <c r="Q35" s="120" t="s">
        <v>930</v>
      </c>
      <c r="R35" s="15" t="s">
        <v>931</v>
      </c>
      <c r="S35" s="12">
        <v>39345</v>
      </c>
      <c r="T35" s="10" t="s">
        <v>932</v>
      </c>
      <c r="U35" s="44" t="s">
        <v>1246</v>
      </c>
    </row>
    <row r="36" spans="1:21" s="23" customFormat="1" ht="25.5">
      <c r="A36" s="111"/>
      <c r="B36" s="60" t="s">
        <v>1273</v>
      </c>
      <c r="C36" s="57" t="s">
        <v>920</v>
      </c>
      <c r="D36" s="57">
        <v>39323</v>
      </c>
      <c r="E36" s="171" t="s">
        <v>922</v>
      </c>
      <c r="F36" s="58" t="s">
        <v>923</v>
      </c>
      <c r="G36" s="58" t="s">
        <v>924</v>
      </c>
      <c r="H36" s="60">
        <v>2040</v>
      </c>
      <c r="I36" s="60" t="s">
        <v>783</v>
      </c>
      <c r="J36" s="58" t="s">
        <v>783</v>
      </c>
      <c r="K36" s="121" t="s">
        <v>1287</v>
      </c>
      <c r="L36" s="61" t="s">
        <v>1174</v>
      </c>
      <c r="M36" s="61" t="s">
        <v>1174</v>
      </c>
      <c r="N36" s="59" t="s">
        <v>1284</v>
      </c>
      <c r="O36" s="61" t="s">
        <v>46</v>
      </c>
      <c r="P36" s="59" t="s">
        <v>833</v>
      </c>
      <c r="Q36" s="121" t="s">
        <v>1174</v>
      </c>
      <c r="R36" s="58" t="s">
        <v>1174</v>
      </c>
      <c r="S36" s="57">
        <v>39341</v>
      </c>
      <c r="T36" s="61" t="s">
        <v>925</v>
      </c>
      <c r="U36" s="44" t="s">
        <v>1246</v>
      </c>
    </row>
    <row r="37" spans="1:21" s="23" customFormat="1" ht="25.5">
      <c r="A37" s="111"/>
      <c r="B37" s="60" t="s">
        <v>1273</v>
      </c>
      <c r="C37" s="57" t="s">
        <v>878</v>
      </c>
      <c r="D37" s="57">
        <v>39323</v>
      </c>
      <c r="E37" s="171" t="s">
        <v>921</v>
      </c>
      <c r="F37" s="58" t="s">
        <v>879</v>
      </c>
      <c r="G37" s="58" t="s">
        <v>880</v>
      </c>
      <c r="H37" s="60">
        <v>2160</v>
      </c>
      <c r="I37" s="60" t="s">
        <v>783</v>
      </c>
      <c r="J37" s="58" t="s">
        <v>783</v>
      </c>
      <c r="K37" s="121" t="s">
        <v>1287</v>
      </c>
      <c r="L37" s="61" t="s">
        <v>1174</v>
      </c>
      <c r="M37" s="61" t="s">
        <v>1174</v>
      </c>
      <c r="N37" s="59" t="s">
        <v>1284</v>
      </c>
      <c r="O37" s="61" t="s">
        <v>46</v>
      </c>
      <c r="P37" s="59" t="s">
        <v>833</v>
      </c>
      <c r="Q37" s="121" t="s">
        <v>1174</v>
      </c>
      <c r="R37" s="58" t="s">
        <v>1174</v>
      </c>
      <c r="S37" s="57">
        <v>39335</v>
      </c>
      <c r="T37" s="61" t="s">
        <v>881</v>
      </c>
      <c r="U37" s="44" t="s">
        <v>1246</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1272</v>
      </c>
      <c r="C39" s="12">
        <v>39321</v>
      </c>
      <c r="D39" s="12">
        <v>39321</v>
      </c>
      <c r="E39" s="169" t="s">
        <v>864</v>
      </c>
      <c r="F39" s="15" t="s">
        <v>865</v>
      </c>
      <c r="G39" s="170" t="s">
        <v>866</v>
      </c>
      <c r="H39" s="15">
        <v>570</v>
      </c>
      <c r="I39" s="15" t="s">
        <v>1286</v>
      </c>
      <c r="J39" s="15" t="s">
        <v>1184</v>
      </c>
      <c r="K39" s="120" t="s">
        <v>877</v>
      </c>
      <c r="L39" s="10" t="s">
        <v>653</v>
      </c>
      <c r="M39" s="10" t="s">
        <v>340</v>
      </c>
      <c r="N39" s="16" t="s">
        <v>432</v>
      </c>
      <c r="O39" s="10" t="s">
        <v>1159</v>
      </c>
      <c r="P39" s="16" t="s">
        <v>833</v>
      </c>
      <c r="Q39" s="120" t="s">
        <v>868</v>
      </c>
      <c r="R39" s="15" t="s">
        <v>867</v>
      </c>
      <c r="S39" s="12">
        <v>39321</v>
      </c>
      <c r="T39" s="10" t="s">
        <v>875</v>
      </c>
      <c r="U39" s="44" t="s">
        <v>1246</v>
      </c>
    </row>
    <row r="40" spans="1:21" s="23" customFormat="1" ht="51">
      <c r="A40" s="111"/>
      <c r="B40" s="49" t="s">
        <v>1272</v>
      </c>
      <c r="C40" s="12">
        <v>39321</v>
      </c>
      <c r="D40" s="12">
        <v>39321</v>
      </c>
      <c r="E40" s="15" t="s">
        <v>874</v>
      </c>
      <c r="F40" s="15" t="s">
        <v>69</v>
      </c>
      <c r="G40" s="170" t="s">
        <v>869</v>
      </c>
      <c r="H40" s="15">
        <v>160</v>
      </c>
      <c r="I40" s="15" t="s">
        <v>783</v>
      </c>
      <c r="J40" s="15" t="s">
        <v>783</v>
      </c>
      <c r="K40" s="120" t="s">
        <v>870</v>
      </c>
      <c r="L40" s="10" t="s">
        <v>651</v>
      </c>
      <c r="M40" s="10" t="s">
        <v>650</v>
      </c>
      <c r="N40" s="170" t="s">
        <v>1285</v>
      </c>
      <c r="O40" s="10" t="s">
        <v>961</v>
      </c>
      <c r="P40" s="16" t="s">
        <v>833</v>
      </c>
      <c r="Q40" s="120" t="s">
        <v>871</v>
      </c>
      <c r="R40" s="15" t="s">
        <v>872</v>
      </c>
      <c r="S40" s="12">
        <v>39321</v>
      </c>
      <c r="T40" s="10"/>
      <c r="U40" s="44" t="s">
        <v>1246</v>
      </c>
    </row>
    <row r="41" spans="1:21" s="23" customFormat="1" ht="25.5">
      <c r="A41" s="111"/>
      <c r="B41" s="60" t="s">
        <v>1272</v>
      </c>
      <c r="C41" s="57" t="s">
        <v>848</v>
      </c>
      <c r="D41" s="57">
        <v>39310</v>
      </c>
      <c r="E41" s="171" t="s">
        <v>862</v>
      </c>
      <c r="F41" s="58" t="s">
        <v>849</v>
      </c>
      <c r="G41" s="58" t="s">
        <v>851</v>
      </c>
      <c r="H41" s="60">
        <v>2160</v>
      </c>
      <c r="I41" s="60" t="s">
        <v>783</v>
      </c>
      <c r="J41" s="58" t="s">
        <v>783</v>
      </c>
      <c r="K41" s="121" t="s">
        <v>1287</v>
      </c>
      <c r="L41" s="61" t="s">
        <v>1174</v>
      </c>
      <c r="M41" s="61" t="s">
        <v>1174</v>
      </c>
      <c r="N41" s="59" t="s">
        <v>1284</v>
      </c>
      <c r="O41" s="61" t="s">
        <v>46</v>
      </c>
      <c r="P41" s="59" t="s">
        <v>833</v>
      </c>
      <c r="Q41" s="121" t="s">
        <v>1174</v>
      </c>
      <c r="R41" s="58" t="s">
        <v>1174</v>
      </c>
      <c r="S41" s="57">
        <v>39321</v>
      </c>
      <c r="T41" s="61"/>
      <c r="U41" s="44" t="s">
        <v>1246</v>
      </c>
    </row>
    <row r="42" spans="1:21" s="23" customFormat="1" ht="63.75">
      <c r="A42" s="111"/>
      <c r="B42" s="49" t="s">
        <v>1272</v>
      </c>
      <c r="C42" s="169" t="s">
        <v>853</v>
      </c>
      <c r="D42" s="12">
        <v>39317</v>
      </c>
      <c r="E42" s="169" t="s">
        <v>873</v>
      </c>
      <c r="F42" s="15" t="s">
        <v>1174</v>
      </c>
      <c r="G42" s="170" t="s">
        <v>1174</v>
      </c>
      <c r="H42" s="15" t="s">
        <v>1174</v>
      </c>
      <c r="I42" s="15"/>
      <c r="J42" s="15" t="s">
        <v>1184</v>
      </c>
      <c r="K42" s="120" t="s">
        <v>854</v>
      </c>
      <c r="L42" s="10" t="s">
        <v>621</v>
      </c>
      <c r="M42" s="10" t="s">
        <v>341</v>
      </c>
      <c r="N42" s="170" t="s">
        <v>860</v>
      </c>
      <c r="O42" s="10" t="s">
        <v>1159</v>
      </c>
      <c r="P42" s="16" t="s">
        <v>833</v>
      </c>
      <c r="Q42" s="120" t="s">
        <v>1172</v>
      </c>
      <c r="R42" s="15" t="s">
        <v>1172</v>
      </c>
      <c r="S42" s="169" t="s">
        <v>1172</v>
      </c>
      <c r="T42" s="10" t="s">
        <v>861</v>
      </c>
      <c r="U42" s="45" t="s">
        <v>414</v>
      </c>
    </row>
    <row r="43" spans="1:21" s="23" customFormat="1" ht="38.25">
      <c r="A43" s="111"/>
      <c r="B43" s="49" t="s">
        <v>1272</v>
      </c>
      <c r="C43" s="169" t="s">
        <v>852</v>
      </c>
      <c r="D43" s="12">
        <v>39304</v>
      </c>
      <c r="E43" s="169" t="s">
        <v>863</v>
      </c>
      <c r="F43" s="15" t="s">
        <v>1174</v>
      </c>
      <c r="G43" s="170" t="s">
        <v>1174</v>
      </c>
      <c r="H43" s="15" t="s">
        <v>1174</v>
      </c>
      <c r="I43" s="15"/>
      <c r="J43" s="15" t="s">
        <v>58</v>
      </c>
      <c r="K43" s="10" t="s">
        <v>855</v>
      </c>
      <c r="L43" s="10" t="s">
        <v>348</v>
      </c>
      <c r="M43" s="10" t="s">
        <v>348</v>
      </c>
      <c r="N43" s="170" t="s">
        <v>857</v>
      </c>
      <c r="O43" s="10" t="s">
        <v>1159</v>
      </c>
      <c r="P43" s="16" t="s">
        <v>833</v>
      </c>
      <c r="Q43" s="120" t="s">
        <v>858</v>
      </c>
      <c r="R43" s="15" t="s">
        <v>859</v>
      </c>
      <c r="S43" s="12">
        <v>39308</v>
      </c>
      <c r="T43" s="10"/>
      <c r="U43" s="44" t="s">
        <v>1246</v>
      </c>
    </row>
    <row r="44" spans="1:21" s="23" customFormat="1" ht="51">
      <c r="A44" s="111"/>
      <c r="B44" s="49" t="s">
        <v>1272</v>
      </c>
      <c r="C44" s="167" t="s">
        <v>844</v>
      </c>
      <c r="D44" s="12">
        <v>39301</v>
      </c>
      <c r="E44" s="167" t="s">
        <v>843</v>
      </c>
      <c r="F44" s="15" t="s">
        <v>1174</v>
      </c>
      <c r="G44" s="168" t="s">
        <v>1174</v>
      </c>
      <c r="H44" s="15" t="s">
        <v>1174</v>
      </c>
      <c r="I44" s="15"/>
      <c r="J44" s="15" t="s">
        <v>39</v>
      </c>
      <c r="K44" s="120" t="s">
        <v>856</v>
      </c>
      <c r="L44" s="10" t="s">
        <v>651</v>
      </c>
      <c r="M44" s="10" t="s">
        <v>339</v>
      </c>
      <c r="N44" s="168" t="s">
        <v>845</v>
      </c>
      <c r="O44" s="10" t="s">
        <v>331</v>
      </c>
      <c r="P44" s="16" t="s">
        <v>833</v>
      </c>
      <c r="Q44" s="120" t="s">
        <v>847</v>
      </c>
      <c r="R44" s="15" t="s">
        <v>846</v>
      </c>
      <c r="S44" s="12">
        <v>39308</v>
      </c>
      <c r="T44" s="10"/>
      <c r="U44" s="44" t="s">
        <v>1246</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1271</v>
      </c>
      <c r="C46" s="12">
        <v>39292</v>
      </c>
      <c r="D46" s="12">
        <v>39293</v>
      </c>
      <c r="E46" s="12" t="s">
        <v>803</v>
      </c>
      <c r="F46" s="15" t="s">
        <v>1282</v>
      </c>
      <c r="G46" s="16" t="s">
        <v>804</v>
      </c>
      <c r="H46" s="15">
        <v>120</v>
      </c>
      <c r="I46" s="15" t="s">
        <v>1286</v>
      </c>
      <c r="J46" s="15" t="s">
        <v>58</v>
      </c>
      <c r="K46" s="120" t="s">
        <v>805</v>
      </c>
      <c r="L46" s="10" t="s">
        <v>336</v>
      </c>
      <c r="M46" s="10" t="s">
        <v>650</v>
      </c>
      <c r="N46" s="16" t="s">
        <v>1285</v>
      </c>
      <c r="O46" s="10" t="s">
        <v>1159</v>
      </c>
      <c r="P46" s="16" t="s">
        <v>833</v>
      </c>
      <c r="Q46" s="10" t="s">
        <v>806</v>
      </c>
      <c r="R46" s="15" t="s">
        <v>807</v>
      </c>
      <c r="S46" s="12">
        <v>39292</v>
      </c>
      <c r="T46" s="10"/>
      <c r="U46" s="44" t="s">
        <v>1246</v>
      </c>
    </row>
    <row r="47" spans="1:21" s="23" customFormat="1" ht="25.5">
      <c r="A47" s="111"/>
      <c r="B47" s="60" t="s">
        <v>1271</v>
      </c>
      <c r="C47" s="57">
        <v>39292</v>
      </c>
      <c r="D47" s="57">
        <v>39287</v>
      </c>
      <c r="E47" s="57" t="s">
        <v>808</v>
      </c>
      <c r="F47" s="58" t="s">
        <v>1281</v>
      </c>
      <c r="G47" s="59" t="s">
        <v>811</v>
      </c>
      <c r="H47" s="60">
        <v>630</v>
      </c>
      <c r="I47" s="60" t="s">
        <v>783</v>
      </c>
      <c r="J47" s="58" t="s">
        <v>783</v>
      </c>
      <c r="K47" s="121" t="s">
        <v>1287</v>
      </c>
      <c r="L47" s="61" t="s">
        <v>1174</v>
      </c>
      <c r="M47" s="61" t="s">
        <v>1174</v>
      </c>
      <c r="N47" s="59" t="s">
        <v>1284</v>
      </c>
      <c r="O47" s="61" t="s">
        <v>46</v>
      </c>
      <c r="P47" s="59" t="s">
        <v>833</v>
      </c>
      <c r="Q47" s="121" t="s">
        <v>1174</v>
      </c>
      <c r="R47" s="58" t="s">
        <v>1174</v>
      </c>
      <c r="S47" s="57">
        <v>39292</v>
      </c>
      <c r="T47" s="61"/>
      <c r="U47" s="44" t="s">
        <v>1246</v>
      </c>
    </row>
    <row r="48" spans="1:21" s="23" customFormat="1" ht="51">
      <c r="A48" s="111"/>
      <c r="B48" s="49" t="s">
        <v>1271</v>
      </c>
      <c r="C48" s="12">
        <v>39288</v>
      </c>
      <c r="D48" s="12">
        <v>39288</v>
      </c>
      <c r="E48" s="12" t="s">
        <v>818</v>
      </c>
      <c r="F48" s="15" t="s">
        <v>815</v>
      </c>
      <c r="G48" s="16" t="s">
        <v>816</v>
      </c>
      <c r="H48" s="15">
        <v>43</v>
      </c>
      <c r="I48" s="15" t="s">
        <v>39</v>
      </c>
      <c r="J48" s="15" t="s">
        <v>39</v>
      </c>
      <c r="K48" s="120" t="s">
        <v>817</v>
      </c>
      <c r="L48" s="10" t="s">
        <v>651</v>
      </c>
      <c r="M48" s="10" t="s">
        <v>650</v>
      </c>
      <c r="N48" s="16" t="s">
        <v>1285</v>
      </c>
      <c r="O48" s="10" t="s">
        <v>1159</v>
      </c>
      <c r="P48" s="16" t="s">
        <v>833</v>
      </c>
      <c r="Q48" s="10" t="s">
        <v>821</v>
      </c>
      <c r="R48" s="15" t="s">
        <v>822</v>
      </c>
      <c r="S48" s="12">
        <v>39288</v>
      </c>
      <c r="T48" s="10"/>
      <c r="U48" s="44" t="s">
        <v>1246</v>
      </c>
    </row>
    <row r="49" spans="1:21" s="23" customFormat="1" ht="63.75">
      <c r="A49" s="111"/>
      <c r="B49" s="49" t="s">
        <v>1271</v>
      </c>
      <c r="C49" s="12">
        <v>39287</v>
      </c>
      <c r="D49" s="12">
        <v>39287</v>
      </c>
      <c r="E49" s="12" t="s">
        <v>812</v>
      </c>
      <c r="F49" s="15" t="s">
        <v>813</v>
      </c>
      <c r="G49" s="16" t="s">
        <v>814</v>
      </c>
      <c r="H49" s="15">
        <v>255</v>
      </c>
      <c r="I49" s="15" t="s">
        <v>783</v>
      </c>
      <c r="J49" s="15" t="s">
        <v>783</v>
      </c>
      <c r="K49" s="120" t="s">
        <v>819</v>
      </c>
      <c r="L49" s="10" t="s">
        <v>623</v>
      </c>
      <c r="M49" s="10" t="s">
        <v>650</v>
      </c>
      <c r="N49" s="16" t="s">
        <v>1285</v>
      </c>
      <c r="O49" s="10" t="s">
        <v>1159</v>
      </c>
      <c r="P49" s="16" t="s">
        <v>833</v>
      </c>
      <c r="Q49" s="10" t="s">
        <v>993</v>
      </c>
      <c r="R49" s="15" t="s">
        <v>991</v>
      </c>
      <c r="S49" s="12">
        <v>39305</v>
      </c>
      <c r="T49" s="10" t="s">
        <v>992</v>
      </c>
      <c r="U49" s="45" t="s">
        <v>957</v>
      </c>
    </row>
    <row r="50" spans="1:21" s="23" customFormat="1" ht="51">
      <c r="A50" s="111"/>
      <c r="B50" s="49" t="s">
        <v>1271</v>
      </c>
      <c r="C50" s="12">
        <v>39286</v>
      </c>
      <c r="D50" s="12">
        <v>39286</v>
      </c>
      <c r="E50" s="12" t="s">
        <v>820</v>
      </c>
      <c r="F50" s="15" t="s">
        <v>824</v>
      </c>
      <c r="G50" s="16" t="s">
        <v>825</v>
      </c>
      <c r="H50" s="15">
        <v>80</v>
      </c>
      <c r="I50" s="15" t="s">
        <v>39</v>
      </c>
      <c r="J50" s="15" t="s">
        <v>39</v>
      </c>
      <c r="K50" s="120" t="s">
        <v>817</v>
      </c>
      <c r="L50" s="10" t="s">
        <v>651</v>
      </c>
      <c r="M50" s="10" t="s">
        <v>650</v>
      </c>
      <c r="N50" s="16" t="s">
        <v>1285</v>
      </c>
      <c r="O50" s="10" t="s">
        <v>1159</v>
      </c>
      <c r="P50" s="16" t="s">
        <v>833</v>
      </c>
      <c r="Q50" s="10" t="s">
        <v>821</v>
      </c>
      <c r="R50" s="15" t="s">
        <v>822</v>
      </c>
      <c r="S50" s="12">
        <v>39286</v>
      </c>
      <c r="T50" s="10" t="s">
        <v>823</v>
      </c>
      <c r="U50" s="44" t="s">
        <v>1246</v>
      </c>
    </row>
    <row r="51" spans="1:21" s="23" customFormat="1" ht="25.5">
      <c r="A51" s="111"/>
      <c r="B51" s="60" t="s">
        <v>1271</v>
      </c>
      <c r="C51" s="57">
        <v>39285</v>
      </c>
      <c r="D51" s="57">
        <v>39283</v>
      </c>
      <c r="E51" s="57" t="s">
        <v>826</v>
      </c>
      <c r="F51" s="58" t="s">
        <v>1281</v>
      </c>
      <c r="G51" s="59" t="s">
        <v>54</v>
      </c>
      <c r="H51" s="60">
        <v>660</v>
      </c>
      <c r="I51" s="60" t="s">
        <v>45</v>
      </c>
      <c r="J51" s="60" t="s">
        <v>45</v>
      </c>
      <c r="K51" s="121" t="s">
        <v>1287</v>
      </c>
      <c r="L51" s="61" t="s">
        <v>1174</v>
      </c>
      <c r="M51" s="61" t="s">
        <v>1174</v>
      </c>
      <c r="N51" s="59" t="s">
        <v>1284</v>
      </c>
      <c r="O51" s="61" t="s">
        <v>46</v>
      </c>
      <c r="P51" s="59" t="s">
        <v>833</v>
      </c>
      <c r="Q51" s="121" t="s">
        <v>1174</v>
      </c>
      <c r="R51" s="58" t="s">
        <v>1174</v>
      </c>
      <c r="S51" s="57">
        <v>39285</v>
      </c>
      <c r="T51" s="61"/>
      <c r="U51" s="44" t="s">
        <v>1246</v>
      </c>
    </row>
    <row r="52" spans="1:21" s="23" customFormat="1" ht="25.5">
      <c r="A52" s="111"/>
      <c r="B52" s="60" t="s">
        <v>1271</v>
      </c>
      <c r="C52" s="57">
        <v>39271</v>
      </c>
      <c r="D52" s="57">
        <v>39268</v>
      </c>
      <c r="E52" s="57" t="s">
        <v>827</v>
      </c>
      <c r="F52" s="58" t="s">
        <v>1281</v>
      </c>
      <c r="G52" s="59" t="s">
        <v>828</v>
      </c>
      <c r="H52" s="60">
        <v>495</v>
      </c>
      <c r="I52" s="60" t="s">
        <v>783</v>
      </c>
      <c r="J52" s="60" t="s">
        <v>783</v>
      </c>
      <c r="K52" s="121" t="s">
        <v>1287</v>
      </c>
      <c r="L52" s="61" t="s">
        <v>1174</v>
      </c>
      <c r="M52" s="61" t="s">
        <v>1174</v>
      </c>
      <c r="N52" s="59" t="s">
        <v>1284</v>
      </c>
      <c r="O52" s="61" t="s">
        <v>46</v>
      </c>
      <c r="P52" s="59" t="s">
        <v>833</v>
      </c>
      <c r="Q52" s="121" t="s">
        <v>1174</v>
      </c>
      <c r="R52" s="58" t="s">
        <v>1174</v>
      </c>
      <c r="S52" s="57">
        <v>39271</v>
      </c>
      <c r="T52" s="61"/>
      <c r="U52" s="44" t="s">
        <v>1246</v>
      </c>
    </row>
    <row r="53" spans="1:21" s="23" customFormat="1" ht="63.75">
      <c r="A53" s="111"/>
      <c r="B53" s="49" t="s">
        <v>1271</v>
      </c>
      <c r="C53" s="12" t="s">
        <v>829</v>
      </c>
      <c r="D53" s="12">
        <v>39268</v>
      </c>
      <c r="E53" s="12" t="s">
        <v>830</v>
      </c>
      <c r="F53" s="15" t="s">
        <v>1174</v>
      </c>
      <c r="G53" s="16" t="s">
        <v>1174</v>
      </c>
      <c r="H53" s="15"/>
      <c r="I53" s="15"/>
      <c r="J53" s="15" t="s">
        <v>1161</v>
      </c>
      <c r="K53" s="120" t="s">
        <v>831</v>
      </c>
      <c r="L53" s="10" t="s">
        <v>652</v>
      </c>
      <c r="M53" s="10" t="s">
        <v>341</v>
      </c>
      <c r="N53" s="16" t="s">
        <v>832</v>
      </c>
      <c r="O53" s="10" t="s">
        <v>1159</v>
      </c>
      <c r="P53" s="16" t="s">
        <v>833</v>
      </c>
      <c r="Q53" s="120" t="s">
        <v>1172</v>
      </c>
      <c r="R53" s="15" t="s">
        <v>1172</v>
      </c>
      <c r="S53" s="12" t="s">
        <v>1172</v>
      </c>
      <c r="T53" s="10" t="s">
        <v>1004</v>
      </c>
      <c r="U53" s="45" t="s">
        <v>414</v>
      </c>
    </row>
    <row r="54" spans="1:21" s="23" customFormat="1" ht="25.5">
      <c r="A54" s="111"/>
      <c r="B54" s="60" t="s">
        <v>1271</v>
      </c>
      <c r="C54" s="57">
        <v>39264</v>
      </c>
      <c r="D54" s="57">
        <v>39254</v>
      </c>
      <c r="E54" s="57" t="s">
        <v>802</v>
      </c>
      <c r="F54" s="58" t="s">
        <v>1281</v>
      </c>
      <c r="G54" s="59" t="s">
        <v>1249</v>
      </c>
      <c r="H54" s="60">
        <v>610</v>
      </c>
      <c r="I54" s="60" t="s">
        <v>783</v>
      </c>
      <c r="J54" s="58" t="s">
        <v>783</v>
      </c>
      <c r="K54" s="121" t="s">
        <v>1287</v>
      </c>
      <c r="L54" s="61" t="s">
        <v>1174</v>
      </c>
      <c r="M54" s="61" t="s">
        <v>1174</v>
      </c>
      <c r="N54" s="59" t="s">
        <v>1284</v>
      </c>
      <c r="O54" s="61" t="s">
        <v>46</v>
      </c>
      <c r="P54" s="59" t="s">
        <v>833</v>
      </c>
      <c r="Q54" s="121" t="s">
        <v>1174</v>
      </c>
      <c r="R54" s="58" t="s">
        <v>1174</v>
      </c>
      <c r="S54" s="57">
        <v>38892</v>
      </c>
      <c r="T54" s="61"/>
      <c r="U54" s="44" t="s">
        <v>1246</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1270</v>
      </c>
      <c r="C56" s="12">
        <v>39260</v>
      </c>
      <c r="D56" s="12">
        <v>39260</v>
      </c>
      <c r="E56" s="12" t="s">
        <v>834</v>
      </c>
      <c r="F56" s="15" t="s">
        <v>839</v>
      </c>
      <c r="G56" s="16" t="s">
        <v>835</v>
      </c>
      <c r="H56" s="15">
        <v>730</v>
      </c>
      <c r="I56" s="15" t="s">
        <v>783</v>
      </c>
      <c r="J56" s="15" t="s">
        <v>783</v>
      </c>
      <c r="K56" s="120" t="s">
        <v>819</v>
      </c>
      <c r="L56" s="10" t="s">
        <v>653</v>
      </c>
      <c r="M56" s="10" t="s">
        <v>650</v>
      </c>
      <c r="N56" s="16" t="s">
        <v>1285</v>
      </c>
      <c r="O56" s="10" t="s">
        <v>1159</v>
      </c>
      <c r="P56" s="16" t="s">
        <v>833</v>
      </c>
      <c r="Q56" s="10" t="s">
        <v>836</v>
      </c>
      <c r="R56" s="15" t="s">
        <v>838</v>
      </c>
      <c r="S56" s="12">
        <v>39260</v>
      </c>
      <c r="T56" s="10" t="s">
        <v>837</v>
      </c>
      <c r="U56" s="44" t="s">
        <v>1246</v>
      </c>
    </row>
    <row r="57" spans="2:21" s="23" customFormat="1" ht="38.25">
      <c r="B57" s="60" t="s">
        <v>1270</v>
      </c>
      <c r="C57" s="57" t="s">
        <v>763</v>
      </c>
      <c r="D57" s="57">
        <v>39232</v>
      </c>
      <c r="E57" s="57" t="s">
        <v>780</v>
      </c>
      <c r="F57" s="58" t="s">
        <v>781</v>
      </c>
      <c r="G57" s="59" t="s">
        <v>782</v>
      </c>
      <c r="H57" s="60">
        <v>2700</v>
      </c>
      <c r="I57" s="60" t="s">
        <v>783</v>
      </c>
      <c r="J57" s="58" t="s">
        <v>783</v>
      </c>
      <c r="K57" s="61" t="s">
        <v>764</v>
      </c>
      <c r="L57" s="61" t="s">
        <v>1174</v>
      </c>
      <c r="M57" s="61" t="s">
        <v>1174</v>
      </c>
      <c r="N57" s="59" t="s">
        <v>1284</v>
      </c>
      <c r="O57" s="61" t="s">
        <v>46</v>
      </c>
      <c r="P57" s="59" t="s">
        <v>833</v>
      </c>
      <c r="Q57" s="121" t="s">
        <v>1174</v>
      </c>
      <c r="R57" s="58" t="s">
        <v>1174</v>
      </c>
      <c r="S57" s="57">
        <v>38892</v>
      </c>
      <c r="T57" s="61"/>
      <c r="U57" s="44" t="s">
        <v>1246</v>
      </c>
    </row>
    <row r="58" spans="1:21" s="23" customFormat="1" ht="51">
      <c r="A58" s="111"/>
      <c r="B58" s="49" t="s">
        <v>1270</v>
      </c>
      <c r="C58" s="12">
        <v>39253</v>
      </c>
      <c r="D58" s="12">
        <v>39254</v>
      </c>
      <c r="E58" s="12" t="s">
        <v>775</v>
      </c>
      <c r="F58" s="15" t="s">
        <v>776</v>
      </c>
      <c r="G58" s="16" t="s">
        <v>777</v>
      </c>
      <c r="H58" s="15">
        <v>100</v>
      </c>
      <c r="I58" s="15" t="s">
        <v>1286</v>
      </c>
      <c r="J58" s="15" t="s">
        <v>1241</v>
      </c>
      <c r="K58" s="10" t="s">
        <v>778</v>
      </c>
      <c r="L58" s="10" t="s">
        <v>623</v>
      </c>
      <c r="M58" s="10" t="s">
        <v>650</v>
      </c>
      <c r="N58" s="16" t="s">
        <v>1285</v>
      </c>
      <c r="O58" s="10" t="s">
        <v>1159</v>
      </c>
      <c r="P58" s="16" t="s">
        <v>833</v>
      </c>
      <c r="Q58" s="120" t="s">
        <v>793</v>
      </c>
      <c r="R58" s="15" t="s">
        <v>779</v>
      </c>
      <c r="S58" s="12">
        <v>39253</v>
      </c>
      <c r="T58" s="10"/>
      <c r="U58" s="44" t="s">
        <v>1246</v>
      </c>
    </row>
    <row r="59" spans="1:21" s="23" customFormat="1" ht="63.75">
      <c r="A59" s="111"/>
      <c r="B59" s="49" t="s">
        <v>1270</v>
      </c>
      <c r="C59" s="12" t="s">
        <v>768</v>
      </c>
      <c r="D59" s="12">
        <v>39252</v>
      </c>
      <c r="E59" s="12" t="s">
        <v>770</v>
      </c>
      <c r="F59" s="15" t="s">
        <v>1174</v>
      </c>
      <c r="G59" s="16" t="s">
        <v>1174</v>
      </c>
      <c r="H59" s="15" t="s">
        <v>1174</v>
      </c>
      <c r="I59" s="15"/>
      <c r="J59" s="15" t="s">
        <v>45</v>
      </c>
      <c r="K59" s="10" t="s">
        <v>610</v>
      </c>
      <c r="L59" s="10" t="s">
        <v>624</v>
      </c>
      <c r="M59" s="10" t="s">
        <v>337</v>
      </c>
      <c r="N59" s="16" t="s">
        <v>43</v>
      </c>
      <c r="O59" s="10" t="s">
        <v>331</v>
      </c>
      <c r="P59" s="16" t="s">
        <v>833</v>
      </c>
      <c r="Q59" s="120" t="s">
        <v>771</v>
      </c>
      <c r="R59" s="15" t="s">
        <v>772</v>
      </c>
      <c r="S59" s="12">
        <v>39254</v>
      </c>
      <c r="T59" s="10" t="s">
        <v>773</v>
      </c>
      <c r="U59" s="45" t="s">
        <v>774</v>
      </c>
    </row>
    <row r="60" spans="2:21" s="23" customFormat="1" ht="38.25">
      <c r="B60" s="49" t="s">
        <v>1270</v>
      </c>
      <c r="C60" s="12">
        <v>39240</v>
      </c>
      <c r="D60" s="12">
        <v>39241</v>
      </c>
      <c r="E60" s="12" t="s">
        <v>769</v>
      </c>
      <c r="F60" s="15" t="s">
        <v>1174</v>
      </c>
      <c r="G60" s="16" t="s">
        <v>1174</v>
      </c>
      <c r="H60" s="15" t="s">
        <v>1174</v>
      </c>
      <c r="I60" s="15"/>
      <c r="J60" s="15" t="s">
        <v>1161</v>
      </c>
      <c r="K60" s="10" t="s">
        <v>765</v>
      </c>
      <c r="L60" s="10" t="s">
        <v>652</v>
      </c>
      <c r="M60" s="10" t="s">
        <v>347</v>
      </c>
      <c r="N60" s="16" t="s">
        <v>1179</v>
      </c>
      <c r="O60" s="10" t="s">
        <v>1159</v>
      </c>
      <c r="P60" s="16" t="s">
        <v>833</v>
      </c>
      <c r="Q60" s="120" t="s">
        <v>766</v>
      </c>
      <c r="R60" s="15" t="s">
        <v>767</v>
      </c>
      <c r="S60" s="12">
        <v>39240</v>
      </c>
      <c r="T60" s="10"/>
      <c r="U60" s="44" t="s">
        <v>1246</v>
      </c>
    </row>
    <row r="61" spans="1:21" s="23" customFormat="1" ht="25.5">
      <c r="A61" s="111"/>
      <c r="B61" s="60" t="s">
        <v>1270</v>
      </c>
      <c r="C61" s="57">
        <v>39236</v>
      </c>
      <c r="D61" s="57">
        <v>39226</v>
      </c>
      <c r="E61" s="57" t="s">
        <v>762</v>
      </c>
      <c r="F61" s="58" t="s">
        <v>1281</v>
      </c>
      <c r="G61" s="59" t="s">
        <v>641</v>
      </c>
      <c r="H61" s="60">
        <v>530</v>
      </c>
      <c r="I61" s="60" t="s">
        <v>783</v>
      </c>
      <c r="J61" s="58" t="s">
        <v>783</v>
      </c>
      <c r="K61" s="61" t="s">
        <v>1287</v>
      </c>
      <c r="L61" s="61" t="s">
        <v>1174</v>
      </c>
      <c r="M61" s="61" t="s">
        <v>1174</v>
      </c>
      <c r="N61" s="59" t="s">
        <v>1284</v>
      </c>
      <c r="O61" s="61" t="s">
        <v>46</v>
      </c>
      <c r="P61" s="59" t="s">
        <v>833</v>
      </c>
      <c r="Q61" s="121" t="s">
        <v>1174</v>
      </c>
      <c r="R61" s="58" t="s">
        <v>1174</v>
      </c>
      <c r="S61" s="57">
        <v>39236</v>
      </c>
      <c r="T61" s="61"/>
      <c r="U61" s="44" t="s">
        <v>1246</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1269</v>
      </c>
      <c r="C63" s="57" t="s">
        <v>662</v>
      </c>
      <c r="D63" s="57">
        <v>39204</v>
      </c>
      <c r="E63" s="57" t="s">
        <v>667</v>
      </c>
      <c r="F63" s="58" t="s">
        <v>665</v>
      </c>
      <c r="G63" s="59" t="s">
        <v>666</v>
      </c>
      <c r="H63" s="60">
        <v>1375</v>
      </c>
      <c r="I63" s="60" t="s">
        <v>1286</v>
      </c>
      <c r="J63" s="58" t="s">
        <v>1286</v>
      </c>
      <c r="K63" s="61" t="s">
        <v>15</v>
      </c>
      <c r="L63" s="61" t="s">
        <v>1174</v>
      </c>
      <c r="M63" s="61" t="s">
        <v>1174</v>
      </c>
      <c r="N63" s="59" t="s">
        <v>1284</v>
      </c>
      <c r="O63" s="61" t="s">
        <v>46</v>
      </c>
      <c r="P63" s="59" t="s">
        <v>833</v>
      </c>
      <c r="Q63" s="121" t="s">
        <v>1174</v>
      </c>
      <c r="R63" s="58" t="s">
        <v>1174</v>
      </c>
      <c r="S63" s="57">
        <v>39215</v>
      </c>
      <c r="T63" s="61"/>
      <c r="U63" s="44" t="s">
        <v>1246</v>
      </c>
    </row>
    <row r="64" spans="1:21" s="23" customFormat="1" ht="25.5">
      <c r="A64" s="111"/>
      <c r="B64" s="60" t="s">
        <v>1269</v>
      </c>
      <c r="C64" s="57">
        <v>39208</v>
      </c>
      <c r="D64" s="57">
        <v>39198</v>
      </c>
      <c r="E64" s="57" t="s">
        <v>660</v>
      </c>
      <c r="F64" s="58" t="s">
        <v>1281</v>
      </c>
      <c r="G64" s="59" t="s">
        <v>661</v>
      </c>
      <c r="H64" s="60">
        <v>320</v>
      </c>
      <c r="I64" s="60" t="s">
        <v>1286</v>
      </c>
      <c r="J64" s="58" t="s">
        <v>1286</v>
      </c>
      <c r="K64" s="61" t="s">
        <v>1287</v>
      </c>
      <c r="L64" s="61" t="s">
        <v>1174</v>
      </c>
      <c r="M64" s="61" t="s">
        <v>1174</v>
      </c>
      <c r="N64" s="59" t="s">
        <v>1284</v>
      </c>
      <c r="O64" s="61" t="s">
        <v>46</v>
      </c>
      <c r="P64" s="59" t="s">
        <v>833</v>
      </c>
      <c r="Q64" s="121" t="s">
        <v>1174</v>
      </c>
      <c r="R64" s="58" t="s">
        <v>1174</v>
      </c>
      <c r="S64" s="57">
        <v>39208</v>
      </c>
      <c r="T64" s="61"/>
      <c r="U64" s="44" t="s">
        <v>1246</v>
      </c>
    </row>
    <row r="65" spans="1:21" s="23" customFormat="1" ht="63.75">
      <c r="A65" s="111"/>
      <c r="B65" s="49" t="s">
        <v>1269</v>
      </c>
      <c r="C65" s="12">
        <v>39204</v>
      </c>
      <c r="D65" s="12">
        <v>39205</v>
      </c>
      <c r="E65" s="12" t="s">
        <v>659</v>
      </c>
      <c r="F65" s="15" t="s">
        <v>1174</v>
      </c>
      <c r="G65" s="16" t="s">
        <v>1174</v>
      </c>
      <c r="H65" s="15" t="s">
        <v>1174</v>
      </c>
      <c r="I65" s="15"/>
      <c r="J65" s="15" t="s">
        <v>1241</v>
      </c>
      <c r="K65" s="10" t="s">
        <v>655</v>
      </c>
      <c r="L65" s="10" t="s">
        <v>623</v>
      </c>
      <c r="M65" s="10" t="s">
        <v>429</v>
      </c>
      <c r="N65" s="16" t="s">
        <v>656</v>
      </c>
      <c r="O65" s="10" t="s">
        <v>1159</v>
      </c>
      <c r="P65" s="16" t="s">
        <v>833</v>
      </c>
      <c r="Q65" s="120" t="s">
        <v>657</v>
      </c>
      <c r="R65" s="15" t="s">
        <v>1172</v>
      </c>
      <c r="S65" s="12">
        <v>39204</v>
      </c>
      <c r="T65" s="10" t="s">
        <v>658</v>
      </c>
      <c r="U65" s="45" t="s">
        <v>414</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1268</v>
      </c>
      <c r="C67" s="12">
        <v>39184</v>
      </c>
      <c r="D67" s="12">
        <v>39185</v>
      </c>
      <c r="E67" s="12" t="s">
        <v>434</v>
      </c>
      <c r="F67" s="15" t="s">
        <v>430</v>
      </c>
      <c r="G67" s="16" t="s">
        <v>431</v>
      </c>
      <c r="H67" s="15" t="s">
        <v>1174</v>
      </c>
      <c r="I67" s="15"/>
      <c r="J67" s="15" t="s">
        <v>1161</v>
      </c>
      <c r="K67" s="10" t="s">
        <v>840</v>
      </c>
      <c r="L67" s="10" t="s">
        <v>336</v>
      </c>
      <c r="M67" s="10" t="s">
        <v>429</v>
      </c>
      <c r="N67" s="16" t="s">
        <v>432</v>
      </c>
      <c r="O67" s="10" t="s">
        <v>1190</v>
      </c>
      <c r="P67" s="16" t="s">
        <v>833</v>
      </c>
      <c r="Q67" s="10" t="s">
        <v>433</v>
      </c>
      <c r="R67" s="15" t="s">
        <v>841</v>
      </c>
      <c r="S67" s="12">
        <v>39185</v>
      </c>
      <c r="T67" s="10"/>
      <c r="U67" s="44" t="s">
        <v>1246</v>
      </c>
    </row>
    <row r="68" spans="2:21" s="23" customFormat="1" ht="25.5">
      <c r="B68" s="60" t="s">
        <v>1268</v>
      </c>
      <c r="C68" s="57">
        <v>39173</v>
      </c>
      <c r="D68" s="57" t="s">
        <v>640</v>
      </c>
      <c r="E68" s="57"/>
      <c r="F68" s="58" t="s">
        <v>1281</v>
      </c>
      <c r="G68" s="59" t="s">
        <v>641</v>
      </c>
      <c r="H68" s="60">
        <v>530</v>
      </c>
      <c r="I68" s="60" t="s">
        <v>1286</v>
      </c>
      <c r="J68" s="58" t="s">
        <v>1286</v>
      </c>
      <c r="K68" s="61" t="s">
        <v>1287</v>
      </c>
      <c r="L68" s="61" t="s">
        <v>1174</v>
      </c>
      <c r="M68" s="61" t="s">
        <v>1174</v>
      </c>
      <c r="N68" s="59" t="s">
        <v>1284</v>
      </c>
      <c r="O68" s="61" t="s">
        <v>46</v>
      </c>
      <c r="P68" s="59" t="s">
        <v>833</v>
      </c>
      <c r="Q68" s="121" t="s">
        <v>1174</v>
      </c>
      <c r="R68" s="58" t="s">
        <v>1174</v>
      </c>
      <c r="S68" s="57">
        <v>39173</v>
      </c>
      <c r="T68" s="61"/>
      <c r="U68" s="44" t="s">
        <v>1246</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1267</v>
      </c>
      <c r="C70" s="12">
        <v>39164</v>
      </c>
      <c r="D70" s="12">
        <v>39164</v>
      </c>
      <c r="E70" s="12" t="s">
        <v>613</v>
      </c>
      <c r="F70" s="15" t="s">
        <v>614</v>
      </c>
      <c r="G70" s="16" t="s">
        <v>615</v>
      </c>
      <c r="H70" s="16">
        <v>78</v>
      </c>
      <c r="I70" s="16" t="s">
        <v>45</v>
      </c>
      <c r="J70" s="15" t="s">
        <v>45</v>
      </c>
      <c r="K70" s="10" t="s">
        <v>794</v>
      </c>
      <c r="L70" s="10" t="s">
        <v>623</v>
      </c>
      <c r="M70" s="10" t="s">
        <v>650</v>
      </c>
      <c r="N70" s="16" t="s">
        <v>1285</v>
      </c>
      <c r="O70" s="10" t="s">
        <v>1159</v>
      </c>
      <c r="P70" s="16" t="s">
        <v>833</v>
      </c>
      <c r="Q70" s="120" t="s">
        <v>654</v>
      </c>
      <c r="R70" s="15" t="s">
        <v>357</v>
      </c>
      <c r="S70" s="12">
        <v>39164</v>
      </c>
      <c r="T70" s="10" t="s">
        <v>616</v>
      </c>
      <c r="U70" s="44" t="s">
        <v>617</v>
      </c>
    </row>
    <row r="71" spans="2:21" s="23" customFormat="1" ht="63.75">
      <c r="B71" s="49" t="s">
        <v>1267</v>
      </c>
      <c r="C71" s="12">
        <v>39162</v>
      </c>
      <c r="D71" s="12">
        <v>39163</v>
      </c>
      <c r="E71" s="12"/>
      <c r="F71" s="15" t="s">
        <v>1174</v>
      </c>
      <c r="G71" s="15" t="s">
        <v>1174</v>
      </c>
      <c r="H71" s="15" t="s">
        <v>1174</v>
      </c>
      <c r="I71" s="15"/>
      <c r="J71" s="15" t="s">
        <v>1184</v>
      </c>
      <c r="K71" s="10" t="s">
        <v>367</v>
      </c>
      <c r="L71" s="10" t="s">
        <v>621</v>
      </c>
      <c r="M71" s="10" t="s">
        <v>429</v>
      </c>
      <c r="N71" s="15" t="s">
        <v>368</v>
      </c>
      <c r="O71" s="10" t="s">
        <v>1159</v>
      </c>
      <c r="P71" s="16" t="s">
        <v>833</v>
      </c>
      <c r="Q71" s="120" t="s">
        <v>369</v>
      </c>
      <c r="R71" s="15" t="s">
        <v>1172</v>
      </c>
      <c r="S71" s="12" t="s">
        <v>1172</v>
      </c>
      <c r="T71" s="10" t="s">
        <v>658</v>
      </c>
      <c r="U71" s="45" t="s">
        <v>414</v>
      </c>
    </row>
    <row r="72" spans="2:21" s="23" customFormat="1" ht="25.5">
      <c r="B72" s="49" t="s">
        <v>1267</v>
      </c>
      <c r="C72" s="12">
        <v>39160</v>
      </c>
      <c r="D72" s="12">
        <v>39160</v>
      </c>
      <c r="E72" s="12"/>
      <c r="F72" s="15" t="s">
        <v>358</v>
      </c>
      <c r="G72" s="16" t="s">
        <v>359</v>
      </c>
      <c r="H72" s="16">
        <v>96</v>
      </c>
      <c r="I72" s="16" t="s">
        <v>39</v>
      </c>
      <c r="J72" s="15" t="s">
        <v>39</v>
      </c>
      <c r="K72" s="10" t="s">
        <v>360</v>
      </c>
      <c r="L72" s="10" t="s">
        <v>633</v>
      </c>
      <c r="M72" s="10" t="s">
        <v>650</v>
      </c>
      <c r="N72" s="16" t="s">
        <v>1285</v>
      </c>
      <c r="O72" s="10" t="s">
        <v>331</v>
      </c>
      <c r="P72" s="16" t="s">
        <v>833</v>
      </c>
      <c r="Q72" s="120" t="s">
        <v>361</v>
      </c>
      <c r="R72" s="15" t="s">
        <v>362</v>
      </c>
      <c r="S72" s="12">
        <v>39160</v>
      </c>
      <c r="T72" s="10"/>
      <c r="U72" s="44" t="s">
        <v>1246</v>
      </c>
    </row>
    <row r="73" spans="2:21" s="23" customFormat="1" ht="51">
      <c r="B73" s="49" t="s">
        <v>1267</v>
      </c>
      <c r="C73" s="12" t="s">
        <v>415</v>
      </c>
      <c r="D73" s="12">
        <v>39149</v>
      </c>
      <c r="E73" s="12"/>
      <c r="F73" s="15" t="s">
        <v>1174</v>
      </c>
      <c r="G73" s="16" t="s">
        <v>1174</v>
      </c>
      <c r="H73" s="15" t="s">
        <v>1174</v>
      </c>
      <c r="J73" s="15" t="s">
        <v>1241</v>
      </c>
      <c r="K73" s="10" t="s">
        <v>416</v>
      </c>
      <c r="L73" s="10" t="s">
        <v>623</v>
      </c>
      <c r="M73" s="10" t="s">
        <v>429</v>
      </c>
      <c r="N73" s="16" t="s">
        <v>417</v>
      </c>
      <c r="O73" s="10" t="s">
        <v>1190</v>
      </c>
      <c r="P73" s="16" t="s">
        <v>833</v>
      </c>
      <c r="Q73" s="120" t="s">
        <v>418</v>
      </c>
      <c r="R73" s="15" t="s">
        <v>419</v>
      </c>
      <c r="S73" s="12">
        <v>39147</v>
      </c>
      <c r="T73" s="10"/>
      <c r="U73" s="44" t="s">
        <v>1246</v>
      </c>
    </row>
    <row r="74" spans="2:21" s="23" customFormat="1" ht="76.5">
      <c r="B74" s="49" t="s">
        <v>1267</v>
      </c>
      <c r="C74" s="12">
        <v>39147</v>
      </c>
      <c r="D74" s="12">
        <v>39148</v>
      </c>
      <c r="E74" s="12"/>
      <c r="F74" s="15" t="s">
        <v>1174</v>
      </c>
      <c r="G74" s="16" t="s">
        <v>1174</v>
      </c>
      <c r="H74" s="15" t="s">
        <v>1174</v>
      </c>
      <c r="I74" s="15"/>
      <c r="J74" s="15" t="s">
        <v>1161</v>
      </c>
      <c r="K74" s="10" t="s">
        <v>420</v>
      </c>
      <c r="L74" s="10" t="s">
        <v>652</v>
      </c>
      <c r="M74" s="10" t="s">
        <v>429</v>
      </c>
      <c r="N74" s="16" t="s">
        <v>417</v>
      </c>
      <c r="O74" s="10" t="s">
        <v>1190</v>
      </c>
      <c r="P74" s="16" t="s">
        <v>833</v>
      </c>
      <c r="Q74" s="120" t="s">
        <v>421</v>
      </c>
      <c r="R74" s="15" t="s">
        <v>422</v>
      </c>
      <c r="S74" s="12">
        <v>39147</v>
      </c>
      <c r="T74" s="10"/>
      <c r="U74" s="44" t="s">
        <v>1246</v>
      </c>
    </row>
    <row r="75" spans="2:21" s="23" customFormat="1" ht="25.5">
      <c r="B75" s="60" t="s">
        <v>1267</v>
      </c>
      <c r="C75" s="57">
        <v>39145</v>
      </c>
      <c r="D75" s="57" t="s">
        <v>363</v>
      </c>
      <c r="E75" s="57"/>
      <c r="F75" s="58" t="s">
        <v>1281</v>
      </c>
      <c r="G75" s="59" t="s">
        <v>364</v>
      </c>
      <c r="H75" s="60">
        <v>570</v>
      </c>
      <c r="I75" s="60" t="s">
        <v>1286</v>
      </c>
      <c r="J75" s="58" t="s">
        <v>1286</v>
      </c>
      <c r="K75" s="61" t="s">
        <v>1287</v>
      </c>
      <c r="L75" s="61" t="s">
        <v>1174</v>
      </c>
      <c r="M75" s="61" t="s">
        <v>1174</v>
      </c>
      <c r="N75" s="59" t="s">
        <v>1284</v>
      </c>
      <c r="O75" s="61" t="s">
        <v>46</v>
      </c>
      <c r="P75" s="59" t="s">
        <v>833</v>
      </c>
      <c r="Q75" s="121" t="s">
        <v>1174</v>
      </c>
      <c r="R75" s="58" t="s">
        <v>1174</v>
      </c>
      <c r="S75" s="57">
        <v>39145</v>
      </c>
      <c r="T75" s="61"/>
      <c r="U75" s="44" t="s">
        <v>1246</v>
      </c>
    </row>
    <row r="76" spans="2:21" s="23" customFormat="1" ht="51">
      <c r="B76" s="49" t="s">
        <v>1267</v>
      </c>
      <c r="C76" s="12">
        <v>39145</v>
      </c>
      <c r="D76" s="12">
        <v>39146</v>
      </c>
      <c r="E76" s="12"/>
      <c r="F76" s="15" t="s">
        <v>423</v>
      </c>
      <c r="G76" s="16" t="s">
        <v>425</v>
      </c>
      <c r="H76" s="15" t="s">
        <v>1174</v>
      </c>
      <c r="I76" s="15"/>
      <c r="J76" s="15" t="s">
        <v>45</v>
      </c>
      <c r="K76" s="10" t="s">
        <v>426</v>
      </c>
      <c r="L76" s="10" t="s">
        <v>651</v>
      </c>
      <c r="M76" s="10" t="s">
        <v>337</v>
      </c>
      <c r="N76" s="16" t="s">
        <v>43</v>
      </c>
      <c r="O76" s="10" t="s">
        <v>1190</v>
      </c>
      <c r="P76" s="16" t="s">
        <v>833</v>
      </c>
      <c r="Q76" s="120" t="s">
        <v>427</v>
      </c>
      <c r="R76" s="15" t="s">
        <v>428</v>
      </c>
      <c r="S76" s="12">
        <v>39145</v>
      </c>
      <c r="T76" s="10"/>
      <c r="U76" s="44" t="s">
        <v>1246</v>
      </c>
    </row>
    <row r="77" spans="2:21" s="23" customFormat="1" ht="51">
      <c r="B77" s="49" t="s">
        <v>1267</v>
      </c>
      <c r="C77" s="12">
        <v>39143</v>
      </c>
      <c r="D77" s="12">
        <v>39143</v>
      </c>
      <c r="E77" s="12"/>
      <c r="F77" s="15" t="s">
        <v>365</v>
      </c>
      <c r="G77" s="16" t="s">
        <v>332</v>
      </c>
      <c r="H77" s="16">
        <v>75</v>
      </c>
      <c r="I77" s="16" t="s">
        <v>45</v>
      </c>
      <c r="J77" s="15" t="s">
        <v>45</v>
      </c>
      <c r="K77" s="10" t="s">
        <v>794</v>
      </c>
      <c r="L77" s="10" t="s">
        <v>629</v>
      </c>
      <c r="M77" s="10" t="s">
        <v>650</v>
      </c>
      <c r="N77" s="16" t="s">
        <v>1285</v>
      </c>
      <c r="O77" s="10" t="s">
        <v>1159</v>
      </c>
      <c r="P77" s="16" t="s">
        <v>833</v>
      </c>
      <c r="Q77" s="120" t="s">
        <v>356</v>
      </c>
      <c r="R77" s="15" t="s">
        <v>357</v>
      </c>
      <c r="S77" s="12">
        <v>39143</v>
      </c>
      <c r="T77" s="10" t="s">
        <v>366</v>
      </c>
      <c r="U77" s="44" t="s">
        <v>1246</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1266</v>
      </c>
      <c r="C79" s="12">
        <v>39139</v>
      </c>
      <c r="D79" s="12">
        <v>39139</v>
      </c>
      <c r="E79" s="12"/>
      <c r="F79" s="15" t="s">
        <v>332</v>
      </c>
      <c r="G79" s="16" t="s">
        <v>327</v>
      </c>
      <c r="H79" s="16"/>
      <c r="I79" s="16"/>
      <c r="J79" s="15" t="s">
        <v>45</v>
      </c>
      <c r="K79" s="10" t="s">
        <v>610</v>
      </c>
      <c r="L79" s="10" t="s">
        <v>632</v>
      </c>
      <c r="M79" s="10" t="s">
        <v>337</v>
      </c>
      <c r="N79" s="16" t="s">
        <v>43</v>
      </c>
      <c r="O79" s="10" t="s">
        <v>331</v>
      </c>
      <c r="P79" s="16" t="s">
        <v>833</v>
      </c>
      <c r="Q79" s="120" t="s">
        <v>611</v>
      </c>
      <c r="R79" s="15" t="s">
        <v>612</v>
      </c>
      <c r="S79" s="12">
        <v>39139</v>
      </c>
      <c r="T79" s="10"/>
      <c r="U79" s="44" t="s">
        <v>1246</v>
      </c>
    </row>
    <row r="80" spans="2:21" s="23" customFormat="1" ht="25.5">
      <c r="B80" s="60" t="s">
        <v>1266</v>
      </c>
      <c r="C80" s="57">
        <v>39138</v>
      </c>
      <c r="D80" s="57" t="s">
        <v>323</v>
      </c>
      <c r="E80" s="57"/>
      <c r="F80" s="58" t="s">
        <v>1281</v>
      </c>
      <c r="G80" s="59" t="s">
        <v>324</v>
      </c>
      <c r="H80" s="60">
        <v>600</v>
      </c>
      <c r="I80" s="60" t="s">
        <v>1286</v>
      </c>
      <c r="J80" s="58" t="s">
        <v>1286</v>
      </c>
      <c r="K80" s="61" t="s">
        <v>1287</v>
      </c>
      <c r="L80" s="61" t="s">
        <v>1174</v>
      </c>
      <c r="M80" s="61" t="s">
        <v>1174</v>
      </c>
      <c r="N80" s="59" t="s">
        <v>1284</v>
      </c>
      <c r="O80" s="61" t="s">
        <v>46</v>
      </c>
      <c r="P80" s="59" t="s">
        <v>833</v>
      </c>
      <c r="Q80" s="121" t="s">
        <v>1174</v>
      </c>
      <c r="R80" s="58" t="s">
        <v>1174</v>
      </c>
      <c r="S80" s="57">
        <v>39138</v>
      </c>
      <c r="T80" s="61"/>
      <c r="U80" s="44" t="s">
        <v>1246</v>
      </c>
    </row>
    <row r="81" spans="2:21" s="23" customFormat="1" ht="38.25">
      <c r="B81" s="49" t="s">
        <v>1266</v>
      </c>
      <c r="C81" s="12">
        <v>39136</v>
      </c>
      <c r="D81" s="12">
        <v>39136</v>
      </c>
      <c r="E81" s="12"/>
      <c r="F81" s="15" t="s">
        <v>307</v>
      </c>
      <c r="G81" s="16" t="s">
        <v>327</v>
      </c>
      <c r="H81" s="48">
        <v>70</v>
      </c>
      <c r="I81" s="48" t="s">
        <v>1286</v>
      </c>
      <c r="J81" s="15" t="s">
        <v>121</v>
      </c>
      <c r="K81" s="10" t="s">
        <v>330</v>
      </c>
      <c r="L81" s="10" t="s">
        <v>648</v>
      </c>
      <c r="M81" s="10" t="s">
        <v>650</v>
      </c>
      <c r="N81" s="16" t="s">
        <v>1285</v>
      </c>
      <c r="O81" s="10" t="s">
        <v>1159</v>
      </c>
      <c r="P81" s="16" t="s">
        <v>833</v>
      </c>
      <c r="Q81" s="120" t="s">
        <v>328</v>
      </c>
      <c r="R81" s="15" t="s">
        <v>329</v>
      </c>
      <c r="S81" s="12">
        <v>39136</v>
      </c>
      <c r="T81" s="10" t="s">
        <v>76</v>
      </c>
      <c r="U81" s="44" t="s">
        <v>1246</v>
      </c>
    </row>
    <row r="82" spans="2:21" s="23" customFormat="1" ht="38.25">
      <c r="B82" s="60" t="s">
        <v>1266</v>
      </c>
      <c r="C82" s="57">
        <v>39131</v>
      </c>
      <c r="D82" s="57" t="s">
        <v>322</v>
      </c>
      <c r="E82" s="57"/>
      <c r="F82" s="58" t="s">
        <v>1281</v>
      </c>
      <c r="G82" s="59" t="s">
        <v>1282</v>
      </c>
      <c r="H82" s="60">
        <v>720</v>
      </c>
      <c r="I82" s="60" t="s">
        <v>1286</v>
      </c>
      <c r="J82" s="58" t="s">
        <v>1286</v>
      </c>
      <c r="K82" s="61" t="s">
        <v>1287</v>
      </c>
      <c r="L82" s="61" t="s">
        <v>1174</v>
      </c>
      <c r="M82" s="61" t="s">
        <v>1174</v>
      </c>
      <c r="N82" s="59" t="s">
        <v>1284</v>
      </c>
      <c r="O82" s="61" t="s">
        <v>46</v>
      </c>
      <c r="P82" s="59" t="s">
        <v>833</v>
      </c>
      <c r="Q82" s="121" t="s">
        <v>1174</v>
      </c>
      <c r="R82" s="58" t="s">
        <v>1174</v>
      </c>
      <c r="S82" s="57">
        <v>39131</v>
      </c>
      <c r="T82" s="61"/>
      <c r="U82" s="44" t="s">
        <v>1246</v>
      </c>
    </row>
    <row r="83" spans="2:21" s="23" customFormat="1" ht="51">
      <c r="B83" s="60" t="s">
        <v>1266</v>
      </c>
      <c r="C83" s="57" t="s">
        <v>319</v>
      </c>
      <c r="D83" s="57" t="s">
        <v>320</v>
      </c>
      <c r="E83" s="57"/>
      <c r="F83" s="58" t="s">
        <v>318</v>
      </c>
      <c r="G83" s="59" t="s">
        <v>317</v>
      </c>
      <c r="H83" s="60">
        <v>1740</v>
      </c>
      <c r="I83" s="60" t="s">
        <v>1286</v>
      </c>
      <c r="J83" s="58" t="s">
        <v>1286</v>
      </c>
      <c r="K83" s="61" t="s">
        <v>15</v>
      </c>
      <c r="L83" s="61" t="s">
        <v>1174</v>
      </c>
      <c r="M83" s="61" t="s">
        <v>1174</v>
      </c>
      <c r="N83" s="59" t="s">
        <v>1284</v>
      </c>
      <c r="O83" s="61" t="s">
        <v>46</v>
      </c>
      <c r="P83" s="59" t="s">
        <v>833</v>
      </c>
      <c r="Q83" s="121" t="s">
        <v>1174</v>
      </c>
      <c r="R83" s="58" t="s">
        <v>1174</v>
      </c>
      <c r="S83" s="57">
        <v>39124</v>
      </c>
      <c r="T83" s="61"/>
      <c r="U83" s="44" t="s">
        <v>1246</v>
      </c>
    </row>
    <row r="84" spans="2:21" s="23" customFormat="1" ht="63.75">
      <c r="B84" s="49" t="s">
        <v>1266</v>
      </c>
      <c r="C84" s="12">
        <v>39120</v>
      </c>
      <c r="D84" s="12">
        <v>39121</v>
      </c>
      <c r="E84" s="12"/>
      <c r="F84" s="15" t="s">
        <v>313</v>
      </c>
      <c r="G84" s="16" t="s">
        <v>314</v>
      </c>
      <c r="H84" s="16">
        <v>85</v>
      </c>
      <c r="I84" s="16" t="s">
        <v>1286</v>
      </c>
      <c r="J84" s="15" t="s">
        <v>1161</v>
      </c>
      <c r="K84" s="10" t="s">
        <v>315</v>
      </c>
      <c r="L84" s="10" t="s">
        <v>632</v>
      </c>
      <c r="M84" s="10" t="s">
        <v>650</v>
      </c>
      <c r="N84" s="16" t="s">
        <v>1285</v>
      </c>
      <c r="O84" s="10" t="s">
        <v>1159</v>
      </c>
      <c r="P84" s="16" t="s">
        <v>833</v>
      </c>
      <c r="Q84" s="123" t="s">
        <v>316</v>
      </c>
      <c r="R84" s="9" t="s">
        <v>296</v>
      </c>
      <c r="S84" s="13" t="s">
        <v>1172</v>
      </c>
      <c r="T84" s="21" t="s">
        <v>84</v>
      </c>
      <c r="U84" s="45" t="s">
        <v>106</v>
      </c>
    </row>
    <row r="85" spans="2:21" s="23" customFormat="1" ht="38.25">
      <c r="B85" s="49" t="s">
        <v>1266</v>
      </c>
      <c r="C85" s="12">
        <v>39120</v>
      </c>
      <c r="D85" s="12">
        <v>39120</v>
      </c>
      <c r="E85" s="12"/>
      <c r="F85" s="15" t="s">
        <v>307</v>
      </c>
      <c r="G85" s="16" t="s">
        <v>308</v>
      </c>
      <c r="H85" s="108">
        <v>50</v>
      </c>
      <c r="I85" s="91" t="s">
        <v>45</v>
      </c>
      <c r="J85" s="15" t="s">
        <v>306</v>
      </c>
      <c r="K85" s="10" t="s">
        <v>309</v>
      </c>
      <c r="L85" s="10" t="s">
        <v>795</v>
      </c>
      <c r="M85" s="10" t="s">
        <v>650</v>
      </c>
      <c r="N85" s="16" t="s">
        <v>1285</v>
      </c>
      <c r="O85" s="10" t="s">
        <v>1190</v>
      </c>
      <c r="P85" s="16" t="s">
        <v>833</v>
      </c>
      <c r="Q85" s="120" t="s">
        <v>310</v>
      </c>
      <c r="R85" s="15" t="s">
        <v>311</v>
      </c>
      <c r="S85" s="12">
        <v>39120</v>
      </c>
      <c r="T85" s="10" t="s">
        <v>312</v>
      </c>
      <c r="U85" s="44" t="s">
        <v>1246</v>
      </c>
    </row>
    <row r="86" spans="2:21" s="23" customFormat="1" ht="63.75">
      <c r="B86" s="49" t="s">
        <v>1266</v>
      </c>
      <c r="C86" s="12">
        <v>39119</v>
      </c>
      <c r="D86" s="12">
        <v>39120</v>
      </c>
      <c r="E86" s="12"/>
      <c r="F86" s="15" t="s">
        <v>1174</v>
      </c>
      <c r="G86" s="16" t="s">
        <v>1174</v>
      </c>
      <c r="H86" s="15" t="s">
        <v>1174</v>
      </c>
      <c r="I86" s="49"/>
      <c r="J86" s="15" t="s">
        <v>1161</v>
      </c>
      <c r="K86" s="10" t="s">
        <v>305</v>
      </c>
      <c r="L86" s="10" t="s">
        <v>652</v>
      </c>
      <c r="M86" s="10" t="s">
        <v>347</v>
      </c>
      <c r="N86" s="16" t="s">
        <v>1179</v>
      </c>
      <c r="O86" s="10" t="s">
        <v>1159</v>
      </c>
      <c r="P86" s="16" t="s">
        <v>833</v>
      </c>
      <c r="Q86" s="123" t="s">
        <v>105</v>
      </c>
      <c r="R86" s="9" t="s">
        <v>296</v>
      </c>
      <c r="S86" s="13" t="s">
        <v>1174</v>
      </c>
      <c r="T86" s="21" t="s">
        <v>84</v>
      </c>
      <c r="U86" s="45" t="s">
        <v>106</v>
      </c>
    </row>
    <row r="87" spans="2:21" s="23" customFormat="1" ht="76.5">
      <c r="B87" s="49" t="s">
        <v>1266</v>
      </c>
      <c r="C87" s="12" t="s">
        <v>300</v>
      </c>
      <c r="D87" s="12" t="s">
        <v>301</v>
      </c>
      <c r="E87" s="12"/>
      <c r="F87" s="15" t="s">
        <v>1174</v>
      </c>
      <c r="G87" s="16" t="s">
        <v>1174</v>
      </c>
      <c r="H87" s="15" t="s">
        <v>1174</v>
      </c>
      <c r="I87" s="49"/>
      <c r="J87" s="15" t="s">
        <v>1184</v>
      </c>
      <c r="K87" s="47" t="s">
        <v>302</v>
      </c>
      <c r="L87" s="24" t="s">
        <v>627</v>
      </c>
      <c r="M87" s="10" t="s">
        <v>334</v>
      </c>
      <c r="N87" s="16" t="s">
        <v>303</v>
      </c>
      <c r="O87" s="10" t="s">
        <v>1159</v>
      </c>
      <c r="P87" s="16" t="s">
        <v>833</v>
      </c>
      <c r="Q87" s="120" t="s">
        <v>304</v>
      </c>
      <c r="R87" s="15" t="s">
        <v>298</v>
      </c>
      <c r="S87" s="12">
        <v>39124</v>
      </c>
      <c r="T87" s="10" t="s">
        <v>457</v>
      </c>
      <c r="U87" s="44" t="s">
        <v>1246</v>
      </c>
    </row>
    <row r="88" spans="2:21" s="23" customFormat="1" ht="76.5">
      <c r="B88" s="49" t="s">
        <v>1266</v>
      </c>
      <c r="C88" s="12">
        <v>39115</v>
      </c>
      <c r="D88" s="12" t="s">
        <v>606</v>
      </c>
      <c r="E88" s="12"/>
      <c r="F88" s="15" t="s">
        <v>607</v>
      </c>
      <c r="G88" s="16" t="s">
        <v>1245</v>
      </c>
      <c r="H88" s="16">
        <v>210</v>
      </c>
      <c r="I88" s="16" t="s">
        <v>1286</v>
      </c>
      <c r="J88" s="15" t="s">
        <v>1184</v>
      </c>
      <c r="K88" s="10" t="s">
        <v>608</v>
      </c>
      <c r="L88" s="10" t="s">
        <v>627</v>
      </c>
      <c r="M88" s="10" t="s">
        <v>650</v>
      </c>
      <c r="N88" s="16" t="s">
        <v>1285</v>
      </c>
      <c r="O88" s="10" t="s">
        <v>1159</v>
      </c>
      <c r="P88" s="16" t="s">
        <v>833</v>
      </c>
      <c r="Q88" s="120" t="s">
        <v>609</v>
      </c>
      <c r="R88" s="15" t="s">
        <v>298</v>
      </c>
      <c r="S88" s="12">
        <v>39124</v>
      </c>
      <c r="T88" s="10" t="s">
        <v>299</v>
      </c>
      <c r="U88" s="44" t="s">
        <v>1246</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1264</v>
      </c>
      <c r="C90" s="12">
        <v>39113</v>
      </c>
      <c r="D90" s="12">
        <v>39114</v>
      </c>
      <c r="E90" s="12"/>
      <c r="F90" s="15" t="s">
        <v>1174</v>
      </c>
      <c r="G90" s="16" t="s">
        <v>1174</v>
      </c>
      <c r="H90" s="15" t="s">
        <v>1174</v>
      </c>
      <c r="I90" s="15"/>
      <c r="J90" s="15" t="s">
        <v>1161</v>
      </c>
      <c r="K90" s="10" t="s">
        <v>295</v>
      </c>
      <c r="L90" s="10" t="s">
        <v>652</v>
      </c>
      <c r="M90" s="10" t="s">
        <v>347</v>
      </c>
      <c r="N90" s="16" t="s">
        <v>1179</v>
      </c>
      <c r="O90" s="10" t="s">
        <v>1159</v>
      </c>
      <c r="P90" s="16" t="s">
        <v>833</v>
      </c>
      <c r="Q90" s="123" t="s">
        <v>105</v>
      </c>
      <c r="R90" s="9" t="s">
        <v>296</v>
      </c>
      <c r="S90" s="13" t="s">
        <v>1174</v>
      </c>
      <c r="T90" s="21" t="s">
        <v>84</v>
      </c>
      <c r="U90" s="45" t="s">
        <v>106</v>
      </c>
    </row>
    <row r="91" spans="2:21" s="23" customFormat="1" ht="63.75">
      <c r="B91" s="49" t="s">
        <v>1264</v>
      </c>
      <c r="C91" s="12" t="s">
        <v>291</v>
      </c>
      <c r="D91" s="12">
        <v>39112</v>
      </c>
      <c r="E91" s="12"/>
      <c r="F91" s="15" t="s">
        <v>1174</v>
      </c>
      <c r="G91" s="16" t="s">
        <v>1174</v>
      </c>
      <c r="H91" s="15" t="s">
        <v>1174</v>
      </c>
      <c r="I91" s="15"/>
      <c r="J91" s="15" t="s">
        <v>1161</v>
      </c>
      <c r="K91" s="10" t="s">
        <v>293</v>
      </c>
      <c r="L91" s="10" t="s">
        <v>652</v>
      </c>
      <c r="M91" s="10" t="s">
        <v>347</v>
      </c>
      <c r="N91" s="16" t="s">
        <v>1179</v>
      </c>
      <c r="O91" s="10" t="s">
        <v>1159</v>
      </c>
      <c r="P91" s="16" t="s">
        <v>833</v>
      </c>
      <c r="Q91" s="123" t="s">
        <v>105</v>
      </c>
      <c r="R91" s="9" t="s">
        <v>296</v>
      </c>
      <c r="S91" s="13" t="s">
        <v>1174</v>
      </c>
      <c r="T91" s="21" t="s">
        <v>84</v>
      </c>
      <c r="U91" s="45" t="s">
        <v>106</v>
      </c>
    </row>
    <row r="92" spans="2:21" s="23" customFormat="1" ht="76.5">
      <c r="B92" s="49" t="s">
        <v>1264</v>
      </c>
      <c r="C92" s="12">
        <v>39107</v>
      </c>
      <c r="D92" s="12">
        <v>39107</v>
      </c>
      <c r="E92" s="12"/>
      <c r="F92" s="15" t="s">
        <v>1174</v>
      </c>
      <c r="G92" s="16" t="s">
        <v>1174</v>
      </c>
      <c r="H92" s="15" t="s">
        <v>1174</v>
      </c>
      <c r="I92" s="15"/>
      <c r="J92" s="15" t="s">
        <v>154</v>
      </c>
      <c r="K92" s="10" t="s">
        <v>289</v>
      </c>
      <c r="L92" s="24" t="s">
        <v>653</v>
      </c>
      <c r="M92" s="10" t="s">
        <v>341</v>
      </c>
      <c r="N92" s="16" t="s">
        <v>290</v>
      </c>
      <c r="O92" s="10" t="s">
        <v>1159</v>
      </c>
      <c r="P92" s="16" t="s">
        <v>833</v>
      </c>
      <c r="Q92" s="120" t="s">
        <v>321</v>
      </c>
      <c r="R92" s="15" t="s">
        <v>298</v>
      </c>
      <c r="S92" s="12">
        <v>39124</v>
      </c>
      <c r="T92" s="10" t="s">
        <v>299</v>
      </c>
      <c r="U92" s="44" t="s">
        <v>1246</v>
      </c>
    </row>
    <row r="93" spans="2:21" s="23" customFormat="1" ht="89.25">
      <c r="B93" s="49" t="s">
        <v>1264</v>
      </c>
      <c r="C93" s="12">
        <v>39106</v>
      </c>
      <c r="D93" s="12">
        <v>39106</v>
      </c>
      <c r="E93" s="12"/>
      <c r="F93" s="15" t="s">
        <v>17</v>
      </c>
      <c r="G93" s="16" t="s">
        <v>214</v>
      </c>
      <c r="H93" s="15" t="s">
        <v>1174</v>
      </c>
      <c r="I93" s="16" t="s">
        <v>1286</v>
      </c>
      <c r="J93" s="15" t="s">
        <v>58</v>
      </c>
      <c r="K93" s="10" t="s">
        <v>286</v>
      </c>
      <c r="L93" s="10" t="s">
        <v>628</v>
      </c>
      <c r="M93" s="10" t="s">
        <v>650</v>
      </c>
      <c r="N93" s="16" t="s">
        <v>1285</v>
      </c>
      <c r="O93" s="10" t="s">
        <v>1159</v>
      </c>
      <c r="P93" s="16" t="s">
        <v>833</v>
      </c>
      <c r="Q93" s="124" t="s">
        <v>1290</v>
      </c>
      <c r="R93" s="9" t="s">
        <v>1164</v>
      </c>
      <c r="S93" s="12">
        <v>39106</v>
      </c>
      <c r="T93" s="20" t="s">
        <v>1291</v>
      </c>
      <c r="U93" s="44" t="s">
        <v>294</v>
      </c>
    </row>
    <row r="94" spans="2:21" s="23" customFormat="1" ht="89.25">
      <c r="B94" s="49" t="s">
        <v>1264</v>
      </c>
      <c r="C94" s="12">
        <v>39104</v>
      </c>
      <c r="D94" s="12">
        <v>39104</v>
      </c>
      <c r="E94" s="12"/>
      <c r="F94" s="15" t="s">
        <v>212</v>
      </c>
      <c r="G94" s="16" t="s">
        <v>213</v>
      </c>
      <c r="H94" s="16">
        <v>112</v>
      </c>
      <c r="I94" s="16" t="s">
        <v>1286</v>
      </c>
      <c r="J94" s="15" t="s">
        <v>58</v>
      </c>
      <c r="K94" s="10" t="s">
        <v>1253</v>
      </c>
      <c r="L94" s="10" t="s">
        <v>628</v>
      </c>
      <c r="M94" s="10" t="s">
        <v>650</v>
      </c>
      <c r="N94" s="16" t="s">
        <v>1285</v>
      </c>
      <c r="O94" s="10" t="s">
        <v>1159</v>
      </c>
      <c r="P94" s="16" t="s">
        <v>833</v>
      </c>
      <c r="Q94" s="124" t="s">
        <v>1290</v>
      </c>
      <c r="R94" s="9" t="s">
        <v>1164</v>
      </c>
      <c r="S94" s="12">
        <v>39104</v>
      </c>
      <c r="T94" s="20" t="s">
        <v>1291</v>
      </c>
      <c r="U94" s="44" t="s">
        <v>294</v>
      </c>
    </row>
    <row r="95" spans="2:21" s="23" customFormat="1" ht="38.25">
      <c r="B95" s="60" t="s">
        <v>1264</v>
      </c>
      <c r="C95" s="57">
        <v>39103</v>
      </c>
      <c r="D95" s="57" t="s">
        <v>210</v>
      </c>
      <c r="E95" s="57"/>
      <c r="F95" s="58" t="s">
        <v>1281</v>
      </c>
      <c r="G95" s="59" t="s">
        <v>211</v>
      </c>
      <c r="H95" s="59">
        <v>330</v>
      </c>
      <c r="I95" s="60" t="s">
        <v>1286</v>
      </c>
      <c r="J95" s="58" t="s">
        <v>1286</v>
      </c>
      <c r="K95" s="61" t="s">
        <v>1287</v>
      </c>
      <c r="L95" s="61" t="s">
        <v>1174</v>
      </c>
      <c r="M95" s="61" t="s">
        <v>1174</v>
      </c>
      <c r="N95" s="59" t="s">
        <v>1284</v>
      </c>
      <c r="O95" s="61" t="s">
        <v>46</v>
      </c>
      <c r="P95" s="59" t="s">
        <v>833</v>
      </c>
      <c r="Q95" s="121" t="s">
        <v>1174</v>
      </c>
      <c r="R95" s="58" t="s">
        <v>1174</v>
      </c>
      <c r="S95" s="57">
        <v>39103</v>
      </c>
      <c r="T95" s="61"/>
      <c r="U95" s="44" t="s">
        <v>1246</v>
      </c>
    </row>
    <row r="96" spans="2:21" s="23" customFormat="1" ht="25.5">
      <c r="B96" s="49" t="s">
        <v>1264</v>
      </c>
      <c r="C96" s="12">
        <v>39100</v>
      </c>
      <c r="D96" s="12">
        <v>39100</v>
      </c>
      <c r="E96" s="12"/>
      <c r="F96" s="12" t="s">
        <v>1281</v>
      </c>
      <c r="G96" s="15" t="s">
        <v>112</v>
      </c>
      <c r="H96" s="16">
        <v>45</v>
      </c>
      <c r="I96" s="16" t="s">
        <v>45</v>
      </c>
      <c r="J96" s="15" t="s">
        <v>45</v>
      </c>
      <c r="K96" s="10" t="s">
        <v>182</v>
      </c>
      <c r="L96" s="10" t="s">
        <v>649</v>
      </c>
      <c r="M96" s="10" t="s">
        <v>650</v>
      </c>
      <c r="N96" s="16" t="s">
        <v>1285</v>
      </c>
      <c r="O96" s="10" t="s">
        <v>1159</v>
      </c>
      <c r="P96" s="16" t="s">
        <v>833</v>
      </c>
      <c r="Q96" s="120" t="s">
        <v>183</v>
      </c>
      <c r="R96" s="15" t="s">
        <v>184</v>
      </c>
      <c r="S96" s="12">
        <v>39100</v>
      </c>
      <c r="T96" s="10"/>
      <c r="U96" s="44" t="s">
        <v>1246</v>
      </c>
    </row>
    <row r="97" spans="2:21" s="23" customFormat="1" ht="63.75">
      <c r="B97" s="49" t="s">
        <v>1264</v>
      </c>
      <c r="C97" s="12" t="s">
        <v>209</v>
      </c>
      <c r="D97" s="12" t="s">
        <v>187</v>
      </c>
      <c r="E97" s="12"/>
      <c r="F97" s="15" t="s">
        <v>1174</v>
      </c>
      <c r="G97" s="16" t="s">
        <v>1174</v>
      </c>
      <c r="H97" s="15" t="s">
        <v>1174</v>
      </c>
      <c r="I97" s="15"/>
      <c r="J97" s="15" t="s">
        <v>1161</v>
      </c>
      <c r="K97" s="10" t="s">
        <v>188</v>
      </c>
      <c r="L97" s="10" t="s">
        <v>652</v>
      </c>
      <c r="M97" s="10" t="s">
        <v>341</v>
      </c>
      <c r="N97" s="16" t="s">
        <v>156</v>
      </c>
      <c r="O97" s="10" t="s">
        <v>1159</v>
      </c>
      <c r="P97" s="16" t="s">
        <v>833</v>
      </c>
      <c r="Q97" s="125" t="s">
        <v>208</v>
      </c>
      <c r="R97" s="16" t="s">
        <v>189</v>
      </c>
      <c r="S97" s="12">
        <v>39105</v>
      </c>
      <c r="T97" s="21" t="s">
        <v>84</v>
      </c>
      <c r="U97" s="45" t="s">
        <v>106</v>
      </c>
    </row>
    <row r="98" spans="2:21" s="23" customFormat="1" ht="25.5">
      <c r="B98" s="60" t="s">
        <v>1264</v>
      </c>
      <c r="C98" s="57">
        <v>39096</v>
      </c>
      <c r="D98" s="57" t="s">
        <v>179</v>
      </c>
      <c r="E98" s="57"/>
      <c r="F98" s="58" t="s">
        <v>1281</v>
      </c>
      <c r="G98" s="59" t="s">
        <v>180</v>
      </c>
      <c r="H98" s="59">
        <v>210</v>
      </c>
      <c r="I98" s="60" t="s">
        <v>1286</v>
      </c>
      <c r="J98" s="58" t="s">
        <v>1286</v>
      </c>
      <c r="K98" s="61" t="s">
        <v>1287</v>
      </c>
      <c r="L98" s="61" t="s">
        <v>1174</v>
      </c>
      <c r="M98" s="61" t="s">
        <v>1174</v>
      </c>
      <c r="N98" s="59" t="s">
        <v>1284</v>
      </c>
      <c r="O98" s="61" t="s">
        <v>46</v>
      </c>
      <c r="P98" s="59" t="s">
        <v>833</v>
      </c>
      <c r="Q98" s="121" t="s">
        <v>1174</v>
      </c>
      <c r="R98" s="58" t="s">
        <v>1174</v>
      </c>
      <c r="S98" s="57">
        <v>39096</v>
      </c>
      <c r="T98" s="61" t="s">
        <v>181</v>
      </c>
      <c r="U98" s="44" t="s">
        <v>1246</v>
      </c>
    </row>
    <row r="99" spans="2:21" s="23" customFormat="1" ht="76.5">
      <c r="B99" s="49" t="s">
        <v>1264</v>
      </c>
      <c r="C99" s="12">
        <v>39092</v>
      </c>
      <c r="D99" s="12" t="s">
        <v>326</v>
      </c>
      <c r="E99" s="12"/>
      <c r="F99" s="15" t="s">
        <v>1174</v>
      </c>
      <c r="G99" s="16" t="s">
        <v>1174</v>
      </c>
      <c r="H99" s="15" t="s">
        <v>1174</v>
      </c>
      <c r="I99" s="15"/>
      <c r="J99" s="15" t="s">
        <v>45</v>
      </c>
      <c r="K99" s="10" t="s">
        <v>177</v>
      </c>
      <c r="L99" s="46" t="s">
        <v>624</v>
      </c>
      <c r="M99" s="10" t="s">
        <v>349</v>
      </c>
      <c r="N99" s="16" t="s">
        <v>1239</v>
      </c>
      <c r="O99" s="10" t="s">
        <v>1190</v>
      </c>
      <c r="P99" s="16" t="s">
        <v>833</v>
      </c>
      <c r="Q99" s="120" t="s">
        <v>175</v>
      </c>
      <c r="R99" s="15" t="s">
        <v>176</v>
      </c>
      <c r="S99" s="12">
        <v>39124</v>
      </c>
      <c r="T99" s="10" t="s">
        <v>178</v>
      </c>
      <c r="U99" s="44" t="s">
        <v>1246</v>
      </c>
    </row>
    <row r="100" spans="2:21" s="23" customFormat="1" ht="25.5">
      <c r="B100" s="49" t="s">
        <v>1264</v>
      </c>
      <c r="C100" s="12">
        <v>39091</v>
      </c>
      <c r="D100" s="12">
        <v>39091</v>
      </c>
      <c r="E100" s="12"/>
      <c r="F100" s="15" t="s">
        <v>171</v>
      </c>
      <c r="G100" s="16" t="s">
        <v>172</v>
      </c>
      <c r="H100" s="16">
        <v>17</v>
      </c>
      <c r="I100" s="16" t="s">
        <v>45</v>
      </c>
      <c r="J100" s="15" t="s">
        <v>45</v>
      </c>
      <c r="K100" s="10" t="s">
        <v>173</v>
      </c>
      <c r="L100" s="10" t="s">
        <v>649</v>
      </c>
      <c r="M100" s="10" t="s">
        <v>650</v>
      </c>
      <c r="N100" s="16" t="s">
        <v>1285</v>
      </c>
      <c r="O100" s="10" t="s">
        <v>1159</v>
      </c>
      <c r="P100" s="16" t="s">
        <v>833</v>
      </c>
      <c r="Q100" s="120" t="s">
        <v>174</v>
      </c>
      <c r="R100" s="15" t="s">
        <v>297</v>
      </c>
      <c r="S100" s="12">
        <v>39091</v>
      </c>
      <c r="T100" s="10"/>
      <c r="U100" s="44" t="s">
        <v>1246</v>
      </c>
    </row>
    <row r="101" spans="2:21" s="23" customFormat="1" ht="63.75">
      <c r="B101" s="49" t="s">
        <v>1264</v>
      </c>
      <c r="C101" s="12">
        <v>39090</v>
      </c>
      <c r="D101" s="12">
        <v>39090</v>
      </c>
      <c r="E101" s="12"/>
      <c r="F101" s="15" t="s">
        <v>166</v>
      </c>
      <c r="G101" s="16" t="s">
        <v>167</v>
      </c>
      <c r="H101" s="16">
        <v>195</v>
      </c>
      <c r="I101" s="16" t="s">
        <v>1286</v>
      </c>
      <c r="J101" s="15" t="s">
        <v>1161</v>
      </c>
      <c r="K101" s="10" t="s">
        <v>168</v>
      </c>
      <c r="L101" s="10" t="s">
        <v>649</v>
      </c>
      <c r="M101" s="10" t="s">
        <v>650</v>
      </c>
      <c r="N101" s="16" t="s">
        <v>1285</v>
      </c>
      <c r="O101" s="10" t="s">
        <v>1159</v>
      </c>
      <c r="P101" s="16" t="s">
        <v>833</v>
      </c>
      <c r="Q101" s="120" t="s">
        <v>169</v>
      </c>
      <c r="R101" s="15" t="s">
        <v>170</v>
      </c>
      <c r="S101" s="12" t="s">
        <v>1172</v>
      </c>
      <c r="T101" s="21" t="s">
        <v>84</v>
      </c>
      <c r="U101" s="45" t="s">
        <v>106</v>
      </c>
    </row>
    <row r="102" spans="2:21" s="23" customFormat="1" ht="63.75">
      <c r="B102" s="49" t="s">
        <v>1264</v>
      </c>
      <c r="C102" s="12">
        <v>39087</v>
      </c>
      <c r="D102" s="12">
        <v>39087</v>
      </c>
      <c r="E102" s="12"/>
      <c r="F102" s="15" t="s">
        <v>160</v>
      </c>
      <c r="G102" s="16" t="s">
        <v>161</v>
      </c>
      <c r="H102" s="16">
        <v>270</v>
      </c>
      <c r="I102" s="16" t="s">
        <v>1286</v>
      </c>
      <c r="J102" s="15" t="s">
        <v>1161</v>
      </c>
      <c r="K102" s="10" t="s">
        <v>162</v>
      </c>
      <c r="L102" s="10" t="s">
        <v>649</v>
      </c>
      <c r="M102" s="10" t="s">
        <v>650</v>
      </c>
      <c r="N102" s="16" t="s">
        <v>1285</v>
      </c>
      <c r="O102" s="10" t="s">
        <v>1159</v>
      </c>
      <c r="P102" s="16" t="s">
        <v>833</v>
      </c>
      <c r="Q102" s="123" t="s">
        <v>105</v>
      </c>
      <c r="R102" s="9" t="s">
        <v>296</v>
      </c>
      <c r="S102" s="13" t="s">
        <v>1172</v>
      </c>
      <c r="T102" s="21" t="s">
        <v>84</v>
      </c>
      <c r="U102" s="45" t="s">
        <v>106</v>
      </c>
    </row>
    <row r="103" spans="2:21" s="23" customFormat="1" ht="25.5">
      <c r="B103" s="49" t="s">
        <v>1264</v>
      </c>
      <c r="C103" s="12">
        <v>39087</v>
      </c>
      <c r="D103" s="12">
        <v>39087</v>
      </c>
      <c r="E103" s="12"/>
      <c r="F103" s="15" t="s">
        <v>1174</v>
      </c>
      <c r="G103" s="16" t="s">
        <v>1174</v>
      </c>
      <c r="H103" s="15" t="s">
        <v>1174</v>
      </c>
      <c r="I103" s="15"/>
      <c r="J103" s="15" t="s">
        <v>45</v>
      </c>
      <c r="K103" s="10" t="s">
        <v>163</v>
      </c>
      <c r="L103" s="46" t="s">
        <v>624</v>
      </c>
      <c r="M103" s="10" t="s">
        <v>337</v>
      </c>
      <c r="N103" s="16" t="s">
        <v>43</v>
      </c>
      <c r="O103" s="10" t="s">
        <v>1190</v>
      </c>
      <c r="P103" s="16" t="s">
        <v>833</v>
      </c>
      <c r="Q103" s="120" t="s">
        <v>164</v>
      </c>
      <c r="R103" s="15" t="s">
        <v>165</v>
      </c>
      <c r="S103" s="12">
        <v>39087</v>
      </c>
      <c r="T103" s="10"/>
      <c r="U103" s="44" t="s">
        <v>1246</v>
      </c>
    </row>
    <row r="104" spans="2:21" s="23" customFormat="1" ht="63.75">
      <c r="B104" s="49" t="s">
        <v>1264</v>
      </c>
      <c r="C104" s="12">
        <v>39085</v>
      </c>
      <c r="D104" s="12">
        <v>39086</v>
      </c>
      <c r="E104" s="12"/>
      <c r="F104" s="15" t="s">
        <v>1174</v>
      </c>
      <c r="G104" s="16" t="s">
        <v>1174</v>
      </c>
      <c r="H104" s="15" t="s">
        <v>1174</v>
      </c>
      <c r="I104" s="15"/>
      <c r="J104" s="15" t="s">
        <v>154</v>
      </c>
      <c r="K104" s="10" t="s">
        <v>155</v>
      </c>
      <c r="L104" s="10" t="s">
        <v>336</v>
      </c>
      <c r="M104" s="10" t="s">
        <v>341</v>
      </c>
      <c r="N104" s="16" t="s">
        <v>156</v>
      </c>
      <c r="O104" s="10" t="s">
        <v>1159</v>
      </c>
      <c r="P104" s="16" t="s">
        <v>833</v>
      </c>
      <c r="Q104" s="120" t="s">
        <v>157</v>
      </c>
      <c r="R104" s="10" t="s">
        <v>158</v>
      </c>
      <c r="S104" s="12">
        <v>39108</v>
      </c>
      <c r="T104" s="10" t="s">
        <v>159</v>
      </c>
      <c r="U104" s="44" t="s">
        <v>1246</v>
      </c>
    </row>
    <row r="105" spans="2:21" s="23" customFormat="1" ht="76.5">
      <c r="B105" s="49" t="s">
        <v>1264</v>
      </c>
      <c r="C105" s="12">
        <v>39085</v>
      </c>
      <c r="D105" s="12">
        <v>39086</v>
      </c>
      <c r="E105" s="12"/>
      <c r="F105" s="15" t="s">
        <v>126</v>
      </c>
      <c r="G105" s="16" t="s">
        <v>127</v>
      </c>
      <c r="H105" s="16">
        <v>130</v>
      </c>
      <c r="I105" s="16" t="s">
        <v>1286</v>
      </c>
      <c r="J105" s="15" t="s">
        <v>1161</v>
      </c>
      <c r="K105" s="10" t="s">
        <v>128</v>
      </c>
      <c r="L105" s="10" t="s">
        <v>649</v>
      </c>
      <c r="M105" s="10" t="s">
        <v>650</v>
      </c>
      <c r="N105" s="16" t="s">
        <v>1285</v>
      </c>
      <c r="O105" s="10" t="s">
        <v>1159</v>
      </c>
      <c r="P105" s="16" t="s">
        <v>833</v>
      </c>
      <c r="Q105" s="120" t="s">
        <v>151</v>
      </c>
      <c r="R105" s="15" t="s">
        <v>152</v>
      </c>
      <c r="S105" s="12">
        <v>39085</v>
      </c>
      <c r="T105" s="10" t="s">
        <v>153</v>
      </c>
      <c r="U105" s="44" t="s">
        <v>1246</v>
      </c>
    </row>
    <row r="106" spans="2:21" s="23" customFormat="1" ht="38.25">
      <c r="B106" s="49" t="s">
        <v>1264</v>
      </c>
      <c r="C106" s="12">
        <v>39084</v>
      </c>
      <c r="D106" s="12" t="s">
        <v>120</v>
      </c>
      <c r="E106" s="12"/>
      <c r="F106" s="15" t="s">
        <v>118</v>
      </c>
      <c r="G106" s="16" t="s">
        <v>119</v>
      </c>
      <c r="H106" s="16">
        <v>750</v>
      </c>
      <c r="I106" s="16" t="s">
        <v>1286</v>
      </c>
      <c r="J106" s="15" t="s">
        <v>121</v>
      </c>
      <c r="K106" s="10" t="s">
        <v>122</v>
      </c>
      <c r="L106" s="10" t="s">
        <v>336</v>
      </c>
      <c r="M106" s="10" t="s">
        <v>650</v>
      </c>
      <c r="N106" s="16" t="s">
        <v>1285</v>
      </c>
      <c r="O106" s="10" t="s">
        <v>1159</v>
      </c>
      <c r="P106" s="16" t="s">
        <v>833</v>
      </c>
      <c r="Q106" s="120" t="s">
        <v>123</v>
      </c>
      <c r="R106" s="15" t="s">
        <v>124</v>
      </c>
      <c r="S106" s="12">
        <v>39085</v>
      </c>
      <c r="T106" s="10" t="s">
        <v>125</v>
      </c>
      <c r="U106" s="44" t="s">
        <v>1246</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4.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332" t="s">
        <v>343</v>
      </c>
      <c r="B1" s="332"/>
      <c r="C1" s="332"/>
      <c r="D1" s="332"/>
      <c r="E1" s="332"/>
      <c r="F1" s="332"/>
      <c r="G1" s="332"/>
    </row>
    <row r="2" ht="23.25" customHeight="1" thickBot="1">
      <c r="A2" s="145" t="s">
        <v>785</v>
      </c>
    </row>
    <row r="3" spans="1:7" ht="22.5" thickBot="1">
      <c r="A3" s="42" t="s">
        <v>1276</v>
      </c>
      <c r="B3" s="42" t="s">
        <v>1277</v>
      </c>
      <c r="C3" s="42" t="s">
        <v>1259</v>
      </c>
      <c r="D3" s="42" t="s">
        <v>1260</v>
      </c>
      <c r="E3" s="42" t="s">
        <v>1261</v>
      </c>
      <c r="F3" s="174" t="s">
        <v>1262</v>
      </c>
      <c r="G3" s="177" t="s">
        <v>1263</v>
      </c>
    </row>
    <row r="4" spans="1:7" ht="23.25" customHeight="1" thickBot="1">
      <c r="A4" s="34" t="s">
        <v>1264</v>
      </c>
      <c r="B4" s="34" t="s">
        <v>1265</v>
      </c>
      <c r="C4" s="35">
        <v>44640</v>
      </c>
      <c r="D4" s="35">
        <v>540</v>
      </c>
      <c r="E4" s="35">
        <f>SUM(C4-D4)</f>
        <v>44100</v>
      </c>
      <c r="F4" s="175">
        <v>1637</v>
      </c>
      <c r="G4" s="178">
        <f aca="true" t="shared" si="0" ref="G4:G9">(E4-F4)/E4</f>
        <v>0.9628798185941043</v>
      </c>
    </row>
    <row r="5" spans="1:7" ht="23.25" customHeight="1" thickBot="1">
      <c r="A5" s="34" t="s">
        <v>1266</v>
      </c>
      <c r="B5" s="34" t="s">
        <v>1265</v>
      </c>
      <c r="C5" s="35">
        <v>40320</v>
      </c>
      <c r="D5" s="35">
        <v>3060</v>
      </c>
      <c r="E5" s="35">
        <f>SUM(C5-D5)</f>
        <v>37260</v>
      </c>
      <c r="F5" s="176">
        <v>365</v>
      </c>
      <c r="G5" s="178">
        <f t="shared" si="0"/>
        <v>0.99020397208803</v>
      </c>
    </row>
    <row r="6" spans="1:7" ht="23.25" customHeight="1" thickBot="1">
      <c r="A6" s="34" t="s">
        <v>1267</v>
      </c>
      <c r="B6" s="34" t="s">
        <v>1265</v>
      </c>
      <c r="C6" s="35">
        <v>44640</v>
      </c>
      <c r="D6" s="35">
        <v>570</v>
      </c>
      <c r="E6" s="35">
        <f>SUM(C6-D6)</f>
        <v>44070</v>
      </c>
      <c r="F6" s="176">
        <v>0</v>
      </c>
      <c r="G6" s="179">
        <f t="shared" si="0"/>
        <v>1</v>
      </c>
    </row>
    <row r="7" spans="1:7" ht="23.25" customHeight="1" thickBot="1">
      <c r="A7" s="34" t="s">
        <v>1268</v>
      </c>
      <c r="B7" s="34" t="s">
        <v>1265</v>
      </c>
      <c r="C7" s="35">
        <v>43200</v>
      </c>
      <c r="D7" s="35">
        <v>530</v>
      </c>
      <c r="E7" s="35">
        <f>SUM(C7-D7)</f>
        <v>42670</v>
      </c>
      <c r="F7" s="176">
        <v>0</v>
      </c>
      <c r="G7" s="179">
        <f t="shared" si="0"/>
        <v>1</v>
      </c>
    </row>
    <row r="8" spans="1:7" ht="23.25" customHeight="1" thickBot="1">
      <c r="A8" s="34" t="s">
        <v>1269</v>
      </c>
      <c r="B8" s="34" t="s">
        <v>1265</v>
      </c>
      <c r="C8" s="35">
        <v>44640</v>
      </c>
      <c r="D8" s="35">
        <v>1695</v>
      </c>
      <c r="E8" s="35">
        <f aca="true" t="shared" si="1" ref="E8:E20">SUM(C8-D8)</f>
        <v>42945</v>
      </c>
      <c r="F8" s="176">
        <v>0</v>
      </c>
      <c r="G8" s="179">
        <f t="shared" si="0"/>
        <v>1</v>
      </c>
    </row>
    <row r="9" spans="1:7" ht="23.25" customHeight="1">
      <c r="A9" s="334" t="s">
        <v>784</v>
      </c>
      <c r="B9" s="334" t="s">
        <v>1265</v>
      </c>
      <c r="C9" s="40">
        <f>SUM(C4:C8)</f>
        <v>217440</v>
      </c>
      <c r="D9" s="336">
        <f>SUM(D4:D8)</f>
        <v>6395</v>
      </c>
      <c r="E9" s="336">
        <f>C9-D9</f>
        <v>211045</v>
      </c>
      <c r="F9" s="342">
        <f>SUM(F4:F8)</f>
        <v>2002</v>
      </c>
      <c r="G9" s="346">
        <f t="shared" si="0"/>
        <v>0.990513871449217</v>
      </c>
    </row>
    <row r="10" spans="1:7" ht="23.25" customHeight="1" thickBot="1">
      <c r="A10" s="335"/>
      <c r="B10" s="335"/>
      <c r="C10" s="41" t="s">
        <v>668</v>
      </c>
      <c r="D10" s="337"/>
      <c r="E10" s="337"/>
      <c r="F10" s="343"/>
      <c r="G10" s="347"/>
    </row>
    <row r="11" spans="1:7" ht="23.25" customHeight="1">
      <c r="A11" s="141"/>
      <c r="B11" s="141"/>
      <c r="C11" s="141"/>
      <c r="D11" s="142"/>
      <c r="E11" s="142"/>
      <c r="F11" s="143"/>
      <c r="G11" s="144"/>
    </row>
    <row r="12" spans="1:7" ht="23.25" customHeight="1" thickBot="1">
      <c r="A12" s="145" t="s">
        <v>786</v>
      </c>
      <c r="B12" s="141"/>
      <c r="C12" s="141"/>
      <c r="D12" s="142"/>
      <c r="E12" s="142"/>
      <c r="F12" s="143"/>
      <c r="G12" s="144"/>
    </row>
    <row r="13" spans="1:7" ht="22.5" thickBot="1">
      <c r="A13" s="42" t="s">
        <v>1276</v>
      </c>
      <c r="B13" s="42" t="s">
        <v>1277</v>
      </c>
      <c r="C13" s="42" t="s">
        <v>1259</v>
      </c>
      <c r="D13" s="42" t="s">
        <v>1260</v>
      </c>
      <c r="E13" s="42" t="s">
        <v>1261</v>
      </c>
      <c r="F13" s="42" t="s">
        <v>1262</v>
      </c>
      <c r="G13" s="42" t="s">
        <v>1263</v>
      </c>
    </row>
    <row r="14" spans="1:7" ht="23.25" customHeight="1" thickBot="1">
      <c r="A14" s="34" t="s">
        <v>1270</v>
      </c>
      <c r="B14" s="34" t="s">
        <v>1265</v>
      </c>
      <c r="C14" s="35">
        <v>43200</v>
      </c>
      <c r="D14" s="35">
        <v>3230</v>
      </c>
      <c r="E14" s="35">
        <f t="shared" si="1"/>
        <v>39970</v>
      </c>
      <c r="F14" s="34">
        <v>830</v>
      </c>
      <c r="G14" s="36">
        <f aca="true" t="shared" si="2" ref="G14:G20">(E14-F14)/E14</f>
        <v>0.9792344258193645</v>
      </c>
    </row>
    <row r="15" spans="1:7" ht="23.25" customHeight="1" thickBot="1">
      <c r="A15" s="34" t="s">
        <v>1271</v>
      </c>
      <c r="B15" s="34" t="s">
        <v>1265</v>
      </c>
      <c r="C15" s="35">
        <v>44640</v>
      </c>
      <c r="D15" s="35">
        <v>1735</v>
      </c>
      <c r="E15" s="35">
        <f t="shared" si="1"/>
        <v>42905</v>
      </c>
      <c r="F15" s="34">
        <v>375</v>
      </c>
      <c r="G15" s="36">
        <f t="shared" si="2"/>
        <v>0.9912597599347396</v>
      </c>
    </row>
    <row r="16" spans="1:7" ht="23.25" customHeight="1" thickBot="1">
      <c r="A16" s="34" t="s">
        <v>1272</v>
      </c>
      <c r="B16" s="34" t="s">
        <v>1265</v>
      </c>
      <c r="C16" s="35">
        <v>44640</v>
      </c>
      <c r="D16" s="35">
        <v>2160</v>
      </c>
      <c r="E16" s="35">
        <f t="shared" si="1"/>
        <v>42480</v>
      </c>
      <c r="F16" s="34">
        <v>160</v>
      </c>
      <c r="G16" s="36">
        <f t="shared" si="2"/>
        <v>0.9962335216572504</v>
      </c>
    </row>
    <row r="17" spans="1:7" ht="23.25" customHeight="1" thickBot="1">
      <c r="A17" s="34" t="s">
        <v>1273</v>
      </c>
      <c r="B17" s="34" t="s">
        <v>1265</v>
      </c>
      <c r="C17" s="35">
        <v>43200</v>
      </c>
      <c r="D17" s="35">
        <v>5760</v>
      </c>
      <c r="E17" s="35">
        <f t="shared" si="1"/>
        <v>37440</v>
      </c>
      <c r="F17" s="35">
        <v>0</v>
      </c>
      <c r="G17" s="43">
        <f t="shared" si="2"/>
        <v>1</v>
      </c>
    </row>
    <row r="18" spans="1:7" ht="23.25" customHeight="1" thickBot="1">
      <c r="A18" s="37" t="s">
        <v>1274</v>
      </c>
      <c r="B18" s="37" t="s">
        <v>1265</v>
      </c>
      <c r="C18" s="35">
        <v>44640</v>
      </c>
      <c r="D18" s="35">
        <v>720</v>
      </c>
      <c r="E18" s="38">
        <f t="shared" si="1"/>
        <v>43920</v>
      </c>
      <c r="F18" s="38">
        <v>312</v>
      </c>
      <c r="G18" s="36">
        <f t="shared" si="2"/>
        <v>0.992896174863388</v>
      </c>
    </row>
    <row r="19" spans="1:7" ht="23.25" customHeight="1" thickBot="1">
      <c r="A19" s="37" t="s">
        <v>36</v>
      </c>
      <c r="B19" s="37" t="s">
        <v>1265</v>
      </c>
      <c r="C19" s="35">
        <v>43200</v>
      </c>
      <c r="D19" s="35">
        <v>1705</v>
      </c>
      <c r="E19" s="38">
        <f t="shared" si="1"/>
        <v>41495</v>
      </c>
      <c r="F19" s="38">
        <v>280</v>
      </c>
      <c r="G19" s="36">
        <f t="shared" si="2"/>
        <v>0.9932521990601277</v>
      </c>
    </row>
    <row r="20" spans="1:7" ht="23.25" customHeight="1" thickBot="1">
      <c r="A20" s="37" t="s">
        <v>37</v>
      </c>
      <c r="B20" s="37" t="s">
        <v>1265</v>
      </c>
      <c r="C20" s="38">
        <v>44640</v>
      </c>
      <c r="D20" s="35">
        <v>435</v>
      </c>
      <c r="E20" s="38">
        <f t="shared" si="1"/>
        <v>44205</v>
      </c>
      <c r="F20" s="38">
        <f>321+60+146</f>
        <v>527</v>
      </c>
      <c r="G20" s="36">
        <f t="shared" si="2"/>
        <v>0.988078271688723</v>
      </c>
    </row>
    <row r="21" spans="1:7" ht="23.25" customHeight="1">
      <c r="A21" s="334" t="s">
        <v>842</v>
      </c>
      <c r="B21" s="334" t="s">
        <v>1265</v>
      </c>
      <c r="C21" s="40">
        <f>C9+SUM(C14:C20)</f>
        <v>525600</v>
      </c>
      <c r="D21" s="336">
        <f>D9+SUM(D14:D20)</f>
        <v>22140</v>
      </c>
      <c r="E21" s="336">
        <f>C21-D21</f>
        <v>503460</v>
      </c>
      <c r="F21" s="342">
        <f>F9+SUM(F14:F20)</f>
        <v>4486</v>
      </c>
      <c r="G21" s="348">
        <f>(E21-F21)/E21</f>
        <v>0.9910896595558734</v>
      </c>
    </row>
    <row r="22" spans="1:7" ht="23.25" customHeight="1" thickBot="1">
      <c r="A22" s="335"/>
      <c r="B22" s="335"/>
      <c r="C22" s="41" t="s">
        <v>1142</v>
      </c>
      <c r="D22" s="337"/>
      <c r="E22" s="337"/>
      <c r="F22" s="343"/>
      <c r="G22" s="347"/>
    </row>
  </sheetData>
  <sheetProtection/>
  <mergeCells count="13">
    <mergeCell ref="F21:F22"/>
    <mergeCell ref="G21:G22"/>
    <mergeCell ref="A21:A22"/>
    <mergeCell ref="B21:B22"/>
    <mergeCell ref="D21:D22"/>
    <mergeCell ref="E21:E22"/>
    <mergeCell ref="A1:G1"/>
    <mergeCell ref="F9:F10"/>
    <mergeCell ref="G9:G10"/>
    <mergeCell ref="A9:A10"/>
    <mergeCell ref="B9:B10"/>
    <mergeCell ref="D9:D10"/>
    <mergeCell ref="E9:E10"/>
  </mergeCells>
  <printOptions/>
  <pageMargins left="0.75" right="0.75" top="1" bottom="1" header="0.5" footer="0.5"/>
  <pageSetup fitToHeight="1" fitToWidth="1" horizontalDpi="600" verticalDpi="600" orientation="landscape" scale="94" r:id="rId1"/>
</worksheet>
</file>

<file path=xl/worksheets/sheet15.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32" t="s">
        <v>435</v>
      </c>
      <c r="B1" s="332"/>
      <c r="C1" s="332"/>
      <c r="D1" s="332"/>
      <c r="E1" s="332"/>
      <c r="F1" s="332"/>
      <c r="G1" s="332"/>
    </row>
    <row r="2" spans="1:7" ht="23.25" customHeight="1" thickBot="1">
      <c r="A2" s="145" t="s">
        <v>788</v>
      </c>
      <c r="B2" s="141"/>
      <c r="C2" s="141"/>
      <c r="D2" s="142"/>
      <c r="E2" s="142"/>
      <c r="F2" s="143"/>
      <c r="G2" s="144"/>
    </row>
    <row r="3" spans="1:7" ht="23.25" customHeight="1" thickBot="1">
      <c r="A3" s="42" t="s">
        <v>1276</v>
      </c>
      <c r="B3" s="42" t="s">
        <v>1277</v>
      </c>
      <c r="C3" s="42" t="s">
        <v>1259</v>
      </c>
      <c r="D3" s="42" t="s">
        <v>1260</v>
      </c>
      <c r="E3" s="42" t="s">
        <v>1261</v>
      </c>
      <c r="F3" s="42" t="s">
        <v>1262</v>
      </c>
      <c r="G3" s="42" t="s">
        <v>1263</v>
      </c>
    </row>
    <row r="4" spans="1:8" ht="23.25" customHeight="1" hidden="1" thickBot="1">
      <c r="A4" s="34" t="s">
        <v>1264</v>
      </c>
      <c r="B4" s="34" t="s">
        <v>1265</v>
      </c>
      <c r="C4" s="35">
        <v>11880</v>
      </c>
      <c r="D4" s="34"/>
      <c r="E4" s="35">
        <f aca="true" t="shared" si="0" ref="E4:E15">SUM(C4-D4)</f>
        <v>11880</v>
      </c>
      <c r="F4" s="35"/>
      <c r="G4" s="36">
        <f aca="true" t="shared" si="1" ref="G4:G15">(E4-F4)/E4</f>
        <v>1</v>
      </c>
      <c r="H4">
        <v>22</v>
      </c>
    </row>
    <row r="5" spans="1:8" ht="23.25" customHeight="1" hidden="1" thickBot="1">
      <c r="A5" s="34" t="s">
        <v>1266</v>
      </c>
      <c r="B5" s="34" t="s">
        <v>1265</v>
      </c>
      <c r="C5" s="35">
        <v>10800</v>
      </c>
      <c r="D5" s="35"/>
      <c r="E5" s="35">
        <f t="shared" si="0"/>
        <v>10800</v>
      </c>
      <c r="F5" s="35"/>
      <c r="G5" s="36">
        <f t="shared" si="1"/>
        <v>1</v>
      </c>
      <c r="H5">
        <v>20</v>
      </c>
    </row>
    <row r="6" spans="1:8" ht="23.25" customHeight="1" hidden="1" thickBot="1">
      <c r="A6" s="34" t="s">
        <v>1267</v>
      </c>
      <c r="B6" s="34" t="s">
        <v>1265</v>
      </c>
      <c r="C6" s="35">
        <v>11880</v>
      </c>
      <c r="D6" s="34"/>
      <c r="E6" s="35">
        <f t="shared" si="0"/>
        <v>11880</v>
      </c>
      <c r="F6" s="34"/>
      <c r="G6" s="36">
        <f t="shared" si="1"/>
        <v>1</v>
      </c>
      <c r="H6">
        <v>22</v>
      </c>
    </row>
    <row r="7" spans="1:8" ht="23.25" customHeight="1" hidden="1" thickBot="1">
      <c r="A7" s="34" t="s">
        <v>1268</v>
      </c>
      <c r="B7" s="34" t="s">
        <v>1265</v>
      </c>
      <c r="C7" s="35">
        <v>11340</v>
      </c>
      <c r="D7" s="34"/>
      <c r="E7" s="35">
        <f t="shared" si="0"/>
        <v>11340</v>
      </c>
      <c r="F7" s="34"/>
      <c r="G7" s="36">
        <f t="shared" si="1"/>
        <v>1</v>
      </c>
      <c r="H7">
        <v>21</v>
      </c>
    </row>
    <row r="8" spans="1:8" ht="23.25" customHeight="1" hidden="1" thickBot="1">
      <c r="A8" s="34" t="s">
        <v>1269</v>
      </c>
      <c r="B8" s="34" t="s">
        <v>1265</v>
      </c>
      <c r="C8" s="35">
        <v>12420</v>
      </c>
      <c r="D8" s="35"/>
      <c r="E8" s="35">
        <f t="shared" si="0"/>
        <v>12420</v>
      </c>
      <c r="F8" s="34"/>
      <c r="G8" s="36">
        <f t="shared" si="1"/>
        <v>1</v>
      </c>
      <c r="H8">
        <v>23</v>
      </c>
    </row>
    <row r="9" spans="1:9" ht="23.25" customHeight="1" thickBot="1">
      <c r="A9" s="34" t="s">
        <v>1270</v>
      </c>
      <c r="B9" s="34" t="s">
        <v>800</v>
      </c>
      <c r="C9" s="35">
        <f aca="true" t="shared" si="2" ref="C9:C15">I9*12</f>
        <v>15120</v>
      </c>
      <c r="D9" s="34">
        <v>315</v>
      </c>
      <c r="E9" s="35">
        <f t="shared" si="0"/>
        <v>14805</v>
      </c>
      <c r="F9" s="34">
        <v>460</v>
      </c>
      <c r="G9" s="36">
        <f t="shared" si="1"/>
        <v>0.9689294157379263</v>
      </c>
      <c r="H9">
        <v>21</v>
      </c>
      <c r="I9" s="140">
        <v>1260</v>
      </c>
    </row>
    <row r="10" spans="1:9" ht="23.25" customHeight="1" thickBot="1">
      <c r="A10" s="34" t="s">
        <v>1271</v>
      </c>
      <c r="B10" s="34" t="s">
        <v>800</v>
      </c>
      <c r="C10" s="35">
        <f t="shared" si="2"/>
        <v>15840</v>
      </c>
      <c r="D10" s="34">
        <v>0</v>
      </c>
      <c r="E10" s="35">
        <f t="shared" si="0"/>
        <v>15840</v>
      </c>
      <c r="F10" s="34">
        <v>378</v>
      </c>
      <c r="G10" s="36">
        <f t="shared" si="1"/>
        <v>0.9761363636363637</v>
      </c>
      <c r="H10">
        <v>22</v>
      </c>
      <c r="I10" s="140">
        <v>1320</v>
      </c>
    </row>
    <row r="11" spans="1:9" ht="23.25" customHeight="1" thickBot="1">
      <c r="A11" s="34" t="s">
        <v>1272</v>
      </c>
      <c r="B11" s="34" t="s">
        <v>800</v>
      </c>
      <c r="C11" s="35">
        <f t="shared" si="2"/>
        <v>16560</v>
      </c>
      <c r="D11" s="34">
        <v>0</v>
      </c>
      <c r="E11" s="35">
        <f t="shared" si="0"/>
        <v>16560</v>
      </c>
      <c r="F11" s="34">
        <v>0</v>
      </c>
      <c r="G11" s="43">
        <f t="shared" si="1"/>
        <v>1</v>
      </c>
      <c r="H11">
        <v>23</v>
      </c>
      <c r="I11" s="140">
        <v>1380</v>
      </c>
    </row>
    <row r="12" spans="1:9" ht="23.25" customHeight="1" thickBot="1">
      <c r="A12" s="34" t="s">
        <v>1273</v>
      </c>
      <c r="B12" s="34" t="s">
        <v>800</v>
      </c>
      <c r="C12" s="35">
        <f t="shared" si="2"/>
        <v>14400</v>
      </c>
      <c r="D12" s="34">
        <v>0</v>
      </c>
      <c r="E12" s="35">
        <f t="shared" si="0"/>
        <v>14400</v>
      </c>
      <c r="F12" s="35">
        <v>559</v>
      </c>
      <c r="G12" s="36">
        <f t="shared" si="1"/>
        <v>0.9611805555555556</v>
      </c>
      <c r="H12">
        <v>20</v>
      </c>
      <c r="I12" s="140">
        <v>1200</v>
      </c>
    </row>
    <row r="13" spans="1:9" ht="23.25" customHeight="1" thickBot="1">
      <c r="A13" s="37" t="s">
        <v>1274</v>
      </c>
      <c r="B13" s="34" t="s">
        <v>800</v>
      </c>
      <c r="C13" s="35">
        <f t="shared" si="2"/>
        <v>16560</v>
      </c>
      <c r="D13" s="37">
        <v>0</v>
      </c>
      <c r="E13" s="38">
        <f t="shared" si="0"/>
        <v>16560</v>
      </c>
      <c r="F13" s="38">
        <v>30</v>
      </c>
      <c r="G13" s="36">
        <f t="shared" si="1"/>
        <v>0.9981884057971014</v>
      </c>
      <c r="H13">
        <v>23</v>
      </c>
      <c r="I13" s="140">
        <v>1380</v>
      </c>
    </row>
    <row r="14" spans="1:9" ht="23.25" customHeight="1" thickBot="1">
      <c r="A14" s="37" t="s">
        <v>36</v>
      </c>
      <c r="B14" s="34" t="s">
        <v>800</v>
      </c>
      <c r="C14" s="35">
        <f t="shared" si="2"/>
        <v>14400</v>
      </c>
      <c r="D14" s="37">
        <v>0</v>
      </c>
      <c r="E14" s="38">
        <f t="shared" si="0"/>
        <v>14400</v>
      </c>
      <c r="F14" s="38">
        <v>85</v>
      </c>
      <c r="G14" s="36">
        <f t="shared" si="1"/>
        <v>0.9940972222222222</v>
      </c>
      <c r="H14">
        <v>20</v>
      </c>
      <c r="I14" s="140">
        <v>1200</v>
      </c>
    </row>
    <row r="15" spans="1:9" ht="23.25" customHeight="1" thickBot="1">
      <c r="A15" s="37" t="s">
        <v>37</v>
      </c>
      <c r="B15" s="34" t="s">
        <v>800</v>
      </c>
      <c r="C15" s="35">
        <f t="shared" si="2"/>
        <v>12960</v>
      </c>
      <c r="D15" s="38">
        <v>435</v>
      </c>
      <c r="E15" s="38">
        <f t="shared" si="0"/>
        <v>12525</v>
      </c>
      <c r="F15" s="38">
        <f>146+370</f>
        <v>516</v>
      </c>
      <c r="G15" s="36">
        <f t="shared" si="1"/>
        <v>0.9588023952095809</v>
      </c>
      <c r="H15">
        <v>18</v>
      </c>
      <c r="I15" s="140">
        <v>1080</v>
      </c>
    </row>
    <row r="16" spans="1:7" ht="23.25" customHeight="1">
      <c r="A16" s="334" t="s">
        <v>787</v>
      </c>
      <c r="B16" s="334" t="s">
        <v>800</v>
      </c>
      <c r="C16" s="40">
        <f>SUM(C9:C15)</f>
        <v>105840</v>
      </c>
      <c r="D16" s="336">
        <f>SUM(D4:D15)</f>
        <v>750</v>
      </c>
      <c r="E16" s="336">
        <f>C16-D16</f>
        <v>105090</v>
      </c>
      <c r="F16" s="349">
        <f>SUM(F4:F15)</f>
        <v>2028</v>
      </c>
      <c r="G16" s="351">
        <f>(E16-F16)/E16</f>
        <v>0.9807022552098201</v>
      </c>
    </row>
    <row r="17" spans="1:7" ht="23.25" customHeight="1" thickBot="1">
      <c r="A17" s="335"/>
      <c r="B17" s="335"/>
      <c r="C17" s="41" t="s">
        <v>1140</v>
      </c>
      <c r="D17" s="337"/>
      <c r="E17" s="337"/>
      <c r="F17" s="350"/>
      <c r="G17" s="35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332" t="s">
        <v>436</v>
      </c>
      <c r="B1" s="332"/>
      <c r="C1" s="332"/>
      <c r="D1" s="332"/>
      <c r="E1" s="332"/>
      <c r="F1" s="332"/>
      <c r="G1" s="332"/>
    </row>
    <row r="2" spans="1:7" ht="23.25" customHeight="1" thickBot="1">
      <c r="A2" s="145" t="s">
        <v>789</v>
      </c>
      <c r="B2" s="141"/>
      <c r="C2" s="141"/>
      <c r="D2" s="142"/>
      <c r="E2" s="142"/>
      <c r="F2" s="143"/>
      <c r="G2" s="144"/>
    </row>
    <row r="3" spans="1:7" ht="23.25" customHeight="1" thickBot="1">
      <c r="A3" s="42" t="s">
        <v>1276</v>
      </c>
      <c r="B3" s="42" t="s">
        <v>1277</v>
      </c>
      <c r="C3" s="42" t="s">
        <v>1259</v>
      </c>
      <c r="D3" s="42" t="s">
        <v>1260</v>
      </c>
      <c r="E3" s="42" t="s">
        <v>1261</v>
      </c>
      <c r="F3" s="42" t="s">
        <v>1262</v>
      </c>
      <c r="G3" s="42" t="s">
        <v>1263</v>
      </c>
    </row>
    <row r="4" spans="1:7" ht="23.25" customHeight="1" hidden="1" thickBot="1">
      <c r="A4" s="34" t="s">
        <v>1264</v>
      </c>
      <c r="B4" s="34" t="s">
        <v>1265</v>
      </c>
      <c r="C4" s="35">
        <v>44640</v>
      </c>
      <c r="D4" s="34"/>
      <c r="E4" s="35">
        <f aca="true" t="shared" si="0" ref="E4:E15">SUM(C4-D4)</f>
        <v>44640</v>
      </c>
      <c r="F4" s="35"/>
      <c r="G4" s="36">
        <f aca="true" t="shared" si="1" ref="G4:G15">(E4-F4)/E4</f>
        <v>1</v>
      </c>
    </row>
    <row r="5" spans="1:7" ht="23.25" customHeight="1" hidden="1" thickBot="1">
      <c r="A5" s="34" t="s">
        <v>1266</v>
      </c>
      <c r="B5" s="34" t="s">
        <v>1265</v>
      </c>
      <c r="C5" s="35">
        <v>40320</v>
      </c>
      <c r="D5" s="35"/>
      <c r="E5" s="35">
        <f t="shared" si="0"/>
        <v>40320</v>
      </c>
      <c r="F5" s="35"/>
      <c r="G5" s="36">
        <f t="shared" si="1"/>
        <v>1</v>
      </c>
    </row>
    <row r="6" spans="1:7" ht="23.25" customHeight="1" hidden="1" thickBot="1">
      <c r="A6" s="34" t="s">
        <v>1267</v>
      </c>
      <c r="B6" s="34" t="s">
        <v>1265</v>
      </c>
      <c r="C6" s="35">
        <v>44640</v>
      </c>
      <c r="D6" s="34"/>
      <c r="E6" s="35">
        <f t="shared" si="0"/>
        <v>44640</v>
      </c>
      <c r="F6" s="34"/>
      <c r="G6" s="36">
        <f t="shared" si="1"/>
        <v>1</v>
      </c>
    </row>
    <row r="7" spans="1:7" ht="23.25" customHeight="1" hidden="1" thickBot="1">
      <c r="A7" s="34" t="s">
        <v>1268</v>
      </c>
      <c r="B7" s="34" t="s">
        <v>1265</v>
      </c>
      <c r="C7" s="35">
        <v>43200</v>
      </c>
      <c r="D7" s="34"/>
      <c r="E7" s="35">
        <f t="shared" si="0"/>
        <v>43200</v>
      </c>
      <c r="F7" s="34"/>
      <c r="G7" s="36">
        <f t="shared" si="1"/>
        <v>1</v>
      </c>
    </row>
    <row r="8" spans="1:7" ht="23.25" customHeight="1" hidden="1" thickBot="1">
      <c r="A8" s="34" t="s">
        <v>1269</v>
      </c>
      <c r="B8" s="34" t="s">
        <v>1265</v>
      </c>
      <c r="C8" s="35">
        <v>44640</v>
      </c>
      <c r="D8" s="35"/>
      <c r="E8" s="35">
        <f t="shared" si="0"/>
        <v>44640</v>
      </c>
      <c r="F8" s="34"/>
      <c r="G8" s="36">
        <f t="shared" si="1"/>
        <v>1</v>
      </c>
    </row>
    <row r="9" spans="1:7" ht="23.25" customHeight="1" thickBot="1">
      <c r="A9" s="34" t="s">
        <v>1270</v>
      </c>
      <c r="B9" s="34" t="s">
        <v>801</v>
      </c>
      <c r="C9" s="35">
        <v>43200</v>
      </c>
      <c r="D9" s="35">
        <v>3230</v>
      </c>
      <c r="E9" s="35">
        <f t="shared" si="0"/>
        <v>39970</v>
      </c>
      <c r="F9" s="34">
        <v>730</v>
      </c>
      <c r="G9" s="36">
        <f t="shared" si="1"/>
        <v>0.98173630222667</v>
      </c>
    </row>
    <row r="10" spans="1:7" ht="23.25" customHeight="1" thickBot="1">
      <c r="A10" s="34" t="s">
        <v>1271</v>
      </c>
      <c r="B10" s="34" t="s">
        <v>801</v>
      </c>
      <c r="C10" s="35">
        <v>44640</v>
      </c>
      <c r="D10" s="35">
        <v>2395</v>
      </c>
      <c r="E10" s="35">
        <f t="shared" si="0"/>
        <v>42245</v>
      </c>
      <c r="F10" s="34">
        <v>255</v>
      </c>
      <c r="G10" s="36">
        <f t="shared" si="1"/>
        <v>0.993963782696177</v>
      </c>
    </row>
    <row r="11" spans="1:7" ht="23.25" customHeight="1" thickBot="1">
      <c r="A11" s="34" t="s">
        <v>1272</v>
      </c>
      <c r="B11" s="34" t="s">
        <v>801</v>
      </c>
      <c r="C11" s="35">
        <v>44640</v>
      </c>
      <c r="D11" s="35">
        <v>2160</v>
      </c>
      <c r="E11" s="35">
        <f t="shared" si="0"/>
        <v>42480</v>
      </c>
      <c r="F11" s="34">
        <v>160</v>
      </c>
      <c r="G11" s="36">
        <f t="shared" si="1"/>
        <v>0.9962335216572504</v>
      </c>
    </row>
    <row r="12" spans="1:7" ht="23.25" customHeight="1" thickBot="1">
      <c r="A12" s="34" t="s">
        <v>1273</v>
      </c>
      <c r="B12" s="34" t="s">
        <v>801</v>
      </c>
      <c r="C12" s="35">
        <v>43200</v>
      </c>
      <c r="D12" s="35">
        <v>5760</v>
      </c>
      <c r="E12" s="35">
        <f t="shared" si="0"/>
        <v>37440</v>
      </c>
      <c r="F12" s="35">
        <v>0</v>
      </c>
      <c r="G12" s="43">
        <f t="shared" si="1"/>
        <v>1</v>
      </c>
    </row>
    <row r="13" spans="1:7" ht="23.25" customHeight="1" thickBot="1">
      <c r="A13" s="37" t="s">
        <v>1274</v>
      </c>
      <c r="B13" s="34" t="s">
        <v>801</v>
      </c>
      <c r="C13" s="35">
        <v>44640</v>
      </c>
      <c r="D13" s="35">
        <v>720</v>
      </c>
      <c r="E13" s="38">
        <f t="shared" si="0"/>
        <v>43920</v>
      </c>
      <c r="F13" s="38">
        <v>2917</v>
      </c>
      <c r="G13" s="36">
        <f t="shared" si="1"/>
        <v>0.9335837887067395</v>
      </c>
    </row>
    <row r="14" spans="1:7" ht="23.25" customHeight="1" thickBot="1">
      <c r="A14" s="37" t="s">
        <v>36</v>
      </c>
      <c r="B14" s="34" t="s">
        <v>801</v>
      </c>
      <c r="C14" s="35">
        <v>43200</v>
      </c>
      <c r="D14" s="35">
        <v>1705</v>
      </c>
      <c r="E14" s="38">
        <f t="shared" si="0"/>
        <v>41495</v>
      </c>
      <c r="F14" s="38">
        <v>280</v>
      </c>
      <c r="G14" s="36">
        <f t="shared" si="1"/>
        <v>0.9932521990601277</v>
      </c>
    </row>
    <row r="15" spans="1:7" ht="23.25" customHeight="1" thickBot="1">
      <c r="A15" s="37" t="s">
        <v>37</v>
      </c>
      <c r="B15" s="34" t="s">
        <v>801</v>
      </c>
      <c r="C15" s="38">
        <v>44640</v>
      </c>
      <c r="D15" s="35">
        <v>435</v>
      </c>
      <c r="E15" s="38">
        <f t="shared" si="0"/>
        <v>44205</v>
      </c>
      <c r="F15" s="38">
        <f>65+(370-26)+146+60+32</f>
        <v>647</v>
      </c>
      <c r="G15" s="36">
        <f t="shared" si="1"/>
        <v>0.9853636466463069</v>
      </c>
    </row>
    <row r="16" spans="1:7" ht="23.25" customHeight="1">
      <c r="A16" s="334" t="s">
        <v>787</v>
      </c>
      <c r="B16" s="334" t="s">
        <v>801</v>
      </c>
      <c r="C16" s="40">
        <f>SUM(C9:C15)</f>
        <v>308160</v>
      </c>
      <c r="D16" s="336">
        <f>SUM(D4:D15)</f>
        <v>16405</v>
      </c>
      <c r="E16" s="336">
        <f>C16-D16</f>
        <v>291755</v>
      </c>
      <c r="F16" s="349">
        <f>SUM(F4:F15)</f>
        <v>4989</v>
      </c>
      <c r="G16" s="351">
        <f>(E16-F16)/E16</f>
        <v>0.9829000359891005</v>
      </c>
    </row>
    <row r="17" spans="1:7" ht="23.25" customHeight="1" thickBot="1">
      <c r="A17" s="335"/>
      <c r="B17" s="335"/>
      <c r="C17" s="41" t="s">
        <v>1140</v>
      </c>
      <c r="D17" s="337"/>
      <c r="E17" s="337"/>
      <c r="F17" s="350"/>
      <c r="G17" s="352"/>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332" t="s">
        <v>435</v>
      </c>
      <c r="B1" s="332"/>
      <c r="C1" s="332"/>
      <c r="D1" s="332"/>
      <c r="E1" s="332"/>
      <c r="F1" s="332"/>
      <c r="G1" s="332"/>
    </row>
    <row r="2" spans="1:7" ht="23.25" customHeight="1" thickBot="1">
      <c r="A2" s="353" t="s">
        <v>788</v>
      </c>
      <c r="B2" s="353"/>
      <c r="C2" s="141"/>
      <c r="D2" s="142"/>
      <c r="E2" s="142"/>
      <c r="F2" s="143"/>
      <c r="G2" s="144"/>
    </row>
    <row r="3" spans="1:7" ht="23.25" customHeight="1" thickBot="1">
      <c r="A3" s="42" t="s">
        <v>1276</v>
      </c>
      <c r="B3" s="42" t="s">
        <v>1277</v>
      </c>
      <c r="C3" s="42" t="s">
        <v>1259</v>
      </c>
      <c r="D3" s="42" t="s">
        <v>1260</v>
      </c>
      <c r="E3" s="42" t="s">
        <v>1261</v>
      </c>
      <c r="F3" s="42" t="s">
        <v>1262</v>
      </c>
      <c r="G3" s="42" t="s">
        <v>1263</v>
      </c>
    </row>
    <row r="4" spans="1:8" ht="23.25" customHeight="1" hidden="1">
      <c r="A4" s="34" t="s">
        <v>1264</v>
      </c>
      <c r="B4" s="34" t="s">
        <v>1265</v>
      </c>
      <c r="C4" s="35">
        <v>11880</v>
      </c>
      <c r="D4" s="34"/>
      <c r="E4" s="35">
        <f aca="true" t="shared" si="0" ref="E4:E15">SUM(C4-D4)</f>
        <v>11880</v>
      </c>
      <c r="F4" s="35"/>
      <c r="G4" s="36">
        <f aca="true" t="shared" si="1" ref="G4:G15">(E4-F4)/E4</f>
        <v>1</v>
      </c>
      <c r="H4">
        <v>22</v>
      </c>
    </row>
    <row r="5" spans="1:8" ht="23.25" customHeight="1" hidden="1">
      <c r="A5" s="34" t="s">
        <v>1266</v>
      </c>
      <c r="B5" s="34" t="s">
        <v>1265</v>
      </c>
      <c r="C5" s="35">
        <v>10800</v>
      </c>
      <c r="D5" s="35"/>
      <c r="E5" s="35">
        <f t="shared" si="0"/>
        <v>10800</v>
      </c>
      <c r="F5" s="35"/>
      <c r="G5" s="36">
        <f t="shared" si="1"/>
        <v>1</v>
      </c>
      <c r="H5">
        <v>20</v>
      </c>
    </row>
    <row r="6" spans="1:8" ht="23.25" customHeight="1" hidden="1">
      <c r="A6" s="34" t="s">
        <v>1267</v>
      </c>
      <c r="B6" s="34" t="s">
        <v>1265</v>
      </c>
      <c r="C6" s="35">
        <v>11880</v>
      </c>
      <c r="D6" s="34"/>
      <c r="E6" s="35">
        <f t="shared" si="0"/>
        <v>11880</v>
      </c>
      <c r="F6" s="34"/>
      <c r="G6" s="36">
        <f t="shared" si="1"/>
        <v>1</v>
      </c>
      <c r="H6">
        <v>22</v>
      </c>
    </row>
    <row r="7" spans="1:8" ht="23.25" customHeight="1" hidden="1">
      <c r="A7" s="34" t="s">
        <v>1268</v>
      </c>
      <c r="B7" s="34" t="s">
        <v>1265</v>
      </c>
      <c r="C7" s="35">
        <v>11340</v>
      </c>
      <c r="D7" s="34"/>
      <c r="E7" s="35">
        <f t="shared" si="0"/>
        <v>11340</v>
      </c>
      <c r="F7" s="34"/>
      <c r="G7" s="36">
        <f t="shared" si="1"/>
        <v>1</v>
      </c>
      <c r="H7">
        <v>21</v>
      </c>
    </row>
    <row r="8" spans="1:8" ht="23.25" customHeight="1" hidden="1">
      <c r="A8" s="34" t="s">
        <v>1269</v>
      </c>
      <c r="B8" s="34" t="s">
        <v>1265</v>
      </c>
      <c r="C8" s="35">
        <v>12420</v>
      </c>
      <c r="D8" s="35"/>
      <c r="E8" s="35">
        <f t="shared" si="0"/>
        <v>12420</v>
      </c>
      <c r="F8" s="34"/>
      <c r="G8" s="36">
        <f t="shared" si="1"/>
        <v>1</v>
      </c>
      <c r="H8">
        <v>23</v>
      </c>
    </row>
    <row r="9" spans="1:9" ht="23.25" customHeight="1" thickBot="1">
      <c r="A9" s="34" t="s">
        <v>1270</v>
      </c>
      <c r="B9" s="34" t="s">
        <v>800</v>
      </c>
      <c r="C9" s="35">
        <f aca="true" t="shared" si="2" ref="C9:C15">I9*12</f>
        <v>15120</v>
      </c>
      <c r="D9" s="34">
        <v>315</v>
      </c>
      <c r="E9" s="35">
        <f t="shared" si="0"/>
        <v>14805</v>
      </c>
      <c r="F9" s="34">
        <v>460</v>
      </c>
      <c r="G9" s="36">
        <f t="shared" si="1"/>
        <v>0.9689294157379263</v>
      </c>
      <c r="H9">
        <v>21</v>
      </c>
      <c r="I9" s="140">
        <v>1260</v>
      </c>
    </row>
    <row r="10" spans="1:9" ht="23.25" customHeight="1" thickBot="1">
      <c r="A10" s="34" t="s">
        <v>1271</v>
      </c>
      <c r="B10" s="34" t="s">
        <v>800</v>
      </c>
      <c r="C10" s="35">
        <f t="shared" si="2"/>
        <v>15840</v>
      </c>
      <c r="D10" s="34">
        <v>0</v>
      </c>
      <c r="E10" s="35">
        <f t="shared" si="0"/>
        <v>15840</v>
      </c>
      <c r="F10" s="34">
        <v>378</v>
      </c>
      <c r="G10" s="36">
        <f t="shared" si="1"/>
        <v>0.9761363636363637</v>
      </c>
      <c r="H10">
        <v>22</v>
      </c>
      <c r="I10" s="140">
        <v>1320</v>
      </c>
    </row>
    <row r="11" spans="1:9" ht="23.25" customHeight="1" thickBot="1">
      <c r="A11" s="34" t="s">
        <v>1272</v>
      </c>
      <c r="B11" s="34" t="s">
        <v>800</v>
      </c>
      <c r="C11" s="35">
        <f t="shared" si="2"/>
        <v>16560</v>
      </c>
      <c r="D11" s="34">
        <v>0</v>
      </c>
      <c r="E11" s="35">
        <f t="shared" si="0"/>
        <v>16560</v>
      </c>
      <c r="F11" s="34">
        <v>0</v>
      </c>
      <c r="G11" s="43">
        <f t="shared" si="1"/>
        <v>1</v>
      </c>
      <c r="H11">
        <v>23</v>
      </c>
      <c r="I11" s="140">
        <v>1380</v>
      </c>
    </row>
    <row r="12" spans="1:9" ht="23.25" customHeight="1" thickBot="1">
      <c r="A12" s="34" t="s">
        <v>1273</v>
      </c>
      <c r="B12" s="34" t="s">
        <v>800</v>
      </c>
      <c r="C12" s="35">
        <f t="shared" si="2"/>
        <v>14400</v>
      </c>
      <c r="D12" s="34">
        <v>0</v>
      </c>
      <c r="E12" s="35">
        <f t="shared" si="0"/>
        <v>14400</v>
      </c>
      <c r="F12" s="35">
        <v>559</v>
      </c>
      <c r="G12" s="36">
        <f t="shared" si="1"/>
        <v>0.9611805555555556</v>
      </c>
      <c r="H12">
        <v>20</v>
      </c>
      <c r="I12" s="140">
        <v>1200</v>
      </c>
    </row>
    <row r="13" spans="1:9" ht="23.25" customHeight="1" thickBot="1">
      <c r="A13" s="37" t="s">
        <v>1274</v>
      </c>
      <c r="B13" s="34" t="s">
        <v>800</v>
      </c>
      <c r="C13" s="35">
        <f t="shared" si="2"/>
        <v>16560</v>
      </c>
      <c r="D13" s="37">
        <v>0</v>
      </c>
      <c r="E13" s="38">
        <f t="shared" si="0"/>
        <v>16560</v>
      </c>
      <c r="F13" s="38">
        <v>30</v>
      </c>
      <c r="G13" s="36">
        <f t="shared" si="1"/>
        <v>0.9981884057971014</v>
      </c>
      <c r="H13">
        <v>23</v>
      </c>
      <c r="I13" s="140">
        <v>1380</v>
      </c>
    </row>
    <row r="14" spans="1:9" ht="23.25" customHeight="1" thickBot="1">
      <c r="A14" s="37" t="s">
        <v>36</v>
      </c>
      <c r="B14" s="34" t="s">
        <v>800</v>
      </c>
      <c r="C14" s="35">
        <f t="shared" si="2"/>
        <v>14400</v>
      </c>
      <c r="D14" s="37">
        <v>0</v>
      </c>
      <c r="E14" s="38">
        <f t="shared" si="0"/>
        <v>14400</v>
      </c>
      <c r="F14" s="38">
        <v>85</v>
      </c>
      <c r="G14" s="36">
        <f t="shared" si="1"/>
        <v>0.9940972222222222</v>
      </c>
      <c r="H14">
        <v>20</v>
      </c>
      <c r="I14" s="140">
        <v>1200</v>
      </c>
    </row>
    <row r="15" spans="1:9" ht="23.25" customHeight="1" thickBot="1">
      <c r="A15" s="37" t="s">
        <v>37</v>
      </c>
      <c r="B15" s="34" t="s">
        <v>800</v>
      </c>
      <c r="C15" s="35">
        <f t="shared" si="2"/>
        <v>12960</v>
      </c>
      <c r="D15" s="38">
        <v>0</v>
      </c>
      <c r="E15" s="38">
        <f t="shared" si="0"/>
        <v>12960</v>
      </c>
      <c r="F15" s="38">
        <v>211</v>
      </c>
      <c r="G15" s="36">
        <f t="shared" si="1"/>
        <v>0.9837191358024692</v>
      </c>
      <c r="H15">
        <v>18</v>
      </c>
      <c r="I15" s="140">
        <v>1080</v>
      </c>
    </row>
    <row r="16" spans="1:7" ht="23.25" customHeight="1">
      <c r="A16" s="334" t="s">
        <v>787</v>
      </c>
      <c r="B16" s="334" t="s">
        <v>800</v>
      </c>
      <c r="C16" s="40">
        <f>SUM(C9:C15)</f>
        <v>105840</v>
      </c>
      <c r="D16" s="336">
        <f>SUM(D4:D15)</f>
        <v>315</v>
      </c>
      <c r="E16" s="336">
        <f>C16-D16</f>
        <v>105525</v>
      </c>
      <c r="F16" s="349">
        <f>SUM(F4:F15)</f>
        <v>1723</v>
      </c>
      <c r="G16" s="351">
        <f>(E16-F16)/E16</f>
        <v>0.9836721156124141</v>
      </c>
    </row>
    <row r="17" spans="1:7" ht="23.25" customHeight="1" thickBot="1">
      <c r="A17" s="335"/>
      <c r="B17" s="335"/>
      <c r="C17" s="41" t="s">
        <v>1140</v>
      </c>
      <c r="D17" s="337"/>
      <c r="E17" s="337"/>
      <c r="F17" s="350"/>
      <c r="G17" s="352"/>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437</v>
      </c>
      <c r="C1" s="6"/>
      <c r="K1" s="7"/>
      <c r="L1" s="7"/>
      <c r="M1" s="7"/>
      <c r="N1" s="4"/>
      <c r="P1" s="4"/>
      <c r="Q1" s="11"/>
      <c r="R1" s="7"/>
      <c r="T1" s="11"/>
    </row>
    <row r="2" spans="2:20" s="3" customFormat="1" ht="18">
      <c r="B2" s="5" t="s">
        <v>485</v>
      </c>
      <c r="C2" s="5"/>
      <c r="K2" s="7"/>
      <c r="L2" s="7"/>
      <c r="M2" s="7"/>
      <c r="N2" s="4"/>
      <c r="P2" s="4"/>
      <c r="Q2" s="11"/>
      <c r="R2" s="8"/>
      <c r="S2" s="4"/>
      <c r="T2" s="11"/>
    </row>
    <row r="3" spans="1:21" s="4" customFormat="1" ht="25.5">
      <c r="A3" s="22"/>
      <c r="B3" s="1" t="s">
        <v>1276</v>
      </c>
      <c r="C3" s="1" t="s">
        <v>1149</v>
      </c>
      <c r="D3" s="1" t="s">
        <v>1150</v>
      </c>
      <c r="E3" s="1" t="s">
        <v>354</v>
      </c>
      <c r="F3" s="1" t="s">
        <v>1153</v>
      </c>
      <c r="G3" s="1" t="s">
        <v>1154</v>
      </c>
      <c r="H3" s="1" t="s">
        <v>1163</v>
      </c>
      <c r="I3" s="1" t="s">
        <v>619</v>
      </c>
      <c r="J3" s="2" t="s">
        <v>618</v>
      </c>
      <c r="K3" s="1" t="s">
        <v>1151</v>
      </c>
      <c r="L3" s="1" t="s">
        <v>1152</v>
      </c>
      <c r="M3" s="1" t="s">
        <v>344</v>
      </c>
      <c r="N3" s="1" t="s">
        <v>634</v>
      </c>
      <c r="O3" s="1" t="s">
        <v>1156</v>
      </c>
      <c r="P3" s="1" t="s">
        <v>345</v>
      </c>
      <c r="Q3" s="1" t="s">
        <v>625</v>
      </c>
      <c r="R3" s="1" t="s">
        <v>1155</v>
      </c>
      <c r="S3" s="1" t="s">
        <v>1257</v>
      </c>
      <c r="T3" s="1" t="s">
        <v>1148</v>
      </c>
      <c r="U3" s="1" t="s">
        <v>355</v>
      </c>
    </row>
    <row r="4" spans="2:21" s="23" customFormat="1" ht="76.5">
      <c r="B4" s="12" t="s">
        <v>37</v>
      </c>
      <c r="C4" s="12">
        <v>39072</v>
      </c>
      <c r="D4" s="12">
        <v>39073</v>
      </c>
      <c r="E4" s="12"/>
      <c r="F4" s="15" t="s">
        <v>113</v>
      </c>
      <c r="G4" s="16" t="s">
        <v>114</v>
      </c>
      <c r="H4" s="16">
        <v>540</v>
      </c>
      <c r="I4" s="16" t="s">
        <v>1286</v>
      </c>
      <c r="J4" s="15" t="s">
        <v>1241</v>
      </c>
      <c r="K4" s="10" t="s">
        <v>115</v>
      </c>
      <c r="L4" s="10" t="s">
        <v>336</v>
      </c>
      <c r="M4" s="10" t="s">
        <v>650</v>
      </c>
      <c r="N4" s="16" t="s">
        <v>1285</v>
      </c>
      <c r="O4" s="10" t="s">
        <v>1159</v>
      </c>
      <c r="P4" s="16" t="s">
        <v>346</v>
      </c>
      <c r="Q4" s="10" t="s">
        <v>116</v>
      </c>
      <c r="R4" s="15" t="s">
        <v>117</v>
      </c>
      <c r="S4" s="12">
        <v>39073</v>
      </c>
      <c r="T4" s="10"/>
      <c r="U4" s="44" t="s">
        <v>1246</v>
      </c>
    </row>
    <row r="5" spans="2:21" s="23" customFormat="1" ht="89.25">
      <c r="B5" s="12" t="s">
        <v>37</v>
      </c>
      <c r="C5" s="12">
        <v>39071</v>
      </c>
      <c r="D5" s="12" t="s">
        <v>325</v>
      </c>
      <c r="E5" s="12"/>
      <c r="F5" s="15" t="s">
        <v>1174</v>
      </c>
      <c r="G5" s="16" t="s">
        <v>1174</v>
      </c>
      <c r="H5" s="15"/>
      <c r="I5" s="15"/>
      <c r="J5" s="15" t="s">
        <v>45</v>
      </c>
      <c r="K5" s="10" t="s">
        <v>107</v>
      </c>
      <c r="L5" s="10" t="s">
        <v>624</v>
      </c>
      <c r="M5" s="10" t="s">
        <v>349</v>
      </c>
      <c r="N5" s="16" t="s">
        <v>108</v>
      </c>
      <c r="O5" s="10" t="s">
        <v>1159</v>
      </c>
      <c r="P5" s="16" t="s">
        <v>346</v>
      </c>
      <c r="Q5" s="10" t="s">
        <v>109</v>
      </c>
      <c r="R5" s="15" t="s">
        <v>110</v>
      </c>
      <c r="S5" s="12">
        <v>39124</v>
      </c>
      <c r="T5" s="10"/>
      <c r="U5" s="44" t="s">
        <v>1246</v>
      </c>
    </row>
    <row r="6" spans="2:21" s="23" customFormat="1" ht="76.5">
      <c r="B6" s="12" t="s">
        <v>37</v>
      </c>
      <c r="C6" s="12" t="s">
        <v>83</v>
      </c>
      <c r="D6" s="12" t="s">
        <v>111</v>
      </c>
      <c r="E6" s="12"/>
      <c r="F6" s="15" t="s">
        <v>1174</v>
      </c>
      <c r="G6" s="16" t="s">
        <v>1174</v>
      </c>
      <c r="H6" s="15"/>
      <c r="I6" s="15"/>
      <c r="J6" s="15" t="s">
        <v>1161</v>
      </c>
      <c r="K6" s="10" t="s">
        <v>185</v>
      </c>
      <c r="L6" s="10" t="s">
        <v>652</v>
      </c>
      <c r="M6" s="10" t="s">
        <v>341</v>
      </c>
      <c r="N6" s="16" t="s">
        <v>104</v>
      </c>
      <c r="O6" s="10" t="s">
        <v>1159</v>
      </c>
      <c r="P6" s="16" t="s">
        <v>346</v>
      </c>
      <c r="Q6" s="17" t="s">
        <v>105</v>
      </c>
      <c r="R6" s="9" t="s">
        <v>296</v>
      </c>
      <c r="S6" s="13" t="s">
        <v>1172</v>
      </c>
      <c r="T6" s="21" t="s">
        <v>84</v>
      </c>
      <c r="U6" s="45" t="s">
        <v>106</v>
      </c>
    </row>
    <row r="7" spans="2:21" s="23" customFormat="1" ht="51">
      <c r="B7" s="12" t="s">
        <v>37</v>
      </c>
      <c r="C7" s="12">
        <v>39065</v>
      </c>
      <c r="D7" s="12">
        <v>39065</v>
      </c>
      <c r="E7" s="12"/>
      <c r="F7" s="15" t="s">
        <v>69</v>
      </c>
      <c r="G7" s="16" t="s">
        <v>70</v>
      </c>
      <c r="H7" s="16">
        <v>502</v>
      </c>
      <c r="I7" s="16" t="s">
        <v>1286</v>
      </c>
      <c r="J7" s="15" t="s">
        <v>121</v>
      </c>
      <c r="K7" s="10" t="s">
        <v>71</v>
      </c>
      <c r="L7" s="10" t="s">
        <v>653</v>
      </c>
      <c r="M7" s="10" t="s">
        <v>650</v>
      </c>
      <c r="N7" s="16" t="s">
        <v>1285</v>
      </c>
      <c r="O7" s="10" t="s">
        <v>1159</v>
      </c>
      <c r="P7" s="16" t="s">
        <v>346</v>
      </c>
      <c r="Q7" s="10" t="s">
        <v>74</v>
      </c>
      <c r="R7" s="15" t="s">
        <v>75</v>
      </c>
      <c r="S7" s="12">
        <v>39065</v>
      </c>
      <c r="T7" s="10" t="s">
        <v>76</v>
      </c>
      <c r="U7" s="44" t="s">
        <v>1246</v>
      </c>
    </row>
    <row r="8" spans="2:21" s="23" customFormat="1" ht="51">
      <c r="B8" s="12" t="s">
        <v>37</v>
      </c>
      <c r="C8" s="12" t="s">
        <v>77</v>
      </c>
      <c r="D8" s="12" t="s">
        <v>78</v>
      </c>
      <c r="E8" s="12"/>
      <c r="F8" s="15" t="s">
        <v>1174</v>
      </c>
      <c r="G8" s="16" t="s">
        <v>1174</v>
      </c>
      <c r="H8" s="15"/>
      <c r="I8" s="15"/>
      <c r="J8" s="15" t="s">
        <v>39</v>
      </c>
      <c r="K8" s="10" t="s">
        <v>79</v>
      </c>
      <c r="L8" s="10" t="s">
        <v>623</v>
      </c>
      <c r="M8" s="10" t="s">
        <v>339</v>
      </c>
      <c r="N8" s="16" t="s">
        <v>80</v>
      </c>
      <c r="O8" s="10" t="s">
        <v>1190</v>
      </c>
      <c r="P8" s="16" t="s">
        <v>346</v>
      </c>
      <c r="Q8" s="10" t="s">
        <v>81</v>
      </c>
      <c r="R8" s="15" t="s">
        <v>82</v>
      </c>
      <c r="S8" s="12">
        <v>39069</v>
      </c>
      <c r="T8" s="10"/>
      <c r="U8" s="44" t="s">
        <v>1246</v>
      </c>
    </row>
    <row r="9" spans="2:21" s="23" customFormat="1" ht="51">
      <c r="B9" s="12" t="s">
        <v>37</v>
      </c>
      <c r="C9" s="12">
        <v>39062</v>
      </c>
      <c r="D9" s="12" t="s">
        <v>64</v>
      </c>
      <c r="E9" s="12"/>
      <c r="F9" s="15" t="s">
        <v>1174</v>
      </c>
      <c r="G9" s="16" t="s">
        <v>1174</v>
      </c>
      <c r="H9" s="15"/>
      <c r="I9" s="15"/>
      <c r="J9" s="15" t="s">
        <v>65</v>
      </c>
      <c r="K9" s="10" t="s">
        <v>66</v>
      </c>
      <c r="L9" s="10" t="s">
        <v>624</v>
      </c>
      <c r="M9" s="10" t="s">
        <v>337</v>
      </c>
      <c r="N9" s="16" t="s">
        <v>43</v>
      </c>
      <c r="O9" s="10" t="s">
        <v>1190</v>
      </c>
      <c r="P9" s="16" t="s">
        <v>346</v>
      </c>
      <c r="Q9" s="10" t="s">
        <v>67</v>
      </c>
      <c r="R9" s="15" t="s">
        <v>68</v>
      </c>
      <c r="S9" s="12">
        <v>39064</v>
      </c>
      <c r="T9" s="10"/>
      <c r="U9" s="44" t="s">
        <v>1246</v>
      </c>
    </row>
    <row r="10" spans="2:21" s="23" customFormat="1" ht="63.75">
      <c r="B10" s="57" t="s">
        <v>37</v>
      </c>
      <c r="C10" s="57">
        <v>39059</v>
      </c>
      <c r="D10" s="57" t="s">
        <v>63</v>
      </c>
      <c r="E10" s="57"/>
      <c r="F10" s="58" t="s">
        <v>60</v>
      </c>
      <c r="G10" s="59" t="s">
        <v>59</v>
      </c>
      <c r="H10" s="59">
        <v>2350</v>
      </c>
      <c r="I10" s="59" t="s">
        <v>1286</v>
      </c>
      <c r="J10" s="58" t="s">
        <v>1286</v>
      </c>
      <c r="K10" s="61" t="s">
        <v>15</v>
      </c>
      <c r="L10" s="61" t="s">
        <v>1174</v>
      </c>
      <c r="M10" s="61" t="s">
        <v>1174</v>
      </c>
      <c r="N10" s="59" t="s">
        <v>1284</v>
      </c>
      <c r="O10" s="61" t="s">
        <v>46</v>
      </c>
      <c r="P10" s="59" t="s">
        <v>346</v>
      </c>
      <c r="Q10" s="61" t="s">
        <v>1174</v>
      </c>
      <c r="R10" s="58" t="s">
        <v>1174</v>
      </c>
      <c r="S10" s="57">
        <v>39059</v>
      </c>
      <c r="T10" s="61" t="s">
        <v>62</v>
      </c>
      <c r="U10" s="44" t="s">
        <v>53</v>
      </c>
    </row>
    <row r="11" spans="2:21" s="23" customFormat="1" ht="89.25">
      <c r="B11" s="12" t="s">
        <v>37</v>
      </c>
      <c r="C11" s="12">
        <v>39056</v>
      </c>
      <c r="D11" s="12">
        <v>39056</v>
      </c>
      <c r="E11" s="12"/>
      <c r="F11" s="15" t="s">
        <v>56</v>
      </c>
      <c r="G11" s="16" t="s">
        <v>57</v>
      </c>
      <c r="H11" s="16">
        <v>37</v>
      </c>
      <c r="I11" s="16" t="s">
        <v>1286</v>
      </c>
      <c r="J11" s="15" t="s">
        <v>58</v>
      </c>
      <c r="K11" s="10" t="s">
        <v>1253</v>
      </c>
      <c r="L11" s="10" t="s">
        <v>622</v>
      </c>
      <c r="M11" s="10" t="s">
        <v>650</v>
      </c>
      <c r="N11" s="16" t="s">
        <v>1285</v>
      </c>
      <c r="O11" s="10" t="s">
        <v>1159</v>
      </c>
      <c r="P11" s="16" t="s">
        <v>346</v>
      </c>
      <c r="Q11" s="46" t="s">
        <v>1290</v>
      </c>
      <c r="R11" s="9" t="s">
        <v>1164</v>
      </c>
      <c r="S11" s="12">
        <v>39056</v>
      </c>
      <c r="T11" s="20" t="s">
        <v>1291</v>
      </c>
      <c r="U11" s="44" t="s">
        <v>294</v>
      </c>
    </row>
    <row r="12" spans="2:21" s="23" customFormat="1" ht="51">
      <c r="B12" s="57" t="s">
        <v>37</v>
      </c>
      <c r="C12" s="57">
        <v>39055</v>
      </c>
      <c r="D12" s="57">
        <v>39055</v>
      </c>
      <c r="E12" s="57"/>
      <c r="F12" s="58" t="s">
        <v>54</v>
      </c>
      <c r="G12" s="59" t="s">
        <v>55</v>
      </c>
      <c r="H12" s="59">
        <v>120</v>
      </c>
      <c r="I12" s="59" t="s">
        <v>45</v>
      </c>
      <c r="J12" s="58" t="s">
        <v>306</v>
      </c>
      <c r="K12" s="61" t="s">
        <v>72</v>
      </c>
      <c r="L12" s="61" t="s">
        <v>1174</v>
      </c>
      <c r="M12" s="61" t="s">
        <v>1174</v>
      </c>
      <c r="N12" s="59" t="s">
        <v>1284</v>
      </c>
      <c r="O12" s="61" t="s">
        <v>46</v>
      </c>
      <c r="P12" s="59" t="s">
        <v>346</v>
      </c>
      <c r="Q12" s="61" t="s">
        <v>1174</v>
      </c>
      <c r="R12" s="58" t="s">
        <v>1174</v>
      </c>
      <c r="S12" s="57">
        <v>39055</v>
      </c>
      <c r="T12" s="61" t="s">
        <v>186</v>
      </c>
      <c r="U12" s="44" t="s">
        <v>1246</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36</v>
      </c>
      <c r="C14" s="12">
        <v>39034</v>
      </c>
      <c r="D14" s="12" t="s">
        <v>40</v>
      </c>
      <c r="E14" s="12"/>
      <c r="F14" s="15" t="s">
        <v>1174</v>
      </c>
      <c r="G14" s="15" t="s">
        <v>1174</v>
      </c>
      <c r="H14" s="15"/>
      <c r="I14" s="15"/>
      <c r="J14" s="15" t="s">
        <v>39</v>
      </c>
      <c r="K14" s="10" t="s">
        <v>73</v>
      </c>
      <c r="L14" s="10" t="s">
        <v>643</v>
      </c>
      <c r="M14" s="10" t="s">
        <v>339</v>
      </c>
      <c r="N14" s="16" t="s">
        <v>43</v>
      </c>
      <c r="O14" s="10" t="s">
        <v>1190</v>
      </c>
      <c r="P14" s="16" t="s">
        <v>346</v>
      </c>
      <c r="Q14" s="10" t="s">
        <v>41</v>
      </c>
      <c r="R14" s="15" t="s">
        <v>42</v>
      </c>
      <c r="S14" s="12">
        <v>39035</v>
      </c>
      <c r="T14" s="10" t="s">
        <v>44</v>
      </c>
      <c r="U14" s="44" t="s">
        <v>1246</v>
      </c>
    </row>
    <row r="15" spans="2:21" s="23" customFormat="1" ht="51">
      <c r="B15" s="57" t="s">
        <v>36</v>
      </c>
      <c r="C15" s="57">
        <v>39032</v>
      </c>
      <c r="D15" s="57" t="s">
        <v>16</v>
      </c>
      <c r="E15" s="57"/>
      <c r="F15" s="58" t="s">
        <v>17</v>
      </c>
      <c r="G15" s="59" t="s">
        <v>18</v>
      </c>
      <c r="H15" s="59">
        <v>649</v>
      </c>
      <c r="I15" s="59" t="s">
        <v>1286</v>
      </c>
      <c r="J15" s="58" t="s">
        <v>1286</v>
      </c>
      <c r="K15" s="61" t="s">
        <v>15</v>
      </c>
      <c r="L15" s="61" t="s">
        <v>1174</v>
      </c>
      <c r="M15" s="61" t="s">
        <v>1174</v>
      </c>
      <c r="N15" s="59" t="s">
        <v>1284</v>
      </c>
      <c r="O15" s="61" t="s">
        <v>46</v>
      </c>
      <c r="P15" s="59" t="s">
        <v>346</v>
      </c>
      <c r="Q15" s="61" t="s">
        <v>1174</v>
      </c>
      <c r="R15" s="58" t="s">
        <v>1174</v>
      </c>
      <c r="S15" s="58" t="s">
        <v>1174</v>
      </c>
      <c r="T15" s="61" t="s">
        <v>61</v>
      </c>
      <c r="U15" s="44" t="s">
        <v>1246</v>
      </c>
    </row>
    <row r="16" spans="2:21" s="23" customFormat="1" ht="51">
      <c r="B16" s="12" t="s">
        <v>36</v>
      </c>
      <c r="C16" s="12">
        <v>39030</v>
      </c>
      <c r="D16" s="12" t="s">
        <v>351</v>
      </c>
      <c r="E16" s="12"/>
      <c r="F16" s="15" t="s">
        <v>19</v>
      </c>
      <c r="G16" s="16" t="s">
        <v>20</v>
      </c>
      <c r="H16" s="15"/>
      <c r="I16" s="15"/>
      <c r="J16" s="15" t="s">
        <v>1184</v>
      </c>
      <c r="K16" s="10" t="s">
        <v>1185</v>
      </c>
      <c r="L16" s="10" t="s">
        <v>621</v>
      </c>
      <c r="M16" s="10" t="s">
        <v>334</v>
      </c>
      <c r="N16" s="16" t="s">
        <v>350</v>
      </c>
      <c r="O16" s="10" t="s">
        <v>1159</v>
      </c>
      <c r="P16" s="16" t="s">
        <v>346</v>
      </c>
      <c r="Q16" s="24" t="s">
        <v>1172</v>
      </c>
      <c r="R16" s="9" t="s">
        <v>1164</v>
      </c>
      <c r="S16" s="12">
        <v>39060</v>
      </c>
      <c r="T16" s="20" t="s">
        <v>1258</v>
      </c>
      <c r="U16" s="44" t="s">
        <v>1246</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1274</v>
      </c>
      <c r="C18" s="12">
        <v>39007</v>
      </c>
      <c r="D18" s="12">
        <v>39007</v>
      </c>
      <c r="E18" s="12"/>
      <c r="F18" s="15" t="s">
        <v>1251</v>
      </c>
      <c r="G18" s="16" t="s">
        <v>1252</v>
      </c>
      <c r="H18" s="16">
        <v>18</v>
      </c>
      <c r="I18" s="16" t="s">
        <v>1286</v>
      </c>
      <c r="J18" s="15" t="s">
        <v>58</v>
      </c>
      <c r="K18" s="10" t="s">
        <v>1253</v>
      </c>
      <c r="L18" s="10" t="s">
        <v>622</v>
      </c>
      <c r="M18" s="10" t="s">
        <v>650</v>
      </c>
      <c r="N18" s="16" t="s">
        <v>1285</v>
      </c>
      <c r="O18" s="10" t="s">
        <v>1159</v>
      </c>
      <c r="P18" s="16" t="s">
        <v>346</v>
      </c>
      <c r="Q18" s="49" t="s">
        <v>1290</v>
      </c>
      <c r="R18" s="9" t="s">
        <v>1164</v>
      </c>
      <c r="S18" s="12">
        <v>39007</v>
      </c>
      <c r="T18" s="20" t="s">
        <v>1291</v>
      </c>
      <c r="U18" s="44" t="s">
        <v>294</v>
      </c>
    </row>
    <row r="19" spans="2:21" s="23" customFormat="1" ht="51">
      <c r="B19" s="57" t="s">
        <v>1274</v>
      </c>
      <c r="C19" s="57">
        <v>39005</v>
      </c>
      <c r="D19" s="57" t="s">
        <v>1280</v>
      </c>
      <c r="E19" s="57"/>
      <c r="F19" s="58" t="s">
        <v>1281</v>
      </c>
      <c r="G19" s="59" t="s">
        <v>1282</v>
      </c>
      <c r="H19" s="59">
        <v>720</v>
      </c>
      <c r="I19" s="59" t="s">
        <v>1286</v>
      </c>
      <c r="J19" s="58" t="s">
        <v>1286</v>
      </c>
      <c r="K19" s="61" t="s">
        <v>1287</v>
      </c>
      <c r="L19" s="61" t="s">
        <v>1174</v>
      </c>
      <c r="M19" s="61" t="s">
        <v>1174</v>
      </c>
      <c r="N19" s="59" t="s">
        <v>1284</v>
      </c>
      <c r="O19" s="61" t="s">
        <v>46</v>
      </c>
      <c r="P19" s="59" t="s">
        <v>346</v>
      </c>
      <c r="Q19" s="61" t="s">
        <v>1174</v>
      </c>
      <c r="R19" s="58" t="s">
        <v>1174</v>
      </c>
      <c r="S19" s="58" t="s">
        <v>1174</v>
      </c>
      <c r="T19" s="61"/>
      <c r="U19" s="44" t="s">
        <v>1246</v>
      </c>
    </row>
    <row r="20" spans="2:21" s="23" customFormat="1" ht="51">
      <c r="B20" s="12" t="s">
        <v>1274</v>
      </c>
      <c r="C20" s="12">
        <v>42657</v>
      </c>
      <c r="D20" s="12">
        <v>39006</v>
      </c>
      <c r="E20" s="12"/>
      <c r="F20" s="15" t="s">
        <v>1293</v>
      </c>
      <c r="G20" s="16" t="s">
        <v>1254</v>
      </c>
      <c r="H20" s="49"/>
      <c r="I20" s="49"/>
      <c r="J20" s="15" t="s">
        <v>1161</v>
      </c>
      <c r="K20" s="10" t="s">
        <v>1283</v>
      </c>
      <c r="L20" s="10" t="s">
        <v>652</v>
      </c>
      <c r="M20" s="10" t="s">
        <v>340</v>
      </c>
      <c r="N20" s="16" t="s">
        <v>1288</v>
      </c>
      <c r="O20" s="10" t="s">
        <v>1289</v>
      </c>
      <c r="P20" s="16" t="s">
        <v>346</v>
      </c>
      <c r="Q20" s="17" t="s">
        <v>1292</v>
      </c>
      <c r="R20" s="9" t="s">
        <v>1164</v>
      </c>
      <c r="S20" s="12">
        <v>39005</v>
      </c>
      <c r="T20" s="20" t="s">
        <v>1294</v>
      </c>
      <c r="U20" s="44" t="s">
        <v>35</v>
      </c>
    </row>
    <row r="21" spans="2:21" s="23" customFormat="1" ht="51">
      <c r="B21" s="12" t="s">
        <v>1274</v>
      </c>
      <c r="C21" s="12">
        <v>39001</v>
      </c>
      <c r="D21" s="12">
        <v>39001</v>
      </c>
      <c r="E21" s="12"/>
      <c r="F21" s="15" t="s">
        <v>1278</v>
      </c>
      <c r="G21" s="16" t="s">
        <v>1249</v>
      </c>
      <c r="H21" s="16">
        <v>62</v>
      </c>
      <c r="I21" s="16" t="s">
        <v>1286</v>
      </c>
      <c r="J21" s="15" t="s">
        <v>1286</v>
      </c>
      <c r="K21" s="10" t="s">
        <v>1250</v>
      </c>
      <c r="L21" s="10" t="s">
        <v>651</v>
      </c>
      <c r="M21" s="10" t="s">
        <v>650</v>
      </c>
      <c r="N21" s="16" t="s">
        <v>1285</v>
      </c>
      <c r="O21" s="10" t="s">
        <v>1159</v>
      </c>
      <c r="P21" s="16" t="s">
        <v>346</v>
      </c>
      <c r="Q21" s="17" t="s">
        <v>1160</v>
      </c>
      <c r="R21" s="9" t="s">
        <v>1164</v>
      </c>
      <c r="S21" s="12">
        <v>39001</v>
      </c>
      <c r="T21" s="20" t="s">
        <v>1279</v>
      </c>
      <c r="U21" s="44" t="s">
        <v>1246</v>
      </c>
    </row>
    <row r="22" spans="2:21" s="23" customFormat="1" ht="51">
      <c r="B22" s="12" t="s">
        <v>1274</v>
      </c>
      <c r="C22" s="12">
        <v>38995</v>
      </c>
      <c r="D22" s="12">
        <v>38995.61736111111</v>
      </c>
      <c r="E22" s="12"/>
      <c r="F22" s="15" t="s">
        <v>1248</v>
      </c>
      <c r="G22" s="16" t="s">
        <v>1255</v>
      </c>
      <c r="H22" s="15"/>
      <c r="I22" s="15"/>
      <c r="J22" s="15" t="s">
        <v>1184</v>
      </c>
      <c r="K22" s="10" t="s">
        <v>1185</v>
      </c>
      <c r="L22" s="10" t="s">
        <v>621</v>
      </c>
      <c r="M22" s="10" t="s">
        <v>334</v>
      </c>
      <c r="N22" s="16" t="s">
        <v>1256</v>
      </c>
      <c r="O22" s="10" t="s">
        <v>1159</v>
      </c>
      <c r="P22" s="16" t="s">
        <v>346</v>
      </c>
      <c r="Q22" s="24" t="s">
        <v>1172</v>
      </c>
      <c r="R22" s="9" t="s">
        <v>1164</v>
      </c>
      <c r="S22" s="14">
        <v>39060</v>
      </c>
      <c r="T22" s="20" t="s">
        <v>1258</v>
      </c>
      <c r="U22" s="44" t="s">
        <v>1246</v>
      </c>
    </row>
    <row r="23" spans="2:21" s="3" customFormat="1" ht="63.75">
      <c r="B23" s="12" t="s">
        <v>1274</v>
      </c>
      <c r="C23" s="12">
        <v>38992</v>
      </c>
      <c r="D23" s="12">
        <v>38993</v>
      </c>
      <c r="E23" s="12"/>
      <c r="F23" s="15" t="s">
        <v>1157</v>
      </c>
      <c r="G23" s="16" t="s">
        <v>1158</v>
      </c>
      <c r="H23" s="16">
        <v>18</v>
      </c>
      <c r="I23" s="16" t="s">
        <v>1286</v>
      </c>
      <c r="J23" s="15" t="s">
        <v>1161</v>
      </c>
      <c r="K23" s="10" t="s">
        <v>1162</v>
      </c>
      <c r="L23" s="10" t="s">
        <v>651</v>
      </c>
      <c r="M23" s="10" t="s">
        <v>650</v>
      </c>
      <c r="N23" s="16" t="s">
        <v>1285</v>
      </c>
      <c r="O23" s="10" t="s">
        <v>1159</v>
      </c>
      <c r="P23" s="16" t="s">
        <v>346</v>
      </c>
      <c r="Q23" s="17" t="s">
        <v>1160</v>
      </c>
      <c r="R23" s="9" t="s">
        <v>296</v>
      </c>
      <c r="S23" s="12">
        <v>38993</v>
      </c>
      <c r="T23" s="21" t="s">
        <v>84</v>
      </c>
      <c r="U23" s="45" t="s">
        <v>106</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1273</v>
      </c>
      <c r="C25" s="13">
        <v>38986</v>
      </c>
      <c r="D25" s="14">
        <v>38989</v>
      </c>
      <c r="E25" s="14"/>
      <c r="F25" s="15" t="s">
        <v>1167</v>
      </c>
      <c r="G25" s="18" t="s">
        <v>1168</v>
      </c>
      <c r="H25" s="15"/>
      <c r="I25" s="15"/>
      <c r="J25" s="15" t="s">
        <v>1161</v>
      </c>
      <c r="K25" s="10" t="s">
        <v>1169</v>
      </c>
      <c r="L25" s="10" t="s">
        <v>652</v>
      </c>
      <c r="M25" s="10" t="s">
        <v>341</v>
      </c>
      <c r="N25" s="10" t="s">
        <v>341</v>
      </c>
      <c r="O25" s="10" t="s">
        <v>1171</v>
      </c>
      <c r="P25" s="16" t="s">
        <v>346</v>
      </c>
      <c r="Q25" s="17" t="s">
        <v>1172</v>
      </c>
      <c r="R25" s="9" t="s">
        <v>1173</v>
      </c>
      <c r="S25" s="13" t="s">
        <v>1174</v>
      </c>
      <c r="T25" s="21" t="s">
        <v>1175</v>
      </c>
      <c r="U25" s="44" t="s">
        <v>35</v>
      </c>
    </row>
    <row r="26" spans="2:21" s="3" customFormat="1" ht="63.75">
      <c r="B26" s="13" t="s">
        <v>1273</v>
      </c>
      <c r="C26" s="13">
        <v>38985</v>
      </c>
      <c r="D26" s="13">
        <v>38985</v>
      </c>
      <c r="E26" s="13"/>
      <c r="F26" s="15" t="s">
        <v>1165</v>
      </c>
      <c r="G26" s="18" t="s">
        <v>1166</v>
      </c>
      <c r="H26" s="18">
        <v>829</v>
      </c>
      <c r="I26" s="18" t="s">
        <v>1286</v>
      </c>
      <c r="J26" s="15" t="s">
        <v>1161</v>
      </c>
      <c r="K26" s="10" t="s">
        <v>1176</v>
      </c>
      <c r="L26" s="10" t="s">
        <v>651</v>
      </c>
      <c r="M26" s="10" t="s">
        <v>650</v>
      </c>
      <c r="N26" s="16" t="s">
        <v>1285</v>
      </c>
      <c r="O26" s="10" t="s">
        <v>1170</v>
      </c>
      <c r="P26" s="16" t="s">
        <v>346</v>
      </c>
      <c r="Q26" s="19" t="s">
        <v>1181</v>
      </c>
      <c r="R26" s="9" t="s">
        <v>296</v>
      </c>
      <c r="S26" s="13">
        <v>38985</v>
      </c>
      <c r="T26" s="21" t="s">
        <v>84</v>
      </c>
      <c r="U26" s="45" t="s">
        <v>106</v>
      </c>
    </row>
    <row r="27" spans="2:21" s="3" customFormat="1" ht="51">
      <c r="B27" s="13" t="s">
        <v>1273</v>
      </c>
      <c r="C27" s="13">
        <v>38985</v>
      </c>
      <c r="D27" s="14">
        <v>38989</v>
      </c>
      <c r="E27" s="14"/>
      <c r="F27" s="15" t="s">
        <v>1165</v>
      </c>
      <c r="G27" s="18" t="s">
        <v>1166</v>
      </c>
      <c r="H27" s="15"/>
      <c r="I27" s="15"/>
      <c r="J27" s="15" t="s">
        <v>1161</v>
      </c>
      <c r="K27" s="10" t="s">
        <v>1169</v>
      </c>
      <c r="L27" s="10" t="s">
        <v>652</v>
      </c>
      <c r="M27" s="10" t="s">
        <v>341</v>
      </c>
      <c r="N27" s="10" t="s">
        <v>341</v>
      </c>
      <c r="O27" s="10" t="s">
        <v>1171</v>
      </c>
      <c r="P27" s="16" t="s">
        <v>346</v>
      </c>
      <c r="Q27" s="17" t="s">
        <v>1172</v>
      </c>
      <c r="R27" s="9" t="s">
        <v>1173</v>
      </c>
      <c r="S27" s="13" t="s">
        <v>1174</v>
      </c>
      <c r="T27" s="21" t="s">
        <v>1175</v>
      </c>
      <c r="U27" s="44" t="s">
        <v>35</v>
      </c>
    </row>
    <row r="28" spans="2:21" s="3" customFormat="1" ht="63.75">
      <c r="B28" s="13" t="s">
        <v>1273</v>
      </c>
      <c r="C28" s="13" t="s">
        <v>1177</v>
      </c>
      <c r="D28" s="13" t="s">
        <v>1180</v>
      </c>
      <c r="E28" s="13"/>
      <c r="F28" s="15" t="s">
        <v>1174</v>
      </c>
      <c r="G28" s="18" t="s">
        <v>1174</v>
      </c>
      <c r="H28" s="15"/>
      <c r="I28" s="15"/>
      <c r="J28" s="15" t="s">
        <v>1161</v>
      </c>
      <c r="K28" s="10" t="s">
        <v>1178</v>
      </c>
      <c r="L28" s="10" t="s">
        <v>652</v>
      </c>
      <c r="M28" s="10" t="s">
        <v>347</v>
      </c>
      <c r="N28" s="16" t="s">
        <v>1179</v>
      </c>
      <c r="O28" s="10" t="s">
        <v>1159</v>
      </c>
      <c r="P28" s="16" t="s">
        <v>346</v>
      </c>
      <c r="Q28" s="17" t="s">
        <v>105</v>
      </c>
      <c r="R28" s="9" t="s">
        <v>296</v>
      </c>
      <c r="S28" s="13" t="s">
        <v>1174</v>
      </c>
      <c r="T28" s="21" t="s">
        <v>84</v>
      </c>
      <c r="U28" s="45" t="s">
        <v>106</v>
      </c>
    </row>
    <row r="29" spans="2:21" s="3" customFormat="1" ht="51">
      <c r="B29" s="13" t="s">
        <v>1273</v>
      </c>
      <c r="C29" s="13">
        <v>38980</v>
      </c>
      <c r="D29" s="13">
        <v>38980</v>
      </c>
      <c r="E29" s="13"/>
      <c r="F29" s="15" t="s">
        <v>1174</v>
      </c>
      <c r="G29" s="18" t="s">
        <v>1174</v>
      </c>
      <c r="H29" s="15"/>
      <c r="I29" s="15"/>
      <c r="J29" s="15" t="s">
        <v>1211</v>
      </c>
      <c r="K29" s="10" t="s">
        <v>1212</v>
      </c>
      <c r="L29" s="10" t="s">
        <v>624</v>
      </c>
      <c r="M29" s="10" t="s">
        <v>349</v>
      </c>
      <c r="N29" s="16" t="s">
        <v>1239</v>
      </c>
      <c r="O29" s="10" t="s">
        <v>1190</v>
      </c>
      <c r="P29" s="16" t="s">
        <v>346</v>
      </c>
      <c r="Q29" s="17" t="s">
        <v>1240</v>
      </c>
      <c r="R29" s="9" t="s">
        <v>1164</v>
      </c>
      <c r="S29" s="13">
        <v>38988</v>
      </c>
      <c r="T29" s="21"/>
      <c r="U29" s="44" t="s">
        <v>1246</v>
      </c>
    </row>
    <row r="30" spans="2:21" s="3" customFormat="1" ht="51">
      <c r="B30" s="13" t="s">
        <v>1273</v>
      </c>
      <c r="C30" s="13">
        <v>38981</v>
      </c>
      <c r="D30" s="13">
        <v>38981</v>
      </c>
      <c r="E30" s="13"/>
      <c r="F30" s="15" t="s">
        <v>1187</v>
      </c>
      <c r="G30" s="18" t="s">
        <v>1188</v>
      </c>
      <c r="H30" s="15"/>
      <c r="I30" s="15"/>
      <c r="J30" s="15" t="s">
        <v>1184</v>
      </c>
      <c r="K30" s="10" t="s">
        <v>1191</v>
      </c>
      <c r="L30" s="10" t="s">
        <v>621</v>
      </c>
      <c r="M30" s="10" t="s">
        <v>341</v>
      </c>
      <c r="N30" s="16" t="s">
        <v>1189</v>
      </c>
      <c r="O30" s="10" t="s">
        <v>1190</v>
      </c>
      <c r="P30" s="16" t="s">
        <v>346</v>
      </c>
      <c r="Q30" s="19" t="s">
        <v>1192</v>
      </c>
      <c r="R30" s="9" t="s">
        <v>1193</v>
      </c>
      <c r="S30" s="14">
        <v>38981</v>
      </c>
      <c r="T30" s="21" t="s">
        <v>1194</v>
      </c>
      <c r="U30" s="44" t="s">
        <v>1246</v>
      </c>
    </row>
    <row r="31" spans="2:21" s="3" customFormat="1" ht="51">
      <c r="B31" s="13" t="s">
        <v>1273</v>
      </c>
      <c r="C31" s="14">
        <v>38981</v>
      </c>
      <c r="D31" s="14">
        <v>38981</v>
      </c>
      <c r="E31" s="14"/>
      <c r="F31" s="15" t="s">
        <v>1182</v>
      </c>
      <c r="G31" s="18" t="s">
        <v>1183</v>
      </c>
      <c r="H31" s="15"/>
      <c r="I31" s="15"/>
      <c r="J31" s="15" t="s">
        <v>1184</v>
      </c>
      <c r="K31" s="10" t="s">
        <v>1185</v>
      </c>
      <c r="L31" s="10" t="s">
        <v>621</v>
      </c>
      <c r="M31" s="10" t="s">
        <v>334</v>
      </c>
      <c r="N31" s="16" t="s">
        <v>1256</v>
      </c>
      <c r="O31" s="10" t="s">
        <v>1159</v>
      </c>
      <c r="P31" s="16" t="s">
        <v>346</v>
      </c>
      <c r="Q31" s="19" t="s">
        <v>1172</v>
      </c>
      <c r="R31" s="9" t="s">
        <v>1164</v>
      </c>
      <c r="S31" s="14">
        <v>39060</v>
      </c>
      <c r="T31" s="21" t="s">
        <v>1186</v>
      </c>
      <c r="U31" s="44" t="s">
        <v>1246</v>
      </c>
    </row>
    <row r="32" spans="2:21" s="3" customFormat="1" ht="63.75">
      <c r="B32" s="13" t="s">
        <v>1273</v>
      </c>
      <c r="C32" s="14">
        <v>38979</v>
      </c>
      <c r="D32" s="14">
        <v>38979</v>
      </c>
      <c r="E32" s="14"/>
      <c r="F32" s="15" t="s">
        <v>1174</v>
      </c>
      <c r="G32" s="18" t="s">
        <v>1174</v>
      </c>
      <c r="H32" s="15"/>
      <c r="I32" s="15"/>
      <c r="J32" s="15" t="s">
        <v>1161</v>
      </c>
      <c r="K32" s="10" t="s">
        <v>1195</v>
      </c>
      <c r="L32" s="10" t="s">
        <v>652</v>
      </c>
      <c r="M32" s="10" t="s">
        <v>340</v>
      </c>
      <c r="N32" s="16" t="s">
        <v>1197</v>
      </c>
      <c r="O32" s="10" t="s">
        <v>1196</v>
      </c>
      <c r="P32" s="16" t="s">
        <v>346</v>
      </c>
      <c r="Q32" s="19" t="s">
        <v>1198</v>
      </c>
      <c r="R32" s="9" t="s">
        <v>1199</v>
      </c>
      <c r="S32" s="13" t="s">
        <v>1174</v>
      </c>
      <c r="T32" s="21" t="s">
        <v>1200</v>
      </c>
      <c r="U32" s="44" t="s">
        <v>1247</v>
      </c>
    </row>
    <row r="33" spans="2:21" s="3" customFormat="1" ht="51">
      <c r="B33" s="13" t="s">
        <v>1273</v>
      </c>
      <c r="C33" s="14">
        <v>38971</v>
      </c>
      <c r="D33" s="14">
        <v>38971</v>
      </c>
      <c r="E33" s="14"/>
      <c r="F33" s="15" t="s">
        <v>1201</v>
      </c>
      <c r="G33" s="18" t="s">
        <v>1202</v>
      </c>
      <c r="H33" s="15"/>
      <c r="I33" s="15"/>
      <c r="J33" s="15" t="s">
        <v>1184</v>
      </c>
      <c r="K33" s="10" t="s">
        <v>1185</v>
      </c>
      <c r="L33" s="10" t="s">
        <v>621</v>
      </c>
      <c r="M33" s="10" t="s">
        <v>334</v>
      </c>
      <c r="N33" s="16" t="s">
        <v>1256</v>
      </c>
      <c r="O33" s="10" t="s">
        <v>1159</v>
      </c>
      <c r="P33" s="16" t="s">
        <v>346</v>
      </c>
      <c r="Q33" s="19" t="s">
        <v>1172</v>
      </c>
      <c r="R33" s="9" t="s">
        <v>1164</v>
      </c>
      <c r="S33" s="14">
        <v>39060</v>
      </c>
      <c r="T33" s="21" t="s">
        <v>1186</v>
      </c>
      <c r="U33" s="44" t="s">
        <v>1246</v>
      </c>
    </row>
    <row r="34" spans="2:21" s="3" customFormat="1" ht="51">
      <c r="B34" s="13" t="s">
        <v>1273</v>
      </c>
      <c r="C34" s="13" t="s">
        <v>1208</v>
      </c>
      <c r="D34" s="14">
        <v>38968</v>
      </c>
      <c r="E34" s="14"/>
      <c r="F34" s="15" t="s">
        <v>1174</v>
      </c>
      <c r="G34" s="18" t="s">
        <v>1174</v>
      </c>
      <c r="H34" s="15"/>
      <c r="I34" s="15"/>
      <c r="J34" s="15" t="s">
        <v>1184</v>
      </c>
      <c r="K34" s="10" t="s">
        <v>1205</v>
      </c>
      <c r="L34" s="10" t="s">
        <v>621</v>
      </c>
      <c r="M34" s="10" t="s">
        <v>341</v>
      </c>
      <c r="N34" s="16" t="s">
        <v>1207</v>
      </c>
      <c r="O34" s="10" t="s">
        <v>1206</v>
      </c>
      <c r="P34" s="16" t="s">
        <v>346</v>
      </c>
      <c r="Q34" s="19" t="s">
        <v>1203</v>
      </c>
      <c r="R34" s="9" t="s">
        <v>1164</v>
      </c>
      <c r="S34" s="13" t="s">
        <v>1174</v>
      </c>
      <c r="T34" s="21" t="s">
        <v>1204</v>
      </c>
      <c r="U34" s="44" t="s">
        <v>1246</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1272</v>
      </c>
      <c r="C36" s="14">
        <v>38959</v>
      </c>
      <c r="D36" s="14">
        <v>38960</v>
      </c>
      <c r="E36" s="14"/>
      <c r="F36" s="15" t="s">
        <v>1209</v>
      </c>
      <c r="G36" s="18" t="s">
        <v>1210</v>
      </c>
      <c r="H36" s="15"/>
      <c r="I36" s="15"/>
      <c r="J36" s="15" t="s">
        <v>1184</v>
      </c>
      <c r="K36" s="10" t="s">
        <v>1185</v>
      </c>
      <c r="L36" s="10" t="s">
        <v>621</v>
      </c>
      <c r="M36" s="10" t="s">
        <v>334</v>
      </c>
      <c r="N36" s="16" t="s">
        <v>1256</v>
      </c>
      <c r="O36" s="10" t="s">
        <v>1159</v>
      </c>
      <c r="P36" s="16" t="s">
        <v>346</v>
      </c>
      <c r="Q36" s="19" t="s">
        <v>1172</v>
      </c>
      <c r="R36" s="9" t="s">
        <v>1164</v>
      </c>
      <c r="S36" s="14">
        <v>39060</v>
      </c>
      <c r="T36" s="21" t="s">
        <v>1186</v>
      </c>
      <c r="U36" s="44" t="s">
        <v>1246</v>
      </c>
    </row>
    <row r="37" spans="2:21" s="3" customFormat="1" ht="51">
      <c r="B37" s="13" t="s">
        <v>1272</v>
      </c>
      <c r="C37" s="14">
        <v>38931</v>
      </c>
      <c r="D37" s="14">
        <v>38931</v>
      </c>
      <c r="E37" s="14"/>
      <c r="F37" s="15" t="s">
        <v>1242</v>
      </c>
      <c r="G37" s="18" t="s">
        <v>1243</v>
      </c>
      <c r="H37" s="15"/>
      <c r="I37" s="15"/>
      <c r="J37" s="15" t="s">
        <v>1184</v>
      </c>
      <c r="K37" s="10" t="s">
        <v>1185</v>
      </c>
      <c r="L37" s="10" t="s">
        <v>621</v>
      </c>
      <c r="M37" s="10" t="s">
        <v>334</v>
      </c>
      <c r="N37" s="16" t="s">
        <v>1256</v>
      </c>
      <c r="O37" s="10" t="s">
        <v>1159</v>
      </c>
      <c r="P37" s="16" t="s">
        <v>346</v>
      </c>
      <c r="Q37" s="19" t="s">
        <v>1172</v>
      </c>
      <c r="R37" s="9" t="s">
        <v>1164</v>
      </c>
      <c r="S37" s="14">
        <v>39060</v>
      </c>
      <c r="T37" s="21" t="s">
        <v>1186</v>
      </c>
      <c r="U37" s="44" t="s">
        <v>1246</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1271</v>
      </c>
      <c r="C39" s="14">
        <v>38925</v>
      </c>
      <c r="D39" s="14">
        <v>38925</v>
      </c>
      <c r="E39" s="14"/>
      <c r="F39" s="15" t="s">
        <v>1244</v>
      </c>
      <c r="G39" s="18" t="s">
        <v>1245</v>
      </c>
      <c r="H39" s="15"/>
      <c r="I39" s="15"/>
      <c r="J39" s="15" t="s">
        <v>1161</v>
      </c>
      <c r="K39" s="10" t="s">
        <v>1178</v>
      </c>
      <c r="L39" s="10" t="s">
        <v>652</v>
      </c>
      <c r="M39" s="10" t="s">
        <v>347</v>
      </c>
      <c r="N39" s="16" t="s">
        <v>1179</v>
      </c>
      <c r="O39" s="10" t="s">
        <v>1159</v>
      </c>
      <c r="P39" s="16" t="s">
        <v>346</v>
      </c>
      <c r="Q39" s="17" t="s">
        <v>105</v>
      </c>
      <c r="R39" s="9" t="s">
        <v>296</v>
      </c>
      <c r="S39" s="13" t="s">
        <v>1174</v>
      </c>
      <c r="T39" s="21" t="s">
        <v>84</v>
      </c>
      <c r="U39" s="45" t="s">
        <v>106</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4" r:id="rId1"/>
</worksheet>
</file>

<file path=xl/worksheets/sheet19.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342</v>
      </c>
      <c r="B1" s="6"/>
      <c r="G1" s="7"/>
      <c r="I1" s="4"/>
      <c r="J1" s="4"/>
      <c r="K1" s="11"/>
      <c r="L1" s="7"/>
      <c r="N1" s="11"/>
    </row>
    <row r="2" spans="1:7" ht="23.25" customHeight="1" thickBot="1">
      <c r="A2" s="42" t="s">
        <v>1276</v>
      </c>
      <c r="B2" s="42" t="s">
        <v>1277</v>
      </c>
      <c r="C2" s="42" t="s">
        <v>1259</v>
      </c>
      <c r="D2" s="42" t="s">
        <v>1260</v>
      </c>
      <c r="E2" s="42" t="s">
        <v>1261</v>
      </c>
      <c r="F2" s="42" t="s">
        <v>1262</v>
      </c>
      <c r="G2" s="42" t="s">
        <v>1263</v>
      </c>
    </row>
    <row r="3" spans="1:7" ht="23.25" customHeight="1" thickBot="1">
      <c r="A3" s="34" t="s">
        <v>1264</v>
      </c>
      <c r="B3" s="34" t="s">
        <v>1265</v>
      </c>
      <c r="C3" s="35">
        <v>44640</v>
      </c>
      <c r="D3" s="34">
        <v>1620</v>
      </c>
      <c r="E3" s="35">
        <f>SUM(C3-D3)</f>
        <v>43020</v>
      </c>
      <c r="F3" s="34">
        <v>105</v>
      </c>
      <c r="G3" s="36">
        <f>(E3-F3)/E3</f>
        <v>0.9975592747559274</v>
      </c>
    </row>
    <row r="4" spans="1:7" ht="23.25" customHeight="1" thickBot="1">
      <c r="A4" s="34" t="s">
        <v>1266</v>
      </c>
      <c r="B4" s="34" t="s">
        <v>1265</v>
      </c>
      <c r="C4" s="35">
        <v>40320</v>
      </c>
      <c r="D4" s="34">
        <v>990</v>
      </c>
      <c r="E4" s="35">
        <f aca="true" t="shared" si="0" ref="E4:E14">SUM(C4-D4)</f>
        <v>39330</v>
      </c>
      <c r="F4" s="34">
        <v>556</v>
      </c>
      <c r="G4" s="36">
        <f aca="true" t="shared" si="1" ref="G4:G14">(E4-F4)/E4</f>
        <v>0.9858632087465039</v>
      </c>
    </row>
    <row r="5" spans="1:7" ht="23.25" customHeight="1" thickBot="1">
      <c r="A5" s="34" t="s">
        <v>1267</v>
      </c>
      <c r="B5" s="34" t="s">
        <v>1265</v>
      </c>
      <c r="C5" s="35">
        <v>44640</v>
      </c>
      <c r="D5" s="34">
        <v>960</v>
      </c>
      <c r="E5" s="35">
        <f t="shared" si="0"/>
        <v>43680</v>
      </c>
      <c r="F5" s="34">
        <v>0</v>
      </c>
      <c r="G5" s="43">
        <f t="shared" si="1"/>
        <v>1</v>
      </c>
    </row>
    <row r="6" spans="1:7" ht="23.25" customHeight="1" thickBot="1">
      <c r="A6" s="34" t="s">
        <v>1268</v>
      </c>
      <c r="B6" s="34" t="s">
        <v>1265</v>
      </c>
      <c r="C6" s="35">
        <v>43200</v>
      </c>
      <c r="D6" s="34">
        <v>715</v>
      </c>
      <c r="E6" s="35">
        <f t="shared" si="0"/>
        <v>42485</v>
      </c>
      <c r="F6" s="34">
        <v>0</v>
      </c>
      <c r="G6" s="43">
        <f t="shared" si="1"/>
        <v>1</v>
      </c>
    </row>
    <row r="7" spans="1:7" ht="23.25" customHeight="1" thickBot="1">
      <c r="A7" s="34" t="s">
        <v>1269</v>
      </c>
      <c r="B7" s="34" t="s">
        <v>1265</v>
      </c>
      <c r="C7" s="35">
        <v>44640</v>
      </c>
      <c r="D7" s="35">
        <v>3255</v>
      </c>
      <c r="E7" s="35">
        <f t="shared" si="0"/>
        <v>41385</v>
      </c>
      <c r="F7" s="34">
        <v>402</v>
      </c>
      <c r="G7" s="36">
        <f t="shared" si="1"/>
        <v>0.990286335628851</v>
      </c>
    </row>
    <row r="8" spans="1:7" ht="23.25" customHeight="1" thickBot="1">
      <c r="A8" s="34" t="s">
        <v>1270</v>
      </c>
      <c r="B8" s="34" t="s">
        <v>1265</v>
      </c>
      <c r="C8" s="35">
        <v>43200</v>
      </c>
      <c r="D8" s="34">
        <v>0</v>
      </c>
      <c r="E8" s="35">
        <f t="shared" si="0"/>
        <v>43200</v>
      </c>
      <c r="F8" s="34">
        <v>0</v>
      </c>
      <c r="G8" s="43">
        <f t="shared" si="1"/>
        <v>1</v>
      </c>
    </row>
    <row r="9" spans="1:7" ht="23.25" customHeight="1" thickBot="1">
      <c r="A9" s="34" t="s">
        <v>1271</v>
      </c>
      <c r="B9" s="34" t="s">
        <v>1265</v>
      </c>
      <c r="C9" s="35">
        <v>44640</v>
      </c>
      <c r="D9" s="34">
        <v>390</v>
      </c>
      <c r="E9" s="35">
        <f t="shared" si="0"/>
        <v>44250</v>
      </c>
      <c r="F9" s="34">
        <v>304</v>
      </c>
      <c r="G9" s="36">
        <f t="shared" si="1"/>
        <v>0.9931299435028249</v>
      </c>
    </row>
    <row r="10" spans="1:7" ht="23.25" customHeight="1" thickBot="1">
      <c r="A10" s="34" t="s">
        <v>1272</v>
      </c>
      <c r="B10" s="34" t="s">
        <v>1265</v>
      </c>
      <c r="C10" s="35">
        <v>44640</v>
      </c>
      <c r="D10" s="34">
        <v>885</v>
      </c>
      <c r="E10" s="35">
        <f t="shared" si="0"/>
        <v>43755</v>
      </c>
      <c r="F10" s="34">
        <v>0</v>
      </c>
      <c r="G10" s="43">
        <f t="shared" si="1"/>
        <v>1</v>
      </c>
    </row>
    <row r="11" spans="1:7" ht="23.25" customHeight="1" thickBot="1">
      <c r="A11" s="34" t="s">
        <v>1273</v>
      </c>
      <c r="B11" s="34" t="s">
        <v>1265</v>
      </c>
      <c r="C11" s="35">
        <v>43200</v>
      </c>
      <c r="D11" s="34">
        <v>0</v>
      </c>
      <c r="E11" s="35">
        <f t="shared" si="0"/>
        <v>43200</v>
      </c>
      <c r="F11" s="35">
        <v>1071</v>
      </c>
      <c r="G11" s="36">
        <f t="shared" si="1"/>
        <v>0.9752083333333333</v>
      </c>
    </row>
    <row r="12" spans="1:7" ht="23.25" customHeight="1" thickBot="1">
      <c r="A12" s="37" t="s">
        <v>1274</v>
      </c>
      <c r="B12" s="37" t="s">
        <v>1265</v>
      </c>
      <c r="C12" s="35">
        <v>44640</v>
      </c>
      <c r="D12" s="37">
        <v>720</v>
      </c>
      <c r="E12" s="38">
        <f t="shared" si="0"/>
        <v>43920</v>
      </c>
      <c r="F12" s="38">
        <v>183</v>
      </c>
      <c r="G12" s="39">
        <f t="shared" si="1"/>
        <v>0.9958333333333333</v>
      </c>
    </row>
    <row r="13" spans="1:7" ht="23.25" customHeight="1" thickBot="1">
      <c r="A13" s="37" t="s">
        <v>36</v>
      </c>
      <c r="B13" s="37" t="s">
        <v>1265</v>
      </c>
      <c r="C13" s="35">
        <v>43200</v>
      </c>
      <c r="D13" s="37">
        <v>569</v>
      </c>
      <c r="E13" s="38">
        <f t="shared" si="0"/>
        <v>42631</v>
      </c>
      <c r="F13" s="38">
        <v>0</v>
      </c>
      <c r="G13" s="43">
        <f t="shared" si="1"/>
        <v>1</v>
      </c>
    </row>
    <row r="14" spans="1:7" ht="23.25" customHeight="1" thickBot="1">
      <c r="A14" s="37" t="s">
        <v>37</v>
      </c>
      <c r="B14" s="37" t="s">
        <v>1265</v>
      </c>
      <c r="C14" s="38">
        <v>44640</v>
      </c>
      <c r="D14" s="38">
        <v>3790</v>
      </c>
      <c r="E14" s="38">
        <f t="shared" si="0"/>
        <v>40850</v>
      </c>
      <c r="F14" s="38">
        <v>1079</v>
      </c>
      <c r="G14" s="39">
        <f t="shared" si="1"/>
        <v>0.9735862913096696</v>
      </c>
    </row>
    <row r="15" spans="1:7" ht="23.25" customHeight="1">
      <c r="A15" s="334" t="s">
        <v>1275</v>
      </c>
      <c r="B15" s="334" t="s">
        <v>1265</v>
      </c>
      <c r="C15" s="40">
        <f>SUM(C3:C14)</f>
        <v>525600</v>
      </c>
      <c r="D15" s="336">
        <f>SUM(D3:D14)</f>
        <v>13894</v>
      </c>
      <c r="E15" s="336">
        <f>C15-D15</f>
        <v>511706</v>
      </c>
      <c r="F15" s="334">
        <f>SUM(F3:F14)</f>
        <v>3700</v>
      </c>
      <c r="G15" s="351">
        <v>0.9927</v>
      </c>
    </row>
    <row r="16" spans="1:7" ht="23.25" customHeight="1" thickBot="1">
      <c r="A16" s="335"/>
      <c r="B16" s="335"/>
      <c r="C16" s="41" t="s">
        <v>38</v>
      </c>
      <c r="D16" s="337"/>
      <c r="E16" s="337"/>
      <c r="F16" s="335"/>
      <c r="G16" s="352"/>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17"/>
  <sheetViews>
    <sheetView zoomScalePageLayoutView="0" workbookViewId="0" topLeftCell="A1">
      <selection activeCell="D17" sqref="D17"/>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0.57421875" style="0" bestFit="1" customWidth="1"/>
    <col min="11" max="11" width="10.8515625" style="0" bestFit="1" customWidth="1"/>
    <col min="12" max="16384" width="0" style="0" hidden="1" customWidth="1"/>
  </cols>
  <sheetData>
    <row r="1" ht="23.25">
      <c r="B1" s="6" t="s">
        <v>437</v>
      </c>
    </row>
    <row r="2" spans="2:5" ht="24" thickBot="1">
      <c r="B2" s="6" t="s">
        <v>353</v>
      </c>
      <c r="E2" s="56"/>
    </row>
    <row r="3" spans="2:11" ht="23.25">
      <c r="B3" s="94">
        <v>2009</v>
      </c>
      <c r="C3" s="65"/>
      <c r="D3" s="65"/>
      <c r="E3" s="103"/>
      <c r="F3" s="65"/>
      <c r="G3" s="65"/>
      <c r="H3" s="103"/>
      <c r="I3" s="65"/>
      <c r="J3" s="65"/>
      <c r="K3" s="66"/>
    </row>
    <row r="4" spans="2:11" ht="12.75">
      <c r="B4" s="68" t="s">
        <v>438</v>
      </c>
      <c r="C4" s="55"/>
      <c r="D4" s="55"/>
      <c r="E4" s="103"/>
      <c r="F4" s="69" t="s">
        <v>438</v>
      </c>
      <c r="G4" s="63"/>
      <c r="H4" s="103"/>
      <c r="I4" s="69" t="s">
        <v>438</v>
      </c>
      <c r="J4" s="55"/>
      <c r="K4" s="67"/>
    </row>
    <row r="5" spans="1:11" ht="23.25">
      <c r="A5" s="93"/>
      <c r="B5" s="92" t="s">
        <v>644</v>
      </c>
      <c r="C5" s="55"/>
      <c r="D5" s="55"/>
      <c r="E5" s="103"/>
      <c r="F5" s="92" t="s">
        <v>645</v>
      </c>
      <c r="G5" s="63"/>
      <c r="H5" s="103"/>
      <c r="I5" s="92" t="s">
        <v>646</v>
      </c>
      <c r="J5" s="55"/>
      <c r="K5" s="67"/>
    </row>
    <row r="6" spans="2:11" ht="38.25">
      <c r="B6" s="70" t="s">
        <v>1152</v>
      </c>
      <c r="C6" s="53" t="s">
        <v>792</v>
      </c>
      <c r="D6" s="54" t="s">
        <v>338</v>
      </c>
      <c r="E6" s="103"/>
      <c r="F6" s="50" t="s">
        <v>1152</v>
      </c>
      <c r="G6" s="53" t="s">
        <v>792</v>
      </c>
      <c r="H6" s="103"/>
      <c r="I6" s="50" t="s">
        <v>620</v>
      </c>
      <c r="J6" s="53" t="s">
        <v>792</v>
      </c>
      <c r="K6" s="71" t="s">
        <v>335</v>
      </c>
    </row>
    <row r="7" spans="2:11" ht="12.75">
      <c r="B7" s="99" t="s">
        <v>626</v>
      </c>
      <c r="C7" s="96">
        <f>SUM('Monthly Summary'!C7:C29)</f>
        <v>0</v>
      </c>
      <c r="D7" s="172"/>
      <c r="E7" s="103"/>
      <c r="F7" s="51" t="s">
        <v>626</v>
      </c>
      <c r="G7" s="55">
        <v>3</v>
      </c>
      <c r="H7" s="103"/>
      <c r="I7" s="95" t="s">
        <v>333</v>
      </c>
      <c r="J7" s="96"/>
      <c r="K7" s="216"/>
    </row>
    <row r="8" spans="2:11" ht="12.75">
      <c r="B8" s="72"/>
      <c r="C8" s="127"/>
      <c r="D8" s="172"/>
      <c r="E8" s="103"/>
      <c r="F8" s="51"/>
      <c r="G8" s="55"/>
      <c r="H8" s="103"/>
      <c r="I8" s="51"/>
      <c r="J8" s="97"/>
      <c r="K8" s="67"/>
    </row>
    <row r="9" spans="2:11" ht="12.75">
      <c r="B9" s="72" t="s">
        <v>627</v>
      </c>
      <c r="C9" s="127">
        <f>SUM('Monthly Summary'!D7:D29)</f>
        <v>0</v>
      </c>
      <c r="D9" s="172"/>
      <c r="E9" s="103"/>
      <c r="F9" s="51" t="s">
        <v>621</v>
      </c>
      <c r="G9" s="107"/>
      <c r="H9" s="103"/>
      <c r="I9" s="51" t="s">
        <v>334</v>
      </c>
      <c r="J9" s="97"/>
      <c r="K9" s="67"/>
    </row>
    <row r="10" spans="2:11" ht="12.75">
      <c r="B10" s="72"/>
      <c r="C10" s="127"/>
      <c r="D10" s="172"/>
      <c r="E10" s="103"/>
      <c r="F10" s="51"/>
      <c r="G10" s="107"/>
      <c r="H10" s="103"/>
      <c r="I10" s="51"/>
      <c r="J10" s="97"/>
      <c r="K10" s="67"/>
    </row>
    <row r="11" spans="2:11" ht="12.75">
      <c r="B11" s="72" t="s">
        <v>628</v>
      </c>
      <c r="C11" s="127">
        <f>SUM('Monthly Summary'!E7:E29)</f>
        <v>0</v>
      </c>
      <c r="D11" s="172"/>
      <c r="E11" s="103"/>
      <c r="F11" s="51" t="s">
        <v>622</v>
      </c>
      <c r="G11" s="107"/>
      <c r="H11" s="103"/>
      <c r="I11" s="51" t="s">
        <v>603</v>
      </c>
      <c r="J11" s="97"/>
      <c r="K11" s="67"/>
    </row>
    <row r="12" spans="2:11" ht="12.75">
      <c r="B12" s="72"/>
      <c r="C12" s="127"/>
      <c r="D12" s="172"/>
      <c r="E12" s="103"/>
      <c r="F12" s="51"/>
      <c r="G12" s="107"/>
      <c r="H12" s="103"/>
      <c r="I12" s="51"/>
      <c r="J12" s="97"/>
      <c r="K12" s="67"/>
    </row>
    <row r="13" spans="2:11" ht="12.75">
      <c r="B13" s="72" t="s">
        <v>629</v>
      </c>
      <c r="C13" s="127">
        <f>SUM('Monthly Summary'!F7:F29)</f>
        <v>3</v>
      </c>
      <c r="D13" s="172">
        <f>100+70+44</f>
        <v>214</v>
      </c>
      <c r="E13" s="103"/>
      <c r="F13" s="51" t="s">
        <v>623</v>
      </c>
      <c r="G13" s="107"/>
      <c r="H13" s="103"/>
      <c r="I13" s="51" t="s">
        <v>349</v>
      </c>
      <c r="J13" s="97"/>
      <c r="K13" s="67"/>
    </row>
    <row r="14" spans="2:11" ht="12.75">
      <c r="B14" s="72"/>
      <c r="C14" s="127"/>
      <c r="D14" s="172"/>
      <c r="E14" s="103"/>
      <c r="F14" s="51"/>
      <c r="G14" s="107"/>
      <c r="H14" s="103"/>
      <c r="I14" s="51"/>
      <c r="J14" s="97"/>
      <c r="K14" s="67"/>
    </row>
    <row r="15" spans="2:11" ht="12.75">
      <c r="B15" s="72" t="s">
        <v>336</v>
      </c>
      <c r="C15" s="127">
        <f>SUM('Monthly Summary'!G7:G29)</f>
        <v>0</v>
      </c>
      <c r="D15" s="172"/>
      <c r="E15" s="103"/>
      <c r="F15" s="51" t="s">
        <v>336</v>
      </c>
      <c r="G15" s="109"/>
      <c r="H15" s="103"/>
      <c r="I15" s="51" t="s">
        <v>604</v>
      </c>
      <c r="J15" s="97"/>
      <c r="K15" s="67"/>
    </row>
    <row r="16" spans="2:11" ht="12.75">
      <c r="B16" s="72"/>
      <c r="C16" s="127"/>
      <c r="D16" s="172"/>
      <c r="E16" s="103"/>
      <c r="F16" s="51"/>
      <c r="G16" s="107"/>
      <c r="H16" s="103"/>
      <c r="I16" s="51"/>
      <c r="J16" s="97"/>
      <c r="K16" s="67"/>
    </row>
    <row r="17" spans="2:11" ht="12.75">
      <c r="B17" s="72" t="s">
        <v>630</v>
      </c>
      <c r="C17" s="127">
        <f>SUM('Monthly Summary'!H7:H29)</f>
        <v>0</v>
      </c>
      <c r="D17" s="172"/>
      <c r="E17" s="103"/>
      <c r="F17" s="51" t="s">
        <v>624</v>
      </c>
      <c r="G17" s="107"/>
      <c r="H17" s="103"/>
      <c r="I17" s="51" t="s">
        <v>340</v>
      </c>
      <c r="J17" s="97"/>
      <c r="K17" s="67"/>
    </row>
    <row r="18" spans="2:13" ht="12.75">
      <c r="B18" s="72"/>
      <c r="C18" s="127"/>
      <c r="D18" s="172"/>
      <c r="E18" s="103"/>
      <c r="F18" s="51"/>
      <c r="G18" s="107"/>
      <c r="H18" s="103"/>
      <c r="I18" s="51"/>
      <c r="J18" s="97"/>
      <c r="K18" s="67"/>
      <c r="M18" s="63"/>
    </row>
    <row r="19" spans="2:11" ht="12.75">
      <c r="B19" s="72" t="s">
        <v>639</v>
      </c>
      <c r="C19" s="127">
        <f>SUM('Monthly Summary'!I7:I29)</f>
        <v>0</v>
      </c>
      <c r="D19" s="172"/>
      <c r="E19" s="103"/>
      <c r="F19" s="51" t="s">
        <v>639</v>
      </c>
      <c r="G19" s="107"/>
      <c r="H19" s="103"/>
      <c r="I19" s="51" t="s">
        <v>341</v>
      </c>
      <c r="J19" s="97">
        <v>4</v>
      </c>
      <c r="K19" s="146">
        <v>24423</v>
      </c>
    </row>
    <row r="20" spans="2:11" ht="12.75">
      <c r="B20" s="72"/>
      <c r="C20" s="127"/>
      <c r="D20" s="172"/>
      <c r="E20" s="103"/>
      <c r="F20" s="51"/>
      <c r="G20" s="107"/>
      <c r="H20" s="103"/>
      <c r="I20" s="51"/>
      <c r="J20" s="97"/>
      <c r="K20" s="67"/>
    </row>
    <row r="21" spans="2:11" ht="12.75">
      <c r="B21" s="72" t="s">
        <v>631</v>
      </c>
      <c r="C21" s="127">
        <f>SUM('Monthly Summary'!J7:J29)</f>
        <v>0</v>
      </c>
      <c r="D21" s="172"/>
      <c r="E21" s="103"/>
      <c r="F21" s="51" t="s">
        <v>631</v>
      </c>
      <c r="G21" s="107"/>
      <c r="H21" s="103"/>
      <c r="I21" s="51" t="s">
        <v>348</v>
      </c>
      <c r="J21" s="97"/>
      <c r="K21" s="146"/>
    </row>
    <row r="22" spans="2:11" ht="12.75">
      <c r="B22" s="72"/>
      <c r="C22" s="127"/>
      <c r="D22" s="172"/>
      <c r="E22" s="103"/>
      <c r="F22" s="51"/>
      <c r="G22" s="107"/>
      <c r="H22" s="103"/>
      <c r="I22" s="51"/>
      <c r="J22" s="97"/>
      <c r="K22" s="67"/>
    </row>
    <row r="23" spans="2:11" ht="12.75">
      <c r="B23" s="72" t="s">
        <v>632</v>
      </c>
      <c r="C23" s="127">
        <f>SUM('Monthly Summary'!K7:K29)</f>
        <v>5</v>
      </c>
      <c r="D23" s="172">
        <f>103+30+85</f>
        <v>218</v>
      </c>
      <c r="E23" s="103"/>
      <c r="F23" s="51" t="s">
        <v>632</v>
      </c>
      <c r="G23" s="107">
        <v>1</v>
      </c>
      <c r="H23" s="103"/>
      <c r="I23" s="51"/>
      <c r="J23" s="97"/>
      <c r="K23" s="67"/>
    </row>
    <row r="24" spans="2:11" ht="12.75">
      <c r="B24" s="72"/>
      <c r="C24" s="127"/>
      <c r="D24" s="172"/>
      <c r="E24" s="103"/>
      <c r="F24" s="51"/>
      <c r="G24" s="107"/>
      <c r="H24" s="103"/>
      <c r="I24" s="51"/>
      <c r="J24" s="97"/>
      <c r="K24" s="67"/>
    </row>
    <row r="25" spans="2:11" ht="12.75">
      <c r="B25" s="72" t="s">
        <v>633</v>
      </c>
      <c r="C25" s="127">
        <v>1</v>
      </c>
      <c r="D25" s="355">
        <v>47</v>
      </c>
      <c r="E25" s="103"/>
      <c r="F25" s="51" t="s">
        <v>633</v>
      </c>
      <c r="G25" s="107"/>
      <c r="H25" s="103"/>
      <c r="I25" s="51"/>
      <c r="J25" s="97"/>
      <c r="K25" s="67"/>
    </row>
    <row r="26" spans="2:11" ht="12.75">
      <c r="B26" s="72"/>
      <c r="C26" s="127"/>
      <c r="D26" s="172"/>
      <c r="E26" s="103"/>
      <c r="F26" s="51"/>
      <c r="G26" s="63"/>
      <c r="H26" s="103"/>
      <c r="I26" s="51"/>
      <c r="J26" s="97"/>
      <c r="K26" s="67"/>
    </row>
    <row r="27" spans="2:11" ht="12.75">
      <c r="B27" s="72" t="s">
        <v>255</v>
      </c>
      <c r="C27" s="127">
        <v>0</v>
      </c>
      <c r="D27" s="172"/>
      <c r="E27" s="103"/>
      <c r="F27" s="51" t="s">
        <v>348</v>
      </c>
      <c r="G27" s="107">
        <v>2</v>
      </c>
      <c r="H27" s="103"/>
      <c r="I27" s="51"/>
      <c r="J27" s="97"/>
      <c r="K27" s="67"/>
    </row>
    <row r="28" spans="2:11" ht="12.75">
      <c r="B28" s="72"/>
      <c r="C28" s="127"/>
      <c r="D28" s="172"/>
      <c r="E28" s="103"/>
      <c r="F28" s="51"/>
      <c r="G28" s="63"/>
      <c r="H28" s="103"/>
      <c r="I28" s="51"/>
      <c r="J28" s="97"/>
      <c r="K28" s="67"/>
    </row>
    <row r="29" spans="2:11" ht="12.75">
      <c r="B29" s="72" t="s">
        <v>348</v>
      </c>
      <c r="C29" s="97">
        <f>SUM('Monthly Summary'!M7:M29)</f>
        <v>2</v>
      </c>
      <c r="D29" s="55">
        <f>228+40</f>
        <v>268</v>
      </c>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2008</v>
      </c>
      <c r="C33" s="65"/>
      <c r="D33" s="65"/>
      <c r="E33" s="103"/>
      <c r="F33" s="65"/>
      <c r="G33" s="65"/>
      <c r="H33" s="103"/>
      <c r="I33" s="65"/>
      <c r="J33" s="65"/>
      <c r="K33" s="66"/>
    </row>
    <row r="34" spans="2:11" ht="12.75">
      <c r="B34" s="68" t="s">
        <v>438</v>
      </c>
      <c r="C34" s="55"/>
      <c r="D34" s="55"/>
      <c r="E34" s="103"/>
      <c r="F34" s="69" t="s">
        <v>438</v>
      </c>
      <c r="G34" s="63"/>
      <c r="H34" s="103"/>
      <c r="I34" s="69" t="s">
        <v>438</v>
      </c>
      <c r="J34" s="55"/>
      <c r="K34" s="67"/>
    </row>
    <row r="35" spans="1:11" ht="23.25">
      <c r="A35" s="93"/>
      <c r="B35" s="92" t="s">
        <v>644</v>
      </c>
      <c r="C35" s="55"/>
      <c r="D35" s="55"/>
      <c r="E35" s="103"/>
      <c r="F35" s="92" t="s">
        <v>645</v>
      </c>
      <c r="G35" s="63"/>
      <c r="H35" s="103"/>
      <c r="I35" s="92" t="s">
        <v>646</v>
      </c>
      <c r="J35" s="55"/>
      <c r="K35" s="67"/>
    </row>
    <row r="36" spans="2:11" ht="38.25">
      <c r="B36" s="70" t="s">
        <v>1152</v>
      </c>
      <c r="C36" s="53" t="s">
        <v>792</v>
      </c>
      <c r="D36" s="54" t="s">
        <v>338</v>
      </c>
      <c r="E36" s="103"/>
      <c r="F36" s="50" t="s">
        <v>1152</v>
      </c>
      <c r="G36" s="53" t="s">
        <v>792</v>
      </c>
      <c r="H36" s="103"/>
      <c r="I36" s="50" t="s">
        <v>620</v>
      </c>
      <c r="J36" s="53" t="s">
        <v>792</v>
      </c>
      <c r="K36" s="71" t="s">
        <v>335</v>
      </c>
    </row>
    <row r="37" spans="2:11" ht="12.75">
      <c r="B37" s="99" t="s">
        <v>626</v>
      </c>
      <c r="C37" s="96">
        <v>4</v>
      </c>
      <c r="D37" s="172">
        <v>453</v>
      </c>
      <c r="E37" s="103"/>
      <c r="F37" s="51" t="s">
        <v>626</v>
      </c>
      <c r="G37" s="55">
        <v>3</v>
      </c>
      <c r="H37" s="103"/>
      <c r="I37" s="95" t="s">
        <v>333</v>
      </c>
      <c r="J37" s="96">
        <v>1</v>
      </c>
      <c r="K37" s="216">
        <v>2036</v>
      </c>
    </row>
    <row r="38" spans="2:11" ht="12.75">
      <c r="B38" s="72"/>
      <c r="C38" s="127"/>
      <c r="D38" s="172"/>
      <c r="E38" s="103"/>
      <c r="F38" s="51"/>
      <c r="G38" s="55"/>
      <c r="H38" s="103"/>
      <c r="I38" s="51"/>
      <c r="J38" s="97"/>
      <c r="K38" s="67"/>
    </row>
    <row r="39" spans="2:11" ht="12.75">
      <c r="B39" s="72" t="s">
        <v>627</v>
      </c>
      <c r="C39" s="127">
        <v>2</v>
      </c>
      <c r="D39" s="172">
        <v>138</v>
      </c>
      <c r="E39" s="103"/>
      <c r="F39" s="51" t="s">
        <v>621</v>
      </c>
      <c r="G39" s="107"/>
      <c r="H39" s="103"/>
      <c r="I39" s="51" t="s">
        <v>334</v>
      </c>
      <c r="J39" s="97"/>
      <c r="K39" s="67"/>
    </row>
    <row r="40" spans="2:11" ht="12.75">
      <c r="B40" s="72"/>
      <c r="C40" s="127"/>
      <c r="D40" s="172"/>
      <c r="E40" s="103"/>
      <c r="F40" s="51"/>
      <c r="G40" s="107"/>
      <c r="H40" s="103"/>
      <c r="I40" s="51"/>
      <c r="J40" s="97"/>
      <c r="K40" s="67"/>
    </row>
    <row r="41" spans="2:11" ht="12.75">
      <c r="B41" s="72" t="s">
        <v>628</v>
      </c>
      <c r="C41" s="127">
        <v>1</v>
      </c>
      <c r="D41" s="172">
        <v>78</v>
      </c>
      <c r="E41" s="103"/>
      <c r="F41" s="51" t="s">
        <v>622</v>
      </c>
      <c r="G41" s="107">
        <v>1</v>
      </c>
      <c r="H41" s="103"/>
      <c r="I41" s="51" t="s">
        <v>603</v>
      </c>
      <c r="J41" s="97">
        <v>2</v>
      </c>
      <c r="K41" s="67"/>
    </row>
    <row r="42" spans="2:11" ht="12.75">
      <c r="B42" s="72"/>
      <c r="C42" s="127"/>
      <c r="D42" s="172"/>
      <c r="E42" s="103"/>
      <c r="F42" s="51"/>
      <c r="G42" s="107"/>
      <c r="H42" s="103"/>
      <c r="I42" s="51"/>
      <c r="J42" s="97"/>
      <c r="K42" s="67"/>
    </row>
    <row r="43" spans="2:11" ht="12.75">
      <c r="B43" s="72" t="s">
        <v>629</v>
      </c>
      <c r="C43" s="127">
        <v>2</v>
      </c>
      <c r="D43" s="172">
        <v>100</v>
      </c>
      <c r="E43" s="103"/>
      <c r="F43" s="51" t="s">
        <v>623</v>
      </c>
      <c r="G43" s="107">
        <v>1</v>
      </c>
      <c r="H43" s="103"/>
      <c r="I43" s="51" t="s">
        <v>349</v>
      </c>
      <c r="J43" s="97"/>
      <c r="K43" s="67"/>
    </row>
    <row r="44" spans="2:11" ht="12.75">
      <c r="B44" s="72"/>
      <c r="C44" s="127"/>
      <c r="D44" s="172"/>
      <c r="E44" s="103"/>
      <c r="F44" s="51"/>
      <c r="G44" s="107"/>
      <c r="H44" s="103"/>
      <c r="I44" s="51"/>
      <c r="J44" s="97"/>
      <c r="K44" s="67"/>
    </row>
    <row r="45" spans="2:11" ht="12.75">
      <c r="B45" s="72" t="s">
        <v>336</v>
      </c>
      <c r="C45" s="127">
        <v>3</v>
      </c>
      <c r="D45" s="172">
        <v>820</v>
      </c>
      <c r="E45" s="103"/>
      <c r="F45" s="51" t="s">
        <v>336</v>
      </c>
      <c r="G45" s="109">
        <v>2</v>
      </c>
      <c r="H45" s="103"/>
      <c r="I45" s="51" t="s">
        <v>604</v>
      </c>
      <c r="J45" s="97"/>
      <c r="K45" s="67"/>
    </row>
    <row r="46" spans="2:11" ht="12.75">
      <c r="B46" s="72"/>
      <c r="C46" s="127"/>
      <c r="D46" s="172"/>
      <c r="E46" s="103"/>
      <c r="F46" s="51"/>
      <c r="G46" s="107"/>
      <c r="H46" s="103"/>
      <c r="I46" s="51"/>
      <c r="J46" s="97"/>
      <c r="K46" s="67"/>
    </row>
    <row r="47" spans="2:11" ht="12.75">
      <c r="B47" s="72" t="s">
        <v>630</v>
      </c>
      <c r="C47" s="127">
        <v>2</v>
      </c>
      <c r="D47" s="172">
        <v>100</v>
      </c>
      <c r="E47" s="103"/>
      <c r="F47" s="51" t="s">
        <v>624</v>
      </c>
      <c r="G47" s="107">
        <v>1</v>
      </c>
      <c r="H47" s="103"/>
      <c r="I47" s="51" t="s">
        <v>340</v>
      </c>
      <c r="J47" s="97">
        <v>5</v>
      </c>
      <c r="K47" s="67"/>
    </row>
    <row r="48" spans="2:13" ht="12.75">
      <c r="B48" s="72"/>
      <c r="C48" s="127"/>
      <c r="D48" s="172"/>
      <c r="E48" s="103"/>
      <c r="F48" s="51"/>
      <c r="G48" s="107"/>
      <c r="H48" s="103"/>
      <c r="I48" s="51"/>
      <c r="J48" s="97"/>
      <c r="K48" s="67"/>
      <c r="M48" s="63"/>
    </row>
    <row r="49" spans="2:11" ht="12.75">
      <c r="B49" s="72" t="s">
        <v>639</v>
      </c>
      <c r="C49" s="127"/>
      <c r="D49" s="172"/>
      <c r="E49" s="103"/>
      <c r="F49" s="51" t="s">
        <v>639</v>
      </c>
      <c r="G49" s="107"/>
      <c r="H49" s="103"/>
      <c r="I49" s="51" t="s">
        <v>341</v>
      </c>
      <c r="J49" s="97">
        <v>7</v>
      </c>
      <c r="K49" s="67"/>
    </row>
    <row r="50" spans="2:11" ht="12.75">
      <c r="B50" s="72"/>
      <c r="C50" s="127"/>
      <c r="D50" s="172"/>
      <c r="E50" s="103"/>
      <c r="F50" s="51"/>
      <c r="G50" s="107"/>
      <c r="H50" s="103"/>
      <c r="I50" s="51"/>
      <c r="J50" s="97"/>
      <c r="K50" s="67"/>
    </row>
    <row r="51" spans="2:11" ht="12.75">
      <c r="B51" s="72" t="s">
        <v>631</v>
      </c>
      <c r="C51" s="127">
        <v>1</v>
      </c>
      <c r="D51" s="172">
        <v>33</v>
      </c>
      <c r="E51" s="103"/>
      <c r="F51" s="51" t="s">
        <v>631</v>
      </c>
      <c r="G51" s="107">
        <v>3</v>
      </c>
      <c r="H51" s="103"/>
      <c r="I51" s="51" t="s">
        <v>348</v>
      </c>
      <c r="J51" s="97">
        <v>3</v>
      </c>
      <c r="K51" s="146">
        <v>1033762</v>
      </c>
    </row>
    <row r="52" spans="2:11" ht="12.75">
      <c r="B52" s="72"/>
      <c r="C52" s="127"/>
      <c r="D52" s="172"/>
      <c r="E52" s="103"/>
      <c r="F52" s="51"/>
      <c r="G52" s="107"/>
      <c r="H52" s="103"/>
      <c r="I52" s="51"/>
      <c r="J52" s="97"/>
      <c r="K52" s="67"/>
    </row>
    <row r="53" spans="2:11" ht="12.75">
      <c r="B53" s="72" t="s">
        <v>632</v>
      </c>
      <c r="C53" s="127">
        <v>16</v>
      </c>
      <c r="D53" s="172">
        <v>2120</v>
      </c>
      <c r="E53" s="103"/>
      <c r="F53" s="51" t="s">
        <v>632</v>
      </c>
      <c r="G53" s="107">
        <v>2</v>
      </c>
      <c r="H53" s="103"/>
      <c r="I53" s="51"/>
      <c r="J53" s="97"/>
      <c r="K53" s="67"/>
    </row>
    <row r="54" spans="2:11" ht="12.75">
      <c r="B54" s="72"/>
      <c r="C54" s="127"/>
      <c r="D54" s="172"/>
      <c r="E54" s="103"/>
      <c r="F54" s="51"/>
      <c r="G54" s="107"/>
      <c r="H54" s="103"/>
      <c r="I54" s="51"/>
      <c r="J54" s="97"/>
      <c r="K54" s="67"/>
    </row>
    <row r="55" spans="2:11" ht="12.75">
      <c r="B55" s="72" t="s">
        <v>633</v>
      </c>
      <c r="C55" s="127">
        <v>12</v>
      </c>
      <c r="D55" s="172">
        <v>1214</v>
      </c>
      <c r="E55" s="103"/>
      <c r="F55" s="51" t="s">
        <v>633</v>
      </c>
      <c r="G55" s="107">
        <v>2</v>
      </c>
      <c r="H55" s="103"/>
      <c r="I55" s="51"/>
      <c r="J55" s="97"/>
      <c r="K55" s="67"/>
    </row>
    <row r="56" spans="2:11" ht="12.75">
      <c r="B56" s="72"/>
      <c r="C56" s="127"/>
      <c r="D56" s="172"/>
      <c r="E56" s="103"/>
      <c r="F56" s="51"/>
      <c r="G56" s="63"/>
      <c r="H56" s="103"/>
      <c r="I56" s="51"/>
      <c r="J56" s="97"/>
      <c r="K56" s="67"/>
    </row>
    <row r="57" spans="2:11" ht="12.75">
      <c r="B57" s="72" t="s">
        <v>255</v>
      </c>
      <c r="C57" s="127">
        <v>1</v>
      </c>
      <c r="D57" s="172">
        <v>146</v>
      </c>
      <c r="E57" s="103"/>
      <c r="F57" s="51" t="s">
        <v>348</v>
      </c>
      <c r="G57" s="107">
        <v>3</v>
      </c>
      <c r="H57" s="103"/>
      <c r="I57" s="51"/>
      <c r="J57" s="97"/>
      <c r="K57" s="67"/>
    </row>
    <row r="58" spans="2:11" ht="12.75">
      <c r="B58" s="72"/>
      <c r="C58" s="127"/>
      <c r="D58" s="172"/>
      <c r="E58" s="103"/>
      <c r="F58" s="51"/>
      <c r="G58" s="63"/>
      <c r="H58" s="103"/>
      <c r="I58" s="51"/>
      <c r="J58" s="97"/>
      <c r="K58" s="67"/>
    </row>
    <row r="59" spans="2:11" ht="12.75">
      <c r="B59" s="72" t="s">
        <v>348</v>
      </c>
      <c r="C59" s="97"/>
      <c r="D59" s="55"/>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2007</v>
      </c>
      <c r="C63" s="65"/>
      <c r="D63" s="65"/>
      <c r="E63" s="103"/>
      <c r="F63" s="65"/>
      <c r="G63" s="65"/>
      <c r="H63" s="103"/>
      <c r="I63" s="65"/>
      <c r="J63" s="65"/>
      <c r="K63" s="66"/>
    </row>
    <row r="64" spans="2:11" ht="12.75">
      <c r="B64" s="68" t="s">
        <v>438</v>
      </c>
      <c r="C64" s="55"/>
      <c r="D64" s="55"/>
      <c r="E64" s="103"/>
      <c r="F64" s="69" t="s">
        <v>438</v>
      </c>
      <c r="G64" s="63"/>
      <c r="H64" s="103"/>
      <c r="I64" s="69" t="s">
        <v>438</v>
      </c>
      <c r="J64" s="55"/>
      <c r="K64" s="67"/>
    </row>
    <row r="65" spans="1:11" ht="23.25">
      <c r="A65" s="93"/>
      <c r="B65" s="92" t="s">
        <v>644</v>
      </c>
      <c r="C65" s="55"/>
      <c r="D65" s="55"/>
      <c r="E65" s="103"/>
      <c r="F65" s="92" t="s">
        <v>645</v>
      </c>
      <c r="G65" s="63"/>
      <c r="H65" s="103"/>
      <c r="I65" s="92" t="s">
        <v>646</v>
      </c>
      <c r="J65" s="55"/>
      <c r="K65" s="67"/>
    </row>
    <row r="66" spans="2:11" ht="38.25">
      <c r="B66" s="70" t="s">
        <v>1152</v>
      </c>
      <c r="C66" s="53" t="s">
        <v>792</v>
      </c>
      <c r="D66" s="54" t="s">
        <v>338</v>
      </c>
      <c r="E66" s="103"/>
      <c r="F66" s="50" t="s">
        <v>1152</v>
      </c>
      <c r="G66" s="53" t="s">
        <v>792</v>
      </c>
      <c r="H66" s="103"/>
      <c r="I66" s="50" t="s">
        <v>620</v>
      </c>
      <c r="J66" s="53" t="s">
        <v>792</v>
      </c>
      <c r="K66" s="71" t="s">
        <v>335</v>
      </c>
    </row>
    <row r="67" spans="2:11" ht="12.75">
      <c r="B67" s="99" t="s">
        <v>626</v>
      </c>
      <c r="C67" s="96"/>
      <c r="D67" s="172"/>
      <c r="E67" s="103"/>
      <c r="F67" s="51" t="s">
        <v>626</v>
      </c>
      <c r="G67" s="55">
        <v>8</v>
      </c>
      <c r="H67" s="103"/>
      <c r="I67" s="95" t="s">
        <v>333</v>
      </c>
      <c r="J67" s="96">
        <v>4</v>
      </c>
      <c r="K67" s="146">
        <v>3966</v>
      </c>
    </row>
    <row r="68" spans="2:11" ht="12.75">
      <c r="B68" s="72"/>
      <c r="C68" s="127"/>
      <c r="D68" s="172"/>
      <c r="E68" s="103"/>
      <c r="F68" s="51"/>
      <c r="G68" s="55"/>
      <c r="H68" s="103"/>
      <c r="I68" s="51"/>
      <c r="J68" s="97"/>
      <c r="K68" s="67"/>
    </row>
    <row r="69" spans="2:11" ht="12.75">
      <c r="B69" s="72" t="s">
        <v>627</v>
      </c>
      <c r="C69" s="127">
        <v>1</v>
      </c>
      <c r="D69" s="172">
        <v>210</v>
      </c>
      <c r="E69" s="103"/>
      <c r="F69" s="51" t="s">
        <v>621</v>
      </c>
      <c r="G69" s="107">
        <v>3</v>
      </c>
      <c r="H69" s="103"/>
      <c r="I69" s="51" t="s">
        <v>334</v>
      </c>
      <c r="J69" s="97">
        <v>1</v>
      </c>
      <c r="K69" s="67">
        <v>790</v>
      </c>
    </row>
    <row r="70" spans="2:11" ht="12.75">
      <c r="B70" s="72"/>
      <c r="C70" s="127"/>
      <c r="D70" s="172"/>
      <c r="E70" s="103"/>
      <c r="F70" s="51"/>
      <c r="G70" s="107"/>
      <c r="H70" s="103"/>
      <c r="I70" s="51"/>
      <c r="J70" s="97"/>
      <c r="K70" s="67"/>
    </row>
    <row r="71" spans="2:11" ht="12.75">
      <c r="B71" s="72" t="s">
        <v>628</v>
      </c>
      <c r="C71" s="127">
        <v>2</v>
      </c>
      <c r="D71" s="172">
        <v>292</v>
      </c>
      <c r="E71" s="103"/>
      <c r="F71" s="51" t="s">
        <v>622</v>
      </c>
      <c r="G71" s="107"/>
      <c r="H71" s="103"/>
      <c r="I71" s="51" t="s">
        <v>603</v>
      </c>
      <c r="J71" s="97">
        <v>5</v>
      </c>
      <c r="K71" s="67"/>
    </row>
    <row r="72" spans="2:11" ht="12.75">
      <c r="B72" s="72"/>
      <c r="C72" s="127"/>
      <c r="D72" s="172"/>
      <c r="E72" s="103"/>
      <c r="F72" s="51"/>
      <c r="G72" s="107"/>
      <c r="H72" s="103"/>
      <c r="I72" s="51"/>
      <c r="J72" s="97"/>
      <c r="K72" s="67"/>
    </row>
    <row r="73" spans="2:11" ht="12.75">
      <c r="B73" s="72" t="s">
        <v>629</v>
      </c>
      <c r="C73" s="127">
        <v>6</v>
      </c>
      <c r="D73" s="172">
        <v>563</v>
      </c>
      <c r="E73" s="103"/>
      <c r="F73" s="51" t="s">
        <v>623</v>
      </c>
      <c r="G73" s="107">
        <v>2</v>
      </c>
      <c r="H73" s="103"/>
      <c r="I73" s="51" t="s">
        <v>349</v>
      </c>
      <c r="J73" s="97">
        <v>1</v>
      </c>
      <c r="K73" s="67"/>
    </row>
    <row r="74" spans="2:11" ht="12.75">
      <c r="B74" s="72"/>
      <c r="C74" s="127"/>
      <c r="D74" s="172"/>
      <c r="E74" s="103"/>
      <c r="F74" s="51"/>
      <c r="G74" s="107"/>
      <c r="H74" s="103"/>
      <c r="I74" s="51"/>
      <c r="J74" s="97"/>
      <c r="K74" s="67"/>
    </row>
    <row r="75" spans="2:11" ht="12.75">
      <c r="B75" s="72" t="s">
        <v>336</v>
      </c>
      <c r="C75" s="127">
        <v>4</v>
      </c>
      <c r="D75" s="172">
        <v>955</v>
      </c>
      <c r="E75" s="103"/>
      <c r="F75" s="51" t="s">
        <v>336</v>
      </c>
      <c r="G75" s="109">
        <v>2</v>
      </c>
      <c r="H75" s="103"/>
      <c r="I75" s="51" t="s">
        <v>604</v>
      </c>
      <c r="J75" s="97">
        <v>2</v>
      </c>
      <c r="K75" s="67"/>
    </row>
    <row r="76" spans="2:11" ht="12.75">
      <c r="B76" s="72"/>
      <c r="C76" s="127"/>
      <c r="D76" s="172"/>
      <c r="E76" s="103"/>
      <c r="F76" s="51"/>
      <c r="G76" s="107"/>
      <c r="H76" s="103"/>
      <c r="I76" s="51"/>
      <c r="J76" s="97"/>
      <c r="K76" s="67"/>
    </row>
    <row r="77" spans="2:11" ht="12.75">
      <c r="B77" s="72" t="s">
        <v>630</v>
      </c>
      <c r="C77" s="127"/>
      <c r="D77" s="172"/>
      <c r="E77" s="103"/>
      <c r="F77" s="51" t="s">
        <v>624</v>
      </c>
      <c r="G77" s="107">
        <v>4</v>
      </c>
      <c r="H77" s="103"/>
      <c r="I77" s="51" t="s">
        <v>340</v>
      </c>
      <c r="J77" s="97">
        <v>1</v>
      </c>
      <c r="K77" s="67"/>
    </row>
    <row r="78" spans="2:13" ht="12.75">
      <c r="B78" s="72"/>
      <c r="C78" s="127"/>
      <c r="D78" s="172"/>
      <c r="E78" s="103"/>
      <c r="F78" s="51"/>
      <c r="G78" s="107"/>
      <c r="H78" s="103"/>
      <c r="I78" s="51"/>
      <c r="J78" s="97"/>
      <c r="K78" s="67"/>
      <c r="M78" s="63"/>
    </row>
    <row r="79" spans="2:11" ht="12.75">
      <c r="B79" s="72" t="s">
        <v>639</v>
      </c>
      <c r="C79" s="127">
        <v>2</v>
      </c>
      <c r="D79" s="172">
        <v>135</v>
      </c>
      <c r="E79" s="103"/>
      <c r="F79" s="51" t="s">
        <v>639</v>
      </c>
      <c r="G79" s="107"/>
      <c r="H79" s="103"/>
      <c r="I79" s="51" t="s">
        <v>341</v>
      </c>
      <c r="J79" s="97">
        <v>12</v>
      </c>
      <c r="K79" s="67"/>
    </row>
    <row r="80" spans="2:11" ht="12.75">
      <c r="B80" s="72"/>
      <c r="C80" s="127"/>
      <c r="D80" s="172"/>
      <c r="E80" s="103"/>
      <c r="F80" s="51"/>
      <c r="G80" s="107"/>
      <c r="H80" s="103"/>
      <c r="I80" s="51"/>
      <c r="J80" s="97"/>
      <c r="K80" s="67"/>
    </row>
    <row r="81" spans="2:11" ht="12.75">
      <c r="B81" s="72" t="s">
        <v>631</v>
      </c>
      <c r="C81" s="127">
        <v>4</v>
      </c>
      <c r="D81" s="172">
        <v>1078</v>
      </c>
      <c r="E81" s="103"/>
      <c r="F81" s="51" t="s">
        <v>631</v>
      </c>
      <c r="G81" s="107">
        <v>2</v>
      </c>
      <c r="H81" s="103"/>
      <c r="I81" s="51" t="s">
        <v>348</v>
      </c>
      <c r="J81" s="97">
        <v>1</v>
      </c>
      <c r="K81" s="67"/>
    </row>
    <row r="82" spans="2:11" ht="12.75">
      <c r="B82" s="72"/>
      <c r="C82" s="127"/>
      <c r="D82" s="172"/>
      <c r="E82" s="103"/>
      <c r="F82" s="51"/>
      <c r="G82" s="107"/>
      <c r="H82" s="103"/>
      <c r="I82" s="51"/>
      <c r="J82" s="97"/>
      <c r="K82" s="67"/>
    </row>
    <row r="83" spans="2:11" ht="12.75">
      <c r="B83" s="72" t="s">
        <v>632</v>
      </c>
      <c r="C83" s="127">
        <v>13</v>
      </c>
      <c r="D83" s="172">
        <v>1304</v>
      </c>
      <c r="E83" s="103"/>
      <c r="F83" s="51" t="s">
        <v>632</v>
      </c>
      <c r="G83" s="107">
        <v>4</v>
      </c>
      <c r="H83" s="103"/>
      <c r="I83" s="51"/>
      <c r="J83" s="97"/>
      <c r="K83" s="67"/>
    </row>
    <row r="84" spans="2:11" ht="12.75">
      <c r="B84" s="72"/>
      <c r="C84" s="127"/>
      <c r="D84" s="172"/>
      <c r="E84" s="103"/>
      <c r="F84" s="51"/>
      <c r="G84" s="107"/>
      <c r="H84" s="103"/>
      <c r="I84" s="51"/>
      <c r="J84" s="97"/>
      <c r="K84" s="67"/>
    </row>
    <row r="85" spans="2:11" ht="12.75">
      <c r="B85" s="72" t="s">
        <v>633</v>
      </c>
      <c r="C85" s="127">
        <v>3</v>
      </c>
      <c r="D85" s="172">
        <v>685</v>
      </c>
      <c r="E85" s="103"/>
      <c r="F85" s="51" t="s">
        <v>633</v>
      </c>
      <c r="G85" s="107">
        <v>1</v>
      </c>
      <c r="H85" s="103"/>
      <c r="I85" s="51"/>
      <c r="J85" s="97"/>
      <c r="K85" s="67"/>
    </row>
    <row r="86" spans="2:11" ht="12.75">
      <c r="B86" s="72"/>
      <c r="C86" s="127"/>
      <c r="D86" s="172"/>
      <c r="E86" s="103"/>
      <c r="F86" s="51"/>
      <c r="G86" s="63"/>
      <c r="H86" s="103"/>
      <c r="I86" s="51"/>
      <c r="J86" s="97"/>
      <c r="K86" s="67"/>
    </row>
    <row r="87" spans="2:11" ht="12.75">
      <c r="B87" s="72" t="s">
        <v>348</v>
      </c>
      <c r="C87" s="97"/>
      <c r="D87" s="55"/>
      <c r="E87" s="103"/>
      <c r="F87" s="51" t="s">
        <v>348</v>
      </c>
      <c r="G87" s="55">
        <v>1</v>
      </c>
      <c r="H87" s="103"/>
      <c r="I87" s="51"/>
      <c r="J87" s="97"/>
      <c r="K87" s="67"/>
    </row>
    <row r="88" spans="2:11" ht="12.75">
      <c r="B88" s="72"/>
      <c r="C88" s="97"/>
      <c r="D88" s="55"/>
      <c r="E88" s="103"/>
      <c r="F88" s="51"/>
      <c r="G88" s="63"/>
      <c r="H88" s="103"/>
      <c r="I88" s="51"/>
      <c r="J88" s="97"/>
      <c r="K88" s="67"/>
    </row>
    <row r="89" spans="2:11" ht="12.75">
      <c r="B89" s="72"/>
      <c r="C89" s="97"/>
      <c r="D89" s="55"/>
      <c r="E89" s="103"/>
      <c r="F89" s="105"/>
      <c r="G89" s="104"/>
      <c r="H89" s="103"/>
      <c r="I89" s="51"/>
      <c r="J89" s="97"/>
      <c r="K89" s="67"/>
    </row>
    <row r="90" spans="2:11" ht="6.75" customHeight="1">
      <c r="B90" s="101"/>
      <c r="C90" s="101"/>
      <c r="D90" s="101"/>
      <c r="E90" s="101"/>
      <c r="F90" s="101"/>
      <c r="G90" s="101"/>
      <c r="H90" s="101"/>
      <c r="I90" s="26"/>
      <c r="J90" s="101"/>
      <c r="K90" s="101"/>
    </row>
    <row r="91" spans="2:11" ht="23.25">
      <c r="B91" s="106" t="s">
        <v>635</v>
      </c>
      <c r="C91" s="64"/>
      <c r="D91" s="55"/>
      <c r="E91" s="103"/>
      <c r="F91" s="63"/>
      <c r="G91" s="55"/>
      <c r="H91" s="103"/>
      <c r="I91" s="63"/>
      <c r="J91" s="63"/>
      <c r="K91" s="93"/>
    </row>
    <row r="92" spans="2:11" ht="12.75">
      <c r="B92" s="73"/>
      <c r="C92" s="55"/>
      <c r="D92" s="55"/>
      <c r="E92" s="103"/>
      <c r="F92" s="63"/>
      <c r="G92" s="55"/>
      <c r="H92" s="103"/>
      <c r="K92" s="93"/>
    </row>
    <row r="93" spans="2:11" ht="12.75">
      <c r="B93" s="68" t="s">
        <v>438</v>
      </c>
      <c r="C93" s="55"/>
      <c r="D93" s="55"/>
      <c r="E93" s="103"/>
      <c r="F93" s="69" t="s">
        <v>438</v>
      </c>
      <c r="G93" s="63"/>
      <c r="H93" s="103"/>
      <c r="I93" s="69" t="s">
        <v>438</v>
      </c>
      <c r="K93" s="93"/>
    </row>
    <row r="94" spans="1:11" ht="23.25">
      <c r="A94" s="93"/>
      <c r="B94" s="92" t="s">
        <v>644</v>
      </c>
      <c r="C94" s="55"/>
      <c r="D94" s="55"/>
      <c r="E94" s="103"/>
      <c r="F94" s="92" t="s">
        <v>645</v>
      </c>
      <c r="G94" s="63"/>
      <c r="H94" s="103"/>
      <c r="I94" s="92" t="s">
        <v>646</v>
      </c>
      <c r="K94" s="93"/>
    </row>
    <row r="95" spans="2:11" ht="38.25">
      <c r="B95" s="70" t="s">
        <v>1152</v>
      </c>
      <c r="C95" s="53" t="s">
        <v>792</v>
      </c>
      <c r="D95" s="54" t="s">
        <v>338</v>
      </c>
      <c r="E95" s="103"/>
      <c r="F95" s="50" t="s">
        <v>1152</v>
      </c>
      <c r="G95" s="53" t="s">
        <v>792</v>
      </c>
      <c r="H95" s="103"/>
      <c r="I95" s="50" t="s">
        <v>620</v>
      </c>
      <c r="J95" s="53" t="s">
        <v>792</v>
      </c>
      <c r="K95" s="71" t="s">
        <v>335</v>
      </c>
    </row>
    <row r="96" spans="2:11" ht="12.75">
      <c r="B96" s="99" t="s">
        <v>626</v>
      </c>
      <c r="C96" s="96"/>
      <c r="D96" s="55"/>
      <c r="E96" s="103"/>
      <c r="F96" s="95" t="s">
        <v>626</v>
      </c>
      <c r="G96" s="128">
        <v>7</v>
      </c>
      <c r="H96" s="103"/>
      <c r="I96" s="51" t="s">
        <v>333</v>
      </c>
      <c r="J96" s="96">
        <v>2</v>
      </c>
      <c r="K96" s="90">
        <v>40544</v>
      </c>
    </row>
    <row r="97" spans="2:11" ht="12.75">
      <c r="B97" s="72"/>
      <c r="C97" s="97"/>
      <c r="D97" s="55"/>
      <c r="E97" s="103"/>
      <c r="F97" s="51"/>
      <c r="G97" s="109"/>
      <c r="H97" s="103"/>
      <c r="I97" s="51"/>
      <c r="J97" s="97"/>
      <c r="K97" s="79"/>
    </row>
    <row r="98" spans="2:11" ht="12.75">
      <c r="B98" s="72" t="s">
        <v>627</v>
      </c>
      <c r="C98" s="97"/>
      <c r="D98" s="55"/>
      <c r="E98" s="103"/>
      <c r="F98" s="51" t="s">
        <v>621</v>
      </c>
      <c r="G98" s="109">
        <v>8</v>
      </c>
      <c r="H98" s="103"/>
      <c r="I98" s="51" t="s">
        <v>334</v>
      </c>
      <c r="J98" s="97">
        <v>6</v>
      </c>
      <c r="K98" s="79" t="s">
        <v>1174</v>
      </c>
    </row>
    <row r="99" spans="2:11" ht="12.75">
      <c r="B99" s="72"/>
      <c r="C99" s="97"/>
      <c r="D99" s="55"/>
      <c r="E99" s="103"/>
      <c r="F99" s="51"/>
      <c r="G99" s="109"/>
      <c r="H99" s="103"/>
      <c r="I99" s="51"/>
      <c r="J99" s="97"/>
      <c r="K99" s="67"/>
    </row>
    <row r="100" spans="2:11" ht="12.75">
      <c r="B100" s="72" t="s">
        <v>628</v>
      </c>
      <c r="C100" s="97">
        <v>2</v>
      </c>
      <c r="D100" s="55">
        <v>55</v>
      </c>
      <c r="E100" s="103"/>
      <c r="F100" s="51" t="s">
        <v>622</v>
      </c>
      <c r="G100" s="109"/>
      <c r="H100" s="103"/>
      <c r="I100" s="51" t="s">
        <v>603</v>
      </c>
      <c r="J100" s="97">
        <v>1</v>
      </c>
      <c r="K100" s="67"/>
    </row>
    <row r="101" spans="2:11" ht="12.75">
      <c r="B101" s="72"/>
      <c r="C101" s="97"/>
      <c r="D101" s="55"/>
      <c r="E101" s="103"/>
      <c r="F101" s="51"/>
      <c r="G101" s="109"/>
      <c r="H101" s="103"/>
      <c r="I101" s="51"/>
      <c r="J101" s="97"/>
      <c r="K101" s="67"/>
    </row>
    <row r="102" spans="2:11" ht="12.75">
      <c r="B102" s="72" t="s">
        <v>629</v>
      </c>
      <c r="C102" s="97"/>
      <c r="D102" s="55"/>
      <c r="E102" s="103"/>
      <c r="F102" s="51" t="s">
        <v>623</v>
      </c>
      <c r="G102" s="109">
        <v>1</v>
      </c>
      <c r="H102" s="103"/>
      <c r="I102" s="51" t="s">
        <v>349</v>
      </c>
      <c r="J102" s="97">
        <v>2</v>
      </c>
      <c r="K102" s="67"/>
    </row>
    <row r="103" spans="2:11" ht="12.75">
      <c r="B103" s="72"/>
      <c r="C103" s="97"/>
      <c r="D103" s="55"/>
      <c r="E103" s="103"/>
      <c r="F103" s="51"/>
      <c r="G103" s="109"/>
      <c r="H103" s="103"/>
      <c r="I103" s="51"/>
      <c r="J103" s="97"/>
      <c r="K103" s="67"/>
    </row>
    <row r="104" spans="2:11" ht="12.75">
      <c r="B104" s="72" t="s">
        <v>336</v>
      </c>
      <c r="C104" s="97">
        <v>1</v>
      </c>
      <c r="D104" s="55">
        <v>540</v>
      </c>
      <c r="E104" s="103"/>
      <c r="F104" s="51" t="s">
        <v>336</v>
      </c>
      <c r="G104" s="109"/>
      <c r="H104" s="103"/>
      <c r="I104" s="51" t="s">
        <v>604</v>
      </c>
      <c r="J104" s="97">
        <v>2</v>
      </c>
      <c r="K104" s="67"/>
    </row>
    <row r="105" spans="2:11" ht="12.75">
      <c r="B105" s="72"/>
      <c r="C105" s="97"/>
      <c r="D105" s="55"/>
      <c r="E105" s="103"/>
      <c r="F105" s="51"/>
      <c r="G105" s="109"/>
      <c r="H105" s="103"/>
      <c r="I105" s="51"/>
      <c r="J105" s="97"/>
      <c r="K105" s="67"/>
    </row>
    <row r="106" spans="2:11" ht="12.75">
      <c r="B106" s="72" t="s">
        <v>630</v>
      </c>
      <c r="C106" s="97"/>
      <c r="D106" s="55"/>
      <c r="E106" s="103"/>
      <c r="F106" s="51" t="s">
        <v>624</v>
      </c>
      <c r="G106" s="109">
        <v>3</v>
      </c>
      <c r="H106" s="103"/>
      <c r="I106" s="51" t="s">
        <v>340</v>
      </c>
      <c r="J106" s="97">
        <v>2</v>
      </c>
      <c r="K106" s="67"/>
    </row>
    <row r="107" spans="2:11" ht="12.75">
      <c r="B107" s="72"/>
      <c r="C107" s="97"/>
      <c r="D107" s="55"/>
      <c r="E107" s="103"/>
      <c r="F107" s="51"/>
      <c r="G107" s="109"/>
      <c r="H107" s="103"/>
      <c r="I107" s="51"/>
      <c r="J107" s="97"/>
      <c r="K107" s="67"/>
    </row>
    <row r="108" spans="2:11" ht="12.75">
      <c r="B108" s="72" t="s">
        <v>639</v>
      </c>
      <c r="C108" s="97"/>
      <c r="D108" s="55"/>
      <c r="E108" s="103"/>
      <c r="F108" s="51" t="s">
        <v>639</v>
      </c>
      <c r="G108" s="109"/>
      <c r="H108" s="103"/>
      <c r="I108" s="51" t="s">
        <v>341</v>
      </c>
      <c r="J108" s="97">
        <v>5</v>
      </c>
      <c r="K108" s="67"/>
    </row>
    <row r="109" spans="2:11" ht="12.75">
      <c r="B109" s="72"/>
      <c r="C109" s="97"/>
      <c r="D109" s="55"/>
      <c r="E109" s="103"/>
      <c r="F109" s="51"/>
      <c r="G109" s="109"/>
      <c r="H109" s="103"/>
      <c r="I109" s="51"/>
      <c r="J109" s="97"/>
      <c r="K109" s="67"/>
    </row>
    <row r="110" spans="2:11" ht="12.75">
      <c r="B110" s="72" t="s">
        <v>631</v>
      </c>
      <c r="C110" s="97">
        <v>1</v>
      </c>
      <c r="D110" s="55">
        <v>502</v>
      </c>
      <c r="E110" s="103"/>
      <c r="F110" s="51" t="s">
        <v>631</v>
      </c>
      <c r="G110" s="109"/>
      <c r="H110" s="103"/>
      <c r="I110" s="51" t="s">
        <v>348</v>
      </c>
      <c r="J110" s="97"/>
      <c r="K110" s="67"/>
    </row>
    <row r="111" spans="2:11" ht="12.75">
      <c r="B111" s="72"/>
      <c r="C111" s="97"/>
      <c r="D111" s="55"/>
      <c r="E111" s="103"/>
      <c r="F111" s="51"/>
      <c r="G111" s="109"/>
      <c r="H111" s="103"/>
      <c r="I111" s="51"/>
      <c r="J111" s="97"/>
      <c r="K111" s="67"/>
    </row>
    <row r="112" spans="2:11" ht="12.75">
      <c r="B112" s="72" t="s">
        <v>632</v>
      </c>
      <c r="C112" s="97">
        <v>3</v>
      </c>
      <c r="D112" s="55">
        <v>909</v>
      </c>
      <c r="E112" s="103"/>
      <c r="F112" s="51" t="s">
        <v>632</v>
      </c>
      <c r="G112" s="109"/>
      <c r="H112" s="103"/>
      <c r="I112" s="51"/>
      <c r="J112" s="97"/>
      <c r="K112" s="67"/>
    </row>
    <row r="113" spans="2:11" ht="12.75">
      <c r="B113" s="72"/>
      <c r="C113" s="97"/>
      <c r="D113" s="55"/>
      <c r="E113" s="103"/>
      <c r="F113" s="51"/>
      <c r="G113" s="109"/>
      <c r="H113" s="103"/>
      <c r="I113" s="51"/>
      <c r="J113" s="97"/>
      <c r="K113" s="67"/>
    </row>
    <row r="114" spans="2:11" ht="12.75">
      <c r="B114" s="72" t="s">
        <v>633</v>
      </c>
      <c r="C114" s="97"/>
      <c r="D114" s="55"/>
      <c r="E114" s="103"/>
      <c r="F114" s="51" t="s">
        <v>633</v>
      </c>
      <c r="G114" s="109">
        <v>1</v>
      </c>
      <c r="H114" s="103"/>
      <c r="I114" s="51"/>
      <c r="J114" s="97"/>
      <c r="K114" s="67"/>
    </row>
    <row r="115" spans="2:11" ht="12.75">
      <c r="B115" s="72"/>
      <c r="C115" s="97"/>
      <c r="D115" s="55"/>
      <c r="E115" s="103"/>
      <c r="F115" s="51"/>
      <c r="G115" s="129"/>
      <c r="H115" s="103"/>
      <c r="I115" s="51"/>
      <c r="J115" s="97"/>
      <c r="K115" s="67"/>
    </row>
    <row r="116" spans="2:11" ht="12.75">
      <c r="B116" s="72" t="s">
        <v>348</v>
      </c>
      <c r="C116" s="97"/>
      <c r="D116" s="55"/>
      <c r="E116" s="103"/>
      <c r="F116" s="51" t="s">
        <v>348</v>
      </c>
      <c r="G116" s="63"/>
      <c r="H116" s="103"/>
      <c r="I116" s="51"/>
      <c r="J116" s="97"/>
      <c r="K116" s="67"/>
    </row>
    <row r="117" spans="2:11" ht="13.5" thickBot="1">
      <c r="B117" s="74"/>
      <c r="C117" s="98"/>
      <c r="D117" s="75"/>
      <c r="E117" s="103"/>
      <c r="F117" s="100"/>
      <c r="G117" s="75"/>
      <c r="H117" s="103"/>
      <c r="I117" s="77"/>
      <c r="J117" s="98"/>
      <c r="K117" s="78"/>
    </row>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sheetData>
  <sheetProtection/>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13"/>
  <sheetViews>
    <sheetView zoomScale="75" zoomScaleNormal="75" zoomScalePageLayoutView="0" workbookViewId="0" topLeftCell="A1">
      <selection activeCell="B5" sqref="B5"/>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437</v>
      </c>
    </row>
    <row r="2" ht="23.25">
      <c r="B2" s="6" t="s">
        <v>352</v>
      </c>
    </row>
    <row r="3" ht="12.75"/>
    <row r="4" ht="19.5" thickBot="1">
      <c r="B4" s="166" t="s">
        <v>439</v>
      </c>
    </row>
    <row r="5" spans="2:36" ht="24" thickBot="1">
      <c r="B5" s="6"/>
      <c r="C5" s="318" t="s">
        <v>644</v>
      </c>
      <c r="D5" s="319"/>
      <c r="E5" s="319"/>
      <c r="F5" s="319"/>
      <c r="G5" s="319"/>
      <c r="H5" s="319"/>
      <c r="I5" s="319"/>
      <c r="J5" s="319"/>
      <c r="K5" s="319"/>
      <c r="L5" s="319"/>
      <c r="M5" s="319"/>
      <c r="N5" s="320"/>
      <c r="O5" s="117"/>
      <c r="P5" s="321" t="s">
        <v>645</v>
      </c>
      <c r="Q5" s="322"/>
      <c r="R5" s="322"/>
      <c r="S5" s="322"/>
      <c r="T5" s="322"/>
      <c r="U5" s="322"/>
      <c r="V5" s="322"/>
      <c r="W5" s="322"/>
      <c r="X5" s="322"/>
      <c r="Y5" s="322"/>
      <c r="Z5" s="323"/>
      <c r="AA5" s="117"/>
      <c r="AB5" s="321" t="s">
        <v>646</v>
      </c>
      <c r="AC5" s="322"/>
      <c r="AD5" s="322"/>
      <c r="AE5" s="322"/>
      <c r="AF5" s="322"/>
      <c r="AG5" s="322"/>
      <c r="AH5" s="322"/>
      <c r="AI5" s="323"/>
      <c r="AJ5" s="181"/>
    </row>
    <row r="6" spans="2:39" s="62" customFormat="1" ht="196.5" customHeight="1" thickBot="1">
      <c r="B6" s="113">
        <v>2009</v>
      </c>
      <c r="C6" s="114" t="s">
        <v>642</v>
      </c>
      <c r="D6" s="114" t="s">
        <v>627</v>
      </c>
      <c r="E6" s="114" t="s">
        <v>628</v>
      </c>
      <c r="F6" s="114" t="s">
        <v>629</v>
      </c>
      <c r="G6" s="114" t="s">
        <v>336</v>
      </c>
      <c r="H6" s="114" t="s">
        <v>630</v>
      </c>
      <c r="I6" s="114" t="s">
        <v>605</v>
      </c>
      <c r="J6" s="114" t="s">
        <v>631</v>
      </c>
      <c r="K6" s="114" t="s">
        <v>632</v>
      </c>
      <c r="L6" s="114" t="s">
        <v>643</v>
      </c>
      <c r="M6" s="114" t="s">
        <v>348</v>
      </c>
      <c r="N6" s="114" t="s">
        <v>255</v>
      </c>
      <c r="O6" s="115"/>
      <c r="P6" s="114" t="s">
        <v>642</v>
      </c>
      <c r="Q6" s="114" t="s">
        <v>627</v>
      </c>
      <c r="R6" s="114" t="s">
        <v>628</v>
      </c>
      <c r="S6" s="114" t="s">
        <v>629</v>
      </c>
      <c r="T6" s="114" t="s">
        <v>336</v>
      </c>
      <c r="U6" s="114" t="s">
        <v>630</v>
      </c>
      <c r="V6" s="114" t="s">
        <v>605</v>
      </c>
      <c r="W6" s="114" t="s">
        <v>631</v>
      </c>
      <c r="X6" s="114" t="s">
        <v>632</v>
      </c>
      <c r="Y6" s="114" t="s">
        <v>643</v>
      </c>
      <c r="Z6" s="173" t="s">
        <v>348</v>
      </c>
      <c r="AA6" s="115"/>
      <c r="AB6" s="114" t="s">
        <v>333</v>
      </c>
      <c r="AC6" s="114" t="s">
        <v>334</v>
      </c>
      <c r="AD6" s="114" t="s">
        <v>337</v>
      </c>
      <c r="AE6" s="114" t="s">
        <v>349</v>
      </c>
      <c r="AF6" s="114" t="s">
        <v>339</v>
      </c>
      <c r="AG6" s="114" t="s">
        <v>340</v>
      </c>
      <c r="AH6" s="114" t="s">
        <v>341</v>
      </c>
      <c r="AI6" s="116" t="s">
        <v>348</v>
      </c>
      <c r="AJ6" s="116"/>
      <c r="AK6" s="112"/>
      <c r="AL6" s="112"/>
      <c r="AM6" s="112"/>
    </row>
    <row r="7" spans="2:36" ht="14.25">
      <c r="B7" s="130" t="s">
        <v>1264</v>
      </c>
      <c r="C7" s="131"/>
      <c r="D7" s="131"/>
      <c r="E7" s="131"/>
      <c r="F7" s="131"/>
      <c r="G7" s="131"/>
      <c r="H7" s="131"/>
      <c r="I7" s="131"/>
      <c r="J7" s="131"/>
      <c r="K7" s="131">
        <v>3</v>
      </c>
      <c r="L7" s="131"/>
      <c r="M7" s="131"/>
      <c r="N7" s="131"/>
      <c r="O7" s="132"/>
      <c r="P7" s="131"/>
      <c r="Q7" s="131"/>
      <c r="R7" s="131"/>
      <c r="S7" s="131"/>
      <c r="T7" s="131"/>
      <c r="U7" s="131"/>
      <c r="V7" s="131"/>
      <c r="W7" s="131"/>
      <c r="X7" s="131"/>
      <c r="Y7" s="131"/>
      <c r="Z7" s="131"/>
      <c r="AA7" s="182"/>
      <c r="AB7" s="188"/>
      <c r="AC7" s="189"/>
      <c r="AD7" s="189"/>
      <c r="AE7" s="189"/>
      <c r="AF7" s="189"/>
      <c r="AG7" s="189"/>
      <c r="AH7" s="189"/>
      <c r="AI7" s="190"/>
      <c r="AJ7" s="185"/>
    </row>
    <row r="8" spans="2:36"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c r="AJ8" s="186"/>
    </row>
    <row r="9" spans="2:36" ht="14.25">
      <c r="B9" s="133" t="s">
        <v>1266</v>
      </c>
      <c r="C9" s="134"/>
      <c r="D9" s="134"/>
      <c r="E9" s="134"/>
      <c r="F9" s="134">
        <v>1</v>
      </c>
      <c r="G9" s="134"/>
      <c r="H9" s="134"/>
      <c r="I9" s="134"/>
      <c r="J9" s="134"/>
      <c r="K9" s="134">
        <v>2</v>
      </c>
      <c r="L9" s="134"/>
      <c r="M9" s="134">
        <v>1</v>
      </c>
      <c r="N9" s="134"/>
      <c r="O9" s="135"/>
      <c r="P9" s="134">
        <v>1</v>
      </c>
      <c r="Q9" s="134"/>
      <c r="R9" s="134"/>
      <c r="S9" s="134"/>
      <c r="T9" s="134"/>
      <c r="U9" s="134"/>
      <c r="V9" s="134"/>
      <c r="W9" s="134"/>
      <c r="X9" s="134"/>
      <c r="Y9" s="134"/>
      <c r="Z9" s="134">
        <v>1</v>
      </c>
      <c r="AA9" s="183"/>
      <c r="AB9" s="191"/>
      <c r="AC9" s="134"/>
      <c r="AD9" s="134"/>
      <c r="AE9" s="134"/>
      <c r="AF9" s="134"/>
      <c r="AG9" s="134"/>
      <c r="AH9" s="134"/>
      <c r="AI9" s="192"/>
      <c r="AJ9" s="186"/>
    </row>
    <row r="10" spans="2:36"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c r="AJ10" s="186"/>
    </row>
    <row r="11" spans="2:36" ht="14.25">
      <c r="B11" s="133" t="s">
        <v>1267</v>
      </c>
      <c r="C11" s="134"/>
      <c r="D11" s="134"/>
      <c r="E11" s="134"/>
      <c r="F11" s="134">
        <v>1</v>
      </c>
      <c r="G11" s="134"/>
      <c r="H11" s="134"/>
      <c r="I11" s="134"/>
      <c r="J11" s="134"/>
      <c r="K11" s="134"/>
      <c r="L11" s="134"/>
      <c r="M11" s="134"/>
      <c r="N11" s="134"/>
      <c r="O11" s="135"/>
      <c r="P11" s="134">
        <v>2</v>
      </c>
      <c r="Q11" s="134"/>
      <c r="R11" s="134"/>
      <c r="S11" s="134"/>
      <c r="T11" s="134"/>
      <c r="U11" s="134"/>
      <c r="V11" s="134"/>
      <c r="W11" s="134"/>
      <c r="X11" s="134"/>
      <c r="Y11" s="134"/>
      <c r="Z11" s="134"/>
      <c r="AA11" s="183"/>
      <c r="AB11" s="191"/>
      <c r="AC11" s="134"/>
      <c r="AD11" s="134"/>
      <c r="AE11" s="134"/>
      <c r="AF11" s="134"/>
      <c r="AG11" s="134"/>
      <c r="AH11" s="134"/>
      <c r="AI11" s="192"/>
      <c r="AJ11" s="186"/>
    </row>
    <row r="12" spans="2:36"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c r="AJ12" s="186"/>
    </row>
    <row r="13" spans="2:36" ht="14.25">
      <c r="B13" s="133" t="s">
        <v>1268</v>
      </c>
      <c r="C13" s="134"/>
      <c r="D13" s="134"/>
      <c r="E13" s="134"/>
      <c r="F13" s="134">
        <v>1</v>
      </c>
      <c r="G13" s="134"/>
      <c r="H13" s="134"/>
      <c r="I13" s="134"/>
      <c r="J13" s="134"/>
      <c r="K13" s="134"/>
      <c r="L13" s="134"/>
      <c r="M13" s="134">
        <v>1</v>
      </c>
      <c r="N13" s="134"/>
      <c r="O13" s="135"/>
      <c r="P13" s="134"/>
      <c r="Q13" s="134"/>
      <c r="R13" s="134"/>
      <c r="S13" s="134"/>
      <c r="T13" s="134"/>
      <c r="U13" s="134"/>
      <c r="V13" s="134"/>
      <c r="W13" s="134"/>
      <c r="X13" s="134"/>
      <c r="Y13" s="134"/>
      <c r="Z13" s="134"/>
      <c r="AA13" s="183"/>
      <c r="AB13" s="191"/>
      <c r="AC13" s="134"/>
      <c r="AD13" s="134"/>
      <c r="AE13" s="134"/>
      <c r="AF13" s="134"/>
      <c r="AG13" s="134"/>
      <c r="AH13" s="134"/>
      <c r="AI13" s="192"/>
      <c r="AJ13" s="186"/>
    </row>
    <row r="14" spans="2:36"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c r="AJ14" s="186"/>
    </row>
    <row r="15" spans="2:36" ht="14.25">
      <c r="B15" s="133" t="s">
        <v>1269</v>
      </c>
      <c r="C15" s="134"/>
      <c r="D15" s="134"/>
      <c r="E15" s="134"/>
      <c r="F15" s="134"/>
      <c r="G15" s="134"/>
      <c r="H15" s="134"/>
      <c r="I15" s="134"/>
      <c r="J15" s="134"/>
      <c r="K15" s="134"/>
      <c r="L15" s="134"/>
      <c r="M15" s="134"/>
      <c r="N15" s="134">
        <v>1</v>
      </c>
      <c r="O15" s="135"/>
      <c r="P15" s="134"/>
      <c r="Q15" s="134"/>
      <c r="R15" s="134"/>
      <c r="S15" s="134"/>
      <c r="T15" s="134"/>
      <c r="U15" s="134"/>
      <c r="V15" s="134"/>
      <c r="W15" s="134"/>
      <c r="X15" s="354">
        <v>1</v>
      </c>
      <c r="Y15" s="134"/>
      <c r="Z15" s="134">
        <v>1</v>
      </c>
      <c r="AA15" s="183"/>
      <c r="AB15" s="191"/>
      <c r="AC15" s="134"/>
      <c r="AD15" s="134"/>
      <c r="AE15" s="134"/>
      <c r="AF15" s="134"/>
      <c r="AG15" s="134"/>
      <c r="AH15" s="134">
        <v>1</v>
      </c>
      <c r="AI15" s="192"/>
      <c r="AJ15" s="186"/>
    </row>
    <row r="16" spans="2:36"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c r="AJ16" s="186"/>
    </row>
    <row r="17" spans="2:36" ht="14.25">
      <c r="B17" s="133" t="s">
        <v>1270</v>
      </c>
      <c r="C17" s="134"/>
      <c r="D17" s="134"/>
      <c r="E17" s="134"/>
      <c r="F17" s="134"/>
      <c r="G17" s="134"/>
      <c r="H17" s="134"/>
      <c r="I17" s="134"/>
      <c r="J17" s="134"/>
      <c r="K17" s="134"/>
      <c r="L17" s="134"/>
      <c r="M17" s="134"/>
      <c r="N17" s="134"/>
      <c r="O17" s="135"/>
      <c r="P17" s="134"/>
      <c r="Q17" s="134"/>
      <c r="R17" s="134"/>
      <c r="S17" s="134"/>
      <c r="T17" s="134"/>
      <c r="U17" s="134"/>
      <c r="V17" s="134"/>
      <c r="W17" s="134"/>
      <c r="X17" s="134"/>
      <c r="Y17" s="134"/>
      <c r="Z17" s="134"/>
      <c r="AA17" s="183"/>
      <c r="AB17" s="191"/>
      <c r="AC17" s="134"/>
      <c r="AD17" s="134"/>
      <c r="AE17" s="134"/>
      <c r="AF17" s="134"/>
      <c r="AG17" s="134"/>
      <c r="AH17" s="134"/>
      <c r="AI17" s="192"/>
      <c r="AJ17" s="186"/>
    </row>
    <row r="18" spans="2:36"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c r="AJ18" s="186"/>
    </row>
    <row r="19" spans="2:36" ht="14.25">
      <c r="B19" s="133" t="s">
        <v>1271</v>
      </c>
      <c r="C19" s="134"/>
      <c r="D19" s="134"/>
      <c r="E19" s="134"/>
      <c r="F19" s="134"/>
      <c r="G19" s="134"/>
      <c r="H19" s="134"/>
      <c r="I19" s="134"/>
      <c r="J19" s="134"/>
      <c r="K19" s="134"/>
      <c r="L19" s="134"/>
      <c r="M19" s="134"/>
      <c r="N19" s="134"/>
      <c r="O19" s="135"/>
      <c r="P19" s="134"/>
      <c r="Q19" s="134"/>
      <c r="R19" s="134"/>
      <c r="S19" s="134"/>
      <c r="T19" s="134"/>
      <c r="U19" s="134"/>
      <c r="V19" s="134"/>
      <c r="W19" s="134"/>
      <c r="X19" s="134"/>
      <c r="Y19" s="134"/>
      <c r="Z19" s="134"/>
      <c r="AA19" s="183"/>
      <c r="AB19" s="191"/>
      <c r="AC19" s="134"/>
      <c r="AD19" s="134"/>
      <c r="AE19" s="134"/>
      <c r="AF19" s="134"/>
      <c r="AG19" s="134"/>
      <c r="AH19" s="134"/>
      <c r="AI19" s="192"/>
      <c r="AJ19" s="186"/>
    </row>
    <row r="20" spans="2:36"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c r="AJ20" s="186"/>
    </row>
    <row r="21" spans="2:36" ht="14.25">
      <c r="B21" s="133" t="s">
        <v>1272</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c r="AJ21" s="186"/>
    </row>
    <row r="22" spans="2:36"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c r="AJ22" s="186"/>
    </row>
    <row r="23" spans="2:36" ht="14.25">
      <c r="B23" s="133" t="s">
        <v>1273</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c r="AJ23" s="186"/>
    </row>
    <row r="24" spans="2:36"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c r="AJ24" s="186"/>
    </row>
    <row r="25" spans="2:36" ht="14.25">
      <c r="B25" s="133" t="s">
        <v>1274</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c r="AJ25" s="186"/>
    </row>
    <row r="26" spans="2:36"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c r="AJ26" s="186"/>
    </row>
    <row r="27" spans="2:36" ht="14.25">
      <c r="B27" s="133" t="s">
        <v>36</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c r="AJ27" s="186"/>
    </row>
    <row r="28" spans="2:36"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c r="AJ28" s="186"/>
    </row>
    <row r="29" spans="2:36" ht="15" thickBot="1">
      <c r="B29" s="137" t="s">
        <v>37</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c r="AJ29" s="187"/>
    </row>
    <row r="30" spans="2:36" ht="14.25">
      <c r="B30" s="301"/>
      <c r="C30" s="302"/>
      <c r="D30" s="302"/>
      <c r="E30" s="302"/>
      <c r="F30" s="302"/>
      <c r="G30" s="302"/>
      <c r="H30" s="302"/>
      <c r="I30" s="302"/>
      <c r="J30" s="302"/>
      <c r="K30" s="302"/>
      <c r="L30" s="302"/>
      <c r="M30" s="302"/>
      <c r="N30" s="302"/>
      <c r="O30" s="303"/>
      <c r="P30" s="302"/>
      <c r="Q30" s="302"/>
      <c r="R30" s="302"/>
      <c r="S30" s="302"/>
      <c r="T30" s="302"/>
      <c r="U30" s="302"/>
      <c r="V30" s="302"/>
      <c r="W30" s="302"/>
      <c r="X30" s="302"/>
      <c r="Y30" s="302"/>
      <c r="Z30" s="302"/>
      <c r="AA30" s="303"/>
      <c r="AB30" s="302"/>
      <c r="AC30" s="302"/>
      <c r="AD30" s="302"/>
      <c r="AE30" s="302"/>
      <c r="AF30" s="302"/>
      <c r="AG30" s="302"/>
      <c r="AH30" s="302"/>
      <c r="AI30" s="302"/>
      <c r="AJ30" s="301"/>
    </row>
    <row r="31" ht="19.5" thickBot="1">
      <c r="B31" s="166" t="s">
        <v>439</v>
      </c>
    </row>
    <row r="32" spans="2:36" ht="24" thickBot="1">
      <c r="B32" s="6"/>
      <c r="C32" s="318" t="s">
        <v>644</v>
      </c>
      <c r="D32" s="319"/>
      <c r="E32" s="319"/>
      <c r="F32" s="319"/>
      <c r="G32" s="319"/>
      <c r="H32" s="319"/>
      <c r="I32" s="319"/>
      <c r="J32" s="319"/>
      <c r="K32" s="319"/>
      <c r="L32" s="319"/>
      <c r="M32" s="319"/>
      <c r="N32" s="320"/>
      <c r="O32" s="117"/>
      <c r="P32" s="321" t="s">
        <v>645</v>
      </c>
      <c r="Q32" s="322"/>
      <c r="R32" s="322"/>
      <c r="S32" s="322"/>
      <c r="T32" s="322"/>
      <c r="U32" s="322"/>
      <c r="V32" s="322"/>
      <c r="W32" s="322"/>
      <c r="X32" s="322"/>
      <c r="Y32" s="322"/>
      <c r="Z32" s="323"/>
      <c r="AA32" s="117"/>
      <c r="AB32" s="321" t="s">
        <v>646</v>
      </c>
      <c r="AC32" s="322"/>
      <c r="AD32" s="322"/>
      <c r="AE32" s="322"/>
      <c r="AF32" s="322"/>
      <c r="AG32" s="322"/>
      <c r="AH32" s="322"/>
      <c r="AI32" s="323"/>
      <c r="AJ32" s="181"/>
    </row>
    <row r="33" spans="2:39" s="62" customFormat="1" ht="196.5" customHeight="1" thickBot="1">
      <c r="B33" s="113">
        <v>2008</v>
      </c>
      <c r="C33" s="114" t="s">
        <v>642</v>
      </c>
      <c r="D33" s="114" t="s">
        <v>627</v>
      </c>
      <c r="E33" s="114" t="s">
        <v>628</v>
      </c>
      <c r="F33" s="114" t="s">
        <v>629</v>
      </c>
      <c r="G33" s="114" t="s">
        <v>336</v>
      </c>
      <c r="H33" s="114" t="s">
        <v>630</v>
      </c>
      <c r="I33" s="114" t="s">
        <v>605</v>
      </c>
      <c r="J33" s="114" t="s">
        <v>631</v>
      </c>
      <c r="K33" s="114" t="s">
        <v>632</v>
      </c>
      <c r="L33" s="114" t="s">
        <v>643</v>
      </c>
      <c r="M33" s="114" t="s">
        <v>348</v>
      </c>
      <c r="N33" s="114" t="s">
        <v>255</v>
      </c>
      <c r="O33" s="115"/>
      <c r="P33" s="114" t="s">
        <v>642</v>
      </c>
      <c r="Q33" s="114" t="s">
        <v>627</v>
      </c>
      <c r="R33" s="114" t="s">
        <v>628</v>
      </c>
      <c r="S33" s="114" t="s">
        <v>629</v>
      </c>
      <c r="T33" s="114" t="s">
        <v>336</v>
      </c>
      <c r="U33" s="114" t="s">
        <v>630</v>
      </c>
      <c r="V33" s="114" t="s">
        <v>605</v>
      </c>
      <c r="W33" s="114" t="s">
        <v>631</v>
      </c>
      <c r="X33" s="114" t="s">
        <v>632</v>
      </c>
      <c r="Y33" s="114" t="s">
        <v>643</v>
      </c>
      <c r="Z33" s="173" t="s">
        <v>348</v>
      </c>
      <c r="AA33" s="115"/>
      <c r="AB33" s="114" t="s">
        <v>333</v>
      </c>
      <c r="AC33" s="114" t="s">
        <v>334</v>
      </c>
      <c r="AD33" s="114" t="s">
        <v>337</v>
      </c>
      <c r="AE33" s="114" t="s">
        <v>349</v>
      </c>
      <c r="AF33" s="114" t="s">
        <v>339</v>
      </c>
      <c r="AG33" s="114" t="s">
        <v>340</v>
      </c>
      <c r="AH33" s="114" t="s">
        <v>341</v>
      </c>
      <c r="AI33" s="116" t="s">
        <v>348</v>
      </c>
      <c r="AJ33" s="116"/>
      <c r="AK33" s="112"/>
      <c r="AL33" s="112"/>
      <c r="AM33" s="112"/>
    </row>
    <row r="34" spans="2:36" ht="14.25">
      <c r="B34" s="130" t="s">
        <v>1264</v>
      </c>
      <c r="C34" s="131"/>
      <c r="D34" s="131"/>
      <c r="E34" s="131"/>
      <c r="F34" s="131"/>
      <c r="G34" s="131"/>
      <c r="H34" s="131"/>
      <c r="I34" s="131"/>
      <c r="J34" s="131"/>
      <c r="K34" s="131">
        <v>1</v>
      </c>
      <c r="L34" s="131">
        <v>1</v>
      </c>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1266</v>
      </c>
      <c r="C36" s="134"/>
      <c r="D36" s="134"/>
      <c r="E36" s="134"/>
      <c r="F36" s="134"/>
      <c r="G36" s="134"/>
      <c r="H36" s="134"/>
      <c r="I36" s="134"/>
      <c r="J36" s="134"/>
      <c r="K36" s="134">
        <v>1</v>
      </c>
      <c r="L36" s="134">
        <v>2</v>
      </c>
      <c r="M36" s="134"/>
      <c r="N36" s="134"/>
      <c r="O36" s="135"/>
      <c r="P36" s="134"/>
      <c r="Q36" s="134"/>
      <c r="R36" s="134"/>
      <c r="S36" s="134">
        <v>1</v>
      </c>
      <c r="T36" s="134"/>
      <c r="U36" s="134"/>
      <c r="V36" s="134"/>
      <c r="W36" s="134"/>
      <c r="X36" s="134"/>
      <c r="Y36" s="134">
        <v>2</v>
      </c>
      <c r="Z36" s="134"/>
      <c r="AA36" s="183"/>
      <c r="AB36" s="191"/>
      <c r="AC36" s="134"/>
      <c r="AD36" s="134"/>
      <c r="AE36" s="134"/>
      <c r="AF36" s="134"/>
      <c r="AG36" s="134">
        <v>3</v>
      </c>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1267</v>
      </c>
      <c r="C38" s="134">
        <v>2</v>
      </c>
      <c r="D38" s="134"/>
      <c r="E38" s="134"/>
      <c r="F38" s="134"/>
      <c r="G38" s="134"/>
      <c r="H38" s="134"/>
      <c r="I38" s="134"/>
      <c r="J38" s="134"/>
      <c r="K38" s="134">
        <v>8</v>
      </c>
      <c r="L38" s="134">
        <v>3</v>
      </c>
      <c r="M38" s="134"/>
      <c r="N38" s="134"/>
      <c r="O38" s="135"/>
      <c r="P38" s="134"/>
      <c r="Q38" s="134"/>
      <c r="R38" s="134"/>
      <c r="S38" s="134"/>
      <c r="T38" s="134"/>
      <c r="U38" s="134"/>
      <c r="V38" s="134"/>
      <c r="W38" s="134"/>
      <c r="X38" s="134"/>
      <c r="Y38" s="134"/>
      <c r="Z38" s="134">
        <v>1</v>
      </c>
      <c r="AA38" s="183"/>
      <c r="AB38" s="191"/>
      <c r="AC38" s="134"/>
      <c r="AD38" s="134"/>
      <c r="AE38" s="134"/>
      <c r="AF38" s="134"/>
      <c r="AG38" s="134"/>
      <c r="AH38" s="134"/>
      <c r="AI38" s="192">
        <v>1</v>
      </c>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1268</v>
      </c>
      <c r="C40" s="134"/>
      <c r="D40" s="134"/>
      <c r="E40" s="134"/>
      <c r="F40" s="134">
        <v>1</v>
      </c>
      <c r="G40" s="134"/>
      <c r="H40" s="134">
        <v>2</v>
      </c>
      <c r="I40" s="134"/>
      <c r="J40" s="134"/>
      <c r="K40" s="134">
        <v>3</v>
      </c>
      <c r="L40" s="134">
        <v>1</v>
      </c>
      <c r="M40" s="134"/>
      <c r="N40" s="134"/>
      <c r="O40" s="135"/>
      <c r="P40" s="134"/>
      <c r="Q40" s="134"/>
      <c r="R40" s="134"/>
      <c r="S40" s="134"/>
      <c r="T40" s="134"/>
      <c r="U40" s="134">
        <v>1</v>
      </c>
      <c r="V40" s="134"/>
      <c r="W40" s="134"/>
      <c r="X40" s="134">
        <v>1</v>
      </c>
      <c r="Y40" s="134"/>
      <c r="Z40" s="134"/>
      <c r="AA40" s="183"/>
      <c r="AB40" s="191"/>
      <c r="AC40" s="134"/>
      <c r="AD40" s="134">
        <v>2</v>
      </c>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1269</v>
      </c>
      <c r="C42" s="134"/>
      <c r="D42" s="134"/>
      <c r="E42" s="134"/>
      <c r="F42" s="134"/>
      <c r="G42" s="134"/>
      <c r="H42" s="134"/>
      <c r="I42" s="134"/>
      <c r="J42" s="134"/>
      <c r="K42" s="134">
        <v>1</v>
      </c>
      <c r="L42" s="134">
        <v>1</v>
      </c>
      <c r="M42" s="134"/>
      <c r="N42" s="134"/>
      <c r="O42" s="135"/>
      <c r="P42" s="134"/>
      <c r="Q42" s="134"/>
      <c r="R42" s="134"/>
      <c r="S42" s="134"/>
      <c r="T42" s="134"/>
      <c r="U42" s="134"/>
      <c r="V42" s="134"/>
      <c r="W42" s="134"/>
      <c r="X42" s="134">
        <v>1</v>
      </c>
      <c r="Y42" s="134"/>
      <c r="Z42" s="134"/>
      <c r="AA42" s="183"/>
      <c r="AB42" s="191"/>
      <c r="AC42" s="134"/>
      <c r="AD42" s="134"/>
      <c r="AE42" s="134"/>
      <c r="AF42" s="134"/>
      <c r="AG42" s="134">
        <v>1</v>
      </c>
      <c r="AH42" s="134"/>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1270</v>
      </c>
      <c r="C44" s="134"/>
      <c r="D44" s="134">
        <v>2</v>
      </c>
      <c r="E44" s="134"/>
      <c r="F44" s="134">
        <v>1</v>
      </c>
      <c r="G44" s="134">
        <v>1</v>
      </c>
      <c r="H44" s="134"/>
      <c r="I44" s="134"/>
      <c r="J44" s="134"/>
      <c r="K44" s="134">
        <v>1</v>
      </c>
      <c r="L44" s="134"/>
      <c r="M44" s="134"/>
      <c r="N44" s="134"/>
      <c r="O44" s="135"/>
      <c r="P44" s="134"/>
      <c r="Q44" s="134"/>
      <c r="R44" s="134"/>
      <c r="S44" s="134"/>
      <c r="T44" s="134"/>
      <c r="U44" s="134"/>
      <c r="V44" s="134"/>
      <c r="W44" s="134"/>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1271</v>
      </c>
      <c r="C46" s="134"/>
      <c r="D46" s="134"/>
      <c r="E46" s="134">
        <v>1</v>
      </c>
      <c r="F46" s="134"/>
      <c r="G46" s="134"/>
      <c r="H46" s="134"/>
      <c r="I46" s="134"/>
      <c r="J46" s="134"/>
      <c r="K46" s="134"/>
      <c r="L46" s="134"/>
      <c r="M46" s="134"/>
      <c r="N46" s="134"/>
      <c r="O46" s="135"/>
      <c r="P46" s="134"/>
      <c r="Q46" s="134"/>
      <c r="R46" s="134">
        <v>1</v>
      </c>
      <c r="S46" s="134">
        <v>1</v>
      </c>
      <c r="T46" s="134"/>
      <c r="U46" s="134"/>
      <c r="V46" s="134"/>
      <c r="W46" s="134"/>
      <c r="X46" s="134"/>
      <c r="Y46" s="134"/>
      <c r="Z46" s="134"/>
      <c r="AA46" s="183"/>
      <c r="AB46" s="191"/>
      <c r="AC46" s="134"/>
      <c r="AD46" s="134"/>
      <c r="AE46" s="134"/>
      <c r="AF46" s="134"/>
      <c r="AG46" s="134"/>
      <c r="AH46" s="134">
        <v>2</v>
      </c>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1272</v>
      </c>
      <c r="C48" s="134">
        <v>2</v>
      </c>
      <c r="D48" s="134"/>
      <c r="E48" s="134"/>
      <c r="F48" s="134"/>
      <c r="G48" s="134"/>
      <c r="H48" s="134"/>
      <c r="I48" s="134"/>
      <c r="J48" s="134"/>
      <c r="K48" s="134"/>
      <c r="L48" s="134">
        <v>2</v>
      </c>
      <c r="M48" s="134"/>
      <c r="N48" s="134"/>
      <c r="O48" s="135"/>
      <c r="P48" s="134">
        <v>1</v>
      </c>
      <c r="Q48" s="134"/>
      <c r="R48" s="134"/>
      <c r="S48" s="134"/>
      <c r="T48" s="134">
        <v>1</v>
      </c>
      <c r="U48" s="134"/>
      <c r="V48" s="134"/>
      <c r="W48" s="134"/>
      <c r="X48" s="134"/>
      <c r="Y48" s="134">
        <v>1</v>
      </c>
      <c r="Z48" s="134"/>
      <c r="AA48" s="183"/>
      <c r="AB48" s="191">
        <v>1</v>
      </c>
      <c r="AC48" s="134"/>
      <c r="AD48" s="134"/>
      <c r="AE48" s="134"/>
      <c r="AF48" s="134"/>
      <c r="AG48" s="134">
        <v>1</v>
      </c>
      <c r="AH48" s="134">
        <v>1</v>
      </c>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1273</v>
      </c>
      <c r="C50" s="134"/>
      <c r="D50" s="134"/>
      <c r="E50" s="134"/>
      <c r="F50" s="134"/>
      <c r="G50" s="134"/>
      <c r="H50" s="134"/>
      <c r="I50" s="134"/>
      <c r="J50" s="134">
        <v>1</v>
      </c>
      <c r="K50" s="134"/>
      <c r="L50" s="134"/>
      <c r="M50" s="134"/>
      <c r="N50" s="134"/>
      <c r="O50" s="135"/>
      <c r="P50" s="134"/>
      <c r="Q50" s="134"/>
      <c r="R50" s="134"/>
      <c r="S50" s="134"/>
      <c r="T50" s="134"/>
      <c r="U50" s="134"/>
      <c r="V50" s="134"/>
      <c r="W50" s="134"/>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1274</v>
      </c>
      <c r="C52" s="134"/>
      <c r="D52" s="134"/>
      <c r="E52" s="134"/>
      <c r="F52" s="134"/>
      <c r="G52" s="134"/>
      <c r="H52" s="134"/>
      <c r="I52" s="134"/>
      <c r="J52" s="134"/>
      <c r="K52" s="134"/>
      <c r="L52" s="134">
        <v>1</v>
      </c>
      <c r="M52" s="134"/>
      <c r="N52" s="134"/>
      <c r="O52" s="135"/>
      <c r="P52" s="134">
        <v>2</v>
      </c>
      <c r="Q52" s="134"/>
      <c r="R52" s="134"/>
      <c r="S52" s="134"/>
      <c r="T52" s="134"/>
      <c r="U52" s="134"/>
      <c r="V52" s="134"/>
      <c r="W52" s="134">
        <v>1</v>
      </c>
      <c r="X52" s="134"/>
      <c r="Y52" s="134"/>
      <c r="Z52" s="134">
        <v>2</v>
      </c>
      <c r="AA52" s="183"/>
      <c r="AB52" s="191"/>
      <c r="AC52" s="134"/>
      <c r="AD52" s="134"/>
      <c r="AE52" s="134"/>
      <c r="AF52" s="134"/>
      <c r="AG52" s="134"/>
      <c r="AH52" s="134">
        <v>3</v>
      </c>
      <c r="AI52" s="192">
        <v>2</v>
      </c>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36</v>
      </c>
      <c r="C54" s="134"/>
      <c r="D54" s="134"/>
      <c r="E54" s="134"/>
      <c r="F54" s="134"/>
      <c r="G54" s="134">
        <v>1</v>
      </c>
      <c r="H54" s="134"/>
      <c r="I54" s="134"/>
      <c r="J54" s="134"/>
      <c r="K54" s="134">
        <v>1</v>
      </c>
      <c r="L54" s="134"/>
      <c r="M54" s="134"/>
      <c r="N54" s="134">
        <v>1</v>
      </c>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37</v>
      </c>
      <c r="C56" s="138"/>
      <c r="D56" s="138"/>
      <c r="E56" s="138"/>
      <c r="F56" s="138"/>
      <c r="G56" s="138">
        <v>1</v>
      </c>
      <c r="H56" s="138"/>
      <c r="I56" s="138"/>
      <c r="J56" s="138"/>
      <c r="K56" s="138"/>
      <c r="L56" s="138">
        <v>1</v>
      </c>
      <c r="M56" s="138"/>
      <c r="N56" s="138"/>
      <c r="O56" s="139"/>
      <c r="P56" s="138"/>
      <c r="Q56" s="138"/>
      <c r="R56" s="138"/>
      <c r="S56" s="138"/>
      <c r="T56" s="138">
        <v>1</v>
      </c>
      <c r="U56" s="138"/>
      <c r="V56" s="138"/>
      <c r="W56" s="138"/>
      <c r="X56" s="138"/>
      <c r="Y56" s="138"/>
      <c r="Z56" s="138"/>
      <c r="AA56" s="276"/>
      <c r="AB56" s="193"/>
      <c r="AC56" s="138"/>
      <c r="AD56" s="138"/>
      <c r="AE56" s="138"/>
      <c r="AF56" s="138"/>
      <c r="AG56" s="138"/>
      <c r="AH56" s="138">
        <v>1</v>
      </c>
      <c r="AI56" s="194"/>
      <c r="AJ56" s="187"/>
    </row>
    <row r="57" spans="15:35" ht="12.75">
      <c r="O57" s="275"/>
      <c r="P57" s="52"/>
      <c r="Q57" s="52"/>
      <c r="R57" s="52"/>
      <c r="S57" s="52"/>
      <c r="T57" s="52"/>
      <c r="U57" s="52"/>
      <c r="V57" s="52"/>
      <c r="W57" s="52"/>
      <c r="X57" s="52"/>
      <c r="Y57" s="52"/>
      <c r="Z57" s="52"/>
      <c r="AA57" s="277"/>
      <c r="AB57" s="52"/>
      <c r="AC57" s="52"/>
      <c r="AD57" s="52"/>
      <c r="AE57" s="52"/>
      <c r="AF57" s="52"/>
      <c r="AG57" s="52"/>
      <c r="AH57" s="52"/>
      <c r="AI57" s="52"/>
    </row>
    <row r="58" spans="2:27" ht="18.75">
      <c r="B58" s="166" t="s">
        <v>439</v>
      </c>
      <c r="O58" s="275"/>
      <c r="AA58" s="275"/>
    </row>
    <row r="59" spans="2:28" ht="9.75" customHeight="1" thickBot="1">
      <c r="B59" s="6"/>
      <c r="N59" s="63"/>
      <c r="O59" s="278"/>
      <c r="P59" s="76"/>
      <c r="Z59" s="76"/>
      <c r="AA59" s="278"/>
      <c r="AB59" s="76"/>
    </row>
    <row r="60" spans="2:36" ht="24" thickBot="1">
      <c r="B60" s="6"/>
      <c r="C60" s="321" t="s">
        <v>644</v>
      </c>
      <c r="D60" s="322"/>
      <c r="E60" s="322"/>
      <c r="F60" s="322"/>
      <c r="G60" s="322"/>
      <c r="H60" s="322"/>
      <c r="I60" s="322"/>
      <c r="J60" s="322"/>
      <c r="K60" s="322"/>
      <c r="L60" s="322"/>
      <c r="M60" s="322"/>
      <c r="N60" s="323"/>
      <c r="O60" s="117"/>
      <c r="P60" s="324" t="s">
        <v>645</v>
      </c>
      <c r="Q60" s="322"/>
      <c r="R60" s="322"/>
      <c r="S60" s="322"/>
      <c r="T60" s="322"/>
      <c r="U60" s="322"/>
      <c r="V60" s="322"/>
      <c r="W60" s="322"/>
      <c r="X60" s="322"/>
      <c r="Y60" s="322"/>
      <c r="Z60" s="323"/>
      <c r="AA60" s="117"/>
      <c r="AB60" s="321" t="s">
        <v>646</v>
      </c>
      <c r="AC60" s="322"/>
      <c r="AD60" s="322"/>
      <c r="AE60" s="322"/>
      <c r="AF60" s="322"/>
      <c r="AG60" s="322"/>
      <c r="AH60" s="322"/>
      <c r="AI60" s="323"/>
      <c r="AJ60" s="181"/>
    </row>
    <row r="61" spans="2:39" s="62" customFormat="1" ht="196.5" customHeight="1" thickBot="1">
      <c r="B61" s="113">
        <v>2007</v>
      </c>
      <c r="C61" s="114" t="s">
        <v>642</v>
      </c>
      <c r="D61" s="114" t="s">
        <v>627</v>
      </c>
      <c r="E61" s="114" t="s">
        <v>628</v>
      </c>
      <c r="F61" s="114" t="s">
        <v>629</v>
      </c>
      <c r="G61" s="114" t="s">
        <v>336</v>
      </c>
      <c r="H61" s="114" t="s">
        <v>630</v>
      </c>
      <c r="I61" s="114" t="s">
        <v>605</v>
      </c>
      <c r="J61" s="114" t="s">
        <v>631</v>
      </c>
      <c r="K61" s="114" t="s">
        <v>632</v>
      </c>
      <c r="L61" s="114" t="s">
        <v>643</v>
      </c>
      <c r="M61" s="114" t="s">
        <v>348</v>
      </c>
      <c r="N61" s="114" t="s">
        <v>255</v>
      </c>
      <c r="O61" s="115"/>
      <c r="P61" s="114" t="s">
        <v>642</v>
      </c>
      <c r="Q61" s="114" t="s">
        <v>627</v>
      </c>
      <c r="R61" s="114" t="s">
        <v>628</v>
      </c>
      <c r="S61" s="114" t="s">
        <v>629</v>
      </c>
      <c r="T61" s="114" t="s">
        <v>336</v>
      </c>
      <c r="U61" s="114" t="s">
        <v>630</v>
      </c>
      <c r="V61" s="114" t="s">
        <v>605</v>
      </c>
      <c r="W61" s="114" t="s">
        <v>631</v>
      </c>
      <c r="X61" s="114" t="s">
        <v>632</v>
      </c>
      <c r="Y61" s="114" t="s">
        <v>643</v>
      </c>
      <c r="Z61" s="173" t="s">
        <v>348</v>
      </c>
      <c r="AA61" s="115"/>
      <c r="AB61" s="114" t="s">
        <v>333</v>
      </c>
      <c r="AC61" s="114" t="s">
        <v>334</v>
      </c>
      <c r="AD61" s="114" t="s">
        <v>337</v>
      </c>
      <c r="AE61" s="114" t="s">
        <v>349</v>
      </c>
      <c r="AF61" s="114" t="s">
        <v>339</v>
      </c>
      <c r="AG61" s="114" t="s">
        <v>340</v>
      </c>
      <c r="AH61" s="114" t="s">
        <v>341</v>
      </c>
      <c r="AI61" s="116" t="s">
        <v>348</v>
      </c>
      <c r="AJ61" s="116"/>
      <c r="AK61" s="112"/>
      <c r="AL61" s="112"/>
      <c r="AM61" s="112"/>
    </row>
    <row r="62" spans="2:36" ht="14.25">
      <c r="B62" s="130" t="s">
        <v>1264</v>
      </c>
      <c r="C62" s="131"/>
      <c r="D62" s="131"/>
      <c r="E62" s="131">
        <v>2</v>
      </c>
      <c r="F62" s="131"/>
      <c r="G62" s="131">
        <v>1</v>
      </c>
      <c r="H62" s="131"/>
      <c r="I62" s="131"/>
      <c r="J62" s="131"/>
      <c r="K62" s="131">
        <v>5</v>
      </c>
      <c r="L62" s="131"/>
      <c r="M62" s="131"/>
      <c r="N62" s="131"/>
      <c r="O62" s="132"/>
      <c r="P62" s="131">
        <v>3</v>
      </c>
      <c r="Q62" s="131"/>
      <c r="R62" s="131"/>
      <c r="S62" s="131"/>
      <c r="T62" s="131">
        <v>1</v>
      </c>
      <c r="U62" s="131">
        <v>2</v>
      </c>
      <c r="V62" s="131"/>
      <c r="W62" s="131">
        <v>1</v>
      </c>
      <c r="X62" s="131"/>
      <c r="Y62" s="131"/>
      <c r="Z62" s="131"/>
      <c r="AA62" s="182"/>
      <c r="AB62" s="188">
        <v>2</v>
      </c>
      <c r="AC62" s="189"/>
      <c r="AD62" s="189">
        <v>1</v>
      </c>
      <c r="AE62" s="189">
        <v>1</v>
      </c>
      <c r="AF62" s="189"/>
      <c r="AG62" s="189"/>
      <c r="AH62" s="189">
        <v>3</v>
      </c>
      <c r="AI62" s="190"/>
      <c r="AJ62" s="185"/>
    </row>
    <row r="63" spans="2:36" ht="14.25">
      <c r="B63" s="133"/>
      <c r="C63" s="134"/>
      <c r="D63" s="134"/>
      <c r="E63" s="134"/>
      <c r="F63" s="134"/>
      <c r="G63" s="134"/>
      <c r="H63" s="134"/>
      <c r="I63" s="134"/>
      <c r="J63" s="134"/>
      <c r="K63" s="134"/>
      <c r="L63" s="134"/>
      <c r="M63" s="134"/>
      <c r="N63" s="134"/>
      <c r="O63" s="135"/>
      <c r="P63" s="134"/>
      <c r="Q63" s="134"/>
      <c r="R63" s="134"/>
      <c r="S63" s="134"/>
      <c r="T63" s="134"/>
      <c r="U63" s="134"/>
      <c r="V63" s="134"/>
      <c r="W63" s="134"/>
      <c r="X63" s="134"/>
      <c r="Y63" s="134"/>
      <c r="Z63" s="134"/>
      <c r="AA63" s="183"/>
      <c r="AB63" s="191"/>
      <c r="AC63" s="134"/>
      <c r="AD63" s="134"/>
      <c r="AE63" s="134"/>
      <c r="AF63" s="134"/>
      <c r="AG63" s="134"/>
      <c r="AH63" s="134"/>
      <c r="AI63" s="192"/>
      <c r="AJ63" s="186"/>
    </row>
    <row r="64" spans="2:36" ht="14.25">
      <c r="B64" s="133" t="s">
        <v>1266</v>
      </c>
      <c r="C64" s="134"/>
      <c r="D64" s="134">
        <v>1</v>
      </c>
      <c r="E64" s="134"/>
      <c r="F64" s="134"/>
      <c r="G64" s="134"/>
      <c r="H64" s="134"/>
      <c r="I64" s="134">
        <v>1</v>
      </c>
      <c r="J64" s="134">
        <v>1</v>
      </c>
      <c r="K64" s="134">
        <v>1</v>
      </c>
      <c r="L64" s="134"/>
      <c r="M64" s="134"/>
      <c r="N64" s="134"/>
      <c r="O64" s="135"/>
      <c r="P64" s="134">
        <v>1</v>
      </c>
      <c r="Q64" s="134">
        <v>1</v>
      </c>
      <c r="R64" s="134"/>
      <c r="S64" s="134"/>
      <c r="T64" s="134"/>
      <c r="U64" s="134"/>
      <c r="V64" s="134"/>
      <c r="W64" s="134"/>
      <c r="X64" s="134">
        <v>1</v>
      </c>
      <c r="Y64" s="134"/>
      <c r="Z64" s="134"/>
      <c r="AA64" s="183"/>
      <c r="AB64" s="191">
        <v>1</v>
      </c>
      <c r="AC64" s="134">
        <v>1</v>
      </c>
      <c r="AD64" s="134">
        <v>1</v>
      </c>
      <c r="AE64" s="134"/>
      <c r="AF64" s="134"/>
      <c r="AG64" s="134"/>
      <c r="AH64" s="134"/>
      <c r="AI64" s="192"/>
      <c r="AJ64" s="186"/>
    </row>
    <row r="65" spans="2:36" ht="14.25">
      <c r="B65" s="133"/>
      <c r="C65" s="134"/>
      <c r="D65" s="134"/>
      <c r="E65" s="134"/>
      <c r="F65" s="134"/>
      <c r="G65" s="134"/>
      <c r="H65" s="134"/>
      <c r="I65" s="134"/>
      <c r="J65" s="134"/>
      <c r="K65" s="134"/>
      <c r="L65" s="134"/>
      <c r="M65" s="134"/>
      <c r="N65" s="134"/>
      <c r="O65" s="135"/>
      <c r="P65" s="134"/>
      <c r="Q65" s="134"/>
      <c r="R65" s="134"/>
      <c r="S65" s="134"/>
      <c r="T65" s="134"/>
      <c r="U65" s="134"/>
      <c r="V65" s="134"/>
      <c r="W65" s="134"/>
      <c r="X65" s="134"/>
      <c r="Y65" s="134"/>
      <c r="Z65" s="134"/>
      <c r="AA65" s="183"/>
      <c r="AB65" s="191"/>
      <c r="AC65" s="134"/>
      <c r="AD65" s="134"/>
      <c r="AE65" s="134"/>
      <c r="AF65" s="134"/>
      <c r="AG65" s="134"/>
      <c r="AH65" s="134"/>
      <c r="AI65" s="192"/>
      <c r="AJ65" s="186"/>
    </row>
    <row r="66" spans="2:36" ht="14.25">
      <c r="B66" s="133" t="s">
        <v>1267</v>
      </c>
      <c r="C66" s="134"/>
      <c r="D66" s="134"/>
      <c r="E66" s="134"/>
      <c r="F66" s="134">
        <v>2</v>
      </c>
      <c r="G66" s="134"/>
      <c r="H66" s="134"/>
      <c r="I66" s="134"/>
      <c r="J66" s="134"/>
      <c r="K66" s="134"/>
      <c r="L66" s="134">
        <v>1</v>
      </c>
      <c r="M66" s="134"/>
      <c r="N66" s="134"/>
      <c r="O66" s="135"/>
      <c r="P66" s="134">
        <v>1</v>
      </c>
      <c r="Q66" s="134">
        <v>1</v>
      </c>
      <c r="R66" s="134"/>
      <c r="S66" s="134">
        <v>1</v>
      </c>
      <c r="T66" s="134"/>
      <c r="U66" s="134"/>
      <c r="V66" s="134"/>
      <c r="W66" s="134"/>
      <c r="X66" s="134">
        <v>1</v>
      </c>
      <c r="Y66" s="134"/>
      <c r="Z66" s="134"/>
      <c r="AA66" s="183"/>
      <c r="AB66" s="191"/>
      <c r="AC66" s="134"/>
      <c r="AD66" s="134">
        <v>1</v>
      </c>
      <c r="AE66" s="134"/>
      <c r="AF66" s="134"/>
      <c r="AG66" s="134"/>
      <c r="AH66" s="134">
        <v>3</v>
      </c>
      <c r="AI66" s="192"/>
      <c r="AJ66" s="186"/>
    </row>
    <row r="67" spans="2:36" ht="14.25">
      <c r="B67" s="133"/>
      <c r="C67" s="134"/>
      <c r="D67" s="134"/>
      <c r="E67" s="134"/>
      <c r="F67" s="134"/>
      <c r="G67" s="134"/>
      <c r="H67" s="134"/>
      <c r="I67" s="134"/>
      <c r="J67" s="134"/>
      <c r="K67" s="134"/>
      <c r="L67" s="134"/>
      <c r="M67" s="134"/>
      <c r="N67" s="134"/>
      <c r="O67" s="135"/>
      <c r="P67" s="134"/>
      <c r="Q67" s="134"/>
      <c r="R67" s="134"/>
      <c r="S67" s="134"/>
      <c r="T67" s="134"/>
      <c r="U67" s="134"/>
      <c r="V67" s="134"/>
      <c r="W67" s="134"/>
      <c r="X67" s="134"/>
      <c r="Y67" s="134"/>
      <c r="Z67" s="134"/>
      <c r="AA67" s="183"/>
      <c r="AB67" s="191"/>
      <c r="AC67" s="134"/>
      <c r="AD67" s="134"/>
      <c r="AE67" s="134"/>
      <c r="AF67" s="134"/>
      <c r="AG67" s="134"/>
      <c r="AH67" s="134"/>
      <c r="AI67" s="192"/>
      <c r="AJ67" s="186"/>
    </row>
    <row r="68" spans="2:36" ht="14.25">
      <c r="B68" s="133" t="s">
        <v>1268</v>
      </c>
      <c r="C68" s="134"/>
      <c r="D68" s="134"/>
      <c r="E68" s="134"/>
      <c r="F68" s="134"/>
      <c r="G68" s="134">
        <v>1</v>
      </c>
      <c r="H68" s="134"/>
      <c r="I68" s="134"/>
      <c r="J68" s="134"/>
      <c r="K68" s="134"/>
      <c r="L68" s="134"/>
      <c r="M68" s="134"/>
      <c r="N68" s="134"/>
      <c r="O68" s="135"/>
      <c r="P68" s="134"/>
      <c r="Q68" s="134"/>
      <c r="R68" s="134"/>
      <c r="S68" s="134"/>
      <c r="T68" s="134">
        <v>1</v>
      </c>
      <c r="U68" s="134"/>
      <c r="V68" s="134"/>
      <c r="W68" s="134"/>
      <c r="X68" s="134"/>
      <c r="Y68" s="134"/>
      <c r="Z68" s="134"/>
      <c r="AA68" s="183"/>
      <c r="AB68" s="191"/>
      <c r="AC68" s="134"/>
      <c r="AD68" s="134"/>
      <c r="AE68" s="134"/>
      <c r="AF68" s="134"/>
      <c r="AG68" s="134"/>
      <c r="AH68" s="134">
        <v>1</v>
      </c>
      <c r="AI68" s="192"/>
      <c r="AJ68" s="186"/>
    </row>
    <row r="69" spans="2:36" ht="14.25">
      <c r="B69" s="133"/>
      <c r="C69" s="134"/>
      <c r="D69" s="134"/>
      <c r="E69" s="134"/>
      <c r="F69" s="134"/>
      <c r="G69" s="134"/>
      <c r="H69" s="134"/>
      <c r="I69" s="134"/>
      <c r="J69" s="134"/>
      <c r="K69" s="134"/>
      <c r="L69" s="134"/>
      <c r="M69" s="134"/>
      <c r="N69" s="134"/>
      <c r="O69" s="135"/>
      <c r="P69" s="134"/>
      <c r="Q69" s="134"/>
      <c r="R69" s="134"/>
      <c r="S69" s="134"/>
      <c r="T69" s="134"/>
      <c r="U69" s="134"/>
      <c r="V69" s="134"/>
      <c r="W69" s="134"/>
      <c r="X69" s="134"/>
      <c r="Y69" s="134"/>
      <c r="Z69" s="134"/>
      <c r="AA69" s="183"/>
      <c r="AB69" s="191"/>
      <c r="AC69" s="134"/>
      <c r="AD69" s="134"/>
      <c r="AE69" s="134"/>
      <c r="AF69" s="134"/>
      <c r="AG69" s="134"/>
      <c r="AH69" s="134"/>
      <c r="AI69" s="192"/>
      <c r="AJ69" s="186"/>
    </row>
    <row r="70" spans="2:36" ht="14.25">
      <c r="B70" s="133" t="s">
        <v>1269</v>
      </c>
      <c r="C70" s="134"/>
      <c r="D70" s="134"/>
      <c r="E70" s="134"/>
      <c r="F70" s="134"/>
      <c r="G70" s="134"/>
      <c r="H70" s="134"/>
      <c r="I70" s="134"/>
      <c r="J70" s="134"/>
      <c r="K70" s="134"/>
      <c r="L70" s="134"/>
      <c r="M70" s="134"/>
      <c r="N70" s="134"/>
      <c r="O70" s="135"/>
      <c r="P70" s="134"/>
      <c r="Q70" s="134"/>
      <c r="R70" s="134"/>
      <c r="S70" s="134">
        <v>1</v>
      </c>
      <c r="T70" s="134"/>
      <c r="U70" s="134"/>
      <c r="V70" s="134"/>
      <c r="W70" s="134"/>
      <c r="X70" s="134"/>
      <c r="Y70" s="134"/>
      <c r="Z70" s="134"/>
      <c r="AA70" s="183"/>
      <c r="AB70" s="191"/>
      <c r="AC70" s="134"/>
      <c r="AD70" s="134"/>
      <c r="AE70" s="134"/>
      <c r="AF70" s="134"/>
      <c r="AG70" s="134"/>
      <c r="AH70" s="134">
        <v>1</v>
      </c>
      <c r="AI70" s="192"/>
      <c r="AJ70" s="186"/>
    </row>
    <row r="71" spans="2:36" ht="14.25">
      <c r="B71" s="133"/>
      <c r="C71" s="134"/>
      <c r="D71" s="134"/>
      <c r="E71" s="134"/>
      <c r="F71" s="134"/>
      <c r="G71" s="134"/>
      <c r="H71" s="134"/>
      <c r="I71" s="134"/>
      <c r="J71" s="134"/>
      <c r="K71" s="134"/>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t="s">
        <v>1270</v>
      </c>
      <c r="C72" s="134"/>
      <c r="D72" s="134"/>
      <c r="E72" s="134"/>
      <c r="F72" s="134">
        <v>1</v>
      </c>
      <c r="G72" s="134"/>
      <c r="H72" s="134"/>
      <c r="I72" s="134"/>
      <c r="J72" s="134">
        <v>1</v>
      </c>
      <c r="K72" s="134"/>
      <c r="L72" s="134"/>
      <c r="M72" s="134"/>
      <c r="N72" s="134"/>
      <c r="O72" s="135"/>
      <c r="P72" s="134">
        <v>1</v>
      </c>
      <c r="Q72" s="134"/>
      <c r="R72" s="134"/>
      <c r="S72" s="134"/>
      <c r="T72" s="134"/>
      <c r="U72" s="134">
        <v>1</v>
      </c>
      <c r="V72" s="134"/>
      <c r="W72" s="134"/>
      <c r="X72" s="134"/>
      <c r="Y72" s="134"/>
      <c r="Z72" s="134"/>
      <c r="AA72" s="183"/>
      <c r="AB72" s="191">
        <v>1</v>
      </c>
      <c r="AC72" s="134"/>
      <c r="AD72" s="134">
        <v>1</v>
      </c>
      <c r="AE72" s="134"/>
      <c r="AF72" s="134"/>
      <c r="AG72" s="134"/>
      <c r="AH72" s="134"/>
      <c r="AI72" s="192"/>
      <c r="AJ72" s="186"/>
    </row>
    <row r="73" spans="2:36" ht="14.25">
      <c r="B73" s="133"/>
      <c r="C73" s="134"/>
      <c r="D73" s="134"/>
      <c r="E73" s="134"/>
      <c r="F73" s="134"/>
      <c r="G73" s="134"/>
      <c r="H73" s="134"/>
      <c r="I73" s="134"/>
      <c r="J73" s="134"/>
      <c r="K73" s="134"/>
      <c r="L73" s="134"/>
      <c r="M73" s="134"/>
      <c r="N73" s="134"/>
      <c r="O73" s="135"/>
      <c r="P73" s="134"/>
      <c r="Q73" s="134"/>
      <c r="R73" s="134"/>
      <c r="S73" s="134"/>
      <c r="T73" s="134"/>
      <c r="U73" s="134"/>
      <c r="V73" s="134"/>
      <c r="W73" s="134"/>
      <c r="X73" s="134"/>
      <c r="Y73" s="134"/>
      <c r="Z73" s="134"/>
      <c r="AA73" s="183"/>
      <c r="AB73" s="191"/>
      <c r="AC73" s="134"/>
      <c r="AD73" s="134"/>
      <c r="AE73" s="134"/>
      <c r="AF73" s="134"/>
      <c r="AG73" s="134"/>
      <c r="AH73" s="134"/>
      <c r="AI73" s="192"/>
      <c r="AJ73" s="186"/>
    </row>
    <row r="74" spans="2:36" ht="14.25">
      <c r="B74" s="133" t="s">
        <v>1271</v>
      </c>
      <c r="C74" s="134"/>
      <c r="D74" s="134"/>
      <c r="E74" s="134"/>
      <c r="F74" s="134">
        <v>1</v>
      </c>
      <c r="G74" s="134">
        <v>1</v>
      </c>
      <c r="H74" s="134"/>
      <c r="I74" s="134"/>
      <c r="J74" s="134"/>
      <c r="K74" s="134">
        <v>2</v>
      </c>
      <c r="L74" s="134"/>
      <c r="M74" s="134"/>
      <c r="N74" s="134"/>
      <c r="O74" s="135"/>
      <c r="P74" s="134">
        <v>1</v>
      </c>
      <c r="Q74" s="134"/>
      <c r="R74" s="134"/>
      <c r="S74" s="134"/>
      <c r="T74" s="134"/>
      <c r="U74" s="134"/>
      <c r="V74" s="134"/>
      <c r="W74" s="134"/>
      <c r="X74" s="134"/>
      <c r="Y74" s="134"/>
      <c r="Z74" s="134"/>
      <c r="AA74" s="183"/>
      <c r="AB74" s="191"/>
      <c r="AC74" s="134"/>
      <c r="AD74" s="134"/>
      <c r="AE74" s="134"/>
      <c r="AF74" s="134"/>
      <c r="AG74" s="134"/>
      <c r="AH74" s="134">
        <v>1</v>
      </c>
      <c r="AI74" s="192"/>
      <c r="AJ74" s="186"/>
    </row>
    <row r="75" spans="2:36" ht="14.25">
      <c r="B75" s="133"/>
      <c r="C75" s="134"/>
      <c r="D75" s="134"/>
      <c r="E75" s="134"/>
      <c r="F75" s="134"/>
      <c r="G75" s="134"/>
      <c r="H75" s="134"/>
      <c r="I75" s="134"/>
      <c r="J75" s="134"/>
      <c r="K75" s="134"/>
      <c r="L75" s="134"/>
      <c r="M75" s="134"/>
      <c r="N75" s="134"/>
      <c r="O75" s="135"/>
      <c r="P75" s="134"/>
      <c r="Q75" s="134"/>
      <c r="R75" s="134"/>
      <c r="S75" s="134"/>
      <c r="T75" s="134"/>
      <c r="U75" s="134"/>
      <c r="V75" s="134"/>
      <c r="W75" s="134"/>
      <c r="X75" s="134"/>
      <c r="Y75" s="134"/>
      <c r="Z75" s="134"/>
      <c r="AA75" s="183"/>
      <c r="AB75" s="191"/>
      <c r="AC75" s="134"/>
      <c r="AD75" s="134"/>
      <c r="AE75" s="134"/>
      <c r="AF75" s="134"/>
      <c r="AG75" s="134"/>
      <c r="AH75" s="134"/>
      <c r="AI75" s="192"/>
      <c r="AJ75" s="186"/>
    </row>
    <row r="76" spans="2:36" ht="14.25">
      <c r="B76" s="133" t="s">
        <v>1272</v>
      </c>
      <c r="C76" s="134"/>
      <c r="D76" s="134"/>
      <c r="E76" s="134"/>
      <c r="F76" s="134"/>
      <c r="G76" s="134"/>
      <c r="H76" s="134"/>
      <c r="I76" s="134"/>
      <c r="J76" s="134"/>
      <c r="K76" s="134">
        <v>1</v>
      </c>
      <c r="L76" s="134"/>
      <c r="M76" s="134"/>
      <c r="N76" s="134"/>
      <c r="O76" s="135"/>
      <c r="P76" s="134"/>
      <c r="Q76" s="134">
        <v>1</v>
      </c>
      <c r="R76" s="134"/>
      <c r="S76" s="134"/>
      <c r="T76" s="134"/>
      <c r="U76" s="134"/>
      <c r="V76" s="134"/>
      <c r="W76" s="134">
        <v>1</v>
      </c>
      <c r="X76" s="134">
        <v>1</v>
      </c>
      <c r="Y76" s="134"/>
      <c r="Z76" s="134">
        <v>1</v>
      </c>
      <c r="AA76" s="183"/>
      <c r="AB76" s="191"/>
      <c r="AC76" s="134"/>
      <c r="AD76" s="134"/>
      <c r="AE76" s="134"/>
      <c r="AF76" s="134">
        <v>1</v>
      </c>
      <c r="AG76" s="134">
        <v>1</v>
      </c>
      <c r="AH76" s="134">
        <v>1</v>
      </c>
      <c r="AI76" s="136">
        <v>1</v>
      </c>
      <c r="AJ76" s="186"/>
    </row>
    <row r="77" spans="2:36" ht="14.25">
      <c r="B77" s="133"/>
      <c r="C77" s="134"/>
      <c r="D77" s="134"/>
      <c r="E77" s="134"/>
      <c r="F77" s="134"/>
      <c r="G77" s="134"/>
      <c r="H77" s="134"/>
      <c r="I77" s="134"/>
      <c r="J77" s="134"/>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t="s">
        <v>1273</v>
      </c>
      <c r="C78" s="134"/>
      <c r="D78" s="134"/>
      <c r="E78" s="134"/>
      <c r="F78" s="134"/>
      <c r="G78" s="134"/>
      <c r="H78" s="134"/>
      <c r="I78" s="134"/>
      <c r="J78" s="134"/>
      <c r="K78" s="134"/>
      <c r="L78" s="134">
        <v>1</v>
      </c>
      <c r="M78" s="134"/>
      <c r="N78" s="134"/>
      <c r="O78" s="135"/>
      <c r="P78" s="134"/>
      <c r="Q78" s="134"/>
      <c r="R78" s="134"/>
      <c r="S78" s="134"/>
      <c r="T78" s="134"/>
      <c r="U78" s="134"/>
      <c r="V78" s="134"/>
      <c r="W78" s="134"/>
      <c r="X78" s="134">
        <v>1</v>
      </c>
      <c r="Y78" s="134"/>
      <c r="Z78" s="134"/>
      <c r="AA78" s="183"/>
      <c r="AB78" s="191"/>
      <c r="AC78" s="134"/>
      <c r="AD78" s="134"/>
      <c r="AE78" s="134"/>
      <c r="AF78" s="134"/>
      <c r="AG78" s="134"/>
      <c r="AH78" s="134">
        <v>1</v>
      </c>
      <c r="AI78" s="192"/>
      <c r="AJ78" s="186"/>
    </row>
    <row r="79" spans="2:36" ht="14.25">
      <c r="B79" s="133"/>
      <c r="C79" s="134"/>
      <c r="D79" s="134"/>
      <c r="E79" s="134"/>
      <c r="F79" s="134"/>
      <c r="G79" s="134"/>
      <c r="H79" s="134"/>
      <c r="I79" s="134"/>
      <c r="J79" s="134"/>
      <c r="K79" s="134"/>
      <c r="L79" s="134"/>
      <c r="M79" s="134"/>
      <c r="N79" s="134"/>
      <c r="O79" s="135"/>
      <c r="P79" s="134"/>
      <c r="Q79" s="134"/>
      <c r="R79" s="134"/>
      <c r="S79" s="134"/>
      <c r="T79" s="134"/>
      <c r="U79" s="134"/>
      <c r="V79" s="134"/>
      <c r="W79" s="134"/>
      <c r="X79" s="134"/>
      <c r="Y79" s="134"/>
      <c r="Z79" s="134"/>
      <c r="AA79" s="183"/>
      <c r="AB79" s="191"/>
      <c r="AC79" s="134"/>
      <c r="AD79" s="134"/>
      <c r="AE79" s="134"/>
      <c r="AF79" s="134"/>
      <c r="AG79" s="134"/>
      <c r="AH79" s="134"/>
      <c r="AI79" s="192"/>
      <c r="AJ79" s="186"/>
    </row>
    <row r="80" spans="2:36" ht="14.25">
      <c r="B80" s="133" t="s">
        <v>1274</v>
      </c>
      <c r="C80" s="134"/>
      <c r="D80" s="134"/>
      <c r="E80" s="134"/>
      <c r="F80" s="134">
        <v>2</v>
      </c>
      <c r="G80" s="134"/>
      <c r="H80" s="134"/>
      <c r="I80" s="134"/>
      <c r="J80" s="134"/>
      <c r="K80" s="134">
        <v>2</v>
      </c>
      <c r="L80" s="134">
        <v>1</v>
      </c>
      <c r="M80" s="134"/>
      <c r="N80" s="134"/>
      <c r="O80" s="135"/>
      <c r="P80" s="134">
        <v>1</v>
      </c>
      <c r="Q80" s="134"/>
      <c r="R80" s="134"/>
      <c r="S80" s="134"/>
      <c r="T80" s="134"/>
      <c r="U80" s="134">
        <v>1</v>
      </c>
      <c r="V80" s="134"/>
      <c r="W80" s="134"/>
      <c r="X80" s="134"/>
      <c r="Y80" s="134">
        <v>1</v>
      </c>
      <c r="Z80" s="134"/>
      <c r="AA80" s="183"/>
      <c r="AB80" s="191"/>
      <c r="AC80" s="134"/>
      <c r="AD80" s="134">
        <v>1</v>
      </c>
      <c r="AE80" s="134"/>
      <c r="AF80" s="134">
        <v>1</v>
      </c>
      <c r="AG80" s="134"/>
      <c r="AH80" s="134">
        <v>1</v>
      </c>
      <c r="AI80" s="192"/>
      <c r="AJ80" s="186"/>
    </row>
    <row r="81" spans="2:36" ht="14.25">
      <c r="B81" s="133"/>
      <c r="C81" s="134"/>
      <c r="D81" s="134"/>
      <c r="E81" s="134"/>
      <c r="F81" s="134"/>
      <c r="G81" s="134"/>
      <c r="H81" s="134"/>
      <c r="I81" s="134"/>
      <c r="J81" s="134"/>
      <c r="K81" s="134"/>
      <c r="L81" s="134"/>
      <c r="M81" s="134"/>
      <c r="N81" s="134"/>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t="s">
        <v>36</v>
      </c>
      <c r="C82" s="134"/>
      <c r="D82" s="134"/>
      <c r="E82" s="134"/>
      <c r="F82" s="134"/>
      <c r="G82" s="134">
        <v>1</v>
      </c>
      <c r="H82" s="134"/>
      <c r="I82" s="134">
        <v>1</v>
      </c>
      <c r="J82" s="134">
        <v>2</v>
      </c>
      <c r="K82" s="134">
        <v>1</v>
      </c>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4.25">
      <c r="B83" s="133"/>
      <c r="C83" s="134"/>
      <c r="D83" s="134"/>
      <c r="E83" s="134"/>
      <c r="F83" s="134"/>
      <c r="G83" s="134"/>
      <c r="H83" s="134"/>
      <c r="I83" s="134"/>
      <c r="J83" s="134"/>
      <c r="K83" s="134"/>
      <c r="L83" s="134"/>
      <c r="M83" s="134"/>
      <c r="N83" s="134"/>
      <c r="O83" s="135"/>
      <c r="P83" s="134"/>
      <c r="Q83" s="134"/>
      <c r="R83" s="134"/>
      <c r="S83" s="134"/>
      <c r="T83" s="134"/>
      <c r="U83" s="134"/>
      <c r="V83" s="134"/>
      <c r="W83" s="134"/>
      <c r="X83" s="134"/>
      <c r="Y83" s="134"/>
      <c r="Z83" s="134"/>
      <c r="AA83" s="183"/>
      <c r="AB83" s="191"/>
      <c r="AC83" s="134"/>
      <c r="AD83" s="134"/>
      <c r="AE83" s="134"/>
      <c r="AF83" s="134"/>
      <c r="AG83" s="134"/>
      <c r="AH83" s="134"/>
      <c r="AI83" s="192"/>
      <c r="AJ83" s="186"/>
    </row>
    <row r="84" spans="2:36" ht="15" thickBot="1">
      <c r="B84" s="137" t="s">
        <v>37</v>
      </c>
      <c r="C84" s="138"/>
      <c r="D84" s="138"/>
      <c r="E84" s="138"/>
      <c r="F84" s="138"/>
      <c r="G84" s="138"/>
      <c r="H84" s="138"/>
      <c r="I84" s="138"/>
      <c r="J84" s="138"/>
      <c r="K84" s="138"/>
      <c r="L84" s="138"/>
      <c r="M84" s="138"/>
      <c r="N84" s="138"/>
      <c r="O84" s="139"/>
      <c r="P84" s="138"/>
      <c r="Q84" s="138"/>
      <c r="R84" s="138"/>
      <c r="S84" s="138"/>
      <c r="T84" s="138"/>
      <c r="U84" s="138"/>
      <c r="V84" s="138"/>
      <c r="W84" s="138"/>
      <c r="X84" s="138"/>
      <c r="Y84" s="138"/>
      <c r="Z84" s="138"/>
      <c r="AA84" s="184"/>
      <c r="AB84" s="193"/>
      <c r="AC84" s="138"/>
      <c r="AD84" s="138"/>
      <c r="AE84" s="138"/>
      <c r="AF84" s="138"/>
      <c r="AG84" s="138"/>
      <c r="AH84" s="138"/>
      <c r="AI84" s="194"/>
      <c r="AJ84" s="187"/>
    </row>
    <row r="85" spans="15:35" ht="12.75">
      <c r="O85" s="275"/>
      <c r="P85" s="52"/>
      <c r="Q85" s="52"/>
      <c r="R85" s="52"/>
      <c r="S85" s="52"/>
      <c r="T85" s="52"/>
      <c r="U85" s="52"/>
      <c r="V85" s="52"/>
      <c r="W85" s="52"/>
      <c r="X85" s="52"/>
      <c r="Y85" s="52"/>
      <c r="Z85" s="52"/>
      <c r="AA85" s="275"/>
      <c r="AB85" s="52"/>
      <c r="AC85" s="52"/>
      <c r="AD85" s="52"/>
      <c r="AE85" s="52"/>
      <c r="AF85" s="52"/>
      <c r="AG85" s="52"/>
      <c r="AH85" s="52"/>
      <c r="AI85" s="52"/>
    </row>
    <row r="86" spans="2:27" ht="24" customHeight="1">
      <c r="B86" s="166" t="s">
        <v>439</v>
      </c>
      <c r="C86" s="63"/>
      <c r="D86" s="63"/>
      <c r="E86" s="63"/>
      <c r="F86" s="63"/>
      <c r="G86" s="63"/>
      <c r="H86" s="63"/>
      <c r="I86" s="63"/>
      <c r="J86" s="63"/>
      <c r="K86" s="63"/>
      <c r="L86" s="63"/>
      <c r="M86" s="63"/>
      <c r="N86" s="63"/>
      <c r="O86" s="277"/>
      <c r="AA86" s="277"/>
    </row>
    <row r="87" spans="2:28" ht="9.75" customHeight="1" thickBot="1">
      <c r="B87" s="6"/>
      <c r="C87" s="63"/>
      <c r="D87" s="63"/>
      <c r="E87" s="63"/>
      <c r="F87" s="63"/>
      <c r="G87" s="63"/>
      <c r="H87" s="63"/>
      <c r="I87" s="63"/>
      <c r="J87" s="63"/>
      <c r="K87" s="63"/>
      <c r="L87" s="63"/>
      <c r="M87" s="63"/>
      <c r="N87" s="63"/>
      <c r="O87" s="278"/>
      <c r="P87" s="76"/>
      <c r="Z87" s="76"/>
      <c r="AA87" s="278"/>
      <c r="AB87" s="76"/>
    </row>
    <row r="88" spans="3:36" ht="23.25" customHeight="1" thickBot="1">
      <c r="C88" s="321" t="s">
        <v>644</v>
      </c>
      <c r="D88" s="322"/>
      <c r="E88" s="322"/>
      <c r="F88" s="322"/>
      <c r="G88" s="322"/>
      <c r="H88" s="322"/>
      <c r="I88" s="322"/>
      <c r="J88" s="322"/>
      <c r="K88" s="322"/>
      <c r="L88" s="322"/>
      <c r="M88" s="322"/>
      <c r="N88" s="323"/>
      <c r="O88" s="117"/>
      <c r="P88" s="324" t="s">
        <v>645</v>
      </c>
      <c r="Q88" s="322"/>
      <c r="R88" s="322"/>
      <c r="S88" s="322"/>
      <c r="T88" s="322"/>
      <c r="U88" s="322"/>
      <c r="V88" s="322"/>
      <c r="W88" s="322"/>
      <c r="X88" s="322"/>
      <c r="Y88" s="322"/>
      <c r="Z88" s="323"/>
      <c r="AA88" s="117"/>
      <c r="AB88" s="321" t="s">
        <v>646</v>
      </c>
      <c r="AC88" s="322"/>
      <c r="AD88" s="322"/>
      <c r="AE88" s="322"/>
      <c r="AF88" s="322"/>
      <c r="AG88" s="322"/>
      <c r="AH88" s="322"/>
      <c r="AI88" s="323"/>
      <c r="AJ88" s="181"/>
    </row>
    <row r="89" spans="2:38" s="62" customFormat="1" ht="191.25" thickBot="1">
      <c r="B89" s="113">
        <v>2006</v>
      </c>
      <c r="C89" s="114" t="s">
        <v>642</v>
      </c>
      <c r="D89" s="114" t="s">
        <v>627</v>
      </c>
      <c r="E89" s="114" t="s">
        <v>628</v>
      </c>
      <c r="F89" s="114" t="s">
        <v>629</v>
      </c>
      <c r="G89" s="114" t="s">
        <v>336</v>
      </c>
      <c r="H89" s="114" t="s">
        <v>630</v>
      </c>
      <c r="I89" s="114" t="s">
        <v>605</v>
      </c>
      <c r="J89" s="114" t="s">
        <v>631</v>
      </c>
      <c r="K89" s="114" t="s">
        <v>632</v>
      </c>
      <c r="L89" s="114" t="s">
        <v>643</v>
      </c>
      <c r="M89" s="114" t="s">
        <v>348</v>
      </c>
      <c r="N89" s="114" t="s">
        <v>255</v>
      </c>
      <c r="O89" s="115"/>
      <c r="P89" s="114" t="s">
        <v>642</v>
      </c>
      <c r="Q89" s="114" t="s">
        <v>627</v>
      </c>
      <c r="R89" s="114" t="s">
        <v>628</v>
      </c>
      <c r="S89" s="114" t="s">
        <v>629</v>
      </c>
      <c r="T89" s="114" t="s">
        <v>336</v>
      </c>
      <c r="U89" s="114" t="s">
        <v>630</v>
      </c>
      <c r="V89" s="114" t="s">
        <v>605</v>
      </c>
      <c r="W89" s="114" t="s">
        <v>631</v>
      </c>
      <c r="X89" s="114" t="s">
        <v>632</v>
      </c>
      <c r="Y89" s="114" t="s">
        <v>643</v>
      </c>
      <c r="Z89" s="114" t="s">
        <v>348</v>
      </c>
      <c r="AA89" s="115"/>
      <c r="AB89" s="114" t="s">
        <v>333</v>
      </c>
      <c r="AC89" s="114" t="s">
        <v>334</v>
      </c>
      <c r="AD89" s="114" t="s">
        <v>337</v>
      </c>
      <c r="AE89" s="114" t="s">
        <v>349</v>
      </c>
      <c r="AF89" s="114" t="s">
        <v>339</v>
      </c>
      <c r="AG89" s="114" t="s">
        <v>340</v>
      </c>
      <c r="AH89" s="114" t="s">
        <v>341</v>
      </c>
      <c r="AI89" s="116" t="s">
        <v>348</v>
      </c>
      <c r="AJ89" s="116"/>
      <c r="AK89" s="112"/>
      <c r="AL89" s="112"/>
    </row>
    <row r="90" spans="2:36" ht="14.25">
      <c r="B90" s="130" t="s">
        <v>1271</v>
      </c>
      <c r="C90" s="131"/>
      <c r="D90" s="131"/>
      <c r="E90" s="131"/>
      <c r="F90" s="131"/>
      <c r="G90" s="131"/>
      <c r="H90" s="131"/>
      <c r="I90" s="131"/>
      <c r="J90" s="131"/>
      <c r="K90" s="131"/>
      <c r="L90" s="131"/>
      <c r="M90" s="131"/>
      <c r="N90" s="131"/>
      <c r="O90" s="132"/>
      <c r="P90" s="131">
        <v>1</v>
      </c>
      <c r="Q90" s="131"/>
      <c r="R90" s="131"/>
      <c r="S90" s="131"/>
      <c r="T90" s="131"/>
      <c r="U90" s="131"/>
      <c r="V90" s="131"/>
      <c r="W90" s="131"/>
      <c r="X90" s="131"/>
      <c r="Y90" s="131"/>
      <c r="Z90" s="131"/>
      <c r="AA90" s="182"/>
      <c r="AB90" s="188">
        <v>1</v>
      </c>
      <c r="AC90" s="189"/>
      <c r="AD90" s="189"/>
      <c r="AE90" s="189"/>
      <c r="AF90" s="189"/>
      <c r="AG90" s="189"/>
      <c r="AH90" s="189"/>
      <c r="AI90" s="190"/>
      <c r="AJ90" s="185"/>
    </row>
    <row r="91" spans="2:36" ht="14.25">
      <c r="B91" s="133"/>
      <c r="C91" s="134"/>
      <c r="D91" s="134"/>
      <c r="E91" s="134"/>
      <c r="F91" s="134"/>
      <c r="G91" s="134"/>
      <c r="H91" s="134"/>
      <c r="I91" s="134"/>
      <c r="J91" s="134"/>
      <c r="K91" s="134"/>
      <c r="L91" s="134"/>
      <c r="M91" s="134"/>
      <c r="N91" s="134"/>
      <c r="O91" s="135"/>
      <c r="P91" s="134"/>
      <c r="Q91" s="134"/>
      <c r="R91" s="134"/>
      <c r="S91" s="134"/>
      <c r="T91" s="134"/>
      <c r="U91" s="134"/>
      <c r="V91" s="134"/>
      <c r="W91" s="134"/>
      <c r="X91" s="134"/>
      <c r="Y91" s="134"/>
      <c r="Z91" s="134"/>
      <c r="AA91" s="183"/>
      <c r="AB91" s="191"/>
      <c r="AC91" s="134"/>
      <c r="AD91" s="134"/>
      <c r="AE91" s="134"/>
      <c r="AF91" s="134"/>
      <c r="AG91" s="134"/>
      <c r="AH91" s="134"/>
      <c r="AI91" s="192"/>
      <c r="AJ91" s="186"/>
    </row>
    <row r="92" spans="2:36" ht="14.25">
      <c r="B92" s="133" t="s">
        <v>1272</v>
      </c>
      <c r="C92" s="134"/>
      <c r="D92" s="134"/>
      <c r="E92" s="134"/>
      <c r="F92" s="134"/>
      <c r="G92" s="134"/>
      <c r="H92" s="134"/>
      <c r="I92" s="134"/>
      <c r="J92" s="134"/>
      <c r="K92" s="134"/>
      <c r="L92" s="134"/>
      <c r="M92" s="134"/>
      <c r="N92" s="134"/>
      <c r="O92" s="135"/>
      <c r="P92" s="134"/>
      <c r="Q92" s="134">
        <v>2</v>
      </c>
      <c r="R92" s="134"/>
      <c r="S92" s="134"/>
      <c r="T92" s="134"/>
      <c r="U92" s="134"/>
      <c r="V92" s="134"/>
      <c r="W92" s="134"/>
      <c r="X92" s="134"/>
      <c r="Y92" s="134"/>
      <c r="Z92" s="134"/>
      <c r="AA92" s="183"/>
      <c r="AB92" s="191"/>
      <c r="AC92" s="134">
        <v>2</v>
      </c>
      <c r="AD92" s="134"/>
      <c r="AE92" s="134"/>
      <c r="AF92" s="134"/>
      <c r="AG92" s="134"/>
      <c r="AH92" s="134"/>
      <c r="AI92" s="192"/>
      <c r="AJ92" s="186"/>
    </row>
    <row r="93" spans="2:36" ht="14.25">
      <c r="B93" s="133"/>
      <c r="C93" s="134"/>
      <c r="D93" s="134"/>
      <c r="E93" s="134"/>
      <c r="F93" s="134"/>
      <c r="G93" s="134"/>
      <c r="H93" s="134"/>
      <c r="I93" s="134"/>
      <c r="J93" s="134"/>
      <c r="K93" s="134"/>
      <c r="L93" s="134"/>
      <c r="M93" s="134"/>
      <c r="N93" s="134"/>
      <c r="O93" s="135"/>
      <c r="P93" s="134"/>
      <c r="Q93" s="134"/>
      <c r="R93" s="134"/>
      <c r="S93" s="134"/>
      <c r="T93" s="134"/>
      <c r="U93" s="134"/>
      <c r="V93" s="134"/>
      <c r="W93" s="134"/>
      <c r="X93" s="134"/>
      <c r="Y93" s="134"/>
      <c r="Z93" s="134"/>
      <c r="AA93" s="183"/>
      <c r="AB93" s="191"/>
      <c r="AC93" s="134"/>
      <c r="AD93" s="134"/>
      <c r="AE93" s="134"/>
      <c r="AF93" s="134"/>
      <c r="AG93" s="134"/>
      <c r="AH93" s="134"/>
      <c r="AI93" s="192"/>
      <c r="AJ93" s="186"/>
    </row>
    <row r="94" spans="2:36" ht="14.25">
      <c r="B94" s="133" t="s">
        <v>1273</v>
      </c>
      <c r="C94" s="134"/>
      <c r="D94" s="134"/>
      <c r="E94" s="134"/>
      <c r="F94" s="134"/>
      <c r="G94" s="134"/>
      <c r="H94" s="134"/>
      <c r="I94" s="134"/>
      <c r="J94" s="134"/>
      <c r="K94" s="134">
        <v>1</v>
      </c>
      <c r="L94" s="134"/>
      <c r="M94" s="134"/>
      <c r="N94" s="134"/>
      <c r="O94" s="135"/>
      <c r="P94" s="134">
        <v>4</v>
      </c>
      <c r="Q94" s="134">
        <v>4</v>
      </c>
      <c r="R94" s="134"/>
      <c r="S94" s="134"/>
      <c r="T94" s="134"/>
      <c r="U94" s="134">
        <v>1</v>
      </c>
      <c r="V94" s="134"/>
      <c r="W94" s="134"/>
      <c r="X94" s="134"/>
      <c r="Y94" s="134"/>
      <c r="Z94" s="134"/>
      <c r="AA94" s="183"/>
      <c r="AB94" s="191">
        <v>1</v>
      </c>
      <c r="AC94" s="134">
        <v>2</v>
      </c>
      <c r="AD94" s="134"/>
      <c r="AE94" s="134">
        <v>1</v>
      </c>
      <c r="AF94" s="134"/>
      <c r="AG94" s="134">
        <v>1</v>
      </c>
      <c r="AH94" s="134">
        <v>4</v>
      </c>
      <c r="AI94" s="192"/>
      <c r="AJ94" s="186"/>
    </row>
    <row r="95" spans="2:36" ht="14.25">
      <c r="B95" s="133"/>
      <c r="C95" s="134"/>
      <c r="D95" s="134"/>
      <c r="E95" s="134"/>
      <c r="F95" s="134"/>
      <c r="G95" s="134"/>
      <c r="H95" s="134"/>
      <c r="I95" s="134"/>
      <c r="J95" s="134"/>
      <c r="K95" s="134"/>
      <c r="L95" s="134"/>
      <c r="M95" s="134"/>
      <c r="N95" s="134"/>
      <c r="O95" s="135"/>
      <c r="P95" s="134"/>
      <c r="Q95" s="134"/>
      <c r="R95" s="134"/>
      <c r="S95" s="134"/>
      <c r="T95" s="134"/>
      <c r="U95" s="134"/>
      <c r="V95" s="134"/>
      <c r="W95" s="134"/>
      <c r="X95" s="134"/>
      <c r="Y95" s="134"/>
      <c r="Z95" s="134"/>
      <c r="AA95" s="183"/>
      <c r="AB95" s="191"/>
      <c r="AC95" s="134"/>
      <c r="AD95" s="134"/>
      <c r="AE95" s="134"/>
      <c r="AF95" s="134"/>
      <c r="AG95" s="134"/>
      <c r="AH95" s="134"/>
      <c r="AI95" s="192"/>
      <c r="AJ95" s="186"/>
    </row>
    <row r="96" spans="2:36" ht="14.25">
      <c r="B96" s="133" t="s">
        <v>1274</v>
      </c>
      <c r="C96" s="134"/>
      <c r="D96" s="134"/>
      <c r="E96" s="134">
        <v>1</v>
      </c>
      <c r="F96" s="134"/>
      <c r="G96" s="134"/>
      <c r="H96" s="134"/>
      <c r="I96" s="134"/>
      <c r="J96" s="134"/>
      <c r="K96" s="134">
        <v>2</v>
      </c>
      <c r="L96" s="134"/>
      <c r="M96" s="134"/>
      <c r="N96" s="134"/>
      <c r="O96" s="135"/>
      <c r="P96" s="134">
        <v>1</v>
      </c>
      <c r="Q96" s="134">
        <v>1</v>
      </c>
      <c r="R96" s="134"/>
      <c r="S96" s="134"/>
      <c r="T96" s="134"/>
      <c r="U96" s="134"/>
      <c r="V96" s="134"/>
      <c r="W96" s="134"/>
      <c r="X96" s="134"/>
      <c r="Y96" s="134"/>
      <c r="Z96" s="134"/>
      <c r="AA96" s="183"/>
      <c r="AB96" s="191"/>
      <c r="AC96" s="134">
        <v>1</v>
      </c>
      <c r="AD96" s="134"/>
      <c r="AE96" s="134"/>
      <c r="AF96" s="134"/>
      <c r="AG96" s="134">
        <v>1</v>
      </c>
      <c r="AH96" s="134"/>
      <c r="AI96" s="192"/>
      <c r="AJ96" s="186"/>
    </row>
    <row r="97" spans="2:36" ht="14.25">
      <c r="B97" s="133"/>
      <c r="C97" s="134"/>
      <c r="D97" s="134"/>
      <c r="E97" s="134"/>
      <c r="F97" s="134"/>
      <c r="G97" s="134"/>
      <c r="H97" s="134"/>
      <c r="I97" s="134"/>
      <c r="J97" s="134"/>
      <c r="K97" s="134"/>
      <c r="L97" s="134"/>
      <c r="M97" s="134"/>
      <c r="N97" s="134"/>
      <c r="O97" s="135"/>
      <c r="P97" s="134"/>
      <c r="Q97" s="134"/>
      <c r="R97" s="134"/>
      <c r="S97" s="134"/>
      <c r="T97" s="134"/>
      <c r="U97" s="134"/>
      <c r="V97" s="134"/>
      <c r="W97" s="134"/>
      <c r="X97" s="134"/>
      <c r="Y97" s="134"/>
      <c r="Z97" s="134"/>
      <c r="AA97" s="183"/>
      <c r="AB97" s="191"/>
      <c r="AC97" s="134"/>
      <c r="AD97" s="134"/>
      <c r="AE97" s="134"/>
      <c r="AF97" s="134"/>
      <c r="AG97" s="134"/>
      <c r="AH97" s="134"/>
      <c r="AI97" s="192"/>
      <c r="AJ97" s="186"/>
    </row>
    <row r="98" spans="2:36" ht="14.25">
      <c r="B98" s="133" t="s">
        <v>36</v>
      </c>
      <c r="C98" s="134"/>
      <c r="D98" s="134"/>
      <c r="E98" s="134"/>
      <c r="F98" s="134"/>
      <c r="G98" s="134"/>
      <c r="H98" s="134"/>
      <c r="I98" s="134"/>
      <c r="J98" s="134"/>
      <c r="K98" s="134"/>
      <c r="L98" s="134"/>
      <c r="M98" s="134"/>
      <c r="N98" s="134"/>
      <c r="O98" s="135"/>
      <c r="P98" s="134"/>
      <c r="Q98" s="134">
        <v>1</v>
      </c>
      <c r="R98" s="134"/>
      <c r="S98" s="134"/>
      <c r="T98" s="134"/>
      <c r="U98" s="134"/>
      <c r="V98" s="134"/>
      <c r="W98" s="134"/>
      <c r="X98" s="134"/>
      <c r="Y98" s="134">
        <v>1</v>
      </c>
      <c r="Z98" s="134"/>
      <c r="AA98" s="183"/>
      <c r="AB98" s="191"/>
      <c r="AC98" s="134">
        <v>1</v>
      </c>
      <c r="AD98" s="134"/>
      <c r="AE98" s="134"/>
      <c r="AF98" s="134">
        <v>1</v>
      </c>
      <c r="AG98" s="134"/>
      <c r="AH98" s="134"/>
      <c r="AI98" s="192"/>
      <c r="AJ98" s="186"/>
    </row>
    <row r="99" spans="2:36" ht="14.25">
      <c r="B99" s="133"/>
      <c r="C99" s="134"/>
      <c r="D99" s="134"/>
      <c r="E99" s="134"/>
      <c r="F99" s="134"/>
      <c r="G99" s="134"/>
      <c r="H99" s="134"/>
      <c r="I99" s="134"/>
      <c r="J99" s="134"/>
      <c r="K99" s="134"/>
      <c r="L99" s="134"/>
      <c r="M99" s="134"/>
      <c r="N99" s="134"/>
      <c r="O99" s="135"/>
      <c r="P99" s="134"/>
      <c r="Q99" s="134"/>
      <c r="R99" s="134"/>
      <c r="S99" s="134"/>
      <c r="T99" s="134"/>
      <c r="U99" s="134"/>
      <c r="V99" s="134"/>
      <c r="W99" s="134"/>
      <c r="X99" s="134"/>
      <c r="Y99" s="134"/>
      <c r="Z99" s="134"/>
      <c r="AA99" s="183"/>
      <c r="AB99" s="191"/>
      <c r="AC99" s="134"/>
      <c r="AD99" s="134"/>
      <c r="AE99" s="134"/>
      <c r="AF99" s="134"/>
      <c r="AG99" s="134"/>
      <c r="AH99" s="134"/>
      <c r="AI99" s="192"/>
      <c r="AJ99" s="186"/>
    </row>
    <row r="100" spans="2:36" ht="15" thickBot="1">
      <c r="B100" s="137" t="s">
        <v>37</v>
      </c>
      <c r="C100" s="138"/>
      <c r="D100" s="138"/>
      <c r="E100" s="138">
        <v>1</v>
      </c>
      <c r="F100" s="138"/>
      <c r="G100" s="138">
        <v>1</v>
      </c>
      <c r="H100" s="138"/>
      <c r="I100" s="138"/>
      <c r="J100" s="138">
        <v>1</v>
      </c>
      <c r="K100" s="138"/>
      <c r="L100" s="138"/>
      <c r="M100" s="138"/>
      <c r="N100" s="138"/>
      <c r="O100" s="139"/>
      <c r="P100" s="138">
        <v>1</v>
      </c>
      <c r="Q100" s="138"/>
      <c r="R100" s="138"/>
      <c r="S100" s="138">
        <v>1</v>
      </c>
      <c r="T100" s="138"/>
      <c r="U100" s="138">
        <v>2</v>
      </c>
      <c r="V100" s="138"/>
      <c r="W100" s="138"/>
      <c r="X100" s="138"/>
      <c r="Y100" s="138"/>
      <c r="Z100" s="138"/>
      <c r="AA100" s="184"/>
      <c r="AB100" s="193"/>
      <c r="AC100" s="138"/>
      <c r="AD100" s="138">
        <v>1</v>
      </c>
      <c r="AE100" s="138">
        <v>1</v>
      </c>
      <c r="AF100" s="138">
        <v>1</v>
      </c>
      <c r="AG100" s="138"/>
      <c r="AH100" s="138">
        <v>1</v>
      </c>
      <c r="AI100" s="194"/>
      <c r="AJ100" s="187"/>
    </row>
    <row r="101" spans="2:35" ht="12.75" hidden="1">
      <c r="B101" s="63"/>
      <c r="C101" s="63"/>
      <c r="D101" s="63"/>
      <c r="E101" s="63"/>
      <c r="F101" s="63"/>
      <c r="G101" s="63"/>
      <c r="H101" s="63"/>
      <c r="I101" s="63"/>
      <c r="J101" s="63"/>
      <c r="K101" s="63"/>
      <c r="L101" s="63"/>
      <c r="M101" s="63"/>
      <c r="N101" s="63"/>
      <c r="O101" s="63"/>
      <c r="P101" s="52"/>
      <c r="Q101" s="52"/>
      <c r="R101" s="52"/>
      <c r="S101" s="52"/>
      <c r="T101" s="52"/>
      <c r="U101" s="52"/>
      <c r="V101" s="52"/>
      <c r="W101" s="52"/>
      <c r="X101" s="52"/>
      <c r="Y101" s="52"/>
      <c r="Z101" s="52"/>
      <c r="AA101" s="63"/>
      <c r="AB101" s="52"/>
      <c r="AC101" s="52"/>
      <c r="AD101" s="52"/>
      <c r="AE101" s="52"/>
      <c r="AF101" s="52"/>
      <c r="AG101" s="52"/>
      <c r="AH101" s="52"/>
      <c r="AI101" s="52"/>
    </row>
    <row r="102" spans="2:27" ht="12.75" hidden="1">
      <c r="B102" s="63"/>
      <c r="C102" s="63"/>
      <c r="D102" s="63"/>
      <c r="E102" s="63"/>
      <c r="F102" s="63"/>
      <c r="G102" s="63"/>
      <c r="H102" s="63"/>
      <c r="I102" s="63"/>
      <c r="J102" s="63"/>
      <c r="K102" s="63"/>
      <c r="L102" s="63"/>
      <c r="M102" s="63"/>
      <c r="N102" s="63"/>
      <c r="O102" s="63"/>
      <c r="AA102" s="63"/>
    </row>
    <row r="103" spans="2:27" ht="12.75" hidden="1">
      <c r="B103" s="63"/>
      <c r="C103" s="63"/>
      <c r="D103" s="63"/>
      <c r="E103" s="63"/>
      <c r="F103" s="63"/>
      <c r="G103" s="63"/>
      <c r="H103" s="63"/>
      <c r="I103" s="63"/>
      <c r="J103" s="63"/>
      <c r="K103" s="63"/>
      <c r="L103" s="63"/>
      <c r="M103" s="63"/>
      <c r="N103" s="63"/>
      <c r="O103" s="63"/>
      <c r="AA103" s="63"/>
    </row>
    <row r="104" spans="2:27" ht="12.75" hidden="1">
      <c r="B104" s="63"/>
      <c r="C104" s="63"/>
      <c r="D104" s="63"/>
      <c r="E104" s="63"/>
      <c r="F104" s="63"/>
      <c r="G104" s="63"/>
      <c r="H104" s="63"/>
      <c r="I104" s="63"/>
      <c r="J104" s="63"/>
      <c r="K104" s="63"/>
      <c r="L104" s="63"/>
      <c r="M104" s="63"/>
      <c r="N104" s="63"/>
      <c r="O104" s="63"/>
      <c r="AA104" s="63"/>
    </row>
    <row r="105" spans="3:4" ht="12.75" hidden="1">
      <c r="C105" s="63"/>
      <c r="D105" s="63"/>
    </row>
    <row r="106" spans="3:4" ht="12.75" hidden="1">
      <c r="C106" s="63"/>
      <c r="D106" s="63"/>
    </row>
    <row r="107" spans="3:4" ht="12.75" hidden="1">
      <c r="C107" s="63"/>
      <c r="D107" s="63"/>
    </row>
    <row r="108" spans="3:4" ht="12.75" hidden="1">
      <c r="C108" s="63"/>
      <c r="D108" s="63"/>
    </row>
    <row r="109" spans="3:4" ht="12.75" hidden="1">
      <c r="C109" s="63"/>
      <c r="D109" s="63"/>
    </row>
    <row r="110" spans="3:4" ht="12.75" hidden="1">
      <c r="C110" s="63"/>
      <c r="D110" s="63"/>
    </row>
    <row r="111" spans="3:4" ht="12.75" hidden="1">
      <c r="C111" s="63"/>
      <c r="D111" s="63"/>
    </row>
    <row r="112" spans="3:4" ht="12.75" hidden="1">
      <c r="C112" s="63"/>
      <c r="D112" s="63"/>
    </row>
    <row r="113" spans="3:4" ht="12.75" hidden="1">
      <c r="C113" s="63"/>
      <c r="D113" s="63"/>
    </row>
  </sheetData>
  <sheetProtection/>
  <mergeCells count="12">
    <mergeCell ref="C60:N60"/>
    <mergeCell ref="C88:N88"/>
    <mergeCell ref="AB60:AI60"/>
    <mergeCell ref="AB88:AI88"/>
    <mergeCell ref="P60:Z60"/>
    <mergeCell ref="P88:Z88"/>
    <mergeCell ref="C5:N5"/>
    <mergeCell ref="P5:Z5"/>
    <mergeCell ref="AB5:AI5"/>
    <mergeCell ref="C32:N32"/>
    <mergeCell ref="P32:Z32"/>
    <mergeCell ref="AB32:AI32"/>
  </mergeCells>
  <printOptions/>
  <pageMargins left="0.75" right="0.75" top="1" bottom="1" header="0.5" footer="0.5"/>
  <pageSetup fitToHeight="1" fitToWidth="1" horizontalDpi="600" verticalDpi="600" orientation="portrait" scale="40"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U42"/>
  <sheetViews>
    <sheetView tabSelected="1" zoomScale="75" zoomScaleNormal="75" zoomScalePageLayoutView="0" workbookViewId="0" topLeftCell="A1">
      <selection activeCell="B5" sqref="B5"/>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7" width="18.140625" style="0" bestFit="1" customWidth="1"/>
    <col min="8" max="8" width="16.14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437</v>
      </c>
      <c r="C1" s="279"/>
      <c r="D1" s="279"/>
      <c r="E1" s="279"/>
      <c r="F1" s="279"/>
      <c r="G1" s="279"/>
      <c r="I1" s="129"/>
      <c r="J1" s="309"/>
      <c r="K1" s="309"/>
      <c r="L1" s="310"/>
      <c r="M1" s="4"/>
      <c r="O1" s="4"/>
      <c r="P1" s="118"/>
      <c r="Q1" s="7"/>
      <c r="S1" s="11"/>
    </row>
    <row r="2" spans="2:19" s="3" customFormat="1" ht="18">
      <c r="B2" s="280" t="s">
        <v>129</v>
      </c>
      <c r="C2" s="280"/>
      <c r="D2" s="280"/>
      <c r="E2" s="280"/>
      <c r="F2" s="280"/>
      <c r="G2" s="280"/>
      <c r="J2" s="7"/>
      <c r="K2" s="7"/>
      <c r="L2" s="7"/>
      <c r="M2" s="4"/>
      <c r="O2" s="4"/>
      <c r="P2" s="118"/>
      <c r="Q2" s="8"/>
      <c r="R2" s="4"/>
      <c r="S2" s="11"/>
    </row>
    <row r="3" spans="2:21" s="4" customFormat="1" ht="25.5">
      <c r="B3" s="1" t="s">
        <v>1276</v>
      </c>
      <c r="C3" s="1" t="s">
        <v>1149</v>
      </c>
      <c r="D3" s="1" t="s">
        <v>1150</v>
      </c>
      <c r="E3" s="1" t="s">
        <v>354</v>
      </c>
      <c r="F3" s="1" t="s">
        <v>1153</v>
      </c>
      <c r="G3" s="1" t="s">
        <v>1154</v>
      </c>
      <c r="H3" s="1" t="s">
        <v>1163</v>
      </c>
      <c r="I3" s="1" t="s">
        <v>619</v>
      </c>
      <c r="J3" s="2" t="s">
        <v>618</v>
      </c>
      <c r="K3" s="1" t="s">
        <v>1151</v>
      </c>
      <c r="L3" s="1" t="s">
        <v>1152</v>
      </c>
      <c r="M3" s="1" t="s">
        <v>344</v>
      </c>
      <c r="N3" s="1" t="s">
        <v>634</v>
      </c>
      <c r="O3" s="1" t="s">
        <v>1156</v>
      </c>
      <c r="P3" s="1" t="s">
        <v>345</v>
      </c>
      <c r="Q3" s="1" t="s">
        <v>625</v>
      </c>
      <c r="R3" s="1" t="s">
        <v>1155</v>
      </c>
      <c r="S3" s="1" t="s">
        <v>1257</v>
      </c>
      <c r="T3" s="1" t="s">
        <v>1148</v>
      </c>
      <c r="U3" s="1" t="s">
        <v>355</v>
      </c>
    </row>
    <row r="4" spans="2:21" s="23" customFormat="1" ht="12.75">
      <c r="B4" s="201"/>
      <c r="C4" s="25"/>
      <c r="D4" s="25"/>
      <c r="E4" s="25"/>
      <c r="F4" s="26"/>
      <c r="G4" s="27"/>
      <c r="H4" s="26"/>
      <c r="I4" s="26"/>
      <c r="J4" s="26"/>
      <c r="K4" s="28"/>
      <c r="L4" s="28"/>
      <c r="M4" s="28"/>
      <c r="N4" s="27"/>
      <c r="O4" s="28"/>
      <c r="P4" s="27"/>
      <c r="Q4" s="202"/>
      <c r="R4" s="26"/>
      <c r="S4" s="25"/>
      <c r="T4" s="28"/>
      <c r="U4" s="33"/>
    </row>
    <row r="5" spans="2:21" s="4" customFormat="1" ht="63.75">
      <c r="B5" s="283" t="s">
        <v>1269</v>
      </c>
      <c r="C5" s="284">
        <v>39960</v>
      </c>
      <c r="D5" s="299">
        <v>39961</v>
      </c>
      <c r="E5" s="299" t="s">
        <v>529</v>
      </c>
      <c r="F5" s="299" t="s">
        <v>524</v>
      </c>
      <c r="G5" s="299" t="s">
        <v>55</v>
      </c>
      <c r="H5" s="315">
        <v>225</v>
      </c>
      <c r="I5" s="299" t="s">
        <v>783</v>
      </c>
      <c r="J5" s="299" t="s">
        <v>783</v>
      </c>
      <c r="K5" s="299" t="s">
        <v>526</v>
      </c>
      <c r="L5" s="299" t="s">
        <v>348</v>
      </c>
      <c r="M5" s="299" t="s">
        <v>708</v>
      </c>
      <c r="N5" s="299" t="s">
        <v>1288</v>
      </c>
      <c r="O5" s="299" t="s">
        <v>1159</v>
      </c>
      <c r="P5" s="299" t="s">
        <v>1314</v>
      </c>
      <c r="Q5" s="299" t="s">
        <v>525</v>
      </c>
      <c r="R5" s="299" t="s">
        <v>527</v>
      </c>
      <c r="S5" s="299">
        <v>39960</v>
      </c>
      <c r="T5" s="299"/>
      <c r="U5" s="44" t="s">
        <v>1246</v>
      </c>
    </row>
    <row r="6" spans="2:21" s="4" customFormat="1" ht="89.25">
      <c r="B6" s="283" t="s">
        <v>1269</v>
      </c>
      <c r="C6" s="284">
        <v>39939</v>
      </c>
      <c r="D6" s="299">
        <v>39939</v>
      </c>
      <c r="E6" s="299" t="s">
        <v>516</v>
      </c>
      <c r="F6" s="299" t="s">
        <v>513</v>
      </c>
      <c r="G6" s="299" t="s">
        <v>949</v>
      </c>
      <c r="H6" s="315">
        <v>47</v>
      </c>
      <c r="I6" s="299" t="s">
        <v>39</v>
      </c>
      <c r="J6" s="299" t="s">
        <v>39</v>
      </c>
      <c r="K6" s="299" t="s">
        <v>512</v>
      </c>
      <c r="L6" s="299" t="s">
        <v>515</v>
      </c>
      <c r="M6" s="283" t="s">
        <v>650</v>
      </c>
      <c r="N6" s="299" t="s">
        <v>1285</v>
      </c>
      <c r="O6" s="299" t="s">
        <v>1159</v>
      </c>
      <c r="P6" s="299"/>
      <c r="Q6" s="299" t="s">
        <v>517</v>
      </c>
      <c r="R6" s="299" t="s">
        <v>514</v>
      </c>
      <c r="S6" s="299">
        <v>39939</v>
      </c>
      <c r="T6" s="299" t="s">
        <v>1313</v>
      </c>
      <c r="U6" s="44" t="s">
        <v>1246</v>
      </c>
    </row>
    <row r="7" spans="2:21" s="4" customFormat="1" ht="38.25">
      <c r="B7" s="283" t="s">
        <v>1269</v>
      </c>
      <c r="C7" s="284">
        <v>39937</v>
      </c>
      <c r="D7" s="299">
        <v>39937</v>
      </c>
      <c r="E7" s="299" t="s">
        <v>1174</v>
      </c>
      <c r="F7" s="299" t="s">
        <v>1281</v>
      </c>
      <c r="G7" s="299" t="s">
        <v>963</v>
      </c>
      <c r="H7" s="315">
        <v>165</v>
      </c>
      <c r="I7" s="299" t="s">
        <v>45</v>
      </c>
      <c r="J7" s="299" t="s">
        <v>1309</v>
      </c>
      <c r="K7" s="299" t="s">
        <v>1310</v>
      </c>
      <c r="L7" s="299" t="s">
        <v>651</v>
      </c>
      <c r="M7" s="283" t="s">
        <v>1288</v>
      </c>
      <c r="N7" s="299" t="s">
        <v>1288</v>
      </c>
      <c r="O7" s="299" t="s">
        <v>1190</v>
      </c>
      <c r="P7" s="299"/>
      <c r="Q7" s="299" t="s">
        <v>1311</v>
      </c>
      <c r="R7" s="299" t="s">
        <v>1312</v>
      </c>
      <c r="S7" s="299">
        <v>39937</v>
      </c>
      <c r="T7" s="299"/>
      <c r="U7" s="44" t="s">
        <v>1246</v>
      </c>
    </row>
    <row r="8" spans="2:21" s="4" customFormat="1" ht="38.25">
      <c r="B8" s="285" t="s">
        <v>1269</v>
      </c>
      <c r="C8" s="311">
        <v>39949</v>
      </c>
      <c r="D8" s="306">
        <v>39919</v>
      </c>
      <c r="E8" s="306" t="s">
        <v>522</v>
      </c>
      <c r="F8" s="306" t="s">
        <v>17</v>
      </c>
      <c r="G8" s="306" t="s">
        <v>523</v>
      </c>
      <c r="H8" s="314">
        <v>1524</v>
      </c>
      <c r="I8" s="306" t="s">
        <v>783</v>
      </c>
      <c r="J8" s="306" t="s">
        <v>783</v>
      </c>
      <c r="K8" s="306" t="s">
        <v>701</v>
      </c>
      <c r="L8" s="306" t="s">
        <v>1174</v>
      </c>
      <c r="M8" s="306" t="s">
        <v>1174</v>
      </c>
      <c r="N8" s="306" t="s">
        <v>1284</v>
      </c>
      <c r="O8" s="306" t="s">
        <v>46</v>
      </c>
      <c r="P8" s="306" t="s">
        <v>1174</v>
      </c>
      <c r="Q8" s="306" t="s">
        <v>1174</v>
      </c>
      <c r="R8" s="306" t="s">
        <v>1174</v>
      </c>
      <c r="S8" s="57">
        <v>39949</v>
      </c>
      <c r="T8" s="306"/>
      <c r="U8" s="44" t="s">
        <v>1246</v>
      </c>
    </row>
    <row r="9" spans="2:21" s="4" customFormat="1" ht="25.5">
      <c r="B9" s="285" t="s">
        <v>1269</v>
      </c>
      <c r="C9" s="311">
        <v>39943</v>
      </c>
      <c r="D9" s="306">
        <v>39938</v>
      </c>
      <c r="E9" s="306" t="s">
        <v>520</v>
      </c>
      <c r="F9" s="306" t="s">
        <v>607</v>
      </c>
      <c r="G9" s="306" t="s">
        <v>521</v>
      </c>
      <c r="H9" s="314">
        <v>718</v>
      </c>
      <c r="I9" s="306" t="s">
        <v>783</v>
      </c>
      <c r="J9" s="306" t="s">
        <v>783</v>
      </c>
      <c r="K9" s="306" t="s">
        <v>701</v>
      </c>
      <c r="L9" s="306" t="s">
        <v>1174</v>
      </c>
      <c r="M9" s="306" t="s">
        <v>1174</v>
      </c>
      <c r="N9" s="306" t="s">
        <v>1284</v>
      </c>
      <c r="O9" s="306" t="s">
        <v>46</v>
      </c>
      <c r="P9" s="306" t="s">
        <v>1174</v>
      </c>
      <c r="Q9" s="306" t="s">
        <v>1174</v>
      </c>
      <c r="R9" s="306" t="s">
        <v>1174</v>
      </c>
      <c r="S9" s="57">
        <v>39943</v>
      </c>
      <c r="T9" s="306"/>
      <c r="U9" s="44" t="s">
        <v>1246</v>
      </c>
    </row>
    <row r="10" spans="2:21" s="4" customFormat="1" ht="38.25">
      <c r="B10" s="285" t="s">
        <v>1269</v>
      </c>
      <c r="C10" s="311">
        <v>39938</v>
      </c>
      <c r="D10" s="306">
        <v>39937</v>
      </c>
      <c r="E10" s="311" t="s">
        <v>518</v>
      </c>
      <c r="F10" s="306" t="s">
        <v>54</v>
      </c>
      <c r="G10" s="306" t="s">
        <v>500</v>
      </c>
      <c r="H10" s="314">
        <v>176</v>
      </c>
      <c r="I10" s="306" t="s">
        <v>39</v>
      </c>
      <c r="J10" s="306" t="s">
        <v>39</v>
      </c>
      <c r="K10" s="306" t="s">
        <v>701</v>
      </c>
      <c r="L10" s="306" t="s">
        <v>1174</v>
      </c>
      <c r="M10" s="306" t="s">
        <v>1174</v>
      </c>
      <c r="N10" s="306" t="s">
        <v>1284</v>
      </c>
      <c r="O10" s="306" t="s">
        <v>46</v>
      </c>
      <c r="P10" s="306" t="s">
        <v>1174</v>
      </c>
      <c r="Q10" s="306" t="s">
        <v>1174</v>
      </c>
      <c r="R10" s="306" t="s">
        <v>1174</v>
      </c>
      <c r="S10" s="57">
        <v>39938</v>
      </c>
      <c r="T10" s="317" t="s">
        <v>530</v>
      </c>
      <c r="U10" s="44" t="s">
        <v>1246</v>
      </c>
    </row>
    <row r="11" spans="2:21" s="4" customFormat="1" ht="25.5">
      <c r="B11" s="285" t="s">
        <v>1269</v>
      </c>
      <c r="C11" s="311">
        <v>39936</v>
      </c>
      <c r="D11" s="306">
        <v>39926</v>
      </c>
      <c r="E11" s="311" t="s">
        <v>519</v>
      </c>
      <c r="F11" s="306" t="s">
        <v>607</v>
      </c>
      <c r="G11" s="306" t="s">
        <v>796</v>
      </c>
      <c r="H11" s="314">
        <v>765</v>
      </c>
      <c r="I11" s="306" t="s">
        <v>783</v>
      </c>
      <c r="J11" s="306" t="s">
        <v>783</v>
      </c>
      <c r="K11" s="306" t="s">
        <v>701</v>
      </c>
      <c r="L11" s="306" t="s">
        <v>1174</v>
      </c>
      <c r="M11" s="306" t="s">
        <v>1174</v>
      </c>
      <c r="N11" s="306" t="s">
        <v>1284</v>
      </c>
      <c r="O11" s="306" t="s">
        <v>46</v>
      </c>
      <c r="P11" s="306" t="s">
        <v>1174</v>
      </c>
      <c r="Q11" s="306" t="s">
        <v>1174</v>
      </c>
      <c r="R11" s="306" t="s">
        <v>1174</v>
      </c>
      <c r="S11" s="57">
        <v>39936</v>
      </c>
      <c r="T11" s="306"/>
      <c r="U11" s="44" t="s">
        <v>1246</v>
      </c>
    </row>
    <row r="12" spans="2:21" s="23" customFormat="1" ht="12.75">
      <c r="B12" s="201"/>
      <c r="C12" s="25"/>
      <c r="D12" s="25"/>
      <c r="E12" s="25"/>
      <c r="F12" s="26"/>
      <c r="G12" s="27"/>
      <c r="H12" s="26"/>
      <c r="I12" s="26"/>
      <c r="J12" s="26"/>
      <c r="K12" s="28"/>
      <c r="L12" s="28"/>
      <c r="M12" s="28"/>
      <c r="N12" s="27"/>
      <c r="O12" s="28"/>
      <c r="P12" s="27"/>
      <c r="Q12" s="202"/>
      <c r="R12" s="26"/>
      <c r="S12" s="25"/>
      <c r="T12" s="28"/>
      <c r="U12" s="33"/>
    </row>
    <row r="13" spans="2:21" s="4" customFormat="1" ht="76.5">
      <c r="B13" s="283" t="s">
        <v>1268</v>
      </c>
      <c r="C13" s="284">
        <v>39916</v>
      </c>
      <c r="D13" s="299">
        <v>39917</v>
      </c>
      <c r="E13" s="299" t="s">
        <v>503</v>
      </c>
      <c r="F13" s="299" t="s">
        <v>502</v>
      </c>
      <c r="G13" s="299" t="s">
        <v>941</v>
      </c>
      <c r="H13" s="315">
        <v>40</v>
      </c>
      <c r="I13" s="299" t="s">
        <v>1286</v>
      </c>
      <c r="J13" s="299" t="s">
        <v>1286</v>
      </c>
      <c r="K13" s="299" t="s">
        <v>505</v>
      </c>
      <c r="L13" s="299" t="s">
        <v>348</v>
      </c>
      <c r="M13" s="299" t="s">
        <v>650</v>
      </c>
      <c r="N13" s="299" t="s">
        <v>1285</v>
      </c>
      <c r="O13" s="299" t="s">
        <v>1159</v>
      </c>
      <c r="P13" s="299"/>
      <c r="Q13" s="299" t="s">
        <v>528</v>
      </c>
      <c r="R13" s="299" t="s">
        <v>511</v>
      </c>
      <c r="S13" s="299">
        <f>C13</f>
        <v>39916</v>
      </c>
      <c r="T13" s="299" t="s">
        <v>509</v>
      </c>
      <c r="U13" s="44" t="s">
        <v>1246</v>
      </c>
    </row>
    <row r="14" spans="2:21" s="4" customFormat="1" ht="76.5">
      <c r="B14" s="283" t="s">
        <v>1268</v>
      </c>
      <c r="C14" s="284">
        <v>39911</v>
      </c>
      <c r="D14" s="299">
        <v>39912</v>
      </c>
      <c r="E14" s="299" t="s">
        <v>501</v>
      </c>
      <c r="F14" s="299" t="s">
        <v>499</v>
      </c>
      <c r="G14" s="299" t="s">
        <v>500</v>
      </c>
      <c r="H14" s="315">
        <v>45</v>
      </c>
      <c r="I14" s="299" t="s">
        <v>45</v>
      </c>
      <c r="J14" s="299" t="s">
        <v>795</v>
      </c>
      <c r="K14" s="299" t="s">
        <v>203</v>
      </c>
      <c r="L14" s="299" t="s">
        <v>348</v>
      </c>
      <c r="M14" s="283" t="s">
        <v>650</v>
      </c>
      <c r="N14" s="299" t="s">
        <v>1285</v>
      </c>
      <c r="O14" s="299" t="s">
        <v>1159</v>
      </c>
      <c r="P14" s="299"/>
      <c r="Q14" s="299" t="s">
        <v>204</v>
      </c>
      <c r="R14" s="299" t="s">
        <v>205</v>
      </c>
      <c r="S14" s="299">
        <f>C14</f>
        <v>39911</v>
      </c>
      <c r="T14" s="299" t="s">
        <v>510</v>
      </c>
      <c r="U14" s="44" t="s">
        <v>1246</v>
      </c>
    </row>
    <row r="15" spans="2:21" s="4" customFormat="1" ht="51">
      <c r="B15" s="285" t="s">
        <v>1268</v>
      </c>
      <c r="C15" s="311">
        <v>39908</v>
      </c>
      <c r="D15" s="306">
        <v>39898</v>
      </c>
      <c r="E15" s="306" t="s">
        <v>506</v>
      </c>
      <c r="F15" s="306" t="s">
        <v>607</v>
      </c>
      <c r="G15" s="306" t="s">
        <v>55</v>
      </c>
      <c r="H15" s="314">
        <v>900</v>
      </c>
      <c r="I15" s="306" t="s">
        <v>783</v>
      </c>
      <c r="J15" s="306" t="s">
        <v>783</v>
      </c>
      <c r="K15" s="306" t="s">
        <v>701</v>
      </c>
      <c r="L15" s="306" t="s">
        <v>1174</v>
      </c>
      <c r="M15" s="306" t="s">
        <v>1174</v>
      </c>
      <c r="N15" s="306" t="s">
        <v>1284</v>
      </c>
      <c r="O15" s="306" t="s">
        <v>46</v>
      </c>
      <c r="P15" s="306" t="s">
        <v>1174</v>
      </c>
      <c r="Q15" s="306" t="s">
        <v>1174</v>
      </c>
      <c r="R15" s="306" t="s">
        <v>1174</v>
      </c>
      <c r="S15" s="57">
        <f>C15</f>
        <v>39908</v>
      </c>
      <c r="T15" s="306" t="s">
        <v>507</v>
      </c>
      <c r="U15" s="44" t="s">
        <v>1246</v>
      </c>
    </row>
    <row r="16" spans="2:21" s="4" customFormat="1" ht="38.25">
      <c r="B16" s="285" t="s">
        <v>1268</v>
      </c>
      <c r="C16" s="311">
        <v>39908</v>
      </c>
      <c r="D16" s="306">
        <v>39895</v>
      </c>
      <c r="E16" s="306" t="s">
        <v>498</v>
      </c>
      <c r="F16" s="306" t="s">
        <v>607</v>
      </c>
      <c r="G16" s="306" t="s">
        <v>55</v>
      </c>
      <c r="H16" s="314">
        <v>900</v>
      </c>
      <c r="I16" s="306" t="s">
        <v>39</v>
      </c>
      <c r="J16" s="306" t="s">
        <v>504</v>
      </c>
      <c r="K16" s="306" t="s">
        <v>900</v>
      </c>
      <c r="L16" s="306" t="s">
        <v>1174</v>
      </c>
      <c r="M16" s="306" t="s">
        <v>1174</v>
      </c>
      <c r="N16" s="306" t="s">
        <v>1284</v>
      </c>
      <c r="O16" s="306" t="s">
        <v>1116</v>
      </c>
      <c r="P16" s="306" t="s">
        <v>1174</v>
      </c>
      <c r="Q16" s="306" t="s">
        <v>1174</v>
      </c>
      <c r="R16" s="306" t="s">
        <v>1174</v>
      </c>
      <c r="S16" s="57">
        <f>C16</f>
        <v>39908</v>
      </c>
      <c r="T16" s="306" t="s">
        <v>508</v>
      </c>
      <c r="U16" s="44" t="s">
        <v>1246</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4" customFormat="1" ht="25.5">
      <c r="B18" s="306" t="s">
        <v>1267</v>
      </c>
      <c r="C18" s="306">
        <v>39901</v>
      </c>
      <c r="D18" s="306">
        <v>39896</v>
      </c>
      <c r="E18" s="306" t="s">
        <v>905</v>
      </c>
      <c r="F18" s="306" t="s">
        <v>1281</v>
      </c>
      <c r="G18" s="306" t="s">
        <v>811</v>
      </c>
      <c r="H18" s="314">
        <v>630</v>
      </c>
      <c r="I18" s="306" t="s">
        <v>783</v>
      </c>
      <c r="J18" s="306" t="s">
        <v>783</v>
      </c>
      <c r="K18" s="306" t="s">
        <v>701</v>
      </c>
      <c r="L18" s="306" t="s">
        <v>1174</v>
      </c>
      <c r="M18" s="306" t="s">
        <v>1174</v>
      </c>
      <c r="N18" s="59" t="s">
        <v>1284</v>
      </c>
      <c r="O18" s="58" t="s">
        <v>1116</v>
      </c>
      <c r="P18" s="59" t="s">
        <v>1174</v>
      </c>
      <c r="Q18" s="306" t="s">
        <v>1174</v>
      </c>
      <c r="R18" s="306" t="s">
        <v>1174</v>
      </c>
      <c r="S18" s="57">
        <v>39845</v>
      </c>
      <c r="T18" s="61"/>
      <c r="U18" s="44" t="s">
        <v>1246</v>
      </c>
    </row>
    <row r="19" spans="2:21" s="4" customFormat="1" ht="38.25">
      <c r="B19" s="285" t="s">
        <v>1267</v>
      </c>
      <c r="C19" s="311">
        <v>39896</v>
      </c>
      <c r="D19" s="306">
        <v>39895</v>
      </c>
      <c r="E19" s="306" t="s">
        <v>904</v>
      </c>
      <c r="F19" s="306" t="s">
        <v>54</v>
      </c>
      <c r="G19" s="306" t="s">
        <v>903</v>
      </c>
      <c r="H19" s="314">
        <f>60+55</f>
        <v>115</v>
      </c>
      <c r="I19" s="306" t="s">
        <v>39</v>
      </c>
      <c r="J19" s="306" t="s">
        <v>39</v>
      </c>
      <c r="K19" s="306" t="s">
        <v>900</v>
      </c>
      <c r="L19" s="306" t="s">
        <v>14</v>
      </c>
      <c r="M19" s="306" t="s">
        <v>650</v>
      </c>
      <c r="N19" s="306" t="s">
        <v>1285</v>
      </c>
      <c r="O19" s="306" t="s">
        <v>1116</v>
      </c>
      <c r="P19" s="59" t="s">
        <v>1174</v>
      </c>
      <c r="Q19" s="306" t="s">
        <v>901</v>
      </c>
      <c r="R19" s="306" t="s">
        <v>902</v>
      </c>
      <c r="S19" s="306">
        <v>39896</v>
      </c>
      <c r="T19" s="306"/>
      <c r="U19" s="44" t="s">
        <v>1246</v>
      </c>
    </row>
    <row r="20" spans="2:21" s="4" customFormat="1" ht="63.75">
      <c r="B20" s="283" t="s">
        <v>1267</v>
      </c>
      <c r="C20" s="284">
        <v>39894</v>
      </c>
      <c r="D20" s="299">
        <v>39895</v>
      </c>
      <c r="E20" s="299" t="s">
        <v>201</v>
      </c>
      <c r="F20" s="299" t="s">
        <v>313</v>
      </c>
      <c r="G20" s="299" t="s">
        <v>202</v>
      </c>
      <c r="H20" s="315">
        <v>50</v>
      </c>
      <c r="I20" s="299" t="s">
        <v>45</v>
      </c>
      <c r="J20" s="299" t="s">
        <v>795</v>
      </c>
      <c r="K20" s="299" t="s">
        <v>203</v>
      </c>
      <c r="L20" s="299" t="s">
        <v>207</v>
      </c>
      <c r="M20" s="283" t="s">
        <v>650</v>
      </c>
      <c r="N20" s="299" t="s">
        <v>1285</v>
      </c>
      <c r="O20" s="299" t="s">
        <v>1159</v>
      </c>
      <c r="P20" s="299" t="s">
        <v>383</v>
      </c>
      <c r="Q20" s="299" t="s">
        <v>204</v>
      </c>
      <c r="R20" s="299" t="s">
        <v>205</v>
      </c>
      <c r="S20" s="299">
        <v>39894</v>
      </c>
      <c r="T20" s="299" t="s">
        <v>206</v>
      </c>
      <c r="U20" s="44" t="s">
        <v>1246</v>
      </c>
    </row>
    <row r="21" spans="2:21" s="4" customFormat="1" ht="63.75" customHeight="1">
      <c r="B21" s="283" t="s">
        <v>1267</v>
      </c>
      <c r="C21" s="284">
        <v>39883</v>
      </c>
      <c r="D21" s="299">
        <v>39885</v>
      </c>
      <c r="E21" s="299" t="s">
        <v>190</v>
      </c>
      <c r="F21" s="299" t="s">
        <v>193</v>
      </c>
      <c r="G21" s="299" t="s">
        <v>194</v>
      </c>
      <c r="H21" s="315">
        <v>1575</v>
      </c>
      <c r="I21" s="299" t="s">
        <v>1286</v>
      </c>
      <c r="J21" s="299" t="s">
        <v>1286</v>
      </c>
      <c r="K21" s="299" t="s">
        <v>192</v>
      </c>
      <c r="L21" s="299" t="s">
        <v>191</v>
      </c>
      <c r="M21" s="299" t="s">
        <v>708</v>
      </c>
      <c r="N21" s="299" t="s">
        <v>1288</v>
      </c>
      <c r="O21" s="299" t="s">
        <v>1159</v>
      </c>
      <c r="P21" s="325" t="s">
        <v>384</v>
      </c>
      <c r="Q21" s="299" t="s">
        <v>196</v>
      </c>
      <c r="R21" s="299" t="s">
        <v>195</v>
      </c>
      <c r="S21" s="299">
        <v>39885</v>
      </c>
      <c r="T21" s="299" t="s">
        <v>1090</v>
      </c>
      <c r="U21" s="44" t="s">
        <v>1246</v>
      </c>
    </row>
    <row r="22" spans="2:21" s="4" customFormat="1" ht="51">
      <c r="B22" s="283" t="s">
        <v>1267</v>
      </c>
      <c r="C22" s="284">
        <v>39883</v>
      </c>
      <c r="D22" s="299">
        <v>39885</v>
      </c>
      <c r="E22" s="299" t="s">
        <v>710</v>
      </c>
      <c r="F22" s="299" t="s">
        <v>707</v>
      </c>
      <c r="G22" s="299" t="s">
        <v>706</v>
      </c>
      <c r="H22" s="315">
        <v>1829</v>
      </c>
      <c r="I22" s="299" t="s">
        <v>1286</v>
      </c>
      <c r="J22" s="299" t="s">
        <v>1286</v>
      </c>
      <c r="K22" s="299" t="s">
        <v>709</v>
      </c>
      <c r="L22" s="299" t="s">
        <v>348</v>
      </c>
      <c r="M22" s="299" t="s">
        <v>708</v>
      </c>
      <c r="N22" s="299" t="s">
        <v>1288</v>
      </c>
      <c r="O22" s="299" t="s">
        <v>1159</v>
      </c>
      <c r="P22" s="326"/>
      <c r="Q22" s="299" t="s">
        <v>198</v>
      </c>
      <c r="R22" s="299" t="s">
        <v>197</v>
      </c>
      <c r="S22" s="299">
        <v>39903</v>
      </c>
      <c r="T22" s="299" t="s">
        <v>199</v>
      </c>
      <c r="U22" s="44" t="s">
        <v>1246</v>
      </c>
    </row>
    <row r="23" spans="2:21" s="4" customFormat="1" ht="25.5">
      <c r="B23" s="285" t="s">
        <v>1267</v>
      </c>
      <c r="C23" s="311">
        <v>39893</v>
      </c>
      <c r="D23" s="306">
        <v>39883</v>
      </c>
      <c r="E23" s="306" t="s">
        <v>200</v>
      </c>
      <c r="F23" s="306" t="s">
        <v>704</v>
      </c>
      <c r="G23" s="306" t="s">
        <v>705</v>
      </c>
      <c r="H23" s="314" t="s">
        <v>703</v>
      </c>
      <c r="I23" s="306" t="s">
        <v>783</v>
      </c>
      <c r="J23" s="306" t="s">
        <v>783</v>
      </c>
      <c r="K23" s="306" t="s">
        <v>701</v>
      </c>
      <c r="L23" s="306" t="s">
        <v>1174</v>
      </c>
      <c r="M23" s="306" t="s">
        <v>1174</v>
      </c>
      <c r="N23" s="59" t="s">
        <v>1284</v>
      </c>
      <c r="O23" s="61" t="s">
        <v>1116</v>
      </c>
      <c r="P23" s="59" t="s">
        <v>1174</v>
      </c>
      <c r="Q23" s="306" t="s">
        <v>1174</v>
      </c>
      <c r="R23" s="306" t="s">
        <v>1174</v>
      </c>
      <c r="S23" s="57">
        <v>39845</v>
      </c>
      <c r="T23" s="61"/>
      <c r="U23" s="44" t="s">
        <v>1246</v>
      </c>
    </row>
    <row r="24" spans="2:21" s="4" customFormat="1" ht="25.5">
      <c r="B24" s="285" t="s">
        <v>1267</v>
      </c>
      <c r="C24" s="311">
        <v>39873</v>
      </c>
      <c r="D24" s="306">
        <v>39869</v>
      </c>
      <c r="E24" s="306" t="s">
        <v>497</v>
      </c>
      <c r="F24" s="306" t="s">
        <v>607</v>
      </c>
      <c r="G24" s="306" t="s">
        <v>702</v>
      </c>
      <c r="H24" s="314">
        <v>568</v>
      </c>
      <c r="I24" s="306" t="s">
        <v>783</v>
      </c>
      <c r="J24" s="306" t="s">
        <v>783</v>
      </c>
      <c r="K24" s="306" t="s">
        <v>701</v>
      </c>
      <c r="L24" s="306" t="s">
        <v>1174</v>
      </c>
      <c r="M24" s="306" t="s">
        <v>1174</v>
      </c>
      <c r="N24" s="306" t="s">
        <v>1284</v>
      </c>
      <c r="O24" s="306" t="s">
        <v>46</v>
      </c>
      <c r="P24" s="306" t="s">
        <v>1174</v>
      </c>
      <c r="Q24" s="306" t="s">
        <v>1174</v>
      </c>
      <c r="R24" s="306" t="s">
        <v>1174</v>
      </c>
      <c r="S24" s="306">
        <v>39873</v>
      </c>
      <c r="T24" s="306"/>
      <c r="U24" s="44" t="s">
        <v>1246</v>
      </c>
    </row>
    <row r="25" spans="2:21" s="23" customFormat="1" ht="12.75">
      <c r="B25" s="201"/>
      <c r="C25" s="25"/>
      <c r="D25" s="25"/>
      <c r="E25" s="25"/>
      <c r="F25" s="26"/>
      <c r="G25" s="27"/>
      <c r="H25" s="26"/>
      <c r="I25" s="26"/>
      <c r="J25" s="26"/>
      <c r="K25" s="28"/>
      <c r="L25" s="28"/>
      <c r="M25" s="28"/>
      <c r="N25" s="27"/>
      <c r="O25" s="28"/>
      <c r="P25" s="27"/>
      <c r="Q25" s="202"/>
      <c r="R25" s="26"/>
      <c r="S25" s="25"/>
      <c r="T25" s="28"/>
      <c r="U25" s="33"/>
    </row>
    <row r="26" spans="2:21" s="4" customFormat="1" ht="51">
      <c r="B26" s="283" t="s">
        <v>1266</v>
      </c>
      <c r="C26" s="284">
        <v>39866</v>
      </c>
      <c r="D26" s="299">
        <v>39868</v>
      </c>
      <c r="E26" s="299" t="s">
        <v>757</v>
      </c>
      <c r="F26" s="307">
        <v>39866.9125</v>
      </c>
      <c r="G26" s="307">
        <v>39868.680555555555</v>
      </c>
      <c r="H26" s="308">
        <f>G26-F26</f>
        <v>1.7680555555562023</v>
      </c>
      <c r="I26" s="299" t="s">
        <v>45</v>
      </c>
      <c r="J26" s="299" t="s">
        <v>45</v>
      </c>
      <c r="K26" s="290" t="s">
        <v>1305</v>
      </c>
      <c r="L26" s="299" t="s">
        <v>1303</v>
      </c>
      <c r="M26" s="299" t="s">
        <v>1288</v>
      </c>
      <c r="N26" s="299" t="s">
        <v>1288</v>
      </c>
      <c r="O26" s="299" t="s">
        <v>1190</v>
      </c>
      <c r="P26" s="299"/>
      <c r="Q26" s="299" t="s">
        <v>754</v>
      </c>
      <c r="R26" s="299" t="s">
        <v>753</v>
      </c>
      <c r="S26" s="299">
        <v>39868</v>
      </c>
      <c r="T26" s="299" t="s">
        <v>755</v>
      </c>
      <c r="U26" s="44" t="s">
        <v>1246</v>
      </c>
    </row>
    <row r="27" spans="1:21" s="23" customFormat="1" ht="25.5">
      <c r="A27" s="298"/>
      <c r="B27" s="285" t="s">
        <v>1266</v>
      </c>
      <c r="C27" s="306">
        <v>39865</v>
      </c>
      <c r="D27" s="306">
        <v>39835</v>
      </c>
      <c r="E27" s="285" t="s">
        <v>747</v>
      </c>
      <c r="F27" s="285" t="s">
        <v>17</v>
      </c>
      <c r="G27" s="285" t="s">
        <v>751</v>
      </c>
      <c r="H27" s="285">
        <v>2034</v>
      </c>
      <c r="I27" s="58" t="s">
        <v>783</v>
      </c>
      <c r="J27" s="58" t="s">
        <v>783</v>
      </c>
      <c r="K27" s="61" t="s">
        <v>1287</v>
      </c>
      <c r="L27" s="61" t="s">
        <v>1174</v>
      </c>
      <c r="M27" s="61" t="s">
        <v>1174</v>
      </c>
      <c r="N27" s="59" t="s">
        <v>1284</v>
      </c>
      <c r="O27" s="61" t="s">
        <v>1116</v>
      </c>
      <c r="P27" s="59" t="s">
        <v>1174</v>
      </c>
      <c r="Q27" s="121" t="s">
        <v>1174</v>
      </c>
      <c r="R27" s="121" t="s">
        <v>1174</v>
      </c>
      <c r="S27" s="57">
        <v>39845</v>
      </c>
      <c r="T27" s="61"/>
      <c r="U27" s="44" t="s">
        <v>1246</v>
      </c>
    </row>
    <row r="28" spans="2:21" s="4" customFormat="1" ht="64.5" customHeight="1">
      <c r="B28" s="283" t="s">
        <v>1266</v>
      </c>
      <c r="C28" s="284">
        <v>39862</v>
      </c>
      <c r="D28" s="299">
        <v>39864</v>
      </c>
      <c r="E28" s="299" t="s">
        <v>748</v>
      </c>
      <c r="F28" s="307">
        <v>39862.229166666664</v>
      </c>
      <c r="G28" s="307">
        <v>39862.34722222222</v>
      </c>
      <c r="H28" s="308">
        <f>G28-F28</f>
        <v>0.11805555555474712</v>
      </c>
      <c r="I28" s="299" t="s">
        <v>1286</v>
      </c>
      <c r="J28" s="299" t="s">
        <v>1286</v>
      </c>
      <c r="K28" s="290" t="s">
        <v>749</v>
      </c>
      <c r="L28" s="299" t="s">
        <v>348</v>
      </c>
      <c r="M28" s="299" t="s">
        <v>750</v>
      </c>
      <c r="N28" s="299" t="s">
        <v>1285</v>
      </c>
      <c r="O28" s="299" t="s">
        <v>1159</v>
      </c>
      <c r="P28" s="168" t="s">
        <v>1307</v>
      </c>
      <c r="Q28" s="299" t="s">
        <v>1304</v>
      </c>
      <c r="R28" s="299" t="s">
        <v>758</v>
      </c>
      <c r="S28" s="299">
        <v>39865</v>
      </c>
      <c r="T28" s="299" t="s">
        <v>759</v>
      </c>
      <c r="U28" s="44" t="s">
        <v>1246</v>
      </c>
    </row>
    <row r="29" spans="2:21" s="4" customFormat="1" ht="127.5">
      <c r="B29" s="283" t="s">
        <v>1266</v>
      </c>
      <c r="C29" s="284">
        <v>39859</v>
      </c>
      <c r="D29" s="299">
        <v>39860</v>
      </c>
      <c r="E29" s="299" t="s">
        <v>745</v>
      </c>
      <c r="F29" s="307">
        <v>39859.058333333334</v>
      </c>
      <c r="G29" s="307">
        <v>39859.21666666667</v>
      </c>
      <c r="H29" s="308">
        <f>G29-F29</f>
        <v>0.15833333333284827</v>
      </c>
      <c r="I29" s="299" t="s">
        <v>699</v>
      </c>
      <c r="J29" s="299" t="s">
        <v>783</v>
      </c>
      <c r="K29" s="290" t="s">
        <v>746</v>
      </c>
      <c r="L29" s="299" t="s">
        <v>1302</v>
      </c>
      <c r="M29" s="299" t="s">
        <v>1288</v>
      </c>
      <c r="N29" s="313" t="s">
        <v>700</v>
      </c>
      <c r="O29" s="299" t="s">
        <v>1159</v>
      </c>
      <c r="P29" s="168" t="s">
        <v>1306</v>
      </c>
      <c r="Q29" s="299" t="s">
        <v>743</v>
      </c>
      <c r="R29" s="299" t="s">
        <v>744</v>
      </c>
      <c r="S29" s="299">
        <v>39859</v>
      </c>
      <c r="T29" s="299" t="s">
        <v>0</v>
      </c>
      <c r="U29" s="44" t="s">
        <v>1246</v>
      </c>
    </row>
    <row r="30" spans="2:21" s="4" customFormat="1" ht="38.25">
      <c r="B30" s="285" t="s">
        <v>1266</v>
      </c>
      <c r="C30" s="311">
        <v>39858</v>
      </c>
      <c r="D30" s="306">
        <v>39856</v>
      </c>
      <c r="E30" s="306" t="s">
        <v>741</v>
      </c>
      <c r="F30" s="306" t="s">
        <v>17</v>
      </c>
      <c r="G30" s="306" t="s">
        <v>742</v>
      </c>
      <c r="H30" s="285">
        <v>260</v>
      </c>
      <c r="I30" s="306" t="s">
        <v>39</v>
      </c>
      <c r="J30" s="306" t="s">
        <v>39</v>
      </c>
      <c r="K30" s="312" t="s">
        <v>13</v>
      </c>
      <c r="L30" s="306" t="s">
        <v>14</v>
      </c>
      <c r="M30" s="306" t="s">
        <v>650</v>
      </c>
      <c r="N30" s="306" t="s">
        <v>1285</v>
      </c>
      <c r="O30" s="306" t="s">
        <v>1116</v>
      </c>
      <c r="P30" s="59" t="s">
        <v>1174</v>
      </c>
      <c r="Q30" s="306" t="s">
        <v>394</v>
      </c>
      <c r="R30" s="306" t="s">
        <v>1174</v>
      </c>
      <c r="S30" s="306">
        <v>39856</v>
      </c>
      <c r="T30" s="306" t="s">
        <v>740</v>
      </c>
      <c r="U30" s="44" t="s">
        <v>1246</v>
      </c>
    </row>
    <row r="31" spans="2:21" s="4" customFormat="1" ht="63.75">
      <c r="B31" s="283" t="s">
        <v>1266</v>
      </c>
      <c r="C31" s="284">
        <v>39849</v>
      </c>
      <c r="D31" s="299">
        <v>39849</v>
      </c>
      <c r="E31" s="299" t="s">
        <v>8</v>
      </c>
      <c r="F31" s="299" t="s">
        <v>225</v>
      </c>
      <c r="G31" s="299" t="s">
        <v>226</v>
      </c>
      <c r="H31" s="283">
        <v>35</v>
      </c>
      <c r="I31" s="299" t="s">
        <v>10</v>
      </c>
      <c r="J31" s="299" t="s">
        <v>10</v>
      </c>
      <c r="K31" s="290" t="s">
        <v>9</v>
      </c>
      <c r="L31" s="299" t="s">
        <v>624</v>
      </c>
      <c r="M31" s="18" t="s">
        <v>1301</v>
      </c>
      <c r="N31" s="299" t="s">
        <v>1285</v>
      </c>
      <c r="O31" s="299" t="s">
        <v>1159</v>
      </c>
      <c r="P31" s="299"/>
      <c r="Q31" s="125" t="s">
        <v>1299</v>
      </c>
      <c r="R31" s="299" t="s">
        <v>288</v>
      </c>
      <c r="S31" s="299">
        <v>39849</v>
      </c>
      <c r="T31" s="299" t="s">
        <v>1300</v>
      </c>
      <c r="U31" s="44" t="s">
        <v>1246</v>
      </c>
    </row>
    <row r="32" spans="2:21" s="4" customFormat="1" ht="63.75">
      <c r="B32" s="283" t="s">
        <v>1266</v>
      </c>
      <c r="C32" s="284">
        <v>39847</v>
      </c>
      <c r="D32" s="299">
        <v>39847</v>
      </c>
      <c r="E32" s="299" t="s">
        <v>3</v>
      </c>
      <c r="F32" s="299" t="s">
        <v>4</v>
      </c>
      <c r="G32" s="299" t="s">
        <v>5</v>
      </c>
      <c r="H32" s="283">
        <v>50</v>
      </c>
      <c r="I32" s="299" t="s">
        <v>45</v>
      </c>
      <c r="J32" s="299" t="s">
        <v>795</v>
      </c>
      <c r="K32" s="290" t="s">
        <v>756</v>
      </c>
      <c r="L32" s="283" t="s">
        <v>795</v>
      </c>
      <c r="M32" s="283" t="s">
        <v>650</v>
      </c>
      <c r="N32" s="283" t="s">
        <v>1285</v>
      </c>
      <c r="O32" s="283" t="s">
        <v>1159</v>
      </c>
      <c r="P32" s="299"/>
      <c r="Q32" s="300" t="s">
        <v>6</v>
      </c>
      <c r="R32" s="299" t="s">
        <v>1308</v>
      </c>
      <c r="S32" s="299" t="s">
        <v>7</v>
      </c>
      <c r="T32" s="299" t="s">
        <v>287</v>
      </c>
      <c r="U32" s="44" t="s">
        <v>1246</v>
      </c>
    </row>
    <row r="33" spans="1:21" s="23" customFormat="1" ht="25.5">
      <c r="A33" s="298"/>
      <c r="B33" s="285" t="s">
        <v>1266</v>
      </c>
      <c r="C33" s="306">
        <v>39852</v>
      </c>
      <c r="D33" s="306">
        <v>39847</v>
      </c>
      <c r="E33" s="285" t="s">
        <v>12</v>
      </c>
      <c r="F33" s="285" t="s">
        <v>607</v>
      </c>
      <c r="G33" s="285" t="s">
        <v>11</v>
      </c>
      <c r="H33" s="285">
        <v>901</v>
      </c>
      <c r="I33" s="58" t="s">
        <v>783</v>
      </c>
      <c r="J33" s="58" t="s">
        <v>783</v>
      </c>
      <c r="K33" s="61" t="s">
        <v>1287</v>
      </c>
      <c r="L33" s="61" t="s">
        <v>1174</v>
      </c>
      <c r="M33" s="61" t="s">
        <v>1174</v>
      </c>
      <c r="N33" s="59" t="s">
        <v>1284</v>
      </c>
      <c r="O33" s="61" t="s">
        <v>1116</v>
      </c>
      <c r="P33" s="59" t="s">
        <v>1174</v>
      </c>
      <c r="Q33" s="121" t="s">
        <v>1174</v>
      </c>
      <c r="R33" s="121" t="s">
        <v>1174</v>
      </c>
      <c r="S33" s="57">
        <v>39845</v>
      </c>
      <c r="T33" s="61" t="s">
        <v>752</v>
      </c>
      <c r="U33" s="44" t="s">
        <v>1246</v>
      </c>
    </row>
    <row r="34" spans="1:21" s="23" customFormat="1" ht="63.75">
      <c r="A34" s="298"/>
      <c r="B34" s="283" t="s">
        <v>1266</v>
      </c>
      <c r="C34" s="299">
        <v>39846</v>
      </c>
      <c r="D34" s="299">
        <v>39846</v>
      </c>
      <c r="E34" s="283" t="s">
        <v>1296</v>
      </c>
      <c r="F34" s="283" t="s">
        <v>1297</v>
      </c>
      <c r="G34" s="283" t="s">
        <v>1298</v>
      </c>
      <c r="H34" s="283">
        <v>100</v>
      </c>
      <c r="I34" s="283" t="s">
        <v>45</v>
      </c>
      <c r="J34" s="15" t="s">
        <v>795</v>
      </c>
      <c r="K34" s="290" t="s">
        <v>756</v>
      </c>
      <c r="L34" s="283" t="s">
        <v>795</v>
      </c>
      <c r="M34" s="283" t="s">
        <v>650</v>
      </c>
      <c r="N34" s="283" t="s">
        <v>1285</v>
      </c>
      <c r="O34" s="283" t="s">
        <v>1159</v>
      </c>
      <c r="P34" s="283"/>
      <c r="Q34" s="300" t="s">
        <v>1</v>
      </c>
      <c r="R34" s="283" t="s">
        <v>2</v>
      </c>
      <c r="S34" s="299">
        <v>39846</v>
      </c>
      <c r="T34" s="283"/>
      <c r="U34" s="44" t="s">
        <v>1246</v>
      </c>
    </row>
    <row r="35" spans="2:21" s="23" customFormat="1" ht="25.5">
      <c r="B35" s="196" t="s">
        <v>1266</v>
      </c>
      <c r="C35" s="57">
        <v>39845</v>
      </c>
      <c r="D35" s="57">
        <v>39469</v>
      </c>
      <c r="E35" s="57" t="s">
        <v>1295</v>
      </c>
      <c r="F35" s="58" t="s">
        <v>607</v>
      </c>
      <c r="G35" s="59" t="s">
        <v>1282</v>
      </c>
      <c r="H35" s="58">
        <v>720</v>
      </c>
      <c r="I35" s="58" t="s">
        <v>783</v>
      </c>
      <c r="J35" s="58" t="s">
        <v>783</v>
      </c>
      <c r="K35" s="61" t="s">
        <v>1287</v>
      </c>
      <c r="L35" s="61" t="s">
        <v>1174</v>
      </c>
      <c r="M35" s="61" t="s">
        <v>1174</v>
      </c>
      <c r="N35" s="59" t="s">
        <v>1284</v>
      </c>
      <c r="O35" s="61" t="s">
        <v>1116</v>
      </c>
      <c r="P35" s="59" t="s">
        <v>1174</v>
      </c>
      <c r="Q35" s="121" t="s">
        <v>1174</v>
      </c>
      <c r="R35" s="121" t="s">
        <v>1174</v>
      </c>
      <c r="S35" s="57">
        <v>39845</v>
      </c>
      <c r="T35" s="61"/>
      <c r="U35" s="44" t="s">
        <v>1246</v>
      </c>
    </row>
    <row r="36" spans="2:21" s="23" customFormat="1" ht="12.75">
      <c r="B36" s="201"/>
      <c r="C36" s="25"/>
      <c r="D36" s="25"/>
      <c r="E36" s="25"/>
      <c r="F36" s="26"/>
      <c r="G36" s="27"/>
      <c r="H36" s="26"/>
      <c r="I36" s="26"/>
      <c r="J36" s="26"/>
      <c r="K36" s="28"/>
      <c r="L36" s="28"/>
      <c r="M36" s="28"/>
      <c r="N36" s="27"/>
      <c r="O36" s="28"/>
      <c r="P36" s="27"/>
      <c r="Q36" s="202"/>
      <c r="R36" s="26"/>
      <c r="S36" s="25"/>
      <c r="T36" s="28"/>
      <c r="U36" s="33"/>
    </row>
    <row r="37" spans="1:21" s="23" customFormat="1" ht="102">
      <c r="A37" s="298"/>
      <c r="B37" s="283" t="s">
        <v>1264</v>
      </c>
      <c r="C37" s="299">
        <v>39840</v>
      </c>
      <c r="D37" s="299">
        <v>39841</v>
      </c>
      <c r="E37" s="283" t="s">
        <v>141</v>
      </c>
      <c r="F37" s="283" t="s">
        <v>142</v>
      </c>
      <c r="G37" s="283" t="s">
        <v>143</v>
      </c>
      <c r="H37" s="283">
        <v>30</v>
      </c>
      <c r="I37" s="283" t="s">
        <v>45</v>
      </c>
      <c r="J37" s="15" t="s">
        <v>45</v>
      </c>
      <c r="K37" s="300" t="s">
        <v>140</v>
      </c>
      <c r="L37" s="283" t="s">
        <v>651</v>
      </c>
      <c r="M37" s="283" t="s">
        <v>650</v>
      </c>
      <c r="N37" s="283" t="s">
        <v>1285</v>
      </c>
      <c r="O37" s="283" t="s">
        <v>1159</v>
      </c>
      <c r="P37" s="283"/>
      <c r="Q37" s="289" t="s">
        <v>144</v>
      </c>
      <c r="R37" s="283" t="s">
        <v>912</v>
      </c>
      <c r="S37" s="299">
        <v>39840</v>
      </c>
      <c r="T37" s="283"/>
      <c r="U37" s="44" t="s">
        <v>1246</v>
      </c>
    </row>
    <row r="38" spans="1:21" s="23" customFormat="1" ht="25.5">
      <c r="A38" s="298"/>
      <c r="B38" s="283" t="s">
        <v>1264</v>
      </c>
      <c r="C38" s="299">
        <v>39836</v>
      </c>
      <c r="D38" s="299">
        <v>39836</v>
      </c>
      <c r="E38" s="283" t="s">
        <v>1174</v>
      </c>
      <c r="F38" s="283" t="s">
        <v>146</v>
      </c>
      <c r="G38" s="283" t="s">
        <v>147</v>
      </c>
      <c r="H38" s="283">
        <v>17</v>
      </c>
      <c r="I38" s="283" t="s">
        <v>1286</v>
      </c>
      <c r="J38" s="283" t="s">
        <v>1286</v>
      </c>
      <c r="K38" s="289" t="s">
        <v>148</v>
      </c>
      <c r="L38" s="283" t="s">
        <v>651</v>
      </c>
      <c r="M38" s="283" t="s">
        <v>650</v>
      </c>
      <c r="N38" s="283" t="s">
        <v>1285</v>
      </c>
      <c r="O38" s="283" t="s">
        <v>1159</v>
      </c>
      <c r="P38" s="283"/>
      <c r="Q38" s="289" t="s">
        <v>150</v>
      </c>
      <c r="R38" s="283" t="s">
        <v>145</v>
      </c>
      <c r="S38" s="299">
        <v>39845</v>
      </c>
      <c r="T38" s="283"/>
      <c r="U38" s="44" t="s">
        <v>1246</v>
      </c>
    </row>
    <row r="39" spans="1:21" s="23" customFormat="1" ht="25.5">
      <c r="A39" s="298"/>
      <c r="B39" s="283" t="s">
        <v>1264</v>
      </c>
      <c r="C39" s="299">
        <v>39836</v>
      </c>
      <c r="D39" s="299">
        <v>39836</v>
      </c>
      <c r="E39" s="283" t="s">
        <v>137</v>
      </c>
      <c r="F39" s="283" t="s">
        <v>138</v>
      </c>
      <c r="G39" s="283" t="s">
        <v>139</v>
      </c>
      <c r="H39" s="283">
        <v>86</v>
      </c>
      <c r="I39" s="283" t="s">
        <v>1286</v>
      </c>
      <c r="J39" s="283" t="s">
        <v>1286</v>
      </c>
      <c r="K39" s="289" t="s">
        <v>148</v>
      </c>
      <c r="L39" s="283" t="s">
        <v>651</v>
      </c>
      <c r="M39" s="283" t="s">
        <v>650</v>
      </c>
      <c r="N39" s="283" t="s">
        <v>1285</v>
      </c>
      <c r="O39" s="283" t="s">
        <v>1159</v>
      </c>
      <c r="P39" s="283"/>
      <c r="Q39" s="289" t="s">
        <v>150</v>
      </c>
      <c r="R39" s="283" t="s">
        <v>145</v>
      </c>
      <c r="S39" s="299">
        <v>39855</v>
      </c>
      <c r="T39" s="283"/>
      <c r="U39" s="44" t="s">
        <v>1246</v>
      </c>
    </row>
    <row r="40" spans="2:21" s="23" customFormat="1" ht="25.5">
      <c r="B40" s="196" t="s">
        <v>1264</v>
      </c>
      <c r="C40" s="57">
        <v>39837</v>
      </c>
      <c r="D40" s="57">
        <v>39827</v>
      </c>
      <c r="E40" s="57" t="s">
        <v>136</v>
      </c>
      <c r="F40" s="58" t="s">
        <v>17</v>
      </c>
      <c r="G40" s="59" t="s">
        <v>149</v>
      </c>
      <c r="H40" s="58">
        <v>1528</v>
      </c>
      <c r="I40" s="58" t="s">
        <v>783</v>
      </c>
      <c r="J40" s="58" t="s">
        <v>783</v>
      </c>
      <c r="K40" s="61" t="s">
        <v>1287</v>
      </c>
      <c r="L40" s="61" t="s">
        <v>1174</v>
      </c>
      <c r="M40" s="61" t="s">
        <v>1174</v>
      </c>
      <c r="N40" s="59" t="s">
        <v>1284</v>
      </c>
      <c r="O40" s="61" t="s">
        <v>1116</v>
      </c>
      <c r="P40" s="59" t="s">
        <v>833</v>
      </c>
      <c r="Q40" s="121" t="s">
        <v>1174</v>
      </c>
      <c r="R40" s="121" t="s">
        <v>1174</v>
      </c>
      <c r="S40" s="57">
        <v>39837</v>
      </c>
      <c r="T40" s="61"/>
      <c r="U40" s="44" t="s">
        <v>1246</v>
      </c>
    </row>
    <row r="41" spans="2:21" s="23" customFormat="1" ht="25.5">
      <c r="B41" s="196" t="s">
        <v>1264</v>
      </c>
      <c r="C41" s="57">
        <v>39824</v>
      </c>
      <c r="D41" s="57">
        <v>39809</v>
      </c>
      <c r="E41" s="57" t="s">
        <v>135</v>
      </c>
      <c r="F41" s="58" t="s">
        <v>607</v>
      </c>
      <c r="G41" s="59" t="s">
        <v>364</v>
      </c>
      <c r="H41" s="58">
        <v>660</v>
      </c>
      <c r="I41" s="58" t="s">
        <v>783</v>
      </c>
      <c r="J41" s="58" t="s">
        <v>783</v>
      </c>
      <c r="K41" s="61" t="s">
        <v>1287</v>
      </c>
      <c r="L41" s="61" t="s">
        <v>1174</v>
      </c>
      <c r="M41" s="61" t="s">
        <v>1174</v>
      </c>
      <c r="N41" s="59" t="s">
        <v>1284</v>
      </c>
      <c r="O41" s="61" t="s">
        <v>1116</v>
      </c>
      <c r="P41" s="59" t="s">
        <v>833</v>
      </c>
      <c r="Q41" s="121" t="s">
        <v>1174</v>
      </c>
      <c r="R41" s="121" t="s">
        <v>1174</v>
      </c>
      <c r="S41" s="57">
        <v>39824</v>
      </c>
      <c r="T41" s="61"/>
      <c r="U41" s="44" t="s">
        <v>1246</v>
      </c>
    </row>
    <row r="42" spans="2:21" s="23" customFormat="1" ht="12.75">
      <c r="B42" s="201"/>
      <c r="C42" s="25"/>
      <c r="D42" s="25"/>
      <c r="E42" s="25"/>
      <c r="F42" s="26"/>
      <c r="G42" s="27"/>
      <c r="H42" s="26"/>
      <c r="I42" s="26"/>
      <c r="J42" s="26"/>
      <c r="K42" s="28"/>
      <c r="L42" s="28"/>
      <c r="M42" s="28"/>
      <c r="N42" s="27"/>
      <c r="O42" s="28"/>
      <c r="P42" s="27"/>
      <c r="Q42" s="202"/>
      <c r="R42" s="26"/>
      <c r="S42" s="25"/>
      <c r="T42" s="28"/>
      <c r="U42" s="33"/>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sheetData>
  <sheetProtection/>
  <autoFilter ref="B3:U42"/>
  <mergeCells count="1">
    <mergeCell ref="P21:P22"/>
  </mergeCells>
  <printOptions/>
  <pageMargins left="0.44" right="0.3" top="0.76" bottom="1" header="0.5" footer="0.5"/>
  <pageSetup fitToHeight="50" fitToWidth="1" horizontalDpi="600" verticalDpi="600" orientation="landscape" scale="31"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C6" sqref="C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332" t="s">
        <v>130</v>
      </c>
      <c r="B1" s="332"/>
      <c r="C1" s="332"/>
      <c r="D1" s="332"/>
      <c r="E1" s="332"/>
      <c r="F1" s="332"/>
      <c r="G1" s="332"/>
      <c r="H1" s="332"/>
      <c r="I1" s="332"/>
      <c r="J1" s="332"/>
      <c r="K1" s="332"/>
      <c r="L1" s="332"/>
    </row>
    <row r="2" ht="23.25" customHeight="1" thickBot="1">
      <c r="A2" s="145" t="s">
        <v>786</v>
      </c>
    </row>
    <row r="3" spans="1:12" ht="33" thickBot="1">
      <c r="A3" s="42" t="s">
        <v>1276</v>
      </c>
      <c r="B3" s="42" t="s">
        <v>1277</v>
      </c>
      <c r="C3" s="42" t="s">
        <v>1259</v>
      </c>
      <c r="D3" s="42" t="s">
        <v>1260</v>
      </c>
      <c r="E3" s="42" t="s">
        <v>1261</v>
      </c>
      <c r="F3" s="221" t="s">
        <v>1262</v>
      </c>
      <c r="G3" s="263" t="s">
        <v>405</v>
      </c>
      <c r="H3" s="245" t="s">
        <v>406</v>
      </c>
      <c r="I3" s="245" t="s">
        <v>407</v>
      </c>
      <c r="J3" s="245" t="s">
        <v>408</v>
      </c>
      <c r="K3" s="223" t="s">
        <v>409</v>
      </c>
      <c r="L3" s="223" t="s">
        <v>410</v>
      </c>
    </row>
    <row r="4" spans="1:12" ht="23.25" customHeight="1" thickBot="1">
      <c r="A4" s="34" t="s">
        <v>1264</v>
      </c>
      <c r="B4" s="34" t="s">
        <v>1265</v>
      </c>
      <c r="C4" s="35">
        <f>31*24*60</f>
        <v>44640</v>
      </c>
      <c r="D4" s="35">
        <v>2188</v>
      </c>
      <c r="E4" s="175">
        <f>SUM(C4-D4)</f>
        <v>42452</v>
      </c>
      <c r="F4" s="224">
        <v>103</v>
      </c>
      <c r="G4" s="296">
        <f>(E4+H4-F4)/(E4+H4)</f>
        <v>0.9975737303307265</v>
      </c>
      <c r="H4" s="271">
        <v>0</v>
      </c>
      <c r="I4" s="240">
        <v>0</v>
      </c>
      <c r="J4" s="297">
        <f>(E4-H4-F4)/(E4-H4)</f>
        <v>0.9975737303307265</v>
      </c>
      <c r="K4" s="225">
        <f>(C4-D4)/C4</f>
        <v>0.9509856630824373</v>
      </c>
      <c r="L4" s="241">
        <f>(C4-D4-F4-I4)/C4</f>
        <v>0.9486783154121864</v>
      </c>
    </row>
    <row r="5" spans="1:12" ht="23.25" customHeight="1" thickBot="1">
      <c r="A5" s="211" t="s">
        <v>1266</v>
      </c>
      <c r="B5" s="211" t="s">
        <v>1265</v>
      </c>
      <c r="C5" s="35">
        <v>40320</v>
      </c>
      <c r="D5" s="35">
        <v>3655</v>
      </c>
      <c r="E5" s="175">
        <f>SUM(C5-D5)</f>
        <v>36665</v>
      </c>
      <c r="F5" s="224">
        <v>170</v>
      </c>
      <c r="G5" s="296">
        <f>(E5+H5-F5)/(E5+H5)</f>
        <v>0.995363425610255</v>
      </c>
      <c r="H5" s="271">
        <v>0</v>
      </c>
      <c r="I5" s="240">
        <v>0</v>
      </c>
      <c r="J5" s="297">
        <f>(E5-H5-F5)/(E5-H5)</f>
        <v>0.995363425610255</v>
      </c>
      <c r="K5" s="225">
        <f>(C5-D5)/C5</f>
        <v>0.9093501984126984</v>
      </c>
      <c r="L5" s="241">
        <f>(C5-D5-F5-I5)/C5</f>
        <v>0.9051339285714286</v>
      </c>
    </row>
    <row r="6" spans="1:255" ht="23.25" customHeight="1" thickBot="1">
      <c r="A6" s="34" t="s">
        <v>1267</v>
      </c>
      <c r="B6" s="34" t="s">
        <v>1265</v>
      </c>
      <c r="C6" s="35">
        <v>44640</v>
      </c>
      <c r="D6" s="35">
        <v>1198</v>
      </c>
      <c r="E6" s="175">
        <f>SUM(C6-D6)</f>
        <v>43442</v>
      </c>
      <c r="F6" s="224">
        <v>0</v>
      </c>
      <c r="G6" s="296">
        <f>(E6+H6-F6)/(E6+H6)</f>
        <v>1</v>
      </c>
      <c r="H6" s="271">
        <v>0</v>
      </c>
      <c r="I6" s="240">
        <v>0</v>
      </c>
      <c r="J6" s="297">
        <f>(E6-H6-F6)/(E6-H6)</f>
        <v>1</v>
      </c>
      <c r="K6" s="225">
        <f>(C6-D6)/C6</f>
        <v>0.973163082437276</v>
      </c>
      <c r="L6" s="241">
        <f>(C6-D6-F6-I6)/C6</f>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1268</v>
      </c>
      <c r="B7" s="34" t="s">
        <v>1265</v>
      </c>
      <c r="C7" s="35">
        <v>43200</v>
      </c>
      <c r="D7" s="35">
        <v>900</v>
      </c>
      <c r="E7" s="175">
        <f>SUM(C7-D7)</f>
        <v>42300</v>
      </c>
      <c r="F7" s="224">
        <v>40</v>
      </c>
      <c r="G7" s="296">
        <f>(E7+H7-F7)/(E7+H7)</f>
        <v>0.9990543735224586</v>
      </c>
      <c r="H7" s="271">
        <v>0</v>
      </c>
      <c r="I7" s="240">
        <v>0</v>
      </c>
      <c r="J7" s="297">
        <f>(E7-H7-F7)/(E7-H7)</f>
        <v>0.9990543735224586</v>
      </c>
      <c r="K7" s="225">
        <f>(C7-D7)/C7</f>
        <v>0.9791666666666666</v>
      </c>
      <c r="L7" s="241">
        <f>(C7-D7-F7-I7)/C7</f>
        <v>0.9782407407407407</v>
      </c>
    </row>
    <row r="8" spans="1:12" ht="23.25" customHeight="1" thickBot="1">
      <c r="A8" s="34" t="s">
        <v>1269</v>
      </c>
      <c r="B8" s="34" t="s">
        <v>1265</v>
      </c>
      <c r="C8" s="35">
        <v>44640</v>
      </c>
      <c r="D8" s="35">
        <v>3007</v>
      </c>
      <c r="E8" s="175">
        <f>SUM(C8-D8)</f>
        <v>41633</v>
      </c>
      <c r="F8" s="224">
        <v>0</v>
      </c>
      <c r="G8" s="296">
        <f>(E8+H8-F8)/(E8+H8)</f>
        <v>1</v>
      </c>
      <c r="H8" s="271">
        <v>0</v>
      </c>
      <c r="I8" s="240">
        <v>0</v>
      </c>
      <c r="J8" s="235">
        <f>(E8-H8-F8)/(E8-H8)</f>
        <v>1</v>
      </c>
      <c r="K8" s="218">
        <f>(C8-D8)/C8</f>
        <v>0.9326388888888889</v>
      </c>
      <c r="L8" s="241">
        <f>(C8-D8-F8-I8)/C8</f>
        <v>0.9326388888888889</v>
      </c>
    </row>
    <row r="9" spans="1:12" ht="23.25" customHeight="1" thickBot="1">
      <c r="A9" s="34" t="s">
        <v>1270</v>
      </c>
      <c r="B9" s="34" t="s">
        <v>1265</v>
      </c>
      <c r="C9" s="35"/>
      <c r="D9" s="35"/>
      <c r="E9" s="175"/>
      <c r="F9" s="255"/>
      <c r="G9" s="296"/>
      <c r="H9" s="271"/>
      <c r="I9" s="240"/>
      <c r="J9" s="218"/>
      <c r="K9" s="235"/>
      <c r="L9" s="241"/>
    </row>
    <row r="10" spans="1:12" ht="23.25" customHeight="1" thickBot="1">
      <c r="A10" s="34" t="s">
        <v>1271</v>
      </c>
      <c r="B10" s="34" t="s">
        <v>1265</v>
      </c>
      <c r="C10" s="35"/>
      <c r="D10" s="35"/>
      <c r="E10" s="175"/>
      <c r="F10" s="224"/>
      <c r="G10" s="296"/>
      <c r="H10" s="271"/>
      <c r="I10" s="240"/>
      <c r="J10" s="235"/>
      <c r="K10" s="235"/>
      <c r="L10" s="241"/>
    </row>
    <row r="11" spans="1:12" ht="23.25" customHeight="1" thickBot="1">
      <c r="A11" s="34" t="s">
        <v>1272</v>
      </c>
      <c r="B11" s="34" t="s">
        <v>1265</v>
      </c>
      <c r="C11" s="35"/>
      <c r="D11" s="35"/>
      <c r="E11" s="175"/>
      <c r="F11" s="224"/>
      <c r="G11" s="296"/>
      <c r="H11" s="271"/>
      <c r="I11" s="240"/>
      <c r="J11" s="235"/>
      <c r="K11" s="235"/>
      <c r="L11" s="241"/>
    </row>
    <row r="12" spans="1:12" ht="23.25" customHeight="1" thickBot="1">
      <c r="A12" s="34" t="s">
        <v>1273</v>
      </c>
      <c r="B12" s="34" t="s">
        <v>1265</v>
      </c>
      <c r="C12" s="35"/>
      <c r="D12" s="35"/>
      <c r="E12" s="175"/>
      <c r="F12" s="224"/>
      <c r="G12" s="296"/>
      <c r="H12" s="271"/>
      <c r="I12" s="240"/>
      <c r="J12" s="235"/>
      <c r="K12" s="235"/>
      <c r="L12" s="241"/>
    </row>
    <row r="13" spans="1:12" ht="23.25" customHeight="1" thickBot="1">
      <c r="A13" s="37" t="s">
        <v>1274</v>
      </c>
      <c r="B13" s="37" t="s">
        <v>1265</v>
      </c>
      <c r="C13" s="35"/>
      <c r="D13" s="35"/>
      <c r="E13" s="175"/>
      <c r="F13" s="224"/>
      <c r="G13" s="296"/>
      <c r="H13" s="271"/>
      <c r="I13" s="240"/>
      <c r="J13" s="235"/>
      <c r="K13" s="235"/>
      <c r="L13" s="241"/>
    </row>
    <row r="14" spans="1:12" ht="23.25" customHeight="1" thickBot="1">
      <c r="A14" s="37" t="s">
        <v>36</v>
      </c>
      <c r="B14" s="37" t="s">
        <v>1265</v>
      </c>
      <c r="C14" s="35"/>
      <c r="D14" s="35"/>
      <c r="E14" s="175"/>
      <c r="F14" s="224"/>
      <c r="G14" s="296"/>
      <c r="H14" s="271"/>
      <c r="I14" s="240"/>
      <c r="J14" s="235"/>
      <c r="K14" s="235"/>
      <c r="L14" s="241"/>
    </row>
    <row r="15" spans="1:12" ht="23.25" customHeight="1" thickBot="1">
      <c r="A15" s="37" t="s">
        <v>37</v>
      </c>
      <c r="B15" s="37" t="s">
        <v>1265</v>
      </c>
      <c r="C15" s="35"/>
      <c r="D15" s="35"/>
      <c r="E15" s="175"/>
      <c r="F15" s="230"/>
      <c r="G15" s="296"/>
      <c r="H15" s="271"/>
      <c r="I15" s="240"/>
      <c r="J15" s="235"/>
      <c r="K15" s="235"/>
      <c r="L15" s="241"/>
    </row>
    <row r="16" spans="1:11" ht="23.25" customHeight="1" thickBot="1">
      <c r="A16" s="334" t="s">
        <v>133</v>
      </c>
      <c r="B16" s="334" t="s">
        <v>1265</v>
      </c>
      <c r="C16" s="40">
        <f>SUM(C4:C15)</f>
        <v>217440</v>
      </c>
      <c r="D16" s="336">
        <f>SUM(D4:D15)</f>
        <v>10948</v>
      </c>
      <c r="E16" s="338">
        <f>C16-D16</f>
        <v>206492</v>
      </c>
      <c r="F16" s="333">
        <f>SUM(F4:F15)</f>
        <v>313</v>
      </c>
      <c r="G16" s="340">
        <f>(E16-F16)/E16</f>
        <v>0.9984842027778316</v>
      </c>
      <c r="H16" s="327">
        <f>SUM(H4:H15)</f>
        <v>0</v>
      </c>
      <c r="I16" s="329">
        <f>SUM(I4:I15)</f>
        <v>0</v>
      </c>
      <c r="J16" s="329"/>
      <c r="K16" s="330">
        <f>(C16-D16)/C16</f>
        <v>0.9496504782928624</v>
      </c>
    </row>
    <row r="17" spans="1:12" ht="23.25" customHeight="1" thickBot="1">
      <c r="A17" s="335"/>
      <c r="B17" s="335"/>
      <c r="C17" s="41" t="s">
        <v>134</v>
      </c>
      <c r="D17" s="337"/>
      <c r="E17" s="339"/>
      <c r="F17" s="328"/>
      <c r="G17" s="331"/>
      <c r="H17" s="328"/>
      <c r="I17" s="328"/>
      <c r="J17" s="328"/>
      <c r="K17" s="331"/>
      <c r="L17" s="294">
        <f>(C16-D16-F16-I16)/C16</f>
        <v>0.9482110007358352</v>
      </c>
    </row>
  </sheetData>
  <sheetProtection/>
  <mergeCells count="11">
    <mergeCell ref="G16:G17"/>
    <mergeCell ref="H16:H17"/>
    <mergeCell ref="I16:I17"/>
    <mergeCell ref="J16:J17"/>
    <mergeCell ref="K16:K17"/>
    <mergeCell ref="A1:L1"/>
    <mergeCell ref="F16:F17"/>
    <mergeCell ref="A16:A17"/>
    <mergeCell ref="B16:B17"/>
    <mergeCell ref="D16:D17"/>
    <mergeCell ref="E16:E17"/>
  </mergeCells>
  <printOptions/>
  <pageMargins left="0.75" right="0.75" top="1" bottom="1" header="0.5" footer="0.5"/>
  <pageSetup fitToHeight="1" fitToWidth="1" horizontalDpi="600" verticalDpi="600" orientation="landscape" scale="64"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F8" sqref="F8"/>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32" t="s">
        <v>131</v>
      </c>
      <c r="B1" s="332"/>
      <c r="C1" s="332"/>
      <c r="D1" s="332"/>
      <c r="E1" s="332"/>
      <c r="F1" s="332"/>
      <c r="G1" s="332"/>
      <c r="H1" s="332"/>
      <c r="I1" s="332"/>
      <c r="J1" s="332"/>
      <c r="K1" s="332"/>
      <c r="L1" s="332"/>
    </row>
    <row r="2" ht="23.25" customHeight="1" thickBot="1">
      <c r="A2" s="145" t="s">
        <v>789</v>
      </c>
    </row>
    <row r="3" spans="1:12" ht="33" thickBot="1">
      <c r="A3" s="249" t="s">
        <v>1276</v>
      </c>
      <c r="B3" s="250" t="s">
        <v>1277</v>
      </c>
      <c r="C3" s="250" t="s">
        <v>1259</v>
      </c>
      <c r="D3" s="250" t="s">
        <v>1260</v>
      </c>
      <c r="E3" s="251" t="s">
        <v>1261</v>
      </c>
      <c r="F3" s="253" t="s">
        <v>1262</v>
      </c>
      <c r="G3" s="222" t="s">
        <v>405</v>
      </c>
      <c r="H3" s="245" t="s">
        <v>406</v>
      </c>
      <c r="I3" s="245" t="s">
        <v>407</v>
      </c>
      <c r="J3" s="245" t="s">
        <v>408</v>
      </c>
      <c r="K3" s="177" t="s">
        <v>409</v>
      </c>
      <c r="L3" s="177" t="s">
        <v>410</v>
      </c>
    </row>
    <row r="4" spans="1:12" ht="23.25" customHeight="1" thickBot="1">
      <c r="A4" s="247" t="s">
        <v>1264</v>
      </c>
      <c r="B4" s="247" t="s">
        <v>801</v>
      </c>
      <c r="C4" s="248">
        <f>31*24*60</f>
        <v>44640</v>
      </c>
      <c r="D4" s="248">
        <v>2188</v>
      </c>
      <c r="E4" s="252">
        <f>SUM(C4-D4)</f>
        <v>42452</v>
      </c>
      <c r="F4" s="240">
        <v>30</v>
      </c>
      <c r="G4" s="305">
        <f>(E4+H4-F4)/(E4+H4)</f>
        <v>0.9992933195138038</v>
      </c>
      <c r="H4" s="224">
        <v>0</v>
      </c>
      <c r="I4" s="259">
        <v>0</v>
      </c>
      <c r="J4" s="305">
        <f>(E4-H4-F4)/(E4-H4)</f>
        <v>0.9992933195138038</v>
      </c>
      <c r="K4" s="260">
        <f>(C4-D4)/C4</f>
        <v>0.9509856630824373</v>
      </c>
      <c r="L4" s="241">
        <f>(C4-D4-F4-I4)/C4</f>
        <v>0.9503136200716846</v>
      </c>
    </row>
    <row r="5" spans="1:12" ht="23.25" customHeight="1" thickBot="1">
      <c r="A5" s="34" t="s">
        <v>1266</v>
      </c>
      <c r="B5" s="34" t="s">
        <v>801</v>
      </c>
      <c r="C5" s="35">
        <v>40320</v>
      </c>
      <c r="D5" s="35">
        <v>3655</v>
      </c>
      <c r="E5" s="175">
        <f>SUM(C5-D5)</f>
        <v>36665</v>
      </c>
      <c r="F5" s="224">
        <v>185</v>
      </c>
      <c r="G5" s="296">
        <f>(E5+H5-F5)/(E5+H5)</f>
        <v>0.9949543161052775</v>
      </c>
      <c r="H5" s="271">
        <v>0</v>
      </c>
      <c r="I5" s="240">
        <v>0</v>
      </c>
      <c r="J5" s="297">
        <f>(E5-H5-F5)/(E5-H5)</f>
        <v>0.9949543161052775</v>
      </c>
      <c r="K5" s="225">
        <f>(C5-D5)/C5</f>
        <v>0.9093501984126984</v>
      </c>
      <c r="L5" s="241">
        <f>(C5-D5-F5-I5)/C5</f>
        <v>0.9047619047619048</v>
      </c>
    </row>
    <row r="6" spans="1:12" ht="23.25" customHeight="1" thickBot="1">
      <c r="A6" s="34" t="s">
        <v>1267</v>
      </c>
      <c r="B6" s="34" t="s">
        <v>801</v>
      </c>
      <c r="C6" s="35">
        <v>44640</v>
      </c>
      <c r="D6" s="248">
        <v>1198</v>
      </c>
      <c r="E6" s="175">
        <f>SUM(C6-D6)</f>
        <v>43442</v>
      </c>
      <c r="F6" s="240">
        <v>50</v>
      </c>
      <c r="G6" s="296">
        <f>(E6+H6-F6)/(E6+H6)</f>
        <v>0.998849040099443</v>
      </c>
      <c r="H6" s="224">
        <v>0</v>
      </c>
      <c r="I6" s="259">
        <v>0</v>
      </c>
      <c r="J6" s="297">
        <f>(E6-H6-F6)/(E6-H6)</f>
        <v>0.998849040099443</v>
      </c>
      <c r="K6" s="225">
        <f>(C6-D6)/C6</f>
        <v>0.973163082437276</v>
      </c>
      <c r="L6" s="241">
        <f>(C6-D6-F6-I6)/C6</f>
        <v>0.9720430107526882</v>
      </c>
    </row>
    <row r="7" spans="1:12" ht="23.25" customHeight="1" thickBot="1">
      <c r="A7" s="34" t="s">
        <v>1268</v>
      </c>
      <c r="B7" s="34" t="s">
        <v>801</v>
      </c>
      <c r="C7" s="35">
        <v>43200</v>
      </c>
      <c r="D7" s="248">
        <v>900</v>
      </c>
      <c r="E7" s="175">
        <f>SUM(C7-D7)</f>
        <v>42300</v>
      </c>
      <c r="F7" s="240">
        <v>45</v>
      </c>
      <c r="G7" s="296">
        <f>(E7+H7-F7)/(E7+H7)</f>
        <v>0.9989361702127659</v>
      </c>
      <c r="H7" s="224">
        <v>0</v>
      </c>
      <c r="I7" s="259">
        <v>0</v>
      </c>
      <c r="J7" s="297">
        <f>(E7-H7-F7)/(E7-H7)</f>
        <v>0.9989361702127659</v>
      </c>
      <c r="K7" s="225">
        <f>(C7-D7)/C7</f>
        <v>0.9791666666666666</v>
      </c>
      <c r="L7" s="241">
        <f>(C7-D7-F7-I7)/C7</f>
        <v>0.978125</v>
      </c>
    </row>
    <row r="8" spans="1:12" ht="23.25" customHeight="1" thickBot="1">
      <c r="A8" s="34" t="s">
        <v>1269</v>
      </c>
      <c r="B8" s="34" t="s">
        <v>801</v>
      </c>
      <c r="C8" s="35">
        <v>44640</v>
      </c>
      <c r="D8" s="248">
        <v>3007</v>
      </c>
      <c r="E8" s="175">
        <f>SUM(C8-D8)</f>
        <v>41633</v>
      </c>
      <c r="F8" s="240">
        <v>0</v>
      </c>
      <c r="G8" s="266">
        <f>(E8+H8-F8)/(E8+H8)</f>
        <v>1</v>
      </c>
      <c r="H8" s="224">
        <v>0</v>
      </c>
      <c r="I8" s="259">
        <v>0</v>
      </c>
      <c r="J8" s="266">
        <f>(E8-H8-F8)/(E8-H8)</f>
        <v>1</v>
      </c>
      <c r="K8" s="218">
        <f>(C8-D8)/C8</f>
        <v>0.9326388888888889</v>
      </c>
      <c r="L8" s="241">
        <f>(C8-D8-F8-I8)/C8</f>
        <v>0.9326388888888889</v>
      </c>
    </row>
    <row r="9" spans="1:12" ht="23.25" customHeight="1" thickBot="1">
      <c r="A9" s="34" t="s">
        <v>1270</v>
      </c>
      <c r="B9" s="34" t="s">
        <v>801</v>
      </c>
      <c r="C9" s="35"/>
      <c r="D9" s="248"/>
      <c r="E9" s="175"/>
      <c r="F9" s="240"/>
      <c r="G9" s="266"/>
      <c r="H9" s="224"/>
      <c r="I9" s="259"/>
      <c r="J9" s="266"/>
      <c r="K9" s="218"/>
      <c r="L9" s="241"/>
    </row>
    <row r="10" spans="1:12" ht="23.25" customHeight="1" thickBot="1">
      <c r="A10" s="34" t="s">
        <v>1271</v>
      </c>
      <c r="B10" s="34" t="s">
        <v>801</v>
      </c>
      <c r="C10" s="35"/>
      <c r="D10" s="248"/>
      <c r="E10" s="175"/>
      <c r="F10" s="240"/>
      <c r="G10" s="266"/>
      <c r="H10" s="224"/>
      <c r="I10" s="259"/>
      <c r="J10" s="266"/>
      <c r="K10" s="218"/>
      <c r="L10" s="241"/>
    </row>
    <row r="11" spans="1:12" ht="23.25" customHeight="1" thickBot="1">
      <c r="A11" s="34" t="s">
        <v>1272</v>
      </c>
      <c r="B11" s="34" t="s">
        <v>801</v>
      </c>
      <c r="C11" s="35"/>
      <c r="D11" s="248"/>
      <c r="E11" s="175"/>
      <c r="F11" s="240"/>
      <c r="G11" s="266"/>
      <c r="H11" s="224"/>
      <c r="I11" s="259"/>
      <c r="J11" s="266"/>
      <c r="K11" s="218"/>
      <c r="L11" s="241"/>
    </row>
    <row r="12" spans="1:12" ht="23.25" customHeight="1" thickBot="1">
      <c r="A12" s="34" t="s">
        <v>1273</v>
      </c>
      <c r="B12" s="34" t="s">
        <v>801</v>
      </c>
      <c r="C12" s="35"/>
      <c r="D12" s="248"/>
      <c r="E12" s="175"/>
      <c r="F12" s="240"/>
      <c r="G12" s="266"/>
      <c r="H12" s="224"/>
      <c r="I12" s="259"/>
      <c r="J12" s="266"/>
      <c r="K12" s="218"/>
      <c r="L12" s="241"/>
    </row>
    <row r="13" spans="1:12" ht="23.25" customHeight="1" thickBot="1">
      <c r="A13" s="37" t="s">
        <v>1274</v>
      </c>
      <c r="B13" s="34" t="s">
        <v>801</v>
      </c>
      <c r="C13" s="35"/>
      <c r="D13" s="248"/>
      <c r="E13" s="220"/>
      <c r="F13" s="240"/>
      <c r="G13" s="266"/>
      <c r="H13" s="224"/>
      <c r="I13" s="259"/>
      <c r="J13" s="266"/>
      <c r="K13" s="218"/>
      <c r="L13" s="36"/>
    </row>
    <row r="14" spans="1:12" ht="23.25" customHeight="1" thickBot="1">
      <c r="A14" s="37" t="s">
        <v>36</v>
      </c>
      <c r="B14" s="34" t="s">
        <v>801</v>
      </c>
      <c r="C14" s="35"/>
      <c r="D14" s="248"/>
      <c r="E14" s="220"/>
      <c r="F14" s="240"/>
      <c r="G14" s="266"/>
      <c r="H14" s="224"/>
      <c r="I14" s="259"/>
      <c r="J14" s="266"/>
      <c r="K14" s="218"/>
      <c r="L14" s="36"/>
    </row>
    <row r="15" spans="1:12" ht="23.25" customHeight="1" thickBot="1">
      <c r="A15" s="37" t="s">
        <v>37</v>
      </c>
      <c r="B15" s="34" t="s">
        <v>801</v>
      </c>
      <c r="C15" s="38"/>
      <c r="D15" s="248"/>
      <c r="E15" s="220"/>
      <c r="F15" s="240"/>
      <c r="G15" s="266"/>
      <c r="H15" s="224"/>
      <c r="I15" s="259"/>
      <c r="J15" s="266"/>
      <c r="K15" s="304"/>
      <c r="L15" s="265"/>
    </row>
    <row r="16" spans="1:11" ht="23.25" customHeight="1" thickBot="1">
      <c r="A16" s="334" t="s">
        <v>133</v>
      </c>
      <c r="B16" s="334" t="s">
        <v>801</v>
      </c>
      <c r="C16" s="40">
        <f>SUM(C4:C15)</f>
        <v>217440</v>
      </c>
      <c r="D16" s="336">
        <f>SUM(D4:D15)</f>
        <v>10948</v>
      </c>
      <c r="E16" s="338">
        <f>C16-D16</f>
        <v>206492</v>
      </c>
      <c r="F16" s="327">
        <f>SUM(F4:F15)</f>
        <v>310</v>
      </c>
      <c r="G16" s="340">
        <f>(E16-F16)/E16</f>
        <v>0.9984987311857118</v>
      </c>
      <c r="H16" s="327">
        <f>SUM(H4:H15)</f>
        <v>0</v>
      </c>
      <c r="I16" s="327">
        <f>SUM(I4:I15)</f>
        <v>0</v>
      </c>
      <c r="J16" s="327"/>
      <c r="K16" s="340">
        <f>(C16-D16)/C16</f>
        <v>0.9496504782928624</v>
      </c>
    </row>
    <row r="17" spans="1:12" ht="23.25" customHeight="1" thickBot="1">
      <c r="A17" s="335"/>
      <c r="B17" s="335"/>
      <c r="C17" s="41" t="s">
        <v>134</v>
      </c>
      <c r="D17" s="337"/>
      <c r="E17" s="339"/>
      <c r="F17" s="328"/>
      <c r="G17" s="331"/>
      <c r="H17" s="328"/>
      <c r="I17" s="328"/>
      <c r="J17" s="328"/>
      <c r="K17" s="331"/>
      <c r="L17" s="293">
        <f>(C16-D16-F16-I16)/C16</f>
        <v>0.9482247976453274</v>
      </c>
    </row>
    <row r="18" ht="23.25" customHeight="1" hidden="1"/>
    <row r="19" ht="23.25" customHeight="1" hidden="1"/>
    <row r="20" ht="23.25" customHeight="1" hidden="1"/>
    <row r="21" ht="23.25" customHeight="1" hidden="1"/>
    <row r="22" ht="23.25" customHeight="1" hidden="1"/>
  </sheetData>
  <sheetProtection/>
  <mergeCells count="11">
    <mergeCell ref="F16:F17"/>
    <mergeCell ref="G16:G17"/>
    <mergeCell ref="H16:H17"/>
    <mergeCell ref="I16:I17"/>
    <mergeCell ref="J16:J17"/>
    <mergeCell ref="K16:K17"/>
    <mergeCell ref="A1:L1"/>
    <mergeCell ref="A16:A17"/>
    <mergeCell ref="B16:B17"/>
    <mergeCell ref="D16:D17"/>
    <mergeCell ref="E16:E17"/>
  </mergeCells>
  <printOptions/>
  <pageMargins left="0.75" right="0.75" top="1" bottom="1" header="0.5" footer="0.5"/>
  <pageSetup fitToHeight="1" fitToWidth="1" horizontalDpi="600" verticalDpi="600" orientation="landscape" scale="66"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F8" sqref="F8"/>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341" t="s">
        <v>132</v>
      </c>
      <c r="B1" s="332"/>
      <c r="C1" s="332"/>
      <c r="D1" s="332"/>
      <c r="E1" s="332"/>
      <c r="F1" s="332"/>
      <c r="G1" s="332"/>
      <c r="H1" s="332"/>
      <c r="I1" s="332"/>
      <c r="J1" s="332"/>
      <c r="K1" s="332"/>
      <c r="L1" s="332"/>
    </row>
    <row r="2" ht="23.25" customHeight="1" thickBot="1">
      <c r="A2" s="145" t="s">
        <v>788</v>
      </c>
    </row>
    <row r="3" spans="1:12" ht="33" thickBot="1">
      <c r="A3" s="249" t="s">
        <v>1276</v>
      </c>
      <c r="B3" s="250" t="s">
        <v>1277</v>
      </c>
      <c r="C3" s="250" t="s">
        <v>1259</v>
      </c>
      <c r="D3" s="250" t="s">
        <v>1260</v>
      </c>
      <c r="E3" s="251" t="s">
        <v>1261</v>
      </c>
      <c r="F3" s="253" t="s">
        <v>1262</v>
      </c>
      <c r="G3" s="222" t="s">
        <v>405</v>
      </c>
      <c r="H3" s="245" t="s">
        <v>406</v>
      </c>
      <c r="I3" s="245" t="s">
        <v>407</v>
      </c>
      <c r="J3" s="245" t="s">
        <v>408</v>
      </c>
      <c r="K3" s="177" t="s">
        <v>409</v>
      </c>
      <c r="L3" s="177" t="s">
        <v>410</v>
      </c>
    </row>
    <row r="4" spans="1:13" ht="23.25" customHeight="1" thickBot="1">
      <c r="A4" s="34" t="s">
        <v>1264</v>
      </c>
      <c r="B4" s="34" t="s">
        <v>800</v>
      </c>
      <c r="C4" s="35">
        <f>(22*12*60)+(5*4*60)</f>
        <v>17040</v>
      </c>
      <c r="D4" s="35">
        <v>0</v>
      </c>
      <c r="E4" s="35">
        <f>SUM(C4-D4)</f>
        <v>17040</v>
      </c>
      <c r="F4" s="175">
        <v>0</v>
      </c>
      <c r="G4" s="305">
        <f>(E4+H4-F4)/(E4+H4)</f>
        <v>1</v>
      </c>
      <c r="H4" s="224">
        <v>0</v>
      </c>
      <c r="I4" s="259">
        <v>0</v>
      </c>
      <c r="J4" s="256">
        <f>(E4-H4-F4)/(E4-H4)</f>
        <v>1</v>
      </c>
      <c r="K4" s="268">
        <f>(C4-D4)/C4</f>
        <v>1</v>
      </c>
      <c r="L4" s="274">
        <f>(C4-D4-F4-I4)/C4</f>
        <v>1</v>
      </c>
      <c r="M4">
        <v>22</v>
      </c>
    </row>
    <row r="5" spans="1:13" ht="23.25" customHeight="1" thickBot="1">
      <c r="A5" s="34" t="s">
        <v>1266</v>
      </c>
      <c r="B5" s="34" t="s">
        <v>800</v>
      </c>
      <c r="C5" s="35">
        <v>15360</v>
      </c>
      <c r="D5" s="35">
        <v>2034</v>
      </c>
      <c r="E5" s="35">
        <f>SUM(C5-D5)</f>
        <v>13326</v>
      </c>
      <c r="F5" s="175">
        <v>35</v>
      </c>
      <c r="G5" s="305">
        <f>(E5+H5-F5)/(E5+H5)</f>
        <v>0.9973735554555005</v>
      </c>
      <c r="H5" s="224">
        <v>0</v>
      </c>
      <c r="I5" s="259">
        <v>0</v>
      </c>
      <c r="J5" s="256">
        <f>(E5-H5-F5)/(E5-H5)</f>
        <v>0.9973735554555005</v>
      </c>
      <c r="K5" s="316">
        <f>(C5-D5)/C5</f>
        <v>0.867578125</v>
      </c>
      <c r="L5" s="274">
        <f>(C5-D5-F5-I5)/C5</f>
        <v>0.8652994791666667</v>
      </c>
      <c r="M5">
        <v>20</v>
      </c>
    </row>
    <row r="6" spans="1:13" ht="23.25" customHeight="1" thickBot="1">
      <c r="A6" s="34" t="s">
        <v>1267</v>
      </c>
      <c r="B6" s="34" t="s">
        <v>800</v>
      </c>
      <c r="C6" s="35">
        <v>16800</v>
      </c>
      <c r="D6" s="35">
        <v>115</v>
      </c>
      <c r="E6" s="35">
        <f>SUM(C6-D6)</f>
        <v>16685</v>
      </c>
      <c r="F6" s="175">
        <v>0</v>
      </c>
      <c r="G6" s="305">
        <f>(E6+H6-F6)/(E6+H6)</f>
        <v>1</v>
      </c>
      <c r="H6" s="224">
        <v>0</v>
      </c>
      <c r="I6" s="259">
        <v>0</v>
      </c>
      <c r="J6" s="256">
        <f>(E6-H6-F6)/(E6-H6)</f>
        <v>1</v>
      </c>
      <c r="K6" s="316">
        <f>(C6-D6)/C6</f>
        <v>0.9931547619047619</v>
      </c>
      <c r="L6" s="274">
        <f>(C6-D6-F6-I6)/C6</f>
        <v>0.9931547619047619</v>
      </c>
      <c r="M6">
        <v>22</v>
      </c>
    </row>
    <row r="7" spans="1:13" ht="23.25" customHeight="1" thickBot="1">
      <c r="A7" s="34" t="s">
        <v>1268</v>
      </c>
      <c r="B7" s="34" t="s">
        <v>800</v>
      </c>
      <c r="C7" s="35">
        <v>16800</v>
      </c>
      <c r="D7" s="35">
        <v>900</v>
      </c>
      <c r="E7" s="35">
        <f>SUM(C7-D7)</f>
        <v>15900</v>
      </c>
      <c r="F7" s="175">
        <v>0</v>
      </c>
      <c r="G7" s="305">
        <f>(E7+H7-F7)/(E7+H7)</f>
        <v>1</v>
      </c>
      <c r="H7" s="224">
        <v>0</v>
      </c>
      <c r="I7" s="259">
        <v>0</v>
      </c>
      <c r="J7" s="256">
        <f>(E7-H7-F7)/(E7-H7)</f>
        <v>1</v>
      </c>
      <c r="K7" s="316">
        <f>(C7-D7)/C7</f>
        <v>0.9464285714285714</v>
      </c>
      <c r="L7" s="274">
        <f>(C7-D7-F7-I7)/C7</f>
        <v>0.9464285714285714</v>
      </c>
      <c r="M7">
        <v>21</v>
      </c>
    </row>
    <row r="8" spans="1:13" ht="23.25" customHeight="1" thickBot="1">
      <c r="A8" s="34" t="s">
        <v>1269</v>
      </c>
      <c r="B8" s="34" t="s">
        <v>800</v>
      </c>
      <c r="C8" s="35">
        <v>16800</v>
      </c>
      <c r="D8" s="35">
        <v>3183</v>
      </c>
      <c r="E8" s="35">
        <f>SUM(C8-D8)</f>
        <v>13617</v>
      </c>
      <c r="F8" s="175">
        <v>47</v>
      </c>
      <c r="G8" s="235">
        <f>(E8+H8-F8)/(E8+H8)</f>
        <v>0.9965484321069251</v>
      </c>
      <c r="H8" s="227">
        <v>0</v>
      </c>
      <c r="I8" s="238">
        <v>0</v>
      </c>
      <c r="J8" s="266">
        <f>(E8-H8-F8)/(E8-H8)</f>
        <v>0.9965484321069251</v>
      </c>
      <c r="K8" s="219">
        <f>(C8-D8)/C8</f>
        <v>0.8105357142857142</v>
      </c>
      <c r="L8" s="274">
        <f>(C8-D8-F8-I8)/C8</f>
        <v>0.8077380952380953</v>
      </c>
      <c r="M8">
        <v>23</v>
      </c>
    </row>
    <row r="9" spans="1:14" ht="23.25" customHeight="1" thickBot="1">
      <c r="A9" s="34" t="s">
        <v>1270</v>
      </c>
      <c r="B9" s="34" t="s">
        <v>800</v>
      </c>
      <c r="C9" s="35"/>
      <c r="D9" s="35"/>
      <c r="E9" s="35"/>
      <c r="F9" s="175"/>
      <c r="G9" s="235"/>
      <c r="H9" s="227"/>
      <c r="I9" s="238"/>
      <c r="J9" s="266"/>
      <c r="K9" s="219"/>
      <c r="L9" s="274"/>
      <c r="M9">
        <v>20</v>
      </c>
      <c r="N9" s="140">
        <v>1200</v>
      </c>
    </row>
    <row r="10" spans="1:14" ht="23.25" customHeight="1" thickBot="1">
      <c r="A10" s="34" t="s">
        <v>1271</v>
      </c>
      <c r="B10" s="34" t="s">
        <v>800</v>
      </c>
      <c r="C10" s="35"/>
      <c r="D10" s="35"/>
      <c r="E10" s="35"/>
      <c r="F10" s="175"/>
      <c r="G10" s="235"/>
      <c r="H10" s="227"/>
      <c r="I10" s="238"/>
      <c r="J10" s="266"/>
      <c r="K10" s="219"/>
      <c r="L10" s="274"/>
      <c r="M10">
        <v>18</v>
      </c>
      <c r="N10" s="140">
        <v>1080</v>
      </c>
    </row>
    <row r="11" spans="1:12" ht="23.25" customHeight="1" thickBot="1">
      <c r="A11" s="34" t="s">
        <v>1272</v>
      </c>
      <c r="B11" s="34" t="s">
        <v>800</v>
      </c>
      <c r="C11" s="35"/>
      <c r="D11" s="35"/>
      <c r="E11" s="35"/>
      <c r="F11" s="175"/>
      <c r="G11" s="235"/>
      <c r="H11" s="257"/>
      <c r="I11" s="238"/>
      <c r="J11" s="266"/>
      <c r="K11" s="219"/>
      <c r="L11" s="274"/>
    </row>
    <row r="12" spans="1:12" ht="23.25" customHeight="1" thickBot="1">
      <c r="A12" s="34" t="s">
        <v>1273</v>
      </c>
      <c r="B12" s="34" t="s">
        <v>800</v>
      </c>
      <c r="C12" s="35"/>
      <c r="D12" s="35"/>
      <c r="E12" s="35"/>
      <c r="F12" s="175"/>
      <c r="G12" s="235"/>
      <c r="H12" s="244"/>
      <c r="I12" s="255"/>
      <c r="J12" s="266"/>
      <c r="K12" s="219"/>
      <c r="L12" s="43"/>
    </row>
    <row r="13" spans="1:12" ht="23.25" customHeight="1" thickBot="1">
      <c r="A13" s="37" t="s">
        <v>1274</v>
      </c>
      <c r="B13" s="34" t="s">
        <v>800</v>
      </c>
      <c r="C13" s="35"/>
      <c r="D13" s="35"/>
      <c r="E13" s="220"/>
      <c r="F13" s="175"/>
      <c r="G13" s="235"/>
      <c r="H13" s="38"/>
      <c r="I13" s="255"/>
      <c r="J13" s="266"/>
      <c r="K13" s="219"/>
      <c r="L13" s="43"/>
    </row>
    <row r="14" spans="1:12" ht="23.25" customHeight="1" thickBot="1">
      <c r="A14" s="37" t="s">
        <v>36</v>
      </c>
      <c r="B14" s="34" t="s">
        <v>800</v>
      </c>
      <c r="C14" s="35"/>
      <c r="D14" s="35"/>
      <c r="E14" s="220"/>
      <c r="F14" s="175"/>
      <c r="G14" s="235"/>
      <c r="H14" s="38"/>
      <c r="I14" s="287"/>
      <c r="J14" s="266"/>
      <c r="K14" s="219"/>
      <c r="L14" s="43"/>
    </row>
    <row r="15" spans="1:12" ht="23.25" customHeight="1" thickBot="1">
      <c r="A15" s="37" t="s">
        <v>37</v>
      </c>
      <c r="B15" s="34" t="s">
        <v>800</v>
      </c>
      <c r="C15" s="35"/>
      <c r="D15" s="35"/>
      <c r="E15" s="38"/>
      <c r="F15" s="175"/>
      <c r="G15" s="235"/>
      <c r="H15" s="38"/>
      <c r="I15" s="258"/>
      <c r="J15" s="266"/>
      <c r="K15" s="219"/>
      <c r="L15" s="43"/>
    </row>
    <row r="16" spans="1:11" ht="23.25" customHeight="1" thickBot="1">
      <c r="A16" s="334" t="s">
        <v>133</v>
      </c>
      <c r="B16" s="334" t="s">
        <v>800</v>
      </c>
      <c r="C16" s="40">
        <f>SUM(C4:C15)</f>
        <v>82800</v>
      </c>
      <c r="D16" s="336">
        <f>SUM(D4:D15)</f>
        <v>6232</v>
      </c>
      <c r="E16" s="336">
        <f>C16-D16</f>
        <v>76568</v>
      </c>
      <c r="F16" s="342">
        <f>SUM(F4:F15)</f>
        <v>82</v>
      </c>
      <c r="G16" s="340">
        <f>(E16-F16)/E16</f>
        <v>0.998929056524919</v>
      </c>
      <c r="H16" s="327">
        <f>SUM(H4:H15)</f>
        <v>0</v>
      </c>
      <c r="I16" s="327">
        <f>SUM(I4:I15)</f>
        <v>0</v>
      </c>
      <c r="J16" s="327"/>
      <c r="K16" s="344">
        <f>(C16-D16)/C16</f>
        <v>0.9247342995169082</v>
      </c>
    </row>
    <row r="17" spans="1:12" ht="23.25" customHeight="1" thickBot="1">
      <c r="A17" s="335"/>
      <c r="B17" s="335"/>
      <c r="C17" s="41" t="s">
        <v>134</v>
      </c>
      <c r="D17" s="337"/>
      <c r="E17" s="337"/>
      <c r="F17" s="343"/>
      <c r="G17" s="331"/>
      <c r="H17" s="328"/>
      <c r="I17" s="328"/>
      <c r="J17" s="328"/>
      <c r="K17" s="345"/>
      <c r="L17" s="295">
        <f>(C16-D16-F16-I16)/C16</f>
        <v>0.923743961352657</v>
      </c>
    </row>
    <row r="18" ht="23.25" customHeight="1" hidden="1"/>
    <row r="19" ht="23.25" customHeight="1" hidden="1"/>
    <row r="20" ht="23.25" customHeight="1" hidden="1"/>
    <row r="21" ht="23.25" customHeight="1" hidden="1"/>
    <row r="22" ht="23.25" customHeight="1" hidden="1"/>
  </sheetData>
  <sheetProtection/>
  <mergeCells count="11">
    <mergeCell ref="K16:K17"/>
    <mergeCell ref="G16:G17"/>
    <mergeCell ref="J16:J17"/>
    <mergeCell ref="H16:H17"/>
    <mergeCell ref="I16:I17"/>
    <mergeCell ref="A1:L1"/>
    <mergeCell ref="A16:A17"/>
    <mergeCell ref="B16:B17"/>
    <mergeCell ref="D16:D17"/>
    <mergeCell ref="E16:E17"/>
    <mergeCell ref="F16:F17"/>
  </mergeCells>
  <printOptions/>
  <pageMargins left="0.75" right="0.75" top="1" bottom="1" header="0.5" footer="0.5"/>
  <pageSetup fitToHeight="1" fitToWidth="1" horizontalDpi="600" verticalDpi="600" orientation="landscape" scale="6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B1:E15"/>
  <sheetViews>
    <sheetView zoomScalePageLayoutView="0" workbookViewId="0" topLeftCell="A1">
      <selection activeCell="J16" sqref="J16:J17"/>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48</v>
      </c>
    </row>
    <row r="2" spans="2:5" ht="15.75" thickBot="1">
      <c r="B2" s="145"/>
      <c r="C2" s="141"/>
      <c r="D2" s="141"/>
      <c r="E2" s="141"/>
    </row>
    <row r="3" spans="2:5" ht="13.5" thickBot="1">
      <c r="B3" s="42" t="s">
        <v>1276</v>
      </c>
      <c r="C3" s="42" t="s">
        <v>1277</v>
      </c>
      <c r="D3" s="42" t="s">
        <v>1054</v>
      </c>
      <c r="E3" s="42" t="s">
        <v>1055</v>
      </c>
    </row>
    <row r="4" ht="24" thickBot="1">
      <c r="B4" s="113">
        <v>2008</v>
      </c>
    </row>
    <row r="5" spans="2:5" ht="13.5" thickBot="1">
      <c r="B5" s="34" t="s">
        <v>1273</v>
      </c>
      <c r="C5" s="34" t="s">
        <v>45</v>
      </c>
      <c r="D5" s="34" t="s">
        <v>21</v>
      </c>
      <c r="E5" s="35" t="s">
        <v>1056</v>
      </c>
    </row>
    <row r="6" spans="2:5" ht="22.5" thickBot="1">
      <c r="B6" s="34" t="s">
        <v>1272</v>
      </c>
      <c r="C6" s="34" t="s">
        <v>1265</v>
      </c>
      <c r="D6" s="34" t="s">
        <v>234</v>
      </c>
      <c r="E6" s="35" t="s">
        <v>1056</v>
      </c>
    </row>
    <row r="7" spans="2:5" ht="22.5" thickBot="1">
      <c r="B7" s="34" t="s">
        <v>1269</v>
      </c>
      <c r="C7" s="34" t="s">
        <v>1265</v>
      </c>
      <c r="D7" s="34" t="s">
        <v>50</v>
      </c>
      <c r="E7" s="35" t="s">
        <v>49</v>
      </c>
    </row>
    <row r="9" ht="13.5" thickBot="1"/>
    <row r="10" ht="24" thickBot="1">
      <c r="B10" s="113">
        <v>2007</v>
      </c>
    </row>
    <row r="11" spans="2:5" ht="22.5" thickBot="1">
      <c r="B11" s="34" t="s">
        <v>1274</v>
      </c>
      <c r="C11" s="34" t="s">
        <v>45</v>
      </c>
      <c r="D11" s="34" t="s">
        <v>52</v>
      </c>
      <c r="E11" s="35" t="s">
        <v>49</v>
      </c>
    </row>
    <row r="12" spans="2:5" ht="13.5" thickBot="1">
      <c r="B12" s="34" t="s">
        <v>1274</v>
      </c>
      <c r="C12" s="34" t="s">
        <v>45</v>
      </c>
      <c r="D12" s="34" t="s">
        <v>51</v>
      </c>
      <c r="E12" s="35" t="s">
        <v>49</v>
      </c>
    </row>
    <row r="13" spans="2:5" ht="22.5" thickBot="1">
      <c r="B13" s="34" t="s">
        <v>1273</v>
      </c>
      <c r="C13" s="34" t="s">
        <v>1265</v>
      </c>
      <c r="D13" s="34" t="s">
        <v>1077</v>
      </c>
      <c r="E13" s="35" t="s">
        <v>1056</v>
      </c>
    </row>
    <row r="14" spans="2:5" ht="22.5" thickBot="1">
      <c r="B14" s="34" t="s">
        <v>1273</v>
      </c>
      <c r="C14" s="34" t="s">
        <v>1265</v>
      </c>
      <c r="D14" s="34" t="s">
        <v>1076</v>
      </c>
      <c r="E14" s="35" t="s">
        <v>1056</v>
      </c>
    </row>
    <row r="15" spans="2:5" ht="22.5" thickBot="1">
      <c r="B15" s="213">
        <v>39295</v>
      </c>
      <c r="C15" s="34" t="s">
        <v>1265</v>
      </c>
      <c r="D15" s="34" t="s">
        <v>47</v>
      </c>
      <c r="E15" s="35" t="s">
        <v>1056</v>
      </c>
    </row>
  </sheetData>
  <sheetProtection/>
  <printOptions/>
  <pageMargins left="0.48" right="0.49" top="0.75" bottom="0.75" header="0.3" footer="0.3"/>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M87">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437</v>
      </c>
      <c r="C1" s="279"/>
      <c r="D1" s="279"/>
      <c r="E1" s="279"/>
      <c r="F1" s="279"/>
      <c r="G1" s="279"/>
      <c r="J1" s="7"/>
      <c r="K1" s="7"/>
      <c r="L1" s="7"/>
      <c r="M1" s="4"/>
      <c r="O1" s="4"/>
      <c r="P1" s="118"/>
      <c r="Q1" s="7"/>
      <c r="S1" s="11"/>
    </row>
    <row r="2" spans="2:19" s="3" customFormat="1" ht="18">
      <c r="B2" s="280" t="s">
        <v>1143</v>
      </c>
      <c r="C2" s="280"/>
      <c r="D2" s="280"/>
      <c r="E2" s="280"/>
      <c r="F2" s="280"/>
      <c r="G2" s="280"/>
      <c r="J2" s="7"/>
      <c r="K2" s="7"/>
      <c r="L2" s="7"/>
      <c r="M2" s="4"/>
      <c r="O2" s="4"/>
      <c r="P2" s="118"/>
      <c r="Q2" s="8"/>
      <c r="R2" s="4"/>
      <c r="S2" s="11"/>
    </row>
    <row r="3" spans="2:21" s="4" customFormat="1" ht="25.5">
      <c r="B3" s="1" t="s">
        <v>1276</v>
      </c>
      <c r="C3" s="1" t="s">
        <v>1149</v>
      </c>
      <c r="D3" s="1" t="s">
        <v>1150</v>
      </c>
      <c r="E3" s="1" t="s">
        <v>354</v>
      </c>
      <c r="F3" s="1" t="s">
        <v>1153</v>
      </c>
      <c r="G3" s="1" t="s">
        <v>1154</v>
      </c>
      <c r="H3" s="1" t="s">
        <v>1163</v>
      </c>
      <c r="I3" s="1" t="s">
        <v>619</v>
      </c>
      <c r="J3" s="2" t="s">
        <v>618</v>
      </c>
      <c r="K3" s="1" t="s">
        <v>1151</v>
      </c>
      <c r="L3" s="1" t="s">
        <v>1152</v>
      </c>
      <c r="M3" s="1" t="s">
        <v>344</v>
      </c>
      <c r="N3" s="1" t="s">
        <v>634</v>
      </c>
      <c r="O3" s="1" t="s">
        <v>1156</v>
      </c>
      <c r="P3" s="1" t="s">
        <v>345</v>
      </c>
      <c r="Q3" s="1" t="s">
        <v>625</v>
      </c>
      <c r="R3" s="1" t="s">
        <v>1155</v>
      </c>
      <c r="S3" s="1" t="s">
        <v>1257</v>
      </c>
      <c r="T3" s="1" t="s">
        <v>1148</v>
      </c>
      <c r="U3" s="1" t="s">
        <v>355</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37</v>
      </c>
      <c r="C5" s="284">
        <v>39801</v>
      </c>
      <c r="D5" s="284">
        <v>39801</v>
      </c>
      <c r="E5" s="283" t="s">
        <v>100</v>
      </c>
      <c r="F5" s="283" t="s">
        <v>101</v>
      </c>
      <c r="G5" s="283" t="s">
        <v>641</v>
      </c>
      <c r="H5" s="283">
        <f>60+15</f>
        <v>75</v>
      </c>
      <c r="I5" s="15" t="s">
        <v>39</v>
      </c>
      <c r="J5" s="15" t="s">
        <v>39</v>
      </c>
      <c r="K5" s="291" t="s">
        <v>689</v>
      </c>
      <c r="L5" s="288" t="s">
        <v>336</v>
      </c>
      <c r="M5" s="10" t="s">
        <v>650</v>
      </c>
      <c r="N5" s="283" t="s">
        <v>1285</v>
      </c>
      <c r="O5" s="288" t="s">
        <v>424</v>
      </c>
      <c r="P5" s="168" t="s">
        <v>1049</v>
      </c>
      <c r="Q5" s="286" t="s">
        <v>690</v>
      </c>
      <c r="R5" s="283" t="s">
        <v>688</v>
      </c>
      <c r="S5" s="284">
        <v>39801</v>
      </c>
      <c r="T5" s="283"/>
      <c r="U5" s="44" t="s">
        <v>1246</v>
      </c>
    </row>
    <row r="6" spans="2:21" s="4" customFormat="1" ht="63.75">
      <c r="B6" s="283" t="s">
        <v>37</v>
      </c>
      <c r="C6" s="284">
        <v>39800</v>
      </c>
      <c r="D6" s="284">
        <v>39800</v>
      </c>
      <c r="E6" s="283" t="s">
        <v>99</v>
      </c>
      <c r="F6" s="283" t="s">
        <v>1174</v>
      </c>
      <c r="G6" s="283" t="s">
        <v>1174</v>
      </c>
      <c r="H6" s="283" t="s">
        <v>1174</v>
      </c>
      <c r="I6" s="15" t="s">
        <v>1286</v>
      </c>
      <c r="J6" s="15" t="s">
        <v>1286</v>
      </c>
      <c r="K6" s="205" t="s">
        <v>102</v>
      </c>
      <c r="L6" s="288" t="s">
        <v>336</v>
      </c>
      <c r="M6" s="288" t="s">
        <v>348</v>
      </c>
      <c r="N6" s="170" t="s">
        <v>1288</v>
      </c>
      <c r="O6" s="288" t="s">
        <v>1190</v>
      </c>
      <c r="P6" s="168" t="s">
        <v>1050</v>
      </c>
      <c r="Q6" s="289" t="s">
        <v>1236</v>
      </c>
      <c r="R6" s="283" t="s">
        <v>876</v>
      </c>
      <c r="S6" s="284">
        <v>39800</v>
      </c>
      <c r="T6" s="283" t="s">
        <v>1047</v>
      </c>
      <c r="U6" s="44" t="s">
        <v>1246</v>
      </c>
    </row>
    <row r="7" spans="2:21" s="4" customFormat="1" ht="63.75">
      <c r="B7" s="283" t="s">
        <v>37</v>
      </c>
      <c r="C7" s="284">
        <v>39797</v>
      </c>
      <c r="D7" s="284">
        <v>39797</v>
      </c>
      <c r="E7" s="283" t="s">
        <v>98</v>
      </c>
      <c r="F7" s="283" t="s">
        <v>886</v>
      </c>
      <c r="G7" s="283" t="s">
        <v>97</v>
      </c>
      <c r="H7" s="283">
        <v>11</v>
      </c>
      <c r="I7" s="15" t="s">
        <v>39</v>
      </c>
      <c r="J7" s="15" t="s">
        <v>39</v>
      </c>
      <c r="K7" s="286" t="s">
        <v>292</v>
      </c>
      <c r="L7" s="10" t="s">
        <v>643</v>
      </c>
      <c r="M7" s="10" t="s">
        <v>650</v>
      </c>
      <c r="N7" s="283" t="s">
        <v>1285</v>
      </c>
      <c r="O7" s="10" t="s">
        <v>1190</v>
      </c>
      <c r="P7" s="168" t="s">
        <v>1048</v>
      </c>
      <c r="Q7" s="290" t="s">
        <v>687</v>
      </c>
      <c r="R7" s="283" t="s">
        <v>686</v>
      </c>
      <c r="S7" s="284">
        <v>39797</v>
      </c>
      <c r="T7" s="283"/>
      <c r="U7" s="44" t="s">
        <v>1246</v>
      </c>
    </row>
    <row r="8" spans="2:21" s="4" customFormat="1" ht="25.5">
      <c r="B8" s="285" t="s">
        <v>37</v>
      </c>
      <c r="C8" s="57">
        <v>39797</v>
      </c>
      <c r="D8" s="57">
        <v>39765</v>
      </c>
      <c r="E8" s="285" t="s">
        <v>96</v>
      </c>
      <c r="F8" s="58" t="s">
        <v>1281</v>
      </c>
      <c r="G8" s="58" t="s">
        <v>941</v>
      </c>
      <c r="H8" s="285">
        <v>2055</v>
      </c>
      <c r="I8" s="58" t="s">
        <v>783</v>
      </c>
      <c r="J8" s="58" t="s">
        <v>783</v>
      </c>
      <c r="K8" s="61" t="s">
        <v>1287</v>
      </c>
      <c r="L8" s="61" t="s">
        <v>1174</v>
      </c>
      <c r="M8" s="61" t="s">
        <v>1174</v>
      </c>
      <c r="N8" s="59" t="s">
        <v>1284</v>
      </c>
      <c r="O8" s="61" t="s">
        <v>46</v>
      </c>
      <c r="P8" s="59" t="s">
        <v>833</v>
      </c>
      <c r="Q8" s="121" t="s">
        <v>1174</v>
      </c>
      <c r="R8" s="58" t="s">
        <v>1174</v>
      </c>
      <c r="S8" s="57">
        <v>39797</v>
      </c>
      <c r="T8" s="61"/>
      <c r="U8" s="44" t="s">
        <v>1246</v>
      </c>
    </row>
    <row r="9" spans="2:21" s="4" customFormat="1" ht="25.5">
      <c r="B9" s="285" t="s">
        <v>37</v>
      </c>
      <c r="C9" s="171">
        <v>39789</v>
      </c>
      <c r="D9" s="171">
        <v>39778</v>
      </c>
      <c r="E9" s="285" t="s">
        <v>95</v>
      </c>
      <c r="F9" s="58" t="s">
        <v>1281</v>
      </c>
      <c r="G9" s="58" t="s">
        <v>94</v>
      </c>
      <c r="H9" s="285">
        <v>505</v>
      </c>
      <c r="I9" s="58" t="s">
        <v>783</v>
      </c>
      <c r="J9" s="58" t="s">
        <v>783</v>
      </c>
      <c r="K9" s="61" t="s">
        <v>1287</v>
      </c>
      <c r="L9" s="61" t="s">
        <v>1174</v>
      </c>
      <c r="M9" s="61" t="s">
        <v>1174</v>
      </c>
      <c r="N9" s="59" t="s">
        <v>1284</v>
      </c>
      <c r="O9" s="61" t="s">
        <v>46</v>
      </c>
      <c r="P9" s="59" t="s">
        <v>833</v>
      </c>
      <c r="Q9" s="121" t="s">
        <v>1174</v>
      </c>
      <c r="R9" s="58" t="s">
        <v>1174</v>
      </c>
      <c r="S9" s="57">
        <v>39789</v>
      </c>
      <c r="T9" s="61"/>
      <c r="U9" s="44" t="s">
        <v>1246</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36</v>
      </c>
      <c r="C11" s="12">
        <v>39777</v>
      </c>
      <c r="D11" s="12">
        <v>39777</v>
      </c>
      <c r="E11" s="167" t="s">
        <v>248</v>
      </c>
      <c r="F11" s="15" t="s">
        <v>249</v>
      </c>
      <c r="G11" s="168" t="s">
        <v>250</v>
      </c>
      <c r="H11" s="15">
        <v>146</v>
      </c>
      <c r="I11" s="15" t="s">
        <v>720</v>
      </c>
      <c r="J11" s="15" t="s">
        <v>720</v>
      </c>
      <c r="K11" s="10" t="s">
        <v>251</v>
      </c>
      <c r="L11" s="10" t="s">
        <v>255</v>
      </c>
      <c r="M11" s="10" t="s">
        <v>650</v>
      </c>
      <c r="N11" s="168" t="s">
        <v>1285</v>
      </c>
      <c r="O11" s="10" t="s">
        <v>1159</v>
      </c>
      <c r="P11" s="168" t="s">
        <v>985</v>
      </c>
      <c r="Q11" s="120" t="s">
        <v>252</v>
      </c>
      <c r="R11" s="15" t="s">
        <v>253</v>
      </c>
      <c r="S11" s="12">
        <v>39777</v>
      </c>
      <c r="T11" s="10" t="s">
        <v>254</v>
      </c>
      <c r="U11" s="44" t="s">
        <v>1246</v>
      </c>
    </row>
    <row r="12" spans="2:21" s="23" customFormat="1" ht="63.75">
      <c r="B12" s="49" t="s">
        <v>36</v>
      </c>
      <c r="C12" s="12">
        <v>39775</v>
      </c>
      <c r="D12" s="167" t="s">
        <v>1174</v>
      </c>
      <c r="E12" s="167" t="s">
        <v>1174</v>
      </c>
      <c r="F12" s="15" t="s">
        <v>222</v>
      </c>
      <c r="G12" s="168" t="s">
        <v>246</v>
      </c>
      <c r="H12" s="15">
        <v>28</v>
      </c>
      <c r="I12" s="15" t="s">
        <v>45</v>
      </c>
      <c r="J12" s="15" t="s">
        <v>45</v>
      </c>
      <c r="K12" s="10" t="s">
        <v>247</v>
      </c>
      <c r="L12" s="10" t="s">
        <v>651</v>
      </c>
      <c r="M12" s="10" t="s">
        <v>650</v>
      </c>
      <c r="N12" s="168" t="s">
        <v>1285</v>
      </c>
      <c r="O12" s="10" t="s">
        <v>1159</v>
      </c>
      <c r="P12" s="168" t="s">
        <v>984</v>
      </c>
      <c r="Q12" s="120" t="s">
        <v>258</v>
      </c>
      <c r="R12" s="15" t="s">
        <v>259</v>
      </c>
      <c r="S12" s="12">
        <v>39775</v>
      </c>
      <c r="T12" s="10"/>
      <c r="U12" s="44" t="s">
        <v>1246</v>
      </c>
    </row>
    <row r="13" spans="2:21" s="23" customFormat="1" ht="63.75">
      <c r="B13" s="49" t="s">
        <v>36</v>
      </c>
      <c r="C13" s="12">
        <v>39773</v>
      </c>
      <c r="D13" s="12">
        <v>39773</v>
      </c>
      <c r="E13" s="167" t="s">
        <v>241</v>
      </c>
      <c r="F13" s="15" t="s">
        <v>242</v>
      </c>
      <c r="G13" s="168" t="s">
        <v>243</v>
      </c>
      <c r="H13" s="15">
        <v>57</v>
      </c>
      <c r="I13" s="15" t="s">
        <v>1286</v>
      </c>
      <c r="J13" s="15" t="s">
        <v>1286</v>
      </c>
      <c r="K13" s="10" t="s">
        <v>244</v>
      </c>
      <c r="L13" s="10" t="s">
        <v>336</v>
      </c>
      <c r="M13" s="10" t="s">
        <v>650</v>
      </c>
      <c r="N13" s="168" t="s">
        <v>1285</v>
      </c>
      <c r="O13" s="10" t="s">
        <v>1159</v>
      </c>
      <c r="P13" s="168" t="s">
        <v>983</v>
      </c>
      <c r="Q13" s="10" t="s">
        <v>256</v>
      </c>
      <c r="R13" s="15" t="s">
        <v>257</v>
      </c>
      <c r="S13" s="12">
        <v>39773</v>
      </c>
      <c r="T13" s="10"/>
      <c r="U13" s="44" t="s">
        <v>1246</v>
      </c>
    </row>
    <row r="14" spans="2:21" s="23" customFormat="1" ht="25.5">
      <c r="B14" s="58" t="s">
        <v>36</v>
      </c>
      <c r="C14" s="57">
        <v>39768</v>
      </c>
      <c r="D14" s="57">
        <v>39758</v>
      </c>
      <c r="E14" s="58" t="s">
        <v>240</v>
      </c>
      <c r="F14" s="58" t="s">
        <v>1281</v>
      </c>
      <c r="G14" s="58" t="s">
        <v>423</v>
      </c>
      <c r="H14" s="58">
        <v>690</v>
      </c>
      <c r="I14" s="58" t="s">
        <v>783</v>
      </c>
      <c r="J14" s="58" t="s">
        <v>783</v>
      </c>
      <c r="K14" s="61" t="s">
        <v>1287</v>
      </c>
      <c r="L14" s="61" t="s">
        <v>1174</v>
      </c>
      <c r="M14" s="61" t="s">
        <v>1174</v>
      </c>
      <c r="N14" s="59" t="s">
        <v>1284</v>
      </c>
      <c r="O14" s="61" t="s">
        <v>46</v>
      </c>
      <c r="P14" s="59" t="s">
        <v>833</v>
      </c>
      <c r="Q14" s="121" t="s">
        <v>1174</v>
      </c>
      <c r="R14" s="58" t="s">
        <v>1174</v>
      </c>
      <c r="S14" s="57">
        <v>39768</v>
      </c>
      <c r="T14" s="61"/>
      <c r="U14" s="44" t="s">
        <v>1246</v>
      </c>
    </row>
    <row r="15" spans="2:21" s="23" customFormat="1" ht="25.5">
      <c r="B15" s="58" t="s">
        <v>36</v>
      </c>
      <c r="C15" s="57">
        <v>39761</v>
      </c>
      <c r="D15" s="57">
        <v>39751</v>
      </c>
      <c r="E15" s="58" t="s">
        <v>239</v>
      </c>
      <c r="F15" s="58" t="s">
        <v>1281</v>
      </c>
      <c r="G15" s="58" t="s">
        <v>1027</v>
      </c>
      <c r="H15" s="58">
        <v>290</v>
      </c>
      <c r="I15" s="58" t="s">
        <v>783</v>
      </c>
      <c r="J15" s="58" t="s">
        <v>783</v>
      </c>
      <c r="K15" s="61" t="s">
        <v>1287</v>
      </c>
      <c r="L15" s="61" t="s">
        <v>1174</v>
      </c>
      <c r="M15" s="61" t="s">
        <v>1174</v>
      </c>
      <c r="N15" s="59" t="s">
        <v>1284</v>
      </c>
      <c r="O15" s="61" t="s">
        <v>46</v>
      </c>
      <c r="P15" s="59" t="s">
        <v>833</v>
      </c>
      <c r="Q15" s="121" t="s">
        <v>1174</v>
      </c>
      <c r="R15" s="58" t="s">
        <v>1174</v>
      </c>
      <c r="S15" s="57">
        <v>39761</v>
      </c>
      <c r="T15" s="61"/>
      <c r="U15" s="44" t="s">
        <v>1246</v>
      </c>
    </row>
    <row r="16" spans="2:21" s="23" customFormat="1" ht="25.5">
      <c r="B16" s="58" t="s">
        <v>36</v>
      </c>
      <c r="C16" s="57">
        <v>39754</v>
      </c>
      <c r="D16" s="57">
        <v>39744</v>
      </c>
      <c r="E16" s="58" t="s">
        <v>238</v>
      </c>
      <c r="F16" s="58" t="s">
        <v>1281</v>
      </c>
      <c r="G16" s="58" t="s">
        <v>733</v>
      </c>
      <c r="H16" s="58">
        <v>685</v>
      </c>
      <c r="I16" s="58" t="s">
        <v>783</v>
      </c>
      <c r="J16" s="58" t="s">
        <v>783</v>
      </c>
      <c r="K16" s="61" t="s">
        <v>1287</v>
      </c>
      <c r="L16" s="61" t="s">
        <v>1174</v>
      </c>
      <c r="M16" s="61" t="s">
        <v>1174</v>
      </c>
      <c r="N16" s="59" t="s">
        <v>1284</v>
      </c>
      <c r="O16" s="61" t="s">
        <v>46</v>
      </c>
      <c r="P16" s="59" t="s">
        <v>833</v>
      </c>
      <c r="Q16" s="121" t="s">
        <v>1174</v>
      </c>
      <c r="R16" s="58" t="s">
        <v>1174</v>
      </c>
      <c r="S16" s="57">
        <v>39754</v>
      </c>
      <c r="T16" s="61"/>
      <c r="U16" s="44" t="s">
        <v>1246</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1274</v>
      </c>
      <c r="C18" s="12">
        <v>39751</v>
      </c>
      <c r="D18" s="12">
        <v>39751</v>
      </c>
      <c r="E18" s="167" t="s">
        <v>553</v>
      </c>
      <c r="F18" s="15" t="s">
        <v>554</v>
      </c>
      <c r="G18" s="168" t="s">
        <v>555</v>
      </c>
      <c r="H18" s="15" t="s">
        <v>1174</v>
      </c>
      <c r="I18" s="15" t="s">
        <v>1286</v>
      </c>
      <c r="J18" s="15" t="s">
        <v>1286</v>
      </c>
      <c r="K18" s="10" t="s">
        <v>556</v>
      </c>
      <c r="L18" s="10" t="s">
        <v>348</v>
      </c>
      <c r="M18" s="10" t="s">
        <v>348</v>
      </c>
      <c r="N18" s="170" t="s">
        <v>1288</v>
      </c>
      <c r="O18" s="10" t="s">
        <v>1190</v>
      </c>
      <c r="P18" s="168" t="s">
        <v>592</v>
      </c>
      <c r="Q18" s="120" t="s">
        <v>557</v>
      </c>
      <c r="R18" s="15" t="s">
        <v>558</v>
      </c>
      <c r="S18" s="12">
        <v>39751</v>
      </c>
      <c r="T18" s="10" t="s">
        <v>93</v>
      </c>
      <c r="U18" s="44" t="s">
        <v>1246</v>
      </c>
    </row>
    <row r="19" spans="2:21" s="23" customFormat="1" ht="63.75">
      <c r="B19" s="49" t="s">
        <v>1274</v>
      </c>
      <c r="C19" s="12">
        <v>39750</v>
      </c>
      <c r="D19" s="12">
        <v>39750</v>
      </c>
      <c r="E19" s="167" t="s">
        <v>548</v>
      </c>
      <c r="F19" s="15" t="s">
        <v>1174</v>
      </c>
      <c r="G19" s="168" t="s">
        <v>1174</v>
      </c>
      <c r="H19" s="15" t="s">
        <v>1174</v>
      </c>
      <c r="I19" s="15" t="s">
        <v>1286</v>
      </c>
      <c r="J19" s="15" t="s">
        <v>1286</v>
      </c>
      <c r="K19" s="10" t="s">
        <v>549</v>
      </c>
      <c r="L19" s="10" t="s">
        <v>653</v>
      </c>
      <c r="M19" s="10" t="s">
        <v>340</v>
      </c>
      <c r="N19" s="170" t="s">
        <v>1288</v>
      </c>
      <c r="O19" s="10" t="s">
        <v>1159</v>
      </c>
      <c r="P19" s="168" t="s">
        <v>587</v>
      </c>
      <c r="Q19" s="120" t="s">
        <v>550</v>
      </c>
      <c r="R19" s="15" t="s">
        <v>551</v>
      </c>
      <c r="S19" s="12">
        <v>39750</v>
      </c>
      <c r="T19" s="10" t="s">
        <v>552</v>
      </c>
      <c r="U19" s="44" t="s">
        <v>1246</v>
      </c>
    </row>
    <row r="20" spans="2:21" s="23" customFormat="1" ht="25.5">
      <c r="B20" s="196" t="s">
        <v>1274</v>
      </c>
      <c r="C20" s="57">
        <v>39749</v>
      </c>
      <c r="D20" s="57">
        <v>39749</v>
      </c>
      <c r="E20" s="200" t="s">
        <v>547</v>
      </c>
      <c r="F20" s="58" t="s">
        <v>54</v>
      </c>
      <c r="G20" s="58" t="s">
        <v>1282</v>
      </c>
      <c r="H20" s="58" t="s">
        <v>1174</v>
      </c>
      <c r="I20" s="58" t="s">
        <v>39</v>
      </c>
      <c r="J20" s="58" t="s">
        <v>39</v>
      </c>
      <c r="K20" s="61" t="s">
        <v>1287</v>
      </c>
      <c r="L20" s="61" t="s">
        <v>1174</v>
      </c>
      <c r="M20" s="61" t="s">
        <v>1174</v>
      </c>
      <c r="N20" s="59" t="s">
        <v>1284</v>
      </c>
      <c r="O20" s="61" t="s">
        <v>46</v>
      </c>
      <c r="P20" s="59" t="s">
        <v>833</v>
      </c>
      <c r="Q20" s="121" t="s">
        <v>1174</v>
      </c>
      <c r="R20" s="58" t="s">
        <v>1174</v>
      </c>
      <c r="S20" s="57">
        <v>39749</v>
      </c>
      <c r="T20" s="61"/>
      <c r="U20" s="44" t="s">
        <v>1246</v>
      </c>
    </row>
    <row r="21" spans="2:21" s="23" customFormat="1" ht="25.5">
      <c r="B21" s="196" t="s">
        <v>1274</v>
      </c>
      <c r="C21" s="57">
        <v>39743</v>
      </c>
      <c r="D21" s="57">
        <v>39743</v>
      </c>
      <c r="E21" s="200" t="s">
        <v>541</v>
      </c>
      <c r="F21" s="58" t="s">
        <v>54</v>
      </c>
      <c r="G21" s="58" t="s">
        <v>1282</v>
      </c>
      <c r="H21" s="58" t="s">
        <v>1174</v>
      </c>
      <c r="I21" s="58" t="s">
        <v>39</v>
      </c>
      <c r="J21" s="58" t="s">
        <v>39</v>
      </c>
      <c r="K21" s="61" t="s">
        <v>1287</v>
      </c>
      <c r="L21" s="61" t="s">
        <v>1174</v>
      </c>
      <c r="M21" s="61" t="s">
        <v>1174</v>
      </c>
      <c r="N21" s="59" t="s">
        <v>1284</v>
      </c>
      <c r="O21" s="61" t="s">
        <v>46</v>
      </c>
      <c r="P21" s="59" t="s">
        <v>833</v>
      </c>
      <c r="Q21" s="121" t="s">
        <v>1174</v>
      </c>
      <c r="R21" s="58" t="s">
        <v>1174</v>
      </c>
      <c r="S21" s="57">
        <v>39743</v>
      </c>
      <c r="T21" s="61"/>
      <c r="U21" s="44" t="s">
        <v>1246</v>
      </c>
    </row>
    <row r="22" spans="2:21" s="23" customFormat="1" ht="63.75">
      <c r="B22" s="49" t="s">
        <v>1274</v>
      </c>
      <c r="C22" s="12">
        <v>39741</v>
      </c>
      <c r="D22" s="12">
        <v>39741</v>
      </c>
      <c r="E22" s="167" t="s">
        <v>537</v>
      </c>
      <c r="F22" s="15" t="s">
        <v>813</v>
      </c>
      <c r="G22" s="168" t="s">
        <v>963</v>
      </c>
      <c r="H22" s="15">
        <v>225</v>
      </c>
      <c r="I22" s="15" t="s">
        <v>39</v>
      </c>
      <c r="J22" s="15" t="s">
        <v>39</v>
      </c>
      <c r="K22" s="10" t="s">
        <v>538</v>
      </c>
      <c r="L22" s="10" t="s">
        <v>643</v>
      </c>
      <c r="M22" s="10" t="s">
        <v>650</v>
      </c>
      <c r="N22" s="168" t="s">
        <v>1285</v>
      </c>
      <c r="O22" s="10" t="s">
        <v>1159</v>
      </c>
      <c r="P22" s="168" t="s">
        <v>588</v>
      </c>
      <c r="Q22" s="120" t="s">
        <v>539</v>
      </c>
      <c r="R22" s="15" t="s">
        <v>559</v>
      </c>
      <c r="S22" s="12">
        <v>39743</v>
      </c>
      <c r="T22" s="10" t="s">
        <v>540</v>
      </c>
      <c r="U22" s="44" t="s">
        <v>1246</v>
      </c>
    </row>
    <row r="23" spans="2:21" s="23" customFormat="1" ht="25.5">
      <c r="B23" s="196" t="s">
        <v>1274</v>
      </c>
      <c r="C23" s="57">
        <v>39740</v>
      </c>
      <c r="D23" s="57">
        <v>39730</v>
      </c>
      <c r="E23" s="200" t="s">
        <v>542</v>
      </c>
      <c r="F23" s="58" t="s">
        <v>1281</v>
      </c>
      <c r="G23" s="214" t="s">
        <v>733</v>
      </c>
      <c r="H23" s="58">
        <v>685</v>
      </c>
      <c r="I23" s="58" t="s">
        <v>783</v>
      </c>
      <c r="J23" s="58" t="s">
        <v>783</v>
      </c>
      <c r="K23" s="61" t="s">
        <v>1287</v>
      </c>
      <c r="L23" s="61" t="s">
        <v>1174</v>
      </c>
      <c r="M23" s="61" t="s">
        <v>1174</v>
      </c>
      <c r="N23" s="59" t="s">
        <v>1284</v>
      </c>
      <c r="O23" s="61" t="s">
        <v>46</v>
      </c>
      <c r="P23" s="59" t="s">
        <v>833</v>
      </c>
      <c r="Q23" s="121" t="s">
        <v>1174</v>
      </c>
      <c r="R23" s="58" t="s">
        <v>1174</v>
      </c>
      <c r="S23" s="57">
        <v>39740</v>
      </c>
      <c r="T23" s="61"/>
      <c r="U23" s="44" t="s">
        <v>1246</v>
      </c>
    </row>
    <row r="24" spans="2:21" s="23" customFormat="1" ht="63.75">
      <c r="B24" s="49" t="s">
        <v>1274</v>
      </c>
      <c r="C24" s="12">
        <v>39730</v>
      </c>
      <c r="D24" s="12">
        <v>39745</v>
      </c>
      <c r="E24" s="167" t="s">
        <v>543</v>
      </c>
      <c r="F24" s="15" t="s">
        <v>160</v>
      </c>
      <c r="G24" s="168" t="s">
        <v>214</v>
      </c>
      <c r="H24" s="15" t="s">
        <v>1174</v>
      </c>
      <c r="I24" s="15" t="s">
        <v>1286</v>
      </c>
      <c r="J24" s="15" t="s">
        <v>1286</v>
      </c>
      <c r="K24" s="10" t="s">
        <v>544</v>
      </c>
      <c r="L24" s="10" t="s">
        <v>348</v>
      </c>
      <c r="M24" s="10" t="s">
        <v>341</v>
      </c>
      <c r="N24" s="170" t="s">
        <v>1288</v>
      </c>
      <c r="O24" s="10" t="s">
        <v>1159</v>
      </c>
      <c r="P24" s="168" t="s">
        <v>589</v>
      </c>
      <c r="Q24" s="120" t="s">
        <v>545</v>
      </c>
      <c r="R24" s="15" t="s">
        <v>546</v>
      </c>
      <c r="S24" s="12">
        <v>39746</v>
      </c>
      <c r="T24" s="10"/>
      <c r="U24" s="44" t="s">
        <v>1246</v>
      </c>
    </row>
    <row r="25" spans="2:21" s="23" customFormat="1" ht="25.5">
      <c r="B25" s="196" t="s">
        <v>1274</v>
      </c>
      <c r="C25" s="57">
        <v>39726</v>
      </c>
      <c r="D25" s="57">
        <v>39716</v>
      </c>
      <c r="E25" s="200" t="s">
        <v>535</v>
      </c>
      <c r="F25" s="58" t="s">
        <v>1281</v>
      </c>
      <c r="G25" s="214" t="s">
        <v>536</v>
      </c>
      <c r="H25" s="58">
        <v>513</v>
      </c>
      <c r="I25" s="58" t="s">
        <v>783</v>
      </c>
      <c r="J25" s="58" t="s">
        <v>783</v>
      </c>
      <c r="K25" s="61" t="s">
        <v>1287</v>
      </c>
      <c r="L25" s="61" t="s">
        <v>1174</v>
      </c>
      <c r="M25" s="61" t="s">
        <v>1174</v>
      </c>
      <c r="N25" s="59" t="s">
        <v>1284</v>
      </c>
      <c r="O25" s="61" t="s">
        <v>46</v>
      </c>
      <c r="P25" s="59" t="s">
        <v>833</v>
      </c>
      <c r="Q25" s="121" t="s">
        <v>1174</v>
      </c>
      <c r="R25" s="58" t="s">
        <v>1174</v>
      </c>
      <c r="S25" s="57">
        <v>39726</v>
      </c>
      <c r="T25" s="61"/>
      <c r="U25" s="44" t="s">
        <v>1246</v>
      </c>
    </row>
    <row r="26" spans="2:21" s="23" customFormat="1" ht="89.25">
      <c r="B26" s="49" t="s">
        <v>1274</v>
      </c>
      <c r="C26" s="12">
        <v>39723</v>
      </c>
      <c r="D26" s="12">
        <v>39723</v>
      </c>
      <c r="E26" s="167" t="s">
        <v>1174</v>
      </c>
      <c r="F26" s="15" t="s">
        <v>1092</v>
      </c>
      <c r="G26" s="168" t="s">
        <v>1120</v>
      </c>
      <c r="H26" s="15" t="s">
        <v>1174</v>
      </c>
      <c r="I26" s="15" t="s">
        <v>1286</v>
      </c>
      <c r="J26" s="15" t="s">
        <v>1286</v>
      </c>
      <c r="K26" s="10" t="s">
        <v>496</v>
      </c>
      <c r="L26" s="10" t="s">
        <v>652</v>
      </c>
      <c r="M26" s="10" t="s">
        <v>341</v>
      </c>
      <c r="N26" s="170" t="s">
        <v>1288</v>
      </c>
      <c r="O26" s="10" t="s">
        <v>1159</v>
      </c>
      <c r="P26" s="168" t="s">
        <v>590</v>
      </c>
      <c r="Q26" s="120" t="s">
        <v>531</v>
      </c>
      <c r="R26" s="15" t="s">
        <v>533</v>
      </c>
      <c r="S26" s="12">
        <v>39723</v>
      </c>
      <c r="T26" s="10" t="s">
        <v>534</v>
      </c>
      <c r="U26" s="44" t="s">
        <v>1246</v>
      </c>
    </row>
    <row r="27" spans="2:21" s="23" customFormat="1" ht="89.25">
      <c r="B27" s="49" t="s">
        <v>1274</v>
      </c>
      <c r="C27" s="12">
        <v>39722</v>
      </c>
      <c r="D27" s="12">
        <v>39722</v>
      </c>
      <c r="E27" s="167" t="s">
        <v>494</v>
      </c>
      <c r="F27" s="15" t="s">
        <v>308</v>
      </c>
      <c r="G27" s="168" t="s">
        <v>493</v>
      </c>
      <c r="H27" s="15" t="s">
        <v>1174</v>
      </c>
      <c r="I27" s="15" t="s">
        <v>1286</v>
      </c>
      <c r="J27" s="15" t="s">
        <v>1286</v>
      </c>
      <c r="K27" s="10" t="s">
        <v>496</v>
      </c>
      <c r="L27" s="10" t="s">
        <v>652</v>
      </c>
      <c r="M27" s="10" t="s">
        <v>341</v>
      </c>
      <c r="N27" s="170" t="s">
        <v>1288</v>
      </c>
      <c r="O27" s="10" t="s">
        <v>1159</v>
      </c>
      <c r="P27" s="168" t="s">
        <v>591</v>
      </c>
      <c r="Q27" s="120" t="s">
        <v>532</v>
      </c>
      <c r="R27" s="15" t="s">
        <v>533</v>
      </c>
      <c r="S27" s="12">
        <v>39722</v>
      </c>
      <c r="T27" s="10" t="s">
        <v>495</v>
      </c>
      <c r="U27" s="44" t="s">
        <v>1246</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1273</v>
      </c>
      <c r="C29" s="57">
        <v>39718</v>
      </c>
      <c r="D29" s="57">
        <v>39708</v>
      </c>
      <c r="E29" s="200" t="s">
        <v>30</v>
      </c>
      <c r="F29" s="58" t="s">
        <v>17</v>
      </c>
      <c r="G29" s="58" t="s">
        <v>31</v>
      </c>
      <c r="H29" s="58">
        <v>620</v>
      </c>
      <c r="I29" s="58" t="s">
        <v>783</v>
      </c>
      <c r="J29" s="58" t="s">
        <v>783</v>
      </c>
      <c r="K29" s="61" t="s">
        <v>1287</v>
      </c>
      <c r="L29" s="61" t="s">
        <v>1174</v>
      </c>
      <c r="M29" s="61" t="s">
        <v>1174</v>
      </c>
      <c r="N29" s="59" t="s">
        <v>1284</v>
      </c>
      <c r="O29" s="61" t="s">
        <v>46</v>
      </c>
      <c r="P29" s="59" t="s">
        <v>833</v>
      </c>
      <c r="Q29" s="121" t="s">
        <v>1174</v>
      </c>
      <c r="R29" s="58" t="s">
        <v>1174</v>
      </c>
      <c r="S29" s="57">
        <v>39718</v>
      </c>
      <c r="T29" s="61"/>
      <c r="U29" s="44" t="s">
        <v>1246</v>
      </c>
    </row>
    <row r="30" spans="2:21" s="23" customFormat="1" ht="25.5">
      <c r="B30" s="196" t="s">
        <v>1273</v>
      </c>
      <c r="C30" s="57">
        <v>39698</v>
      </c>
      <c r="D30" s="57">
        <v>39688</v>
      </c>
      <c r="E30" s="200" t="s">
        <v>28</v>
      </c>
      <c r="F30" s="58" t="s">
        <v>1281</v>
      </c>
      <c r="G30" s="214" t="s">
        <v>29</v>
      </c>
      <c r="H30" s="58">
        <v>700</v>
      </c>
      <c r="I30" s="58" t="s">
        <v>783</v>
      </c>
      <c r="J30" s="58" t="s">
        <v>783</v>
      </c>
      <c r="K30" s="61" t="s">
        <v>1287</v>
      </c>
      <c r="L30" s="61" t="s">
        <v>1174</v>
      </c>
      <c r="M30" s="61" t="s">
        <v>1174</v>
      </c>
      <c r="N30" s="59" t="s">
        <v>1284</v>
      </c>
      <c r="O30" s="61" t="s">
        <v>46</v>
      </c>
      <c r="P30" s="59" t="s">
        <v>833</v>
      </c>
      <c r="Q30" s="121" t="s">
        <v>1174</v>
      </c>
      <c r="R30" s="58" t="s">
        <v>1174</v>
      </c>
      <c r="S30" s="57">
        <v>39698</v>
      </c>
      <c r="T30" s="61"/>
      <c r="U30" s="44" t="s">
        <v>1246</v>
      </c>
    </row>
    <row r="31" spans="2:21" s="23" customFormat="1" ht="51">
      <c r="B31" s="49" t="s">
        <v>1273</v>
      </c>
      <c r="C31" s="12">
        <v>39694</v>
      </c>
      <c r="D31" s="12">
        <v>39694</v>
      </c>
      <c r="E31" s="167" t="s">
        <v>22</v>
      </c>
      <c r="F31" s="15" t="s">
        <v>23</v>
      </c>
      <c r="G31" s="168" t="s">
        <v>24</v>
      </c>
      <c r="H31" s="15">
        <v>33</v>
      </c>
      <c r="I31" s="15" t="s">
        <v>45</v>
      </c>
      <c r="J31" s="15" t="s">
        <v>45</v>
      </c>
      <c r="K31" s="10" t="s">
        <v>25</v>
      </c>
      <c r="L31" s="10" t="s">
        <v>653</v>
      </c>
      <c r="M31" s="10" t="s">
        <v>650</v>
      </c>
      <c r="N31" s="168" t="s">
        <v>1285</v>
      </c>
      <c r="O31" s="10" t="s">
        <v>1159</v>
      </c>
      <c r="P31" s="16" t="s">
        <v>584</v>
      </c>
      <c r="Q31" s="120" t="s">
        <v>394</v>
      </c>
      <c r="R31" s="15" t="s">
        <v>26</v>
      </c>
      <c r="S31" s="12">
        <v>39694</v>
      </c>
      <c r="T31" s="10" t="s">
        <v>27</v>
      </c>
      <c r="U31" s="44" t="s">
        <v>1246</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1272</v>
      </c>
      <c r="C33" s="12">
        <v>39688</v>
      </c>
      <c r="D33" s="12">
        <v>39688</v>
      </c>
      <c r="E33" s="169" t="s">
        <v>403</v>
      </c>
      <c r="F33" s="15" t="s">
        <v>813</v>
      </c>
      <c r="G33" s="170" t="s">
        <v>400</v>
      </c>
      <c r="H33" s="15">
        <v>47</v>
      </c>
      <c r="I33" s="15" t="s">
        <v>39</v>
      </c>
      <c r="J33" s="15" t="s">
        <v>39</v>
      </c>
      <c r="K33" s="10" t="s">
        <v>399</v>
      </c>
      <c r="L33" s="10" t="s">
        <v>643</v>
      </c>
      <c r="M33" s="10" t="s">
        <v>650</v>
      </c>
      <c r="N33" s="170" t="s">
        <v>1285</v>
      </c>
      <c r="O33" s="10" t="s">
        <v>1159</v>
      </c>
      <c r="P33" s="16" t="s">
        <v>585</v>
      </c>
      <c r="Q33" s="10" t="s">
        <v>401</v>
      </c>
      <c r="R33" s="15" t="s">
        <v>402</v>
      </c>
      <c r="S33" s="12">
        <v>39688</v>
      </c>
      <c r="T33" s="10"/>
      <c r="U33" s="44" t="s">
        <v>1246</v>
      </c>
    </row>
    <row r="34" spans="2:21" s="23" customFormat="1" ht="25.5">
      <c r="B34" s="196" t="s">
        <v>1272</v>
      </c>
      <c r="C34" s="57">
        <v>39686</v>
      </c>
      <c r="D34" s="57">
        <v>39686</v>
      </c>
      <c r="E34" s="171" t="s">
        <v>398</v>
      </c>
      <c r="F34" s="58" t="s">
        <v>54</v>
      </c>
      <c r="G34" s="58" t="s">
        <v>804</v>
      </c>
      <c r="H34" s="58" t="s">
        <v>1174</v>
      </c>
      <c r="I34" s="58" t="s">
        <v>39</v>
      </c>
      <c r="J34" s="58" t="s">
        <v>39</v>
      </c>
      <c r="K34" s="61" t="s">
        <v>1287</v>
      </c>
      <c r="L34" s="61" t="s">
        <v>1174</v>
      </c>
      <c r="M34" s="61" t="s">
        <v>1174</v>
      </c>
      <c r="N34" s="59" t="s">
        <v>1284</v>
      </c>
      <c r="O34" s="61" t="s">
        <v>46</v>
      </c>
      <c r="P34" s="59" t="s">
        <v>833</v>
      </c>
      <c r="Q34" s="121" t="s">
        <v>1174</v>
      </c>
      <c r="R34" s="58" t="s">
        <v>1174</v>
      </c>
      <c r="S34" s="57">
        <v>39686</v>
      </c>
      <c r="T34" s="61"/>
      <c r="U34" s="44" t="s">
        <v>1246</v>
      </c>
    </row>
    <row r="35" spans="2:21" s="23" customFormat="1" ht="51">
      <c r="B35" s="49" t="s">
        <v>1272</v>
      </c>
      <c r="C35" s="12">
        <v>39686</v>
      </c>
      <c r="D35" s="12">
        <v>39686</v>
      </c>
      <c r="E35" s="169" t="s">
        <v>395</v>
      </c>
      <c r="F35" s="15" t="s">
        <v>1021</v>
      </c>
      <c r="G35" s="170" t="s">
        <v>396</v>
      </c>
      <c r="H35" s="15">
        <v>53</v>
      </c>
      <c r="I35" s="15" t="s">
        <v>1286</v>
      </c>
      <c r="J35" s="15" t="s">
        <v>1286</v>
      </c>
      <c r="K35" s="10" t="s">
        <v>397</v>
      </c>
      <c r="L35" s="10" t="s">
        <v>652</v>
      </c>
      <c r="M35" s="10" t="s">
        <v>650</v>
      </c>
      <c r="N35" s="16" t="s">
        <v>1285</v>
      </c>
      <c r="O35" s="10" t="s">
        <v>1159</v>
      </c>
      <c r="P35" s="16" t="s">
        <v>586</v>
      </c>
      <c r="Q35" s="120" t="s">
        <v>380</v>
      </c>
      <c r="R35" s="15" t="s">
        <v>951</v>
      </c>
      <c r="S35" s="12">
        <v>39686</v>
      </c>
      <c r="T35" s="10"/>
      <c r="U35" s="44" t="s">
        <v>1246</v>
      </c>
    </row>
    <row r="36" spans="2:21" s="23" customFormat="1" ht="25.5">
      <c r="B36" s="49" t="s">
        <v>1272</v>
      </c>
      <c r="C36" s="12">
        <v>39684</v>
      </c>
      <c r="D36" s="12">
        <v>39682</v>
      </c>
      <c r="E36" s="169" t="s">
        <v>392</v>
      </c>
      <c r="F36" s="15" t="s">
        <v>886</v>
      </c>
      <c r="G36" s="170" t="s">
        <v>54</v>
      </c>
      <c r="H36" s="15">
        <v>360</v>
      </c>
      <c r="I36" s="15" t="s">
        <v>39</v>
      </c>
      <c r="J36" s="15" t="s">
        <v>39</v>
      </c>
      <c r="K36" s="10" t="s">
        <v>888</v>
      </c>
      <c r="L36" s="10" t="s">
        <v>643</v>
      </c>
      <c r="M36" s="10" t="s">
        <v>650</v>
      </c>
      <c r="N36" s="16" t="s">
        <v>1285</v>
      </c>
      <c r="O36" s="10" t="s">
        <v>393</v>
      </c>
      <c r="P36" s="16" t="s">
        <v>33</v>
      </c>
      <c r="Q36" s="120" t="s">
        <v>394</v>
      </c>
      <c r="R36" s="15" t="s">
        <v>32</v>
      </c>
      <c r="S36" s="12">
        <v>39684</v>
      </c>
      <c r="T36" s="10"/>
      <c r="U36" s="44" t="s">
        <v>1246</v>
      </c>
    </row>
    <row r="37" spans="2:21" s="23" customFormat="1" ht="102">
      <c r="B37" s="49" t="s">
        <v>1272</v>
      </c>
      <c r="C37" s="12">
        <v>39680</v>
      </c>
      <c r="D37" s="12">
        <v>39680</v>
      </c>
      <c r="E37" s="167" t="s">
        <v>388</v>
      </c>
      <c r="F37" s="210">
        <v>39680</v>
      </c>
      <c r="G37" s="215">
        <v>39682</v>
      </c>
      <c r="H37" s="15" t="s">
        <v>1174</v>
      </c>
      <c r="I37" s="15" t="s">
        <v>39</v>
      </c>
      <c r="J37" s="15" t="s">
        <v>39</v>
      </c>
      <c r="K37" s="10" t="s">
        <v>389</v>
      </c>
      <c r="L37" s="10" t="s">
        <v>643</v>
      </c>
      <c r="M37" s="10" t="s">
        <v>340</v>
      </c>
      <c r="N37" s="170" t="s">
        <v>1288</v>
      </c>
      <c r="O37" s="10" t="s">
        <v>331</v>
      </c>
      <c r="P37" s="16"/>
      <c r="Q37" s="120" t="s">
        <v>390</v>
      </c>
      <c r="R37" s="15" t="s">
        <v>391</v>
      </c>
      <c r="S37" s="12">
        <v>39682</v>
      </c>
      <c r="T37" s="10"/>
      <c r="U37" s="212" t="s">
        <v>1007</v>
      </c>
    </row>
    <row r="38" spans="2:21" s="23" customFormat="1" ht="38.25">
      <c r="B38" s="196" t="s">
        <v>1272</v>
      </c>
      <c r="C38" s="57">
        <v>39676</v>
      </c>
      <c r="D38" s="57">
        <v>39646</v>
      </c>
      <c r="E38" s="57" t="s">
        <v>664</v>
      </c>
      <c r="F38" s="58" t="s">
        <v>945</v>
      </c>
      <c r="G38" s="59" t="s">
        <v>663</v>
      </c>
      <c r="H38" s="58">
        <f>(24*60)+(7*60)+40</f>
        <v>1900</v>
      </c>
      <c r="I38" s="58" t="s">
        <v>783</v>
      </c>
      <c r="J38" s="58" t="s">
        <v>783</v>
      </c>
      <c r="K38" s="61" t="s">
        <v>1287</v>
      </c>
      <c r="L38" s="61" t="s">
        <v>1174</v>
      </c>
      <c r="M38" s="61" t="s">
        <v>1174</v>
      </c>
      <c r="N38" s="59" t="s">
        <v>1284</v>
      </c>
      <c r="O38" s="61" t="s">
        <v>46</v>
      </c>
      <c r="P38" s="59" t="s">
        <v>833</v>
      </c>
      <c r="Q38" s="121" t="s">
        <v>1174</v>
      </c>
      <c r="R38" s="58" t="s">
        <v>1174</v>
      </c>
      <c r="S38" s="57">
        <v>39676</v>
      </c>
      <c r="T38" s="61"/>
      <c r="U38" s="44" t="s">
        <v>1246</v>
      </c>
    </row>
    <row r="39" spans="2:21" s="23" customFormat="1" ht="38.25">
      <c r="B39" s="49" t="s">
        <v>1272</v>
      </c>
      <c r="C39" s="167" t="s">
        <v>381</v>
      </c>
      <c r="D39" s="12">
        <v>39672</v>
      </c>
      <c r="E39" s="167" t="s">
        <v>382</v>
      </c>
      <c r="F39" s="210">
        <v>39670</v>
      </c>
      <c r="G39" s="9">
        <v>39671</v>
      </c>
      <c r="H39" s="15" t="s">
        <v>1174</v>
      </c>
      <c r="I39" s="15" t="s">
        <v>1286</v>
      </c>
      <c r="J39" s="15" t="s">
        <v>1286</v>
      </c>
      <c r="K39" s="10" t="s">
        <v>385</v>
      </c>
      <c r="L39" s="10" t="s">
        <v>652</v>
      </c>
      <c r="M39" s="10" t="s">
        <v>341</v>
      </c>
      <c r="N39" s="170" t="s">
        <v>1288</v>
      </c>
      <c r="O39" s="10" t="s">
        <v>1159</v>
      </c>
      <c r="P39" s="16" t="s">
        <v>833</v>
      </c>
      <c r="Q39" s="120" t="s">
        <v>386</v>
      </c>
      <c r="R39" s="15" t="s">
        <v>387</v>
      </c>
      <c r="S39" s="12">
        <v>39671</v>
      </c>
      <c r="T39" s="10"/>
      <c r="U39" s="44" t="s">
        <v>1246</v>
      </c>
    </row>
    <row r="40" spans="2:21" s="23" customFormat="1" ht="51">
      <c r="B40" s="49" t="s">
        <v>1272</v>
      </c>
      <c r="C40" s="12">
        <v>39671</v>
      </c>
      <c r="D40" s="12">
        <v>39671</v>
      </c>
      <c r="E40" s="12" t="s">
        <v>948</v>
      </c>
      <c r="F40" s="15" t="s">
        <v>949</v>
      </c>
      <c r="G40" s="16" t="s">
        <v>950</v>
      </c>
      <c r="H40" s="15">
        <v>55</v>
      </c>
      <c r="I40" s="15" t="s">
        <v>1286</v>
      </c>
      <c r="J40" s="15" t="s">
        <v>1286</v>
      </c>
      <c r="K40" s="10" t="s">
        <v>952</v>
      </c>
      <c r="L40" s="10" t="s">
        <v>652</v>
      </c>
      <c r="M40" s="10" t="s">
        <v>650</v>
      </c>
      <c r="N40" s="16" t="s">
        <v>1285</v>
      </c>
      <c r="O40" s="10" t="s">
        <v>1159</v>
      </c>
      <c r="P40" s="16" t="s">
        <v>34</v>
      </c>
      <c r="Q40" s="120" t="s">
        <v>380</v>
      </c>
      <c r="R40" s="15" t="s">
        <v>951</v>
      </c>
      <c r="S40" s="12">
        <v>39671</v>
      </c>
      <c r="T40" s="10"/>
      <c r="U40" s="44" t="s">
        <v>1246</v>
      </c>
    </row>
    <row r="41" spans="2:21" s="23" customFormat="1" ht="25.5">
      <c r="B41" s="196" t="s">
        <v>1272</v>
      </c>
      <c r="C41" s="57">
        <v>39670</v>
      </c>
      <c r="D41" s="57">
        <v>39660</v>
      </c>
      <c r="E41" s="57" t="s">
        <v>947</v>
      </c>
      <c r="F41" s="58" t="s">
        <v>1281</v>
      </c>
      <c r="G41" s="59" t="s">
        <v>811</v>
      </c>
      <c r="H41" s="58">
        <f>60*10+30</f>
        <v>630</v>
      </c>
      <c r="I41" s="58" t="s">
        <v>783</v>
      </c>
      <c r="J41" s="58" t="s">
        <v>783</v>
      </c>
      <c r="K41" s="61" t="s">
        <v>1287</v>
      </c>
      <c r="L41" s="61" t="s">
        <v>1174</v>
      </c>
      <c r="M41" s="61" t="s">
        <v>1174</v>
      </c>
      <c r="N41" s="59" t="s">
        <v>1284</v>
      </c>
      <c r="O41" s="61" t="s">
        <v>46</v>
      </c>
      <c r="P41" s="59" t="s">
        <v>833</v>
      </c>
      <c r="Q41" s="121" t="s">
        <v>1174</v>
      </c>
      <c r="R41" s="58" t="s">
        <v>1174</v>
      </c>
      <c r="S41" s="57">
        <v>39670</v>
      </c>
      <c r="T41" s="61"/>
      <c r="U41" s="44" t="s">
        <v>1246</v>
      </c>
    </row>
    <row r="42" spans="2:21" s="23" customFormat="1" ht="25.5">
      <c r="B42" s="196" t="s">
        <v>1272</v>
      </c>
      <c r="C42" s="57">
        <v>39669</v>
      </c>
      <c r="D42" s="57">
        <v>39667</v>
      </c>
      <c r="E42" s="57" t="s">
        <v>946</v>
      </c>
      <c r="F42" s="58" t="s">
        <v>813</v>
      </c>
      <c r="G42" s="58" t="s">
        <v>54</v>
      </c>
      <c r="H42" s="58" t="s">
        <v>1174</v>
      </c>
      <c r="I42" s="58" t="s">
        <v>39</v>
      </c>
      <c r="J42" s="58" t="s">
        <v>39</v>
      </c>
      <c r="K42" s="61" t="s">
        <v>1287</v>
      </c>
      <c r="L42" s="61" t="s">
        <v>1174</v>
      </c>
      <c r="M42" s="61" t="s">
        <v>1174</v>
      </c>
      <c r="N42" s="59" t="s">
        <v>1284</v>
      </c>
      <c r="O42" s="61" t="s">
        <v>46</v>
      </c>
      <c r="P42" s="59" t="s">
        <v>833</v>
      </c>
      <c r="Q42" s="121" t="s">
        <v>1174</v>
      </c>
      <c r="R42" s="58" t="s">
        <v>1174</v>
      </c>
      <c r="S42" s="57">
        <v>39669</v>
      </c>
      <c r="T42" s="61"/>
      <c r="U42" s="44" t="s">
        <v>1246</v>
      </c>
    </row>
    <row r="43" spans="2:21" s="23" customFormat="1" ht="25.5">
      <c r="B43" s="49" t="s">
        <v>1272</v>
      </c>
      <c r="C43" s="12">
        <v>39668</v>
      </c>
      <c r="D43" s="12">
        <v>39668</v>
      </c>
      <c r="E43" s="167" t="s">
        <v>378</v>
      </c>
      <c r="F43" s="15" t="s">
        <v>1174</v>
      </c>
      <c r="G43" s="168" t="s">
        <v>1174</v>
      </c>
      <c r="H43" s="15" t="s">
        <v>1174</v>
      </c>
      <c r="I43" s="15" t="s">
        <v>1286</v>
      </c>
      <c r="J43" s="15" t="s">
        <v>1286</v>
      </c>
      <c r="K43" s="10" t="s">
        <v>376</v>
      </c>
      <c r="L43" s="10" t="s">
        <v>336</v>
      </c>
      <c r="M43" s="10" t="s">
        <v>347</v>
      </c>
      <c r="N43" s="170" t="s">
        <v>1288</v>
      </c>
      <c r="O43" s="10" t="s">
        <v>1159</v>
      </c>
      <c r="P43" s="16" t="s">
        <v>833</v>
      </c>
      <c r="Q43" s="120" t="s">
        <v>377</v>
      </c>
      <c r="R43" s="15" t="s">
        <v>1174</v>
      </c>
      <c r="S43" s="12">
        <v>39668</v>
      </c>
      <c r="T43" s="10" t="s">
        <v>404</v>
      </c>
      <c r="U43" s="44" t="s">
        <v>1246</v>
      </c>
    </row>
    <row r="44" spans="2:21" s="23" customFormat="1" ht="25.5">
      <c r="B44" s="196" t="s">
        <v>1272</v>
      </c>
      <c r="C44" s="57">
        <v>39664</v>
      </c>
      <c r="D44" s="57">
        <v>39664</v>
      </c>
      <c r="E44" s="57" t="s">
        <v>942</v>
      </c>
      <c r="F44" s="58" t="s">
        <v>943</v>
      </c>
      <c r="G44" s="59" t="s">
        <v>944</v>
      </c>
      <c r="H44" s="58" t="s">
        <v>1174</v>
      </c>
      <c r="I44" s="58" t="s">
        <v>39</v>
      </c>
      <c r="J44" s="58" t="s">
        <v>39</v>
      </c>
      <c r="K44" s="61" t="s">
        <v>1287</v>
      </c>
      <c r="L44" s="61" t="s">
        <v>1174</v>
      </c>
      <c r="M44" s="61" t="s">
        <v>1174</v>
      </c>
      <c r="N44" s="59" t="s">
        <v>1284</v>
      </c>
      <c r="O44" s="61" t="s">
        <v>46</v>
      </c>
      <c r="P44" s="59" t="s">
        <v>833</v>
      </c>
      <c r="Q44" s="121" t="s">
        <v>1174</v>
      </c>
      <c r="R44" s="58" t="s">
        <v>1174</v>
      </c>
      <c r="S44" s="57">
        <v>39664</v>
      </c>
      <c r="T44" s="61"/>
      <c r="U44" s="44" t="s">
        <v>1246</v>
      </c>
    </row>
    <row r="45" spans="2:21" s="23" customFormat="1" ht="25.5">
      <c r="B45" s="196" t="s">
        <v>1272</v>
      </c>
      <c r="C45" s="57">
        <v>39663</v>
      </c>
      <c r="D45" s="57">
        <v>39653</v>
      </c>
      <c r="E45" s="57" t="s">
        <v>940</v>
      </c>
      <c r="F45" s="58" t="s">
        <v>1281</v>
      </c>
      <c r="G45" s="59" t="s">
        <v>941</v>
      </c>
      <c r="H45" s="58">
        <f>10*60+15</f>
        <v>615</v>
      </c>
      <c r="I45" s="58" t="s">
        <v>783</v>
      </c>
      <c r="J45" s="58" t="s">
        <v>783</v>
      </c>
      <c r="K45" s="61" t="s">
        <v>1287</v>
      </c>
      <c r="L45" s="61" t="s">
        <v>1174</v>
      </c>
      <c r="M45" s="61" t="s">
        <v>1174</v>
      </c>
      <c r="N45" s="59" t="s">
        <v>1284</v>
      </c>
      <c r="O45" s="61" t="s">
        <v>46</v>
      </c>
      <c r="P45" s="59" t="s">
        <v>833</v>
      </c>
      <c r="Q45" s="121" t="s">
        <v>1174</v>
      </c>
      <c r="R45" s="58" t="s">
        <v>1174</v>
      </c>
      <c r="S45" s="57">
        <v>39663</v>
      </c>
      <c r="T45" s="61"/>
      <c r="U45" s="44" t="s">
        <v>1246</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1271</v>
      </c>
      <c r="C47" s="12">
        <v>39652</v>
      </c>
      <c r="D47" s="12">
        <v>39652</v>
      </c>
      <c r="E47" s="169" t="s">
        <v>1231</v>
      </c>
      <c r="F47" s="15" t="s">
        <v>1232</v>
      </c>
      <c r="G47" s="170" t="s">
        <v>1233</v>
      </c>
      <c r="H47" s="15">
        <v>78</v>
      </c>
      <c r="I47" s="15" t="s">
        <v>1286</v>
      </c>
      <c r="J47" s="15" t="s">
        <v>1286</v>
      </c>
      <c r="K47" s="10" t="s">
        <v>1234</v>
      </c>
      <c r="L47" s="10" t="s">
        <v>622</v>
      </c>
      <c r="M47" s="10" t="s">
        <v>650</v>
      </c>
      <c r="N47" s="16" t="s">
        <v>1285</v>
      </c>
      <c r="O47" s="10" t="s">
        <v>1159</v>
      </c>
      <c r="P47" s="16" t="s">
        <v>833</v>
      </c>
      <c r="Q47" s="120" t="s">
        <v>1235</v>
      </c>
      <c r="R47" s="15" t="s">
        <v>1237</v>
      </c>
      <c r="S47" s="12">
        <v>39652</v>
      </c>
      <c r="T47" s="10" t="s">
        <v>1238</v>
      </c>
      <c r="U47" s="44" t="s">
        <v>1246</v>
      </c>
    </row>
    <row r="48" spans="2:21" s="23" customFormat="1" ht="25.5">
      <c r="B48" s="58" t="s">
        <v>1271</v>
      </c>
      <c r="C48" s="57">
        <v>39649</v>
      </c>
      <c r="D48" s="57">
        <v>39639</v>
      </c>
      <c r="E48" s="171" t="s">
        <v>1229</v>
      </c>
      <c r="F48" s="58" t="s">
        <v>1281</v>
      </c>
      <c r="G48" s="58" t="s">
        <v>1230</v>
      </c>
      <c r="H48" s="58">
        <v>633</v>
      </c>
      <c r="I48" s="58" t="s">
        <v>783</v>
      </c>
      <c r="J48" s="58" t="s">
        <v>783</v>
      </c>
      <c r="K48" s="61" t="s">
        <v>1287</v>
      </c>
      <c r="L48" s="61" t="s">
        <v>1174</v>
      </c>
      <c r="M48" s="61" t="s">
        <v>1174</v>
      </c>
      <c r="N48" s="59" t="s">
        <v>1284</v>
      </c>
      <c r="O48" s="61" t="s">
        <v>1116</v>
      </c>
      <c r="P48" s="59" t="s">
        <v>833</v>
      </c>
      <c r="Q48" s="121" t="s">
        <v>1174</v>
      </c>
      <c r="R48" s="121" t="s">
        <v>1174</v>
      </c>
      <c r="S48" s="57">
        <v>39649</v>
      </c>
      <c r="T48" s="61"/>
      <c r="U48" s="44" t="s">
        <v>1246</v>
      </c>
    </row>
    <row r="49" spans="2:21" s="23" customFormat="1" ht="76.5">
      <c r="B49" s="49" t="s">
        <v>1271</v>
      </c>
      <c r="C49" s="167" t="s">
        <v>1222</v>
      </c>
      <c r="D49" s="12">
        <v>39647</v>
      </c>
      <c r="E49" s="167" t="s">
        <v>1223</v>
      </c>
      <c r="F49" s="15" t="s">
        <v>1224</v>
      </c>
      <c r="G49" s="168" t="s">
        <v>1225</v>
      </c>
      <c r="H49" s="15" t="s">
        <v>1174</v>
      </c>
      <c r="I49" s="15" t="s">
        <v>45</v>
      </c>
      <c r="J49" s="15" t="s">
        <v>45</v>
      </c>
      <c r="K49" s="10" t="s">
        <v>1228</v>
      </c>
      <c r="L49" s="10" t="s">
        <v>623</v>
      </c>
      <c r="M49" s="10" t="s">
        <v>341</v>
      </c>
      <c r="N49" s="170" t="s">
        <v>1288</v>
      </c>
      <c r="O49" s="10" t="s">
        <v>1159</v>
      </c>
      <c r="P49" s="16" t="s">
        <v>833</v>
      </c>
      <c r="Q49" s="120" t="s">
        <v>1227</v>
      </c>
      <c r="R49" s="15" t="s">
        <v>1226</v>
      </c>
      <c r="S49" s="12">
        <v>39647</v>
      </c>
      <c r="T49" s="10"/>
      <c r="U49" s="44" t="s">
        <v>1246</v>
      </c>
    </row>
    <row r="50" spans="2:21" s="23" customFormat="1" ht="51">
      <c r="B50" s="49" t="s">
        <v>1271</v>
      </c>
      <c r="C50" s="12">
        <v>39645</v>
      </c>
      <c r="D50" s="12">
        <v>39646</v>
      </c>
      <c r="E50" s="167" t="s">
        <v>1216</v>
      </c>
      <c r="F50" s="15" t="s">
        <v>1217</v>
      </c>
      <c r="G50" s="168" t="s">
        <v>1218</v>
      </c>
      <c r="H50" s="15" t="s">
        <v>1174</v>
      </c>
      <c r="I50" s="15" t="s">
        <v>1286</v>
      </c>
      <c r="J50" s="15" t="s">
        <v>1286</v>
      </c>
      <c r="K50" s="10" t="s">
        <v>1219</v>
      </c>
      <c r="L50" s="10" t="s">
        <v>622</v>
      </c>
      <c r="M50" s="10" t="s">
        <v>341</v>
      </c>
      <c r="N50" s="170" t="s">
        <v>1288</v>
      </c>
      <c r="O50" s="10" t="s">
        <v>1159</v>
      </c>
      <c r="P50" s="16" t="s">
        <v>833</v>
      </c>
      <c r="Q50" s="120" t="s">
        <v>1220</v>
      </c>
      <c r="R50" s="15" t="s">
        <v>1221</v>
      </c>
      <c r="S50" s="12">
        <v>39646</v>
      </c>
      <c r="T50" s="10" t="s">
        <v>1238</v>
      </c>
      <c r="U50" s="44" t="s">
        <v>1246</v>
      </c>
    </row>
    <row r="51" spans="2:21" s="23" customFormat="1" ht="25.5">
      <c r="B51" s="58" t="s">
        <v>1271</v>
      </c>
      <c r="C51" s="57">
        <v>39646</v>
      </c>
      <c r="D51" s="57">
        <v>39644</v>
      </c>
      <c r="E51" s="200" t="s">
        <v>1214</v>
      </c>
      <c r="F51" s="58" t="s">
        <v>54</v>
      </c>
      <c r="G51" s="214" t="s">
        <v>1215</v>
      </c>
      <c r="H51" s="58" t="s">
        <v>1174</v>
      </c>
      <c r="I51" s="58" t="s">
        <v>39</v>
      </c>
      <c r="J51" s="58" t="s">
        <v>39</v>
      </c>
      <c r="K51" s="61" t="s">
        <v>1287</v>
      </c>
      <c r="L51" s="61" t="s">
        <v>1174</v>
      </c>
      <c r="M51" s="61" t="s">
        <v>1174</v>
      </c>
      <c r="N51" s="59" t="s">
        <v>1284</v>
      </c>
      <c r="O51" s="61" t="s">
        <v>1116</v>
      </c>
      <c r="P51" s="59" t="s">
        <v>833</v>
      </c>
      <c r="Q51" s="121" t="s">
        <v>1174</v>
      </c>
      <c r="R51" s="121" t="s">
        <v>1174</v>
      </c>
      <c r="S51" s="57">
        <v>39646</v>
      </c>
      <c r="T51" s="61"/>
      <c r="U51" s="44" t="s">
        <v>1246</v>
      </c>
    </row>
    <row r="52" spans="2:21" s="23" customFormat="1" ht="25.5">
      <c r="B52" s="58" t="s">
        <v>1271</v>
      </c>
      <c r="C52" s="57">
        <v>39641</v>
      </c>
      <c r="D52" s="57">
        <v>39611</v>
      </c>
      <c r="E52" s="200" t="s">
        <v>1213</v>
      </c>
      <c r="F52" s="58" t="s">
        <v>17</v>
      </c>
      <c r="G52" s="214" t="s">
        <v>55</v>
      </c>
      <c r="H52" s="58">
        <v>540</v>
      </c>
      <c r="I52" s="58" t="s">
        <v>783</v>
      </c>
      <c r="J52" s="58" t="s">
        <v>783</v>
      </c>
      <c r="K52" s="61" t="s">
        <v>1287</v>
      </c>
      <c r="L52" s="61" t="s">
        <v>1174</v>
      </c>
      <c r="M52" s="61" t="s">
        <v>1174</v>
      </c>
      <c r="N52" s="59" t="s">
        <v>1284</v>
      </c>
      <c r="O52" s="61" t="s">
        <v>1116</v>
      </c>
      <c r="P52" s="59" t="s">
        <v>833</v>
      </c>
      <c r="Q52" s="121" t="s">
        <v>1174</v>
      </c>
      <c r="R52" s="121" t="s">
        <v>1174</v>
      </c>
      <c r="S52" s="57">
        <v>39641</v>
      </c>
      <c r="T52" s="61"/>
      <c r="U52" s="44" t="s">
        <v>1246</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1270</v>
      </c>
      <c r="C54" s="12">
        <v>39626</v>
      </c>
      <c r="D54" s="12">
        <v>39626</v>
      </c>
      <c r="E54" s="12" t="s">
        <v>712</v>
      </c>
      <c r="F54" s="15" t="s">
        <v>916</v>
      </c>
      <c r="G54" s="16" t="s">
        <v>726</v>
      </c>
      <c r="H54" s="15">
        <v>119</v>
      </c>
      <c r="I54" s="15" t="s">
        <v>1286</v>
      </c>
      <c r="J54" s="15" t="s">
        <v>1286</v>
      </c>
      <c r="K54" s="10" t="s">
        <v>917</v>
      </c>
      <c r="L54" s="10" t="s">
        <v>621</v>
      </c>
      <c r="M54" s="10" t="s">
        <v>650</v>
      </c>
      <c r="N54" s="16" t="s">
        <v>1285</v>
      </c>
      <c r="O54" s="10" t="s">
        <v>1159</v>
      </c>
      <c r="P54" s="16" t="s">
        <v>833</v>
      </c>
      <c r="Q54" s="120" t="s">
        <v>918</v>
      </c>
      <c r="R54" s="15" t="s">
        <v>919</v>
      </c>
      <c r="S54" s="12">
        <v>39626</v>
      </c>
      <c r="T54" s="10"/>
      <c r="U54" s="44" t="s">
        <v>1246</v>
      </c>
    </row>
    <row r="55" spans="2:21" s="23" customFormat="1" ht="25.5">
      <c r="B55" s="58" t="s">
        <v>1270</v>
      </c>
      <c r="C55" s="57">
        <v>39621</v>
      </c>
      <c r="D55" s="57">
        <v>39611</v>
      </c>
      <c r="E55" s="57" t="s">
        <v>914</v>
      </c>
      <c r="F55" s="58" t="s">
        <v>1281</v>
      </c>
      <c r="G55" s="59" t="s">
        <v>915</v>
      </c>
      <c r="H55" s="58">
        <v>415</v>
      </c>
      <c r="I55" s="58" t="s">
        <v>783</v>
      </c>
      <c r="J55" s="58" t="s">
        <v>783</v>
      </c>
      <c r="K55" s="61" t="s">
        <v>1287</v>
      </c>
      <c r="L55" s="61" t="s">
        <v>1174</v>
      </c>
      <c r="M55" s="61" t="s">
        <v>1174</v>
      </c>
      <c r="N55" s="59" t="s">
        <v>1284</v>
      </c>
      <c r="O55" s="61" t="s">
        <v>1116</v>
      </c>
      <c r="P55" s="59" t="s">
        <v>833</v>
      </c>
      <c r="Q55" s="121" t="s">
        <v>1174</v>
      </c>
      <c r="R55" s="121" t="s">
        <v>1174</v>
      </c>
      <c r="S55" s="57">
        <v>39621</v>
      </c>
      <c r="T55" s="61"/>
      <c r="U55" s="44" t="s">
        <v>1246</v>
      </c>
    </row>
    <row r="56" spans="2:21" s="23" customFormat="1" ht="76.5">
      <c r="B56" s="49" t="s">
        <v>1270</v>
      </c>
      <c r="C56" s="12">
        <v>39616</v>
      </c>
      <c r="D56" s="12">
        <v>39616</v>
      </c>
      <c r="E56" s="12" t="s">
        <v>897</v>
      </c>
      <c r="F56" s="15" t="s">
        <v>898</v>
      </c>
      <c r="G56" s="16" t="s">
        <v>899</v>
      </c>
      <c r="H56" s="15">
        <v>107</v>
      </c>
      <c r="I56" s="15" t="s">
        <v>45</v>
      </c>
      <c r="J56" s="15" t="s">
        <v>45</v>
      </c>
      <c r="K56" s="10" t="s">
        <v>908</v>
      </c>
      <c r="L56" s="10" t="s">
        <v>651</v>
      </c>
      <c r="M56" s="10" t="s">
        <v>650</v>
      </c>
      <c r="N56" s="16" t="s">
        <v>1285</v>
      </c>
      <c r="O56" s="10" t="s">
        <v>1159</v>
      </c>
      <c r="P56" s="16" t="s">
        <v>833</v>
      </c>
      <c r="Q56" s="10" t="s">
        <v>906</v>
      </c>
      <c r="R56" s="15" t="s">
        <v>907</v>
      </c>
      <c r="S56" s="12">
        <v>39616</v>
      </c>
      <c r="T56" s="10"/>
      <c r="U56" s="44" t="s">
        <v>1246</v>
      </c>
    </row>
    <row r="57" spans="2:21" s="23" customFormat="1" ht="38.25">
      <c r="B57" s="58" t="s">
        <v>1270</v>
      </c>
      <c r="C57" s="57">
        <v>39614</v>
      </c>
      <c r="D57" s="57">
        <v>39566</v>
      </c>
      <c r="E57" s="57" t="s">
        <v>894</v>
      </c>
      <c r="F57" s="58" t="s">
        <v>895</v>
      </c>
      <c r="G57" s="59" t="s">
        <v>896</v>
      </c>
      <c r="H57" s="58">
        <v>750</v>
      </c>
      <c r="I57" s="58" t="s">
        <v>783</v>
      </c>
      <c r="J57" s="58" t="s">
        <v>783</v>
      </c>
      <c r="K57" s="61" t="s">
        <v>374</v>
      </c>
      <c r="L57" s="61" t="s">
        <v>1174</v>
      </c>
      <c r="M57" s="61" t="s">
        <v>1174</v>
      </c>
      <c r="N57" s="59" t="s">
        <v>1284</v>
      </c>
      <c r="O57" s="61" t="s">
        <v>375</v>
      </c>
      <c r="P57" s="59" t="s">
        <v>833</v>
      </c>
      <c r="Q57" s="121" t="s">
        <v>1174</v>
      </c>
      <c r="R57" s="121" t="s">
        <v>1174</v>
      </c>
      <c r="S57" s="57">
        <v>39614</v>
      </c>
      <c r="T57" s="61"/>
      <c r="U57" s="44" t="s">
        <v>1246</v>
      </c>
    </row>
    <row r="58" spans="2:21" s="23" customFormat="1" ht="63.75">
      <c r="B58" s="49" t="s">
        <v>1270</v>
      </c>
      <c r="C58" s="12">
        <v>39602</v>
      </c>
      <c r="D58" s="12">
        <v>39602</v>
      </c>
      <c r="E58" s="12" t="s">
        <v>893</v>
      </c>
      <c r="F58" s="15" t="s">
        <v>1135</v>
      </c>
      <c r="G58" s="16" t="s">
        <v>637</v>
      </c>
      <c r="H58" s="15">
        <v>40</v>
      </c>
      <c r="I58" s="15" t="s">
        <v>1286</v>
      </c>
      <c r="J58" s="15" t="s">
        <v>1286</v>
      </c>
      <c r="K58" s="10" t="s">
        <v>909</v>
      </c>
      <c r="L58" s="10" t="s">
        <v>910</v>
      </c>
      <c r="M58" s="10" t="s">
        <v>650</v>
      </c>
      <c r="N58" s="16" t="s">
        <v>1285</v>
      </c>
      <c r="O58" s="10" t="s">
        <v>1159</v>
      </c>
      <c r="P58" s="16" t="s">
        <v>833</v>
      </c>
      <c r="Q58" s="15" t="s">
        <v>913</v>
      </c>
      <c r="R58" s="15" t="s">
        <v>911</v>
      </c>
      <c r="S58" s="12">
        <v>39602</v>
      </c>
      <c r="T58" s="10"/>
      <c r="U58" s="44" t="s">
        <v>1246</v>
      </c>
    </row>
    <row r="59" spans="2:21" s="23" customFormat="1" ht="25.5">
      <c r="B59" s="49" t="s">
        <v>1270</v>
      </c>
      <c r="C59" s="12">
        <v>39602</v>
      </c>
      <c r="D59" s="12">
        <v>39602</v>
      </c>
      <c r="E59" s="12" t="s">
        <v>885</v>
      </c>
      <c r="F59" s="15" t="s">
        <v>886</v>
      </c>
      <c r="G59" s="16" t="s">
        <v>887</v>
      </c>
      <c r="H59" s="15">
        <v>19</v>
      </c>
      <c r="I59" s="15" t="s">
        <v>1286</v>
      </c>
      <c r="J59" s="15" t="s">
        <v>1286</v>
      </c>
      <c r="K59" s="10" t="s">
        <v>888</v>
      </c>
      <c r="L59" s="10" t="s">
        <v>621</v>
      </c>
      <c r="M59" s="10" t="s">
        <v>650</v>
      </c>
      <c r="N59" s="16" t="s">
        <v>1285</v>
      </c>
      <c r="O59" s="10" t="s">
        <v>1159</v>
      </c>
      <c r="P59" s="16" t="s">
        <v>833</v>
      </c>
      <c r="Q59" s="120" t="s">
        <v>890</v>
      </c>
      <c r="R59" s="15" t="s">
        <v>889</v>
      </c>
      <c r="S59" s="12">
        <v>39602</v>
      </c>
      <c r="T59" s="10"/>
      <c r="U59" s="44" t="s">
        <v>1246</v>
      </c>
    </row>
    <row r="60" spans="2:21" s="23" customFormat="1" ht="63.75">
      <c r="B60" s="49" t="s">
        <v>1270</v>
      </c>
      <c r="C60" s="12">
        <v>39600</v>
      </c>
      <c r="D60" s="12">
        <v>39601</v>
      </c>
      <c r="E60" s="12" t="s">
        <v>892</v>
      </c>
      <c r="F60" s="15" t="s">
        <v>882</v>
      </c>
      <c r="G60" s="16" t="s">
        <v>883</v>
      </c>
      <c r="H60" s="15">
        <v>688</v>
      </c>
      <c r="I60" s="15" t="s">
        <v>1286</v>
      </c>
      <c r="J60" s="15" t="s">
        <v>1286</v>
      </c>
      <c r="K60" s="10" t="s">
        <v>598</v>
      </c>
      <c r="L60" s="10" t="s">
        <v>336</v>
      </c>
      <c r="M60" s="10" t="s">
        <v>650</v>
      </c>
      <c r="N60" s="16" t="s">
        <v>1285</v>
      </c>
      <c r="O60" s="10" t="s">
        <v>1159</v>
      </c>
      <c r="P60" s="16" t="s">
        <v>833</v>
      </c>
      <c r="Q60" s="120" t="s">
        <v>884</v>
      </c>
      <c r="R60" s="10" t="s">
        <v>158</v>
      </c>
      <c r="S60" s="12">
        <v>39601</v>
      </c>
      <c r="T60" s="10" t="s">
        <v>891</v>
      </c>
      <c r="U60" s="44" t="s">
        <v>1246</v>
      </c>
    </row>
    <row r="61" spans="2:21" s="23" customFormat="1" ht="25.5">
      <c r="B61" s="58" t="s">
        <v>1270</v>
      </c>
      <c r="C61" s="57">
        <v>39600</v>
      </c>
      <c r="D61" s="57">
        <v>39590</v>
      </c>
      <c r="E61" s="57" t="s">
        <v>1119</v>
      </c>
      <c r="F61" s="58" t="s">
        <v>1281</v>
      </c>
      <c r="G61" s="59" t="s">
        <v>1120</v>
      </c>
      <c r="H61" s="58">
        <v>707</v>
      </c>
      <c r="I61" s="58" t="s">
        <v>783</v>
      </c>
      <c r="J61" s="58" t="s">
        <v>783</v>
      </c>
      <c r="K61" s="61" t="s">
        <v>1287</v>
      </c>
      <c r="L61" s="61" t="s">
        <v>1174</v>
      </c>
      <c r="M61" s="61" t="s">
        <v>1174</v>
      </c>
      <c r="N61" s="59" t="s">
        <v>1284</v>
      </c>
      <c r="O61" s="61" t="s">
        <v>1116</v>
      </c>
      <c r="P61" s="59" t="s">
        <v>833</v>
      </c>
      <c r="Q61" s="121" t="s">
        <v>1174</v>
      </c>
      <c r="R61" s="121" t="s">
        <v>1174</v>
      </c>
      <c r="S61" s="57">
        <v>39600</v>
      </c>
      <c r="T61" s="61"/>
      <c r="U61" s="44" t="s">
        <v>1246</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1269</v>
      </c>
      <c r="C63" s="12">
        <v>39596</v>
      </c>
      <c r="D63" s="12">
        <v>39596</v>
      </c>
      <c r="E63" s="12" t="s">
        <v>596</v>
      </c>
      <c r="F63" s="15" t="s">
        <v>597</v>
      </c>
      <c r="G63" s="16" t="s">
        <v>1092</v>
      </c>
      <c r="H63" s="15">
        <v>39</v>
      </c>
      <c r="I63" s="15" t="s">
        <v>1286</v>
      </c>
      <c r="J63" s="15" t="s">
        <v>1286</v>
      </c>
      <c r="K63" s="10" t="s">
        <v>598</v>
      </c>
      <c r="L63" s="10" t="s">
        <v>651</v>
      </c>
      <c r="M63" s="10" t="s">
        <v>650</v>
      </c>
      <c r="N63" s="16" t="s">
        <v>1285</v>
      </c>
      <c r="O63" s="10" t="s">
        <v>1159</v>
      </c>
      <c r="P63" s="16" t="s">
        <v>833</v>
      </c>
      <c r="Q63" s="120" t="s">
        <v>599</v>
      </c>
      <c r="R63" s="15" t="s">
        <v>600</v>
      </c>
      <c r="S63" s="12">
        <v>39596</v>
      </c>
      <c r="T63" s="10"/>
      <c r="U63" s="44" t="s">
        <v>1246</v>
      </c>
    </row>
    <row r="64" spans="2:21" s="23" customFormat="1" ht="25.5">
      <c r="B64" s="49" t="s">
        <v>1269</v>
      </c>
      <c r="C64" s="12">
        <v>39596</v>
      </c>
      <c r="D64" s="12">
        <v>39596</v>
      </c>
      <c r="E64" s="12" t="s">
        <v>596</v>
      </c>
      <c r="F64" s="15" t="s">
        <v>214</v>
      </c>
      <c r="G64" s="16" t="s">
        <v>637</v>
      </c>
      <c r="H64" s="15" t="s">
        <v>1174</v>
      </c>
      <c r="I64" s="15" t="s">
        <v>1286</v>
      </c>
      <c r="J64" s="15" t="s">
        <v>1286</v>
      </c>
      <c r="K64" s="10" t="s">
        <v>638</v>
      </c>
      <c r="L64" s="10" t="s">
        <v>651</v>
      </c>
      <c r="M64" s="10" t="s">
        <v>340</v>
      </c>
      <c r="N64" s="170" t="s">
        <v>1288</v>
      </c>
      <c r="O64" s="10" t="s">
        <v>331</v>
      </c>
      <c r="P64" s="16" t="s">
        <v>833</v>
      </c>
      <c r="Q64" s="120" t="s">
        <v>599</v>
      </c>
      <c r="R64" s="15" t="s">
        <v>600</v>
      </c>
      <c r="S64" s="12">
        <v>39596</v>
      </c>
      <c r="T64" s="10"/>
      <c r="U64" s="44" t="s">
        <v>1246</v>
      </c>
    </row>
    <row r="65" spans="2:21" s="23" customFormat="1" ht="25.5">
      <c r="B65" s="196" t="s">
        <v>1269</v>
      </c>
      <c r="C65" s="57">
        <v>39586</v>
      </c>
      <c r="D65" s="57">
        <v>39582</v>
      </c>
      <c r="E65" s="57" t="s">
        <v>594</v>
      </c>
      <c r="F65" s="58" t="s">
        <v>1281</v>
      </c>
      <c r="G65" s="59" t="s">
        <v>595</v>
      </c>
      <c r="H65" s="58">
        <v>349</v>
      </c>
      <c r="I65" s="58" t="s">
        <v>783</v>
      </c>
      <c r="J65" s="58" t="s">
        <v>783</v>
      </c>
      <c r="K65" s="61" t="s">
        <v>1287</v>
      </c>
      <c r="L65" s="61" t="s">
        <v>1174</v>
      </c>
      <c r="M65" s="61" t="s">
        <v>1174</v>
      </c>
      <c r="N65" s="59" t="s">
        <v>1284</v>
      </c>
      <c r="O65" s="61" t="s">
        <v>1116</v>
      </c>
      <c r="P65" s="59" t="s">
        <v>833</v>
      </c>
      <c r="Q65" s="121" t="s">
        <v>1174</v>
      </c>
      <c r="R65" s="121" t="s">
        <v>1174</v>
      </c>
      <c r="S65" s="57">
        <v>39586</v>
      </c>
      <c r="T65" s="61"/>
      <c r="U65" s="44" t="s">
        <v>1246</v>
      </c>
    </row>
    <row r="66" spans="2:21" s="23" customFormat="1" ht="25.5">
      <c r="B66" s="49" t="s">
        <v>1269</v>
      </c>
      <c r="C66" s="12">
        <v>39580</v>
      </c>
      <c r="D66" s="12">
        <v>39580</v>
      </c>
      <c r="E66" s="12" t="s">
        <v>579</v>
      </c>
      <c r="F66" s="15" t="s">
        <v>580</v>
      </c>
      <c r="G66" s="16" t="s">
        <v>976</v>
      </c>
      <c r="H66" s="15">
        <v>319</v>
      </c>
      <c r="I66" s="15" t="s">
        <v>39</v>
      </c>
      <c r="J66" s="15" t="s">
        <v>39</v>
      </c>
      <c r="K66" s="10" t="s">
        <v>581</v>
      </c>
      <c r="L66" s="10" t="s">
        <v>643</v>
      </c>
      <c r="M66" s="10" t="s">
        <v>650</v>
      </c>
      <c r="N66" s="16" t="s">
        <v>1285</v>
      </c>
      <c r="O66" s="10" t="s">
        <v>1159</v>
      </c>
      <c r="P66" s="16" t="s">
        <v>833</v>
      </c>
      <c r="Q66" s="120" t="s">
        <v>582</v>
      </c>
      <c r="R66" s="15" t="s">
        <v>583</v>
      </c>
      <c r="S66" s="12">
        <v>39580</v>
      </c>
      <c r="T66" s="10"/>
      <c r="U66" s="44" t="s">
        <v>1246</v>
      </c>
    </row>
    <row r="67" spans="2:21" s="23" customFormat="1" ht="25.5">
      <c r="B67" s="196" t="s">
        <v>1269</v>
      </c>
      <c r="C67" s="57" t="s">
        <v>575</v>
      </c>
      <c r="D67" s="57">
        <v>39548</v>
      </c>
      <c r="E67" s="57" t="s">
        <v>576</v>
      </c>
      <c r="F67" s="58" t="s">
        <v>577</v>
      </c>
      <c r="G67" s="59" t="s">
        <v>578</v>
      </c>
      <c r="H67" s="58">
        <v>990</v>
      </c>
      <c r="I67" s="58" t="s">
        <v>783</v>
      </c>
      <c r="J67" s="58" t="s">
        <v>783</v>
      </c>
      <c r="K67" s="61" t="s">
        <v>374</v>
      </c>
      <c r="L67" s="61" t="s">
        <v>1174</v>
      </c>
      <c r="M67" s="61" t="s">
        <v>1174</v>
      </c>
      <c r="N67" s="59" t="s">
        <v>1284</v>
      </c>
      <c r="O67" s="61" t="s">
        <v>375</v>
      </c>
      <c r="P67" s="59" t="s">
        <v>833</v>
      </c>
      <c r="Q67" s="121" t="s">
        <v>1174</v>
      </c>
      <c r="R67" s="121" t="s">
        <v>1174</v>
      </c>
      <c r="S67" s="57">
        <v>39579</v>
      </c>
      <c r="T67" s="61"/>
      <c r="U67" s="44" t="s">
        <v>1246</v>
      </c>
    </row>
    <row r="68" spans="2:21" s="23" customFormat="1" ht="25.5">
      <c r="B68" s="196" t="s">
        <v>1269</v>
      </c>
      <c r="C68" s="57" t="s">
        <v>797</v>
      </c>
      <c r="D68" s="57">
        <v>39574</v>
      </c>
      <c r="E68" s="57" t="s">
        <v>798</v>
      </c>
      <c r="F68" s="58" t="s">
        <v>379</v>
      </c>
      <c r="G68" s="214" t="s">
        <v>577</v>
      </c>
      <c r="H68" s="58" t="s">
        <v>1174</v>
      </c>
      <c r="I68" s="58" t="s">
        <v>39</v>
      </c>
      <c r="J68" s="58" t="s">
        <v>39</v>
      </c>
      <c r="K68" s="61" t="s">
        <v>799</v>
      </c>
      <c r="L68" s="61" t="s">
        <v>1174</v>
      </c>
      <c r="M68" s="61" t="s">
        <v>1174</v>
      </c>
      <c r="N68" s="59" t="s">
        <v>1284</v>
      </c>
      <c r="O68" s="61" t="s">
        <v>375</v>
      </c>
      <c r="P68" s="59" t="s">
        <v>833</v>
      </c>
      <c r="Q68" s="121" t="s">
        <v>1174</v>
      </c>
      <c r="R68" s="121" t="s">
        <v>1174</v>
      </c>
      <c r="S68" s="57">
        <v>39578</v>
      </c>
      <c r="T68" s="61"/>
      <c r="U68" s="44" t="s">
        <v>1246</v>
      </c>
    </row>
    <row r="69" spans="2:21" s="23" customFormat="1" ht="25.5">
      <c r="B69" s="196" t="s">
        <v>1269</v>
      </c>
      <c r="C69" s="57">
        <v>39572</v>
      </c>
      <c r="D69" s="57">
        <v>39562</v>
      </c>
      <c r="E69" s="57" t="s">
        <v>1118</v>
      </c>
      <c r="F69" s="58" t="s">
        <v>1281</v>
      </c>
      <c r="G69" s="59" t="s">
        <v>796</v>
      </c>
      <c r="H69" s="58">
        <v>645</v>
      </c>
      <c r="I69" s="58" t="s">
        <v>783</v>
      </c>
      <c r="J69" s="58" t="s">
        <v>783</v>
      </c>
      <c r="K69" s="61" t="s">
        <v>1287</v>
      </c>
      <c r="L69" s="61" t="s">
        <v>1174</v>
      </c>
      <c r="M69" s="61" t="s">
        <v>1174</v>
      </c>
      <c r="N69" s="59" t="s">
        <v>1284</v>
      </c>
      <c r="O69" s="61" t="s">
        <v>1116</v>
      </c>
      <c r="P69" s="59" t="s">
        <v>833</v>
      </c>
      <c r="Q69" s="121" t="s">
        <v>1174</v>
      </c>
      <c r="R69" s="121" t="s">
        <v>1174</v>
      </c>
      <c r="S69" s="57">
        <v>39572</v>
      </c>
      <c r="T69" s="61"/>
      <c r="U69" s="44" t="s">
        <v>1246</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1268</v>
      </c>
      <c r="C71" s="12">
        <v>39568</v>
      </c>
      <c r="D71" s="12">
        <v>39568</v>
      </c>
      <c r="E71" s="12" t="s">
        <v>277</v>
      </c>
      <c r="F71" s="15" t="s">
        <v>226</v>
      </c>
      <c r="G71" s="16" t="s">
        <v>278</v>
      </c>
      <c r="H71" s="15">
        <v>76</v>
      </c>
      <c r="I71" s="15" t="s">
        <v>45</v>
      </c>
      <c r="J71" s="15" t="s">
        <v>45</v>
      </c>
      <c r="K71" s="10" t="s">
        <v>279</v>
      </c>
      <c r="L71" s="10" t="s">
        <v>651</v>
      </c>
      <c r="M71" s="10" t="s">
        <v>650</v>
      </c>
      <c r="N71" s="16" t="s">
        <v>1285</v>
      </c>
      <c r="O71" s="10" t="s">
        <v>1159</v>
      </c>
      <c r="P71" s="16" t="s">
        <v>833</v>
      </c>
      <c r="Q71" s="120" t="s">
        <v>280</v>
      </c>
      <c r="R71" s="15" t="s">
        <v>281</v>
      </c>
      <c r="S71" s="12">
        <v>39568</v>
      </c>
      <c r="T71" s="10"/>
      <c r="U71" s="44" t="s">
        <v>1246</v>
      </c>
    </row>
    <row r="72" spans="2:21" s="23" customFormat="1" ht="25.5">
      <c r="B72" s="49" t="s">
        <v>1268</v>
      </c>
      <c r="C72" s="12">
        <v>39566</v>
      </c>
      <c r="D72" s="12" t="s">
        <v>1174</v>
      </c>
      <c r="E72" s="12" t="s">
        <v>1174</v>
      </c>
      <c r="F72" s="15" t="s">
        <v>224</v>
      </c>
      <c r="G72" s="16" t="s">
        <v>225</v>
      </c>
      <c r="H72" s="15">
        <v>24</v>
      </c>
      <c r="I72" s="15" t="s">
        <v>39</v>
      </c>
      <c r="J72" s="15" t="s">
        <v>39</v>
      </c>
      <c r="K72" s="10" t="s">
        <v>283</v>
      </c>
      <c r="L72" s="10" t="s">
        <v>643</v>
      </c>
      <c r="M72" s="10" t="s">
        <v>650</v>
      </c>
      <c r="N72" s="16" t="s">
        <v>1285</v>
      </c>
      <c r="O72" s="10" t="s">
        <v>1159</v>
      </c>
      <c r="P72" s="16" t="s">
        <v>833</v>
      </c>
      <c r="Q72" s="120" t="s">
        <v>268</v>
      </c>
      <c r="R72" s="15" t="s">
        <v>266</v>
      </c>
      <c r="S72" s="12">
        <v>39566</v>
      </c>
      <c r="T72" s="10"/>
      <c r="U72" s="44" t="s">
        <v>1246</v>
      </c>
    </row>
    <row r="73" spans="2:21" s="23" customFormat="1" ht="25.5">
      <c r="B73" s="49" t="s">
        <v>1268</v>
      </c>
      <c r="C73" s="12">
        <v>39562</v>
      </c>
      <c r="D73" s="12" t="s">
        <v>1174</v>
      </c>
      <c r="E73" s="12" t="s">
        <v>1174</v>
      </c>
      <c r="F73" s="15" t="s">
        <v>222</v>
      </c>
      <c r="G73" s="16" t="s">
        <v>223</v>
      </c>
      <c r="H73" s="15">
        <v>10</v>
      </c>
      <c r="I73" s="15" t="s">
        <v>39</v>
      </c>
      <c r="J73" s="15" t="s">
        <v>39</v>
      </c>
      <c r="K73" s="10" t="s">
        <v>283</v>
      </c>
      <c r="L73" s="10" t="s">
        <v>651</v>
      </c>
      <c r="M73" s="10" t="s">
        <v>650</v>
      </c>
      <c r="N73" s="16" t="s">
        <v>1285</v>
      </c>
      <c r="O73" s="10" t="s">
        <v>1159</v>
      </c>
      <c r="P73" s="16" t="s">
        <v>833</v>
      </c>
      <c r="Q73" s="120" t="s">
        <v>284</v>
      </c>
      <c r="R73" s="15" t="s">
        <v>285</v>
      </c>
      <c r="S73" s="12">
        <v>39562</v>
      </c>
      <c r="T73" s="10"/>
      <c r="U73" s="44" t="s">
        <v>1246</v>
      </c>
    </row>
    <row r="74" spans="2:21" s="23" customFormat="1" ht="25.5">
      <c r="B74" s="49" t="s">
        <v>1268</v>
      </c>
      <c r="C74" s="12">
        <v>39560</v>
      </c>
      <c r="D74" s="12">
        <v>39560</v>
      </c>
      <c r="E74" s="12" t="s">
        <v>271</v>
      </c>
      <c r="F74" s="15" t="s">
        <v>272</v>
      </c>
      <c r="G74" s="16" t="s">
        <v>273</v>
      </c>
      <c r="H74" s="15" t="s">
        <v>1174</v>
      </c>
      <c r="I74" s="15" t="s">
        <v>720</v>
      </c>
      <c r="J74" s="15" t="s">
        <v>720</v>
      </c>
      <c r="K74" s="10" t="s">
        <v>274</v>
      </c>
      <c r="L74" s="10" t="s">
        <v>651</v>
      </c>
      <c r="M74" s="10" t="s">
        <v>337</v>
      </c>
      <c r="N74" s="170" t="s">
        <v>1288</v>
      </c>
      <c r="O74" s="10" t="s">
        <v>1159</v>
      </c>
      <c r="P74" s="16" t="s">
        <v>833</v>
      </c>
      <c r="Q74" s="120" t="s">
        <v>275</v>
      </c>
      <c r="R74" s="15" t="s">
        <v>276</v>
      </c>
      <c r="S74" s="12">
        <v>39560</v>
      </c>
      <c r="T74" s="10"/>
      <c r="U74" s="44" t="s">
        <v>1246</v>
      </c>
    </row>
    <row r="75" spans="2:21" s="23" customFormat="1" ht="25.5">
      <c r="B75" s="49" t="s">
        <v>1268</v>
      </c>
      <c r="C75" s="12">
        <v>39552</v>
      </c>
      <c r="D75" s="12">
        <v>39552</v>
      </c>
      <c r="E75" s="12" t="s">
        <v>282</v>
      </c>
      <c r="F75" s="15" t="s">
        <v>220</v>
      </c>
      <c r="G75" s="16" t="s">
        <v>221</v>
      </c>
      <c r="H75" s="15">
        <v>72</v>
      </c>
      <c r="I75" s="15" t="s">
        <v>45</v>
      </c>
      <c r="J75" s="15" t="s">
        <v>45</v>
      </c>
      <c r="K75" s="10" t="s">
        <v>267</v>
      </c>
      <c r="L75" s="10" t="s">
        <v>624</v>
      </c>
      <c r="M75" s="10" t="s">
        <v>650</v>
      </c>
      <c r="N75" s="16" t="s">
        <v>1285</v>
      </c>
      <c r="O75" s="10" t="s">
        <v>1159</v>
      </c>
      <c r="P75" s="16" t="s">
        <v>833</v>
      </c>
      <c r="Q75" s="120" t="s">
        <v>268</v>
      </c>
      <c r="R75" s="15" t="s">
        <v>266</v>
      </c>
      <c r="S75" s="12">
        <v>39552</v>
      </c>
      <c r="T75" s="10"/>
      <c r="U75" s="44" t="s">
        <v>1246</v>
      </c>
    </row>
    <row r="76" spans="2:21" s="23" customFormat="1" ht="25.5">
      <c r="B76" s="49" t="s">
        <v>1268</v>
      </c>
      <c r="C76" s="12">
        <v>39548</v>
      </c>
      <c r="D76" s="12">
        <v>39549</v>
      </c>
      <c r="E76" s="12" t="s">
        <v>263</v>
      </c>
      <c r="F76" s="15" t="s">
        <v>269</v>
      </c>
      <c r="G76" s="16" t="s">
        <v>270</v>
      </c>
      <c r="H76" s="15" t="s">
        <v>1174</v>
      </c>
      <c r="I76" s="15" t="s">
        <v>45</v>
      </c>
      <c r="J76" s="15" t="s">
        <v>45</v>
      </c>
      <c r="K76" s="10" t="s">
        <v>264</v>
      </c>
      <c r="L76" s="10" t="s">
        <v>624</v>
      </c>
      <c r="M76" s="10" t="s">
        <v>337</v>
      </c>
      <c r="N76" s="170" t="s">
        <v>1288</v>
      </c>
      <c r="O76" s="10" t="s">
        <v>1159</v>
      </c>
      <c r="P76" s="16" t="s">
        <v>833</v>
      </c>
      <c r="Q76" s="120" t="s">
        <v>265</v>
      </c>
      <c r="R76" s="15" t="s">
        <v>266</v>
      </c>
      <c r="S76" s="12">
        <v>39549</v>
      </c>
      <c r="T76" s="10"/>
      <c r="U76" s="44" t="s">
        <v>1246</v>
      </c>
    </row>
    <row r="77" spans="2:21" s="23" customFormat="1" ht="38.25">
      <c r="B77" s="49" t="s">
        <v>1268</v>
      </c>
      <c r="C77" s="12">
        <v>39546</v>
      </c>
      <c r="D77" s="12">
        <v>39547</v>
      </c>
      <c r="E77" s="12" t="s">
        <v>236</v>
      </c>
      <c r="F77" s="15" t="s">
        <v>641</v>
      </c>
      <c r="G77" s="16" t="s">
        <v>219</v>
      </c>
      <c r="H77" s="15">
        <v>60</v>
      </c>
      <c r="I77" s="15" t="s">
        <v>783</v>
      </c>
      <c r="J77" s="15" t="s">
        <v>783</v>
      </c>
      <c r="K77" s="10" t="s">
        <v>237</v>
      </c>
      <c r="L77" s="10" t="s">
        <v>623</v>
      </c>
      <c r="M77" s="10" t="s">
        <v>650</v>
      </c>
      <c r="N77" s="16" t="s">
        <v>1285</v>
      </c>
      <c r="O77" s="10" t="s">
        <v>1159</v>
      </c>
      <c r="P77" s="16" t="s">
        <v>833</v>
      </c>
      <c r="Q77" s="120" t="s">
        <v>260</v>
      </c>
      <c r="R77" s="15" t="s">
        <v>261</v>
      </c>
      <c r="S77" s="12">
        <v>39546</v>
      </c>
      <c r="T77" s="10" t="s">
        <v>262</v>
      </c>
      <c r="U77" s="44" t="s">
        <v>1246</v>
      </c>
    </row>
    <row r="78" spans="2:21" s="23" customFormat="1" ht="25.5">
      <c r="B78" s="49" t="s">
        <v>1268</v>
      </c>
      <c r="C78" s="12">
        <v>39546</v>
      </c>
      <c r="D78" s="12" t="s">
        <v>1174</v>
      </c>
      <c r="E78" s="12" t="s">
        <v>1174</v>
      </c>
      <c r="F78" s="15" t="s">
        <v>218</v>
      </c>
      <c r="G78" s="16" t="s">
        <v>172</v>
      </c>
      <c r="H78" s="15">
        <v>28</v>
      </c>
      <c r="I78" s="15" t="s">
        <v>45</v>
      </c>
      <c r="J78" s="15" t="s">
        <v>45</v>
      </c>
      <c r="K78" s="10" t="s">
        <v>231</v>
      </c>
      <c r="L78" s="10" t="s">
        <v>624</v>
      </c>
      <c r="M78" s="10" t="s">
        <v>650</v>
      </c>
      <c r="N78" s="16" t="s">
        <v>1285</v>
      </c>
      <c r="O78" s="10" t="s">
        <v>1159</v>
      </c>
      <c r="P78" s="16" t="s">
        <v>833</v>
      </c>
      <c r="Q78" s="120" t="s">
        <v>232</v>
      </c>
      <c r="R78" s="15" t="s">
        <v>233</v>
      </c>
      <c r="S78" s="12">
        <v>39546</v>
      </c>
      <c r="T78" s="10" t="s">
        <v>235</v>
      </c>
      <c r="U78" s="212" t="s">
        <v>217</v>
      </c>
    </row>
    <row r="79" spans="2:21" s="23" customFormat="1" ht="25.5">
      <c r="B79" s="49" t="s">
        <v>1268</v>
      </c>
      <c r="C79" s="12">
        <v>39544</v>
      </c>
      <c r="D79" s="12">
        <v>39544</v>
      </c>
      <c r="E79" s="12" t="s">
        <v>228</v>
      </c>
      <c r="F79" s="15" t="s">
        <v>1282</v>
      </c>
      <c r="G79" s="16" t="s">
        <v>227</v>
      </c>
      <c r="H79" s="15">
        <v>65</v>
      </c>
      <c r="I79" s="15" t="s">
        <v>783</v>
      </c>
      <c r="J79" s="15" t="s">
        <v>783</v>
      </c>
      <c r="K79" s="10" t="s">
        <v>1035</v>
      </c>
      <c r="L79" s="10" t="s">
        <v>651</v>
      </c>
      <c r="M79" s="10" t="s">
        <v>650</v>
      </c>
      <c r="N79" s="16" t="s">
        <v>1285</v>
      </c>
      <c r="O79" s="10" t="s">
        <v>1159</v>
      </c>
      <c r="P79" s="16" t="s">
        <v>833</v>
      </c>
      <c r="Q79" s="120" t="s">
        <v>230</v>
      </c>
      <c r="R79" s="15" t="s">
        <v>1141</v>
      </c>
      <c r="S79" s="12">
        <v>39544</v>
      </c>
      <c r="T79" s="10"/>
      <c r="U79" s="44" t="s">
        <v>1246</v>
      </c>
    </row>
    <row r="80" spans="2:21" s="23" customFormat="1" ht="25.5">
      <c r="B80" s="196" t="s">
        <v>1268</v>
      </c>
      <c r="C80" s="57">
        <v>39544</v>
      </c>
      <c r="D80" s="57">
        <v>39534</v>
      </c>
      <c r="E80" s="57" t="s">
        <v>229</v>
      </c>
      <c r="F80" s="58" t="s">
        <v>1281</v>
      </c>
      <c r="G80" s="59" t="s">
        <v>1282</v>
      </c>
      <c r="H80" s="58">
        <v>720</v>
      </c>
      <c r="I80" s="58" t="s">
        <v>783</v>
      </c>
      <c r="J80" s="58" t="s">
        <v>783</v>
      </c>
      <c r="K80" s="61" t="s">
        <v>1287</v>
      </c>
      <c r="L80" s="61" t="s">
        <v>1174</v>
      </c>
      <c r="M80" s="61" t="s">
        <v>1174</v>
      </c>
      <c r="N80" s="59" t="s">
        <v>1284</v>
      </c>
      <c r="O80" s="61" t="s">
        <v>1116</v>
      </c>
      <c r="P80" s="59" t="s">
        <v>833</v>
      </c>
      <c r="Q80" s="121" t="s">
        <v>1174</v>
      </c>
      <c r="R80" s="121" t="s">
        <v>1174</v>
      </c>
      <c r="S80" s="57">
        <v>39546</v>
      </c>
      <c r="T80" s="61"/>
      <c r="U80" s="44" t="s">
        <v>1246</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1267</v>
      </c>
      <c r="C82" s="57">
        <v>39537</v>
      </c>
      <c r="D82" s="57">
        <v>39527</v>
      </c>
      <c r="E82" s="57" t="s">
        <v>739</v>
      </c>
      <c r="F82" s="58" t="s">
        <v>1281</v>
      </c>
      <c r="G82" s="59" t="s">
        <v>1245</v>
      </c>
      <c r="H82" s="58">
        <v>90</v>
      </c>
      <c r="I82" s="58" t="s">
        <v>783</v>
      </c>
      <c r="J82" s="58" t="s">
        <v>783</v>
      </c>
      <c r="K82" s="61" t="s">
        <v>1287</v>
      </c>
      <c r="L82" s="61" t="s">
        <v>1174</v>
      </c>
      <c r="M82" s="61" t="s">
        <v>1174</v>
      </c>
      <c r="N82" s="59" t="s">
        <v>1284</v>
      </c>
      <c r="O82" s="61" t="s">
        <v>1116</v>
      </c>
      <c r="P82" s="59" t="s">
        <v>833</v>
      </c>
      <c r="Q82" s="121" t="s">
        <v>1174</v>
      </c>
      <c r="R82" s="121" t="s">
        <v>1174</v>
      </c>
      <c r="S82" s="57">
        <v>39537</v>
      </c>
      <c r="T82" s="61"/>
      <c r="U82" s="44" t="s">
        <v>1246</v>
      </c>
    </row>
    <row r="83" spans="2:21" s="23" customFormat="1" ht="51">
      <c r="B83" s="49" t="s">
        <v>1267</v>
      </c>
      <c r="C83" s="12">
        <v>39534</v>
      </c>
      <c r="D83" s="12">
        <v>39534</v>
      </c>
      <c r="E83" s="12" t="s">
        <v>760</v>
      </c>
      <c r="F83" s="15" t="s">
        <v>212</v>
      </c>
      <c r="G83" s="16" t="s">
        <v>307</v>
      </c>
      <c r="H83" s="15">
        <v>59</v>
      </c>
      <c r="I83" s="15" t="s">
        <v>45</v>
      </c>
      <c r="J83" s="15" t="s">
        <v>45</v>
      </c>
      <c r="K83" s="10" t="s">
        <v>697</v>
      </c>
      <c r="L83" s="10" t="s">
        <v>651</v>
      </c>
      <c r="M83" s="10" t="s">
        <v>650</v>
      </c>
      <c r="N83" s="16" t="s">
        <v>1285</v>
      </c>
      <c r="O83" s="10" t="s">
        <v>1159</v>
      </c>
      <c r="P83" s="16" t="s">
        <v>833</v>
      </c>
      <c r="Q83" s="10" t="s">
        <v>697</v>
      </c>
      <c r="R83" s="15" t="s">
        <v>412</v>
      </c>
      <c r="S83" s="12">
        <v>39534</v>
      </c>
      <c r="T83" s="10" t="s">
        <v>698</v>
      </c>
      <c r="U83" s="44" t="s">
        <v>850</v>
      </c>
    </row>
    <row r="84" spans="2:21" s="23" customFormat="1" ht="25.5">
      <c r="B84" s="49" t="s">
        <v>1267</v>
      </c>
      <c r="C84" s="12">
        <v>39529</v>
      </c>
      <c r="D84" s="12">
        <v>39528</v>
      </c>
      <c r="E84" s="12" t="s">
        <v>730</v>
      </c>
      <c r="F84" s="15" t="s">
        <v>1281</v>
      </c>
      <c r="G84" s="16" t="s">
        <v>17</v>
      </c>
      <c r="H84" s="15">
        <v>240</v>
      </c>
      <c r="I84" s="15" t="s">
        <v>783</v>
      </c>
      <c r="J84" s="15" t="s">
        <v>783</v>
      </c>
      <c r="K84" s="10" t="s">
        <v>215</v>
      </c>
      <c r="L84" s="10" t="s">
        <v>652</v>
      </c>
      <c r="M84" s="10" t="s">
        <v>650</v>
      </c>
      <c r="N84" s="16" t="s">
        <v>1285</v>
      </c>
      <c r="O84" s="10" t="s">
        <v>1159</v>
      </c>
      <c r="P84" s="16" t="s">
        <v>833</v>
      </c>
      <c r="Q84" s="120" t="s">
        <v>465</v>
      </c>
      <c r="R84" s="15" t="s">
        <v>728</v>
      </c>
      <c r="S84" s="12">
        <v>39528</v>
      </c>
      <c r="T84" s="10"/>
      <c r="U84" s="45" t="s">
        <v>729</v>
      </c>
    </row>
    <row r="85" spans="2:21" s="23" customFormat="1" ht="38.25">
      <c r="B85" s="49" t="s">
        <v>1267</v>
      </c>
      <c r="C85" s="12">
        <v>39528</v>
      </c>
      <c r="D85" s="12">
        <v>39531</v>
      </c>
      <c r="E85" s="12" t="s">
        <v>373</v>
      </c>
      <c r="F85" s="15" t="s">
        <v>732</v>
      </c>
      <c r="G85" s="16" t="s">
        <v>733</v>
      </c>
      <c r="H85" s="15">
        <v>34</v>
      </c>
      <c r="I85" s="15" t="s">
        <v>45</v>
      </c>
      <c r="J85" s="15" t="s">
        <v>45</v>
      </c>
      <c r="K85" s="10" t="s">
        <v>734</v>
      </c>
      <c r="L85" s="10" t="s">
        <v>651</v>
      </c>
      <c r="M85" s="10" t="s">
        <v>650</v>
      </c>
      <c r="N85" s="16" t="s">
        <v>1285</v>
      </c>
      <c r="O85" s="10" t="s">
        <v>735</v>
      </c>
      <c r="P85" s="16" t="s">
        <v>833</v>
      </c>
      <c r="Q85" s="120" t="s">
        <v>736</v>
      </c>
      <c r="R85" s="15" t="s">
        <v>737</v>
      </c>
      <c r="S85" s="12">
        <v>39531</v>
      </c>
      <c r="T85" s="10" t="s">
        <v>738</v>
      </c>
      <c r="U85" s="44" t="s">
        <v>1246</v>
      </c>
    </row>
    <row r="86" spans="2:21" s="23" customFormat="1" ht="25.5">
      <c r="B86" s="49" t="s">
        <v>1267</v>
      </c>
      <c r="C86" s="12">
        <v>39527</v>
      </c>
      <c r="D86" s="12">
        <v>39527</v>
      </c>
      <c r="E86" s="12" t="s">
        <v>725</v>
      </c>
      <c r="F86" s="15" t="s">
        <v>726</v>
      </c>
      <c r="G86" s="16" t="s">
        <v>727</v>
      </c>
      <c r="H86" s="15">
        <v>105</v>
      </c>
      <c r="I86" s="15" t="s">
        <v>783</v>
      </c>
      <c r="J86" s="15" t="s">
        <v>783</v>
      </c>
      <c r="K86" s="10" t="s">
        <v>216</v>
      </c>
      <c r="L86" s="10" t="s">
        <v>652</v>
      </c>
      <c r="M86" s="10" t="s">
        <v>650</v>
      </c>
      <c r="N86" s="16" t="s">
        <v>1285</v>
      </c>
      <c r="O86" s="10" t="s">
        <v>1159</v>
      </c>
      <c r="P86" s="16" t="s">
        <v>833</v>
      </c>
      <c r="Q86" s="120" t="s">
        <v>465</v>
      </c>
      <c r="R86" s="15" t="s">
        <v>731</v>
      </c>
      <c r="S86" s="12">
        <v>39527</v>
      </c>
      <c r="T86" s="10"/>
      <c r="U86" s="45" t="s">
        <v>729</v>
      </c>
    </row>
    <row r="87" spans="2:21" s="23" customFormat="1" ht="51">
      <c r="B87" s="49" t="s">
        <v>1267</v>
      </c>
      <c r="C87" s="12">
        <v>39527</v>
      </c>
      <c r="D87" s="12">
        <v>39527</v>
      </c>
      <c r="E87" s="12" t="s">
        <v>721</v>
      </c>
      <c r="F87" s="15" t="s">
        <v>722</v>
      </c>
      <c r="G87" s="16" t="s">
        <v>1062</v>
      </c>
      <c r="H87" s="15">
        <v>50</v>
      </c>
      <c r="I87" s="15" t="s">
        <v>720</v>
      </c>
      <c r="J87" s="15" t="s">
        <v>720</v>
      </c>
      <c r="K87" s="10" t="s">
        <v>697</v>
      </c>
      <c r="L87" s="10" t="s">
        <v>651</v>
      </c>
      <c r="M87" s="10" t="s">
        <v>650</v>
      </c>
      <c r="N87" s="16" t="s">
        <v>1285</v>
      </c>
      <c r="O87" s="10" t="s">
        <v>1159</v>
      </c>
      <c r="P87" s="16" t="s">
        <v>833</v>
      </c>
      <c r="Q87" s="10" t="s">
        <v>697</v>
      </c>
      <c r="R87" s="15" t="s">
        <v>412</v>
      </c>
      <c r="S87" s="12">
        <v>39527</v>
      </c>
      <c r="T87" s="10" t="s">
        <v>698</v>
      </c>
      <c r="U87" s="44" t="s">
        <v>850</v>
      </c>
    </row>
    <row r="88" spans="2:21" s="23" customFormat="1" ht="51">
      <c r="B88" s="49" t="s">
        <v>1267</v>
      </c>
      <c r="C88" s="12">
        <v>39527</v>
      </c>
      <c r="D88" s="12">
        <v>39527</v>
      </c>
      <c r="E88" s="12" t="s">
        <v>721</v>
      </c>
      <c r="F88" s="15" t="s">
        <v>723</v>
      </c>
      <c r="G88" s="16" t="s">
        <v>724</v>
      </c>
      <c r="H88" s="15">
        <v>102</v>
      </c>
      <c r="I88" s="15" t="s">
        <v>1286</v>
      </c>
      <c r="J88" s="15" t="s">
        <v>1286</v>
      </c>
      <c r="K88" s="10" t="s">
        <v>697</v>
      </c>
      <c r="L88" s="10" t="s">
        <v>651</v>
      </c>
      <c r="M88" s="10" t="s">
        <v>650</v>
      </c>
      <c r="N88" s="16" t="s">
        <v>1285</v>
      </c>
      <c r="O88" s="10" t="s">
        <v>1159</v>
      </c>
      <c r="P88" s="16" t="s">
        <v>833</v>
      </c>
      <c r="Q88" s="10" t="s">
        <v>697</v>
      </c>
      <c r="R88" s="15" t="s">
        <v>412</v>
      </c>
      <c r="S88" s="12">
        <v>39527</v>
      </c>
      <c r="T88" s="10" t="s">
        <v>698</v>
      </c>
      <c r="U88" s="44" t="s">
        <v>850</v>
      </c>
    </row>
    <row r="89" spans="2:21" s="23" customFormat="1" ht="51">
      <c r="B89" s="49" t="s">
        <v>1267</v>
      </c>
      <c r="C89" s="12">
        <v>39526</v>
      </c>
      <c r="D89" s="12">
        <v>39526</v>
      </c>
      <c r="E89" s="12" t="s">
        <v>718</v>
      </c>
      <c r="F89" s="15" t="s">
        <v>719</v>
      </c>
      <c r="G89" s="16" t="s">
        <v>866</v>
      </c>
      <c r="H89" s="15">
        <v>75</v>
      </c>
      <c r="I89" s="15" t="s">
        <v>720</v>
      </c>
      <c r="J89" s="15" t="s">
        <v>720</v>
      </c>
      <c r="K89" s="10" t="s">
        <v>697</v>
      </c>
      <c r="L89" s="10" t="s">
        <v>651</v>
      </c>
      <c r="M89" s="10" t="s">
        <v>650</v>
      </c>
      <c r="N89" s="16" t="s">
        <v>1285</v>
      </c>
      <c r="O89" s="10" t="s">
        <v>1159</v>
      </c>
      <c r="P89" s="16" t="s">
        <v>833</v>
      </c>
      <c r="Q89" s="10" t="s">
        <v>697</v>
      </c>
      <c r="R89" s="15" t="s">
        <v>412</v>
      </c>
      <c r="S89" s="12">
        <v>39526</v>
      </c>
      <c r="T89" s="10" t="s">
        <v>698</v>
      </c>
      <c r="U89" s="44" t="s">
        <v>850</v>
      </c>
    </row>
    <row r="90" spans="2:21" s="23" customFormat="1" ht="51">
      <c r="B90" s="49" t="s">
        <v>1267</v>
      </c>
      <c r="C90" s="12">
        <v>39526</v>
      </c>
      <c r="D90" s="12">
        <v>39526</v>
      </c>
      <c r="E90" s="12" t="s">
        <v>715</v>
      </c>
      <c r="F90" s="15" t="s">
        <v>716</v>
      </c>
      <c r="G90" s="16" t="s">
        <v>717</v>
      </c>
      <c r="H90" s="15">
        <v>147</v>
      </c>
      <c r="I90" s="15" t="s">
        <v>1286</v>
      </c>
      <c r="J90" s="15" t="s">
        <v>1286</v>
      </c>
      <c r="K90" s="10" t="s">
        <v>697</v>
      </c>
      <c r="L90" s="10" t="s">
        <v>651</v>
      </c>
      <c r="M90" s="10" t="s">
        <v>650</v>
      </c>
      <c r="N90" s="16" t="s">
        <v>1285</v>
      </c>
      <c r="O90" s="10" t="s">
        <v>1159</v>
      </c>
      <c r="P90" s="16" t="s">
        <v>833</v>
      </c>
      <c r="Q90" s="10" t="s">
        <v>697</v>
      </c>
      <c r="R90" s="15" t="s">
        <v>412</v>
      </c>
      <c r="S90" s="12">
        <v>39526</v>
      </c>
      <c r="T90" s="10" t="s">
        <v>698</v>
      </c>
      <c r="U90" s="44" t="s">
        <v>850</v>
      </c>
    </row>
    <row r="91" spans="2:21" s="23" customFormat="1" ht="76.5">
      <c r="B91" s="49" t="s">
        <v>1267</v>
      </c>
      <c r="C91" s="13">
        <v>39519</v>
      </c>
      <c r="D91" s="13">
        <v>39519</v>
      </c>
      <c r="E91" s="13" t="s">
        <v>714</v>
      </c>
      <c r="F91" s="15" t="s">
        <v>696</v>
      </c>
      <c r="G91" s="18" t="s">
        <v>1021</v>
      </c>
      <c r="H91" s="15">
        <v>67</v>
      </c>
      <c r="I91" s="15" t="s">
        <v>783</v>
      </c>
      <c r="J91" s="15" t="s">
        <v>783</v>
      </c>
      <c r="K91" s="10" t="s">
        <v>697</v>
      </c>
      <c r="L91" s="10" t="s">
        <v>651</v>
      </c>
      <c r="M91" s="10" t="s">
        <v>650</v>
      </c>
      <c r="N91" s="18" t="s">
        <v>1285</v>
      </c>
      <c r="O91" s="10" t="s">
        <v>1159</v>
      </c>
      <c r="P91" s="18" t="s">
        <v>833</v>
      </c>
      <c r="Q91" s="10" t="s">
        <v>697</v>
      </c>
      <c r="R91" s="15" t="s">
        <v>412</v>
      </c>
      <c r="S91" s="13">
        <v>39519</v>
      </c>
      <c r="T91" s="10" t="s">
        <v>713</v>
      </c>
      <c r="U91" s="44" t="s">
        <v>850</v>
      </c>
    </row>
    <row r="92" spans="2:21" s="23" customFormat="1" ht="38.25">
      <c r="B92" s="49" t="s">
        <v>1267</v>
      </c>
      <c r="C92" s="13">
        <v>39519</v>
      </c>
      <c r="D92" s="13">
        <v>39519</v>
      </c>
      <c r="E92" s="13" t="s">
        <v>714</v>
      </c>
      <c r="F92" s="15" t="s">
        <v>160</v>
      </c>
      <c r="G92" s="18" t="s">
        <v>1174</v>
      </c>
      <c r="H92" s="15" t="s">
        <v>1174</v>
      </c>
      <c r="I92" s="15" t="s">
        <v>1174</v>
      </c>
      <c r="J92" s="15" t="s">
        <v>783</v>
      </c>
      <c r="K92" s="10" t="s">
        <v>370</v>
      </c>
      <c r="L92" s="10" t="s">
        <v>348</v>
      </c>
      <c r="M92" s="10" t="s">
        <v>348</v>
      </c>
      <c r="N92" s="170" t="s">
        <v>1288</v>
      </c>
      <c r="O92" s="10" t="s">
        <v>1159</v>
      </c>
      <c r="P92" s="18" t="s">
        <v>833</v>
      </c>
      <c r="Q92" s="10" t="s">
        <v>371</v>
      </c>
      <c r="R92" s="15" t="s">
        <v>372</v>
      </c>
      <c r="S92" s="13">
        <v>39519</v>
      </c>
      <c r="T92" s="10"/>
      <c r="U92" s="44" t="s">
        <v>1246</v>
      </c>
    </row>
    <row r="93" spans="2:21" s="23" customFormat="1" ht="25.5">
      <c r="B93" s="196" t="s">
        <v>1267</v>
      </c>
      <c r="C93" s="57">
        <v>39519</v>
      </c>
      <c r="D93" s="57">
        <v>39519</v>
      </c>
      <c r="E93" s="57" t="s">
        <v>711</v>
      </c>
      <c r="F93" s="58" t="s">
        <v>54</v>
      </c>
      <c r="G93" s="59" t="s">
        <v>69</v>
      </c>
      <c r="H93" s="58" t="s">
        <v>1174</v>
      </c>
      <c r="I93" s="58" t="s">
        <v>39</v>
      </c>
      <c r="J93" s="58" t="s">
        <v>39</v>
      </c>
      <c r="K93" s="61" t="s">
        <v>1287</v>
      </c>
      <c r="L93" s="61" t="s">
        <v>1174</v>
      </c>
      <c r="M93" s="61" t="s">
        <v>1174</v>
      </c>
      <c r="N93" s="59" t="s">
        <v>1284</v>
      </c>
      <c r="O93" s="61" t="s">
        <v>1116</v>
      </c>
      <c r="P93" s="59" t="s">
        <v>833</v>
      </c>
      <c r="Q93" s="121" t="s">
        <v>1174</v>
      </c>
      <c r="R93" s="121" t="s">
        <v>1174</v>
      </c>
      <c r="S93" s="57">
        <v>39519</v>
      </c>
      <c r="T93" s="61"/>
      <c r="U93" s="44" t="s">
        <v>1246</v>
      </c>
    </row>
    <row r="94" spans="2:21" s="23" customFormat="1" ht="38.25">
      <c r="B94" s="49" t="s">
        <v>1267</v>
      </c>
      <c r="C94" s="12">
        <v>39517</v>
      </c>
      <c r="D94" s="12">
        <v>39517</v>
      </c>
      <c r="E94" s="12" t="s">
        <v>692</v>
      </c>
      <c r="F94" s="15" t="s">
        <v>1168</v>
      </c>
      <c r="G94" s="16" t="s">
        <v>695</v>
      </c>
      <c r="H94" s="15">
        <v>40</v>
      </c>
      <c r="I94" s="15" t="s">
        <v>39</v>
      </c>
      <c r="J94" s="15" t="s">
        <v>39</v>
      </c>
      <c r="K94" s="10" t="s">
        <v>1064</v>
      </c>
      <c r="L94" s="10" t="s">
        <v>643</v>
      </c>
      <c r="M94" s="10" t="s">
        <v>650</v>
      </c>
      <c r="N94" s="16" t="s">
        <v>1285</v>
      </c>
      <c r="O94" s="10" t="s">
        <v>1159</v>
      </c>
      <c r="P94" s="16" t="s">
        <v>833</v>
      </c>
      <c r="Q94" s="120" t="s">
        <v>1065</v>
      </c>
      <c r="R94" s="15" t="s">
        <v>679</v>
      </c>
      <c r="S94" s="12">
        <v>39517</v>
      </c>
      <c r="T94" s="10" t="s">
        <v>691</v>
      </c>
      <c r="U94" s="44" t="s">
        <v>1246</v>
      </c>
    </row>
    <row r="95" spans="2:21" s="23" customFormat="1" ht="38.25">
      <c r="B95" s="49" t="s">
        <v>1267</v>
      </c>
      <c r="C95" s="12">
        <v>39517</v>
      </c>
      <c r="D95" s="12">
        <v>39517</v>
      </c>
      <c r="E95" s="12" t="s">
        <v>692</v>
      </c>
      <c r="F95" s="15" t="s">
        <v>693</v>
      </c>
      <c r="G95" s="16" t="s">
        <v>694</v>
      </c>
      <c r="H95" s="15">
        <v>30</v>
      </c>
      <c r="I95" s="15" t="s">
        <v>39</v>
      </c>
      <c r="J95" s="15" t="s">
        <v>39</v>
      </c>
      <c r="K95" s="10" t="s">
        <v>1064</v>
      </c>
      <c r="L95" s="10" t="s">
        <v>643</v>
      </c>
      <c r="M95" s="10" t="s">
        <v>650</v>
      </c>
      <c r="N95" s="16" t="s">
        <v>1285</v>
      </c>
      <c r="O95" s="10" t="s">
        <v>1159</v>
      </c>
      <c r="P95" s="16" t="s">
        <v>833</v>
      </c>
      <c r="Q95" s="120" t="s">
        <v>1065</v>
      </c>
      <c r="R95" s="15" t="s">
        <v>679</v>
      </c>
      <c r="S95" s="12">
        <v>39517</v>
      </c>
      <c r="T95" s="10" t="s">
        <v>691</v>
      </c>
      <c r="U95" s="44" t="s">
        <v>1246</v>
      </c>
    </row>
    <row r="96" spans="2:21" s="23" customFormat="1" ht="25.5">
      <c r="B96" s="196" t="s">
        <v>1267</v>
      </c>
      <c r="C96" s="57" t="s">
        <v>682</v>
      </c>
      <c r="D96" s="57">
        <v>39485</v>
      </c>
      <c r="E96" s="57" t="s">
        <v>683</v>
      </c>
      <c r="F96" s="58" t="s">
        <v>684</v>
      </c>
      <c r="G96" s="59" t="s">
        <v>685</v>
      </c>
      <c r="H96" s="58">
        <v>870</v>
      </c>
      <c r="I96" s="58" t="s">
        <v>783</v>
      </c>
      <c r="J96" s="58" t="s">
        <v>783</v>
      </c>
      <c r="K96" s="61" t="s">
        <v>374</v>
      </c>
      <c r="L96" s="61" t="s">
        <v>1174</v>
      </c>
      <c r="M96" s="61" t="s">
        <v>1174</v>
      </c>
      <c r="N96" s="59" t="s">
        <v>1284</v>
      </c>
      <c r="O96" s="61" t="s">
        <v>375</v>
      </c>
      <c r="P96" s="59" t="s">
        <v>833</v>
      </c>
      <c r="Q96" s="121" t="s">
        <v>1174</v>
      </c>
      <c r="R96" s="121" t="s">
        <v>1174</v>
      </c>
      <c r="S96" s="57">
        <v>39516</v>
      </c>
      <c r="T96" s="61"/>
      <c r="U96" s="44" t="s">
        <v>1246</v>
      </c>
    </row>
    <row r="97" spans="2:21" s="23" customFormat="1" ht="38.25">
      <c r="B97" s="49" t="s">
        <v>1267</v>
      </c>
      <c r="C97" s="12">
        <v>39510</v>
      </c>
      <c r="D97" s="12">
        <v>39510</v>
      </c>
      <c r="E97" s="12" t="s">
        <v>681</v>
      </c>
      <c r="F97" s="15" t="s">
        <v>1128</v>
      </c>
      <c r="G97" s="16" t="s">
        <v>365</v>
      </c>
      <c r="H97" s="15">
        <v>35</v>
      </c>
      <c r="I97" s="15" t="s">
        <v>39</v>
      </c>
      <c r="J97" s="15" t="s">
        <v>39</v>
      </c>
      <c r="K97" s="10" t="s">
        <v>677</v>
      </c>
      <c r="L97" s="10" t="s">
        <v>643</v>
      </c>
      <c r="M97" s="10" t="s">
        <v>650</v>
      </c>
      <c r="N97" s="16" t="s">
        <v>1285</v>
      </c>
      <c r="O97" s="10" t="s">
        <v>1159</v>
      </c>
      <c r="P97" s="16" t="s">
        <v>833</v>
      </c>
      <c r="Q97" s="120" t="s">
        <v>678</v>
      </c>
      <c r="R97" s="15" t="s">
        <v>679</v>
      </c>
      <c r="S97" s="12">
        <v>39510</v>
      </c>
      <c r="T97" s="10"/>
      <c r="U97" s="44" t="s">
        <v>1246</v>
      </c>
    </row>
    <row r="98" spans="2:21" s="23" customFormat="1" ht="25.5">
      <c r="B98" s="49" t="s">
        <v>1267</v>
      </c>
      <c r="C98" s="12" t="s">
        <v>673</v>
      </c>
      <c r="D98" s="12">
        <v>39509</v>
      </c>
      <c r="E98" s="12" t="s">
        <v>680</v>
      </c>
      <c r="F98" s="15" t="s">
        <v>1282</v>
      </c>
      <c r="G98" s="16" t="s">
        <v>674</v>
      </c>
      <c r="H98" s="15">
        <v>605</v>
      </c>
      <c r="I98" s="15" t="s">
        <v>783</v>
      </c>
      <c r="J98" s="15" t="s">
        <v>783</v>
      </c>
      <c r="K98" s="10" t="s">
        <v>1035</v>
      </c>
      <c r="L98" s="10" t="s">
        <v>651</v>
      </c>
      <c r="M98" s="10" t="s">
        <v>650</v>
      </c>
      <c r="N98" s="16" t="s">
        <v>1285</v>
      </c>
      <c r="O98" s="10" t="s">
        <v>1159</v>
      </c>
      <c r="P98" s="16" t="s">
        <v>833</v>
      </c>
      <c r="Q98" s="120" t="s">
        <v>675</v>
      </c>
      <c r="R98" s="15" t="s">
        <v>676</v>
      </c>
      <c r="S98" s="12">
        <v>39510</v>
      </c>
      <c r="T98" s="10"/>
      <c r="U98" s="44" t="s">
        <v>1246</v>
      </c>
    </row>
    <row r="99" spans="2:21" s="23" customFormat="1" ht="25.5">
      <c r="B99" s="196" t="s">
        <v>1267</v>
      </c>
      <c r="C99" s="57">
        <v>39509</v>
      </c>
      <c r="D99" s="57">
        <v>39499</v>
      </c>
      <c r="E99" s="57" t="s">
        <v>411</v>
      </c>
      <c r="F99" s="58" t="s">
        <v>1281</v>
      </c>
      <c r="G99" s="59" t="s">
        <v>1282</v>
      </c>
      <c r="H99" s="58">
        <v>720</v>
      </c>
      <c r="I99" s="58" t="s">
        <v>783</v>
      </c>
      <c r="J99" s="58" t="s">
        <v>783</v>
      </c>
      <c r="K99" s="61" t="s">
        <v>1287</v>
      </c>
      <c r="L99" s="61" t="s">
        <v>1174</v>
      </c>
      <c r="M99" s="61" t="s">
        <v>1174</v>
      </c>
      <c r="N99" s="59" t="s">
        <v>1284</v>
      </c>
      <c r="O99" s="61" t="s">
        <v>1116</v>
      </c>
      <c r="P99" s="59" t="s">
        <v>833</v>
      </c>
      <c r="Q99" s="121" t="s">
        <v>1174</v>
      </c>
      <c r="R99" s="121" t="s">
        <v>1174</v>
      </c>
      <c r="S99" s="57">
        <v>39488</v>
      </c>
      <c r="T99" s="61"/>
      <c r="U99" s="44" t="s">
        <v>1246</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1266</v>
      </c>
      <c r="C101" s="12" t="s">
        <v>1067</v>
      </c>
      <c r="D101" s="12">
        <v>39504</v>
      </c>
      <c r="E101" s="12" t="s">
        <v>1073</v>
      </c>
      <c r="F101" s="210">
        <v>39504</v>
      </c>
      <c r="G101" s="9">
        <v>39507</v>
      </c>
      <c r="H101" s="15" t="s">
        <v>1174</v>
      </c>
      <c r="I101" s="15" t="s">
        <v>39</v>
      </c>
      <c r="J101" s="15" t="s">
        <v>39</v>
      </c>
      <c r="K101" s="10" t="s">
        <v>413</v>
      </c>
      <c r="L101" s="10" t="s">
        <v>653</v>
      </c>
      <c r="M101" s="10" t="s">
        <v>340</v>
      </c>
      <c r="N101" s="170" t="s">
        <v>1288</v>
      </c>
      <c r="O101" s="10" t="s">
        <v>331</v>
      </c>
      <c r="P101" s="16" t="s">
        <v>833</v>
      </c>
      <c r="Q101" s="120" t="s">
        <v>1074</v>
      </c>
      <c r="R101" s="15" t="s">
        <v>1075</v>
      </c>
      <c r="S101" s="12" t="s">
        <v>1172</v>
      </c>
      <c r="T101" s="10"/>
      <c r="U101" s="44" t="s">
        <v>1246</v>
      </c>
    </row>
    <row r="102" spans="2:21" s="23" customFormat="1" ht="38.25">
      <c r="B102" s="49" t="s">
        <v>1266</v>
      </c>
      <c r="C102" s="12">
        <v>39503</v>
      </c>
      <c r="D102" s="12">
        <v>39503</v>
      </c>
      <c r="E102" s="12" t="s">
        <v>1068</v>
      </c>
      <c r="F102" s="15" t="s">
        <v>1069</v>
      </c>
      <c r="G102" s="16" t="s">
        <v>976</v>
      </c>
      <c r="H102" s="15" t="s">
        <v>1174</v>
      </c>
      <c r="I102" s="15" t="s">
        <v>783</v>
      </c>
      <c r="J102" s="15" t="s">
        <v>783</v>
      </c>
      <c r="K102" s="10" t="s">
        <v>1070</v>
      </c>
      <c r="L102" s="10" t="s">
        <v>653</v>
      </c>
      <c r="M102" s="10" t="s">
        <v>340</v>
      </c>
      <c r="N102" s="170" t="s">
        <v>1288</v>
      </c>
      <c r="O102" s="10" t="s">
        <v>1159</v>
      </c>
      <c r="P102" s="16" t="s">
        <v>833</v>
      </c>
      <c r="Q102" s="120" t="s">
        <v>1071</v>
      </c>
      <c r="R102" s="15" t="s">
        <v>1072</v>
      </c>
      <c r="S102" s="12">
        <v>39503</v>
      </c>
      <c r="T102" s="10" t="s">
        <v>593</v>
      </c>
      <c r="U102" s="44" t="s">
        <v>1246</v>
      </c>
    </row>
    <row r="103" spans="2:21" s="23" customFormat="1" ht="38.25">
      <c r="B103" s="49" t="s">
        <v>1266</v>
      </c>
      <c r="C103" s="12">
        <v>39497</v>
      </c>
      <c r="D103" s="12">
        <v>39497</v>
      </c>
      <c r="E103" s="12" t="s">
        <v>1174</v>
      </c>
      <c r="F103" s="15" t="s">
        <v>1062</v>
      </c>
      <c r="G103" s="16" t="s">
        <v>1063</v>
      </c>
      <c r="H103" s="15">
        <v>20</v>
      </c>
      <c r="I103" s="15" t="s">
        <v>39</v>
      </c>
      <c r="J103" s="15" t="s">
        <v>39</v>
      </c>
      <c r="K103" s="10" t="s">
        <v>1064</v>
      </c>
      <c r="L103" s="10" t="s">
        <v>643</v>
      </c>
      <c r="M103" s="10" t="s">
        <v>650</v>
      </c>
      <c r="N103" s="16" t="s">
        <v>1285</v>
      </c>
      <c r="O103" s="10" t="s">
        <v>1159</v>
      </c>
      <c r="P103" s="16" t="s">
        <v>833</v>
      </c>
      <c r="Q103" s="120" t="s">
        <v>1065</v>
      </c>
      <c r="R103" s="15" t="s">
        <v>1066</v>
      </c>
      <c r="S103" s="12">
        <v>39497</v>
      </c>
      <c r="T103" s="10" t="s">
        <v>691</v>
      </c>
      <c r="U103" s="44" t="s">
        <v>1246</v>
      </c>
    </row>
    <row r="104" spans="2:21" s="23" customFormat="1" ht="38.25">
      <c r="B104" s="49" t="s">
        <v>1266</v>
      </c>
      <c r="C104" s="12">
        <v>39490</v>
      </c>
      <c r="D104" s="12">
        <v>39490</v>
      </c>
      <c r="E104" s="12" t="s">
        <v>809</v>
      </c>
      <c r="F104" s="15" t="s">
        <v>1095</v>
      </c>
      <c r="G104" s="16" t="s">
        <v>810</v>
      </c>
      <c r="H104" s="15">
        <v>30</v>
      </c>
      <c r="I104" s="15" t="s">
        <v>39</v>
      </c>
      <c r="J104" s="15" t="s">
        <v>39</v>
      </c>
      <c r="K104" s="10" t="s">
        <v>1064</v>
      </c>
      <c r="L104" s="10" t="s">
        <v>643</v>
      </c>
      <c r="M104" s="10" t="s">
        <v>650</v>
      </c>
      <c r="N104" s="16" t="s">
        <v>1285</v>
      </c>
      <c r="O104" s="10" t="s">
        <v>1159</v>
      </c>
      <c r="P104" s="16" t="s">
        <v>833</v>
      </c>
      <c r="Q104" s="120" t="s">
        <v>1065</v>
      </c>
      <c r="R104" s="15" t="s">
        <v>1066</v>
      </c>
      <c r="S104" s="12">
        <v>39497</v>
      </c>
      <c r="T104" s="10" t="s">
        <v>691</v>
      </c>
      <c r="U104" s="44" t="s">
        <v>1246</v>
      </c>
    </row>
    <row r="105" spans="2:21" s="23" customFormat="1" ht="25.5">
      <c r="B105" s="196" t="s">
        <v>1266</v>
      </c>
      <c r="C105" s="57" t="s">
        <v>1059</v>
      </c>
      <c r="D105" s="57">
        <v>39457</v>
      </c>
      <c r="E105" s="57" t="s">
        <v>1058</v>
      </c>
      <c r="F105" s="58" t="s">
        <v>1060</v>
      </c>
      <c r="G105" s="59" t="s">
        <v>1061</v>
      </c>
      <c r="H105" s="58">
        <v>1545</v>
      </c>
      <c r="I105" s="58" t="s">
        <v>783</v>
      </c>
      <c r="J105" s="58" t="s">
        <v>783</v>
      </c>
      <c r="K105" s="61" t="s">
        <v>374</v>
      </c>
      <c r="L105" s="61" t="s">
        <v>1174</v>
      </c>
      <c r="M105" s="61" t="s">
        <v>1174</v>
      </c>
      <c r="N105" s="59" t="s">
        <v>1284</v>
      </c>
      <c r="O105" s="61" t="s">
        <v>375</v>
      </c>
      <c r="P105" s="59" t="s">
        <v>833</v>
      </c>
      <c r="Q105" s="121" t="s">
        <v>1174</v>
      </c>
      <c r="R105" s="121" t="s">
        <v>1174</v>
      </c>
      <c r="S105" s="57">
        <v>39488</v>
      </c>
      <c r="T105" s="61"/>
      <c r="U105" s="44" t="s">
        <v>1246</v>
      </c>
    </row>
    <row r="106" spans="2:21" s="23" customFormat="1" ht="25.5">
      <c r="B106" s="49" t="s">
        <v>1266</v>
      </c>
      <c r="C106" s="12">
        <v>39484</v>
      </c>
      <c r="D106" s="12">
        <v>39484</v>
      </c>
      <c r="E106" s="12" t="s">
        <v>1098</v>
      </c>
      <c r="F106" s="15" t="s">
        <v>976</v>
      </c>
      <c r="G106" s="16" t="s">
        <v>1099</v>
      </c>
      <c r="H106" s="15">
        <v>131</v>
      </c>
      <c r="I106" s="15" t="s">
        <v>1286</v>
      </c>
      <c r="J106" s="15" t="s">
        <v>1286</v>
      </c>
      <c r="K106" s="10" t="s">
        <v>1100</v>
      </c>
      <c r="L106" s="10" t="s">
        <v>651</v>
      </c>
      <c r="M106" s="10" t="s">
        <v>650</v>
      </c>
      <c r="N106" s="16" t="s">
        <v>1285</v>
      </c>
      <c r="O106" s="10" t="s">
        <v>1159</v>
      </c>
      <c r="P106" s="16" t="s">
        <v>833</v>
      </c>
      <c r="Q106" s="120" t="s">
        <v>1101</v>
      </c>
      <c r="R106" s="15" t="s">
        <v>1057</v>
      </c>
      <c r="S106" s="12">
        <v>39484</v>
      </c>
      <c r="T106" s="10"/>
      <c r="U106" s="44" t="s">
        <v>1246</v>
      </c>
    </row>
    <row r="107" spans="2:21" s="23" customFormat="1" ht="25.5">
      <c r="B107" s="49" t="s">
        <v>1266</v>
      </c>
      <c r="C107" s="12">
        <v>39482</v>
      </c>
      <c r="D107" s="12">
        <v>39482</v>
      </c>
      <c r="E107" s="167" t="s">
        <v>1096</v>
      </c>
      <c r="F107" s="15" t="s">
        <v>1097</v>
      </c>
      <c r="G107" s="168" t="s">
        <v>1028</v>
      </c>
      <c r="H107" s="15" t="s">
        <v>1174</v>
      </c>
      <c r="I107" s="15" t="s">
        <v>1174</v>
      </c>
      <c r="J107" s="15" t="s">
        <v>795</v>
      </c>
      <c r="K107" s="10" t="s">
        <v>1022</v>
      </c>
      <c r="L107" s="10" t="s">
        <v>795</v>
      </c>
      <c r="M107" s="10" t="s">
        <v>650</v>
      </c>
      <c r="N107" s="168" t="s">
        <v>1285</v>
      </c>
      <c r="O107" s="10" t="s">
        <v>1159</v>
      </c>
      <c r="P107" s="168" t="s">
        <v>833</v>
      </c>
      <c r="Q107" s="120" t="s">
        <v>1039</v>
      </c>
      <c r="R107" s="15" t="s">
        <v>1040</v>
      </c>
      <c r="S107" s="12">
        <v>39482</v>
      </c>
      <c r="T107" s="10" t="s">
        <v>1041</v>
      </c>
      <c r="U107" s="44" t="s">
        <v>1246</v>
      </c>
    </row>
    <row r="108" spans="2:21" s="23" customFormat="1" ht="25.5">
      <c r="B108" s="196" t="s">
        <v>1266</v>
      </c>
      <c r="C108" s="57">
        <v>39481</v>
      </c>
      <c r="D108" s="57">
        <v>39471</v>
      </c>
      <c r="E108" s="57" t="s">
        <v>1094</v>
      </c>
      <c r="F108" s="58" t="s">
        <v>1281</v>
      </c>
      <c r="G108" s="59" t="s">
        <v>1095</v>
      </c>
      <c r="H108" s="58">
        <v>335</v>
      </c>
      <c r="I108" s="58" t="s">
        <v>783</v>
      </c>
      <c r="J108" s="58" t="s">
        <v>783</v>
      </c>
      <c r="K108" s="61" t="s">
        <v>1287</v>
      </c>
      <c r="L108" s="61" t="s">
        <v>1174</v>
      </c>
      <c r="M108" s="61" t="s">
        <v>1174</v>
      </c>
      <c r="N108" s="59" t="s">
        <v>1284</v>
      </c>
      <c r="O108" s="61" t="s">
        <v>1116</v>
      </c>
      <c r="P108" s="59" t="s">
        <v>833</v>
      </c>
      <c r="Q108" s="121" t="s">
        <v>1174</v>
      </c>
      <c r="R108" s="121" t="s">
        <v>1174</v>
      </c>
      <c r="S108" s="57">
        <v>39481</v>
      </c>
      <c r="T108" s="61"/>
      <c r="U108" s="44" t="s">
        <v>1246</v>
      </c>
    </row>
    <row r="109" spans="2:21" s="23" customFormat="1" ht="38.25">
      <c r="B109" s="49" t="s">
        <v>1266</v>
      </c>
      <c r="C109" s="12">
        <v>39479</v>
      </c>
      <c r="D109" s="12">
        <v>39479</v>
      </c>
      <c r="E109" s="12" t="s">
        <v>962</v>
      </c>
      <c r="F109" s="15" t="s">
        <v>963</v>
      </c>
      <c r="G109" s="16" t="s">
        <v>964</v>
      </c>
      <c r="H109" s="15" t="s">
        <v>1174</v>
      </c>
      <c r="I109" s="15" t="s">
        <v>39</v>
      </c>
      <c r="J109" s="15" t="s">
        <v>39</v>
      </c>
      <c r="K109" s="10" t="s">
        <v>965</v>
      </c>
      <c r="L109" s="10" t="s">
        <v>643</v>
      </c>
      <c r="M109" s="10" t="s">
        <v>340</v>
      </c>
      <c r="N109" s="170" t="s">
        <v>1288</v>
      </c>
      <c r="O109" s="10" t="s">
        <v>331</v>
      </c>
      <c r="P109" s="16" t="s">
        <v>833</v>
      </c>
      <c r="Q109" s="120" t="s">
        <v>966</v>
      </c>
      <c r="R109" s="15" t="s">
        <v>1066</v>
      </c>
      <c r="S109" s="12">
        <v>39479</v>
      </c>
      <c r="T109" s="10" t="s">
        <v>691</v>
      </c>
      <c r="U109" s="44" t="s">
        <v>1246</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1264</v>
      </c>
      <c r="C111" s="12">
        <v>39476</v>
      </c>
      <c r="D111" s="12" t="s">
        <v>1174</v>
      </c>
      <c r="E111" s="12" t="s">
        <v>1174</v>
      </c>
      <c r="F111" s="15" t="s">
        <v>1127</v>
      </c>
      <c r="G111" s="16" t="s">
        <v>1128</v>
      </c>
      <c r="H111" s="15">
        <v>13</v>
      </c>
      <c r="I111" s="15" t="s">
        <v>39</v>
      </c>
      <c r="J111" s="15" t="s">
        <v>39</v>
      </c>
      <c r="K111" s="10" t="s">
        <v>1130</v>
      </c>
      <c r="L111" s="10" t="s">
        <v>643</v>
      </c>
      <c r="M111" s="10" t="s">
        <v>650</v>
      </c>
      <c r="N111" s="16" t="s">
        <v>1285</v>
      </c>
      <c r="O111" s="10" t="s">
        <v>331</v>
      </c>
      <c r="P111" s="16" t="s">
        <v>833</v>
      </c>
      <c r="Q111" s="10" t="s">
        <v>1133</v>
      </c>
      <c r="R111" s="15" t="s">
        <v>1131</v>
      </c>
      <c r="S111" s="12">
        <v>39476</v>
      </c>
      <c r="T111" s="10" t="s">
        <v>1132</v>
      </c>
      <c r="U111" s="44" t="s">
        <v>1246</v>
      </c>
    </row>
    <row r="112" spans="2:21" s="23" customFormat="1" ht="25.5">
      <c r="B112" s="196" t="s">
        <v>1264</v>
      </c>
      <c r="C112" s="57">
        <v>39467</v>
      </c>
      <c r="D112" s="57">
        <v>39457</v>
      </c>
      <c r="E112" s="57" t="s">
        <v>1136</v>
      </c>
      <c r="F112" s="58" t="s">
        <v>1281</v>
      </c>
      <c r="G112" s="59" t="s">
        <v>423</v>
      </c>
      <c r="H112" s="58">
        <v>690</v>
      </c>
      <c r="I112" s="58" t="s">
        <v>783</v>
      </c>
      <c r="J112" s="58" t="s">
        <v>783</v>
      </c>
      <c r="K112" s="61" t="s">
        <v>1287</v>
      </c>
      <c r="L112" s="61" t="s">
        <v>1174</v>
      </c>
      <c r="M112" s="61" t="s">
        <v>1174</v>
      </c>
      <c r="N112" s="59" t="s">
        <v>1284</v>
      </c>
      <c r="O112" s="61" t="s">
        <v>1116</v>
      </c>
      <c r="P112" s="59" t="s">
        <v>833</v>
      </c>
      <c r="Q112" s="121" t="s">
        <v>1174</v>
      </c>
      <c r="R112" s="121" t="s">
        <v>1174</v>
      </c>
      <c r="S112" s="57">
        <v>39467</v>
      </c>
      <c r="T112" s="61"/>
      <c r="U112" s="44" t="s">
        <v>1246</v>
      </c>
    </row>
    <row r="113" spans="2:21" s="23" customFormat="1" ht="25.5">
      <c r="B113" s="196" t="s">
        <v>1264</v>
      </c>
      <c r="C113" s="57">
        <v>39459</v>
      </c>
      <c r="D113" s="57">
        <v>39429</v>
      </c>
      <c r="E113" s="57" t="s">
        <v>1126</v>
      </c>
      <c r="F113" s="58" t="s">
        <v>17</v>
      </c>
      <c r="G113" s="59" t="s">
        <v>211</v>
      </c>
      <c r="H113" s="58">
        <v>1530</v>
      </c>
      <c r="I113" s="58" t="s">
        <v>783</v>
      </c>
      <c r="J113" s="58" t="s">
        <v>783</v>
      </c>
      <c r="K113" s="61" t="s">
        <v>374</v>
      </c>
      <c r="L113" s="61" t="s">
        <v>1174</v>
      </c>
      <c r="M113" s="61" t="s">
        <v>1174</v>
      </c>
      <c r="N113" s="59" t="s">
        <v>1284</v>
      </c>
      <c r="O113" s="61" t="s">
        <v>375</v>
      </c>
      <c r="P113" s="59" t="s">
        <v>833</v>
      </c>
      <c r="Q113" s="121" t="s">
        <v>1174</v>
      </c>
      <c r="R113" s="121" t="s">
        <v>1174</v>
      </c>
      <c r="S113" s="57">
        <v>39459</v>
      </c>
      <c r="T113" s="61"/>
      <c r="U113" s="44" t="s">
        <v>1246</v>
      </c>
    </row>
    <row r="114" spans="2:21" s="23" customFormat="1" ht="25.5">
      <c r="B114" s="196" t="s">
        <v>1264</v>
      </c>
      <c r="C114" s="57">
        <v>39453</v>
      </c>
      <c r="D114" s="57">
        <v>39443</v>
      </c>
      <c r="E114" s="57" t="s">
        <v>1138</v>
      </c>
      <c r="F114" s="58" t="s">
        <v>1281</v>
      </c>
      <c r="G114" s="59" t="s">
        <v>1135</v>
      </c>
      <c r="H114" s="58">
        <v>525</v>
      </c>
      <c r="I114" s="58" t="s">
        <v>783</v>
      </c>
      <c r="J114" s="58" t="s">
        <v>783</v>
      </c>
      <c r="K114" s="61" t="s">
        <v>1287</v>
      </c>
      <c r="L114" s="61" t="s">
        <v>1174</v>
      </c>
      <c r="M114" s="61" t="s">
        <v>1174</v>
      </c>
      <c r="N114" s="59" t="s">
        <v>1284</v>
      </c>
      <c r="O114" s="61" t="s">
        <v>1116</v>
      </c>
      <c r="P114" s="59" t="s">
        <v>833</v>
      </c>
      <c r="Q114" s="121" t="s">
        <v>1174</v>
      </c>
      <c r="R114" s="121" t="s">
        <v>1174</v>
      </c>
      <c r="S114" s="57">
        <v>39453</v>
      </c>
      <c r="T114" s="61"/>
      <c r="U114" s="44" t="s">
        <v>1246</v>
      </c>
    </row>
    <row r="115" spans="2:21" s="23" customFormat="1" ht="38.25">
      <c r="B115" s="49" t="s">
        <v>1264</v>
      </c>
      <c r="C115" s="13">
        <v>39452</v>
      </c>
      <c r="D115" s="13">
        <v>39450</v>
      </c>
      <c r="E115" s="13" t="s">
        <v>1137</v>
      </c>
      <c r="F115" s="15" t="s">
        <v>17</v>
      </c>
      <c r="G115" s="18" t="s">
        <v>975</v>
      </c>
      <c r="H115" s="15">
        <v>525</v>
      </c>
      <c r="I115" s="16" t="s">
        <v>45</v>
      </c>
      <c r="J115" s="15" t="s">
        <v>45</v>
      </c>
      <c r="K115" s="10" t="s">
        <v>794</v>
      </c>
      <c r="L115" s="10" t="s">
        <v>651</v>
      </c>
      <c r="M115" s="10" t="s">
        <v>650</v>
      </c>
      <c r="N115" s="16" t="s">
        <v>1285</v>
      </c>
      <c r="O115" s="10" t="s">
        <v>1159</v>
      </c>
      <c r="P115" s="16" t="s">
        <v>833</v>
      </c>
      <c r="Q115" s="120" t="s">
        <v>1139</v>
      </c>
      <c r="R115" s="120" t="s">
        <v>1129</v>
      </c>
      <c r="S115" s="12">
        <v>39452</v>
      </c>
      <c r="T115" s="10"/>
      <c r="U115" s="44" t="s">
        <v>1246</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ckatskee</cp:lastModifiedBy>
  <cp:lastPrinted>2009-05-06T18:20:38Z</cp:lastPrinted>
  <dcterms:created xsi:type="dcterms:W3CDTF">2006-03-02T20:08:25Z</dcterms:created>
  <dcterms:modified xsi:type="dcterms:W3CDTF">2009-06-03T21:00:58Z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