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<sst xmlns="http://schemas.openxmlformats.org/spreadsheetml/2006/main" count="141" uniqueCount="98">
  <si>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</si>
  <si>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</si>
  <si>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</si>
  <si>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</si>
  <si>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</si>
  <si>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</si>
  <si>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</si>
  <si>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</si>
  <si>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</si>
  <si>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</si>
  <si>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</si>
  <si>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</si>
  <si>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</si>
  <si>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</si>
  <si>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</si>
  <si>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</si>
  <si>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</si>
  <si>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</si>
  <si>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</si>
  <si>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</si>
  <si>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</si>
  <si>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</si>
  <si>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</si>
  <si>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</si>
  <si>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</si>
  <si>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</si>
  <si>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</si>
  <si>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</si>
  <si>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</si>
  <si>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</si>
  <si>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</si>
  <si>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</si>
  <si>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</si>
  <si>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</si>
  <si>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</si>
  <si>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</si>
  <si>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</si>
  <si>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</si>
  <si>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</si>
  <si>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</si>
  <si>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</si>
  <si>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</si>
  <si>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</si>
  <si>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First Choice Power, Inc.</t>
  </si>
  <si>
    <t>Wal-Mart Stores</t>
  </si>
  <si>
    <t>Exelon Generation Company, LLC</t>
  </si>
  <si>
    <t>Brad Belk</t>
  </si>
  <si>
    <t>Brazos Electric Power Cooperative, Inc.</t>
  </si>
  <si>
    <t>Garland Power &amp; Light</t>
  </si>
  <si>
    <t>Manuel Munoz</t>
  </si>
  <si>
    <t>AEP Corporation</t>
  </si>
  <si>
    <t>FPL Energy, LLC</t>
  </si>
  <si>
    <t>Adrian Pieniazek</t>
  </si>
  <si>
    <t>Dow Chemical Company</t>
  </si>
  <si>
    <t>Chapparal Steel Midlothian</t>
  </si>
  <si>
    <t>Direct Energy</t>
  </si>
  <si>
    <t>Stream Energy, LLC</t>
  </si>
  <si>
    <t>Tenaska Power Services Col</t>
  </si>
  <si>
    <t>Co.</t>
  </si>
  <si>
    <t>NRG Texas LLC</t>
  </si>
  <si>
    <t>StarTex Power</t>
  </si>
  <si>
    <t>Barbara Clemenhagen</t>
  </si>
  <si>
    <t>Topaz</t>
  </si>
  <si>
    <t xml:space="preserve">Mark Bruce </t>
  </si>
  <si>
    <t>J Aron and Company</t>
  </si>
  <si>
    <t>Prepared by: B. Albracht</t>
  </si>
  <si>
    <t>Luminant</t>
  </si>
  <si>
    <t>Richard Ross</t>
  </si>
  <si>
    <t>Clayton Greer</t>
  </si>
  <si>
    <t>Josh Clevenger</t>
  </si>
  <si>
    <t>Christine Hauk</t>
  </si>
  <si>
    <t>Tom Jackson</t>
  </si>
  <si>
    <t>Kenan Ogelman</t>
  </si>
  <si>
    <t>Calpine</t>
  </si>
  <si>
    <t>DB</t>
  </si>
  <si>
    <t>Brandon Whittle</t>
  </si>
  <si>
    <t>Gary Miller</t>
  </si>
  <si>
    <t>VC Manual</t>
  </si>
  <si>
    <t>Amy Brand (Franklin Maduzia)</t>
  </si>
  <si>
    <t xml:space="preserve">Brian Berend </t>
  </si>
  <si>
    <t xml:space="preserve">Jennifer Taylor </t>
  </si>
  <si>
    <t>Dave Cook</t>
  </si>
  <si>
    <t>Cirro</t>
  </si>
  <si>
    <t>Mark McMurray</t>
  </si>
  <si>
    <t>Steven Moss</t>
  </si>
  <si>
    <t xml:space="preserve">Mark Smith </t>
  </si>
  <si>
    <t>Anoush Farhangi</t>
  </si>
  <si>
    <t>Date: 20081008</t>
  </si>
  <si>
    <t>Clif Lange</t>
  </si>
  <si>
    <t>BTU</t>
  </si>
  <si>
    <t>Larry Gurley</t>
  </si>
  <si>
    <t>Randy Jones (A. Pieniazek)</t>
  </si>
  <si>
    <t>OPUC</t>
  </si>
  <si>
    <t>Gary Torrent</t>
  </si>
  <si>
    <t>Keith Emery (M. Trenary)</t>
  </si>
  <si>
    <t>Kristy Ashley (B. Whittle)</t>
  </si>
  <si>
    <t>WMS 20081008 - Ross/Smith motion to approve CSC selections in 3h and 3i, and eliminate 3b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</si>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</sst>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50" zoomScaleNormal="150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 t="s">
        <v>96</v>
      </c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2"/>
      <c r="D3" s="62"/>
      <c r="E3" s="10"/>
      <c r="F3" s="5" t="s">
        <v>23</v>
      </c>
      <c r="G3" s="59" t="s">
        <v>97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8">
        <f>IF((G61+H61)=0,"",G61)</f>
        <v>5.666666666666666</v>
      </c>
      <c r="H5" s="58">
        <f>IF((G61+H61)=0,"",H61)</f>
        <v>1.8333333333333333</v>
      </c>
      <c r="I5" s="20">
        <f>I61</f>
        <v>2</v>
      </c>
    </row>
    <row r="6" spans="2:15" ht="22.5" customHeight="1">
      <c r="B6" s="18" t="s">
        <v>65</v>
      </c>
      <c r="C6" s="18"/>
      <c r="D6" s="19"/>
      <c r="E6" s="21"/>
      <c r="F6" s="1" t="s">
        <v>35</v>
      </c>
      <c r="G6" s="22">
        <f>G62</f>
        <v>0.7555555555555555</v>
      </c>
      <c r="H6" s="22">
        <f>H62</f>
        <v>0.24444444444444446</v>
      </c>
      <c r="I6" s="23"/>
      <c r="O6" s="7" t="s">
        <v>77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46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47</v>
      </c>
      <c r="C12" s="28"/>
      <c r="D12" s="28"/>
      <c r="E12" s="31" t="s">
        <v>69</v>
      </c>
      <c r="F12" s="30" t="s">
        <v>15</v>
      </c>
      <c r="G12" s="47"/>
      <c r="H12" s="47">
        <v>0.3333333333333333</v>
      </c>
      <c r="I12" s="26"/>
    </row>
    <row r="13" spans="2:9" s="27" customFormat="1" ht="11.25">
      <c r="B13" s="28" t="s">
        <v>42</v>
      </c>
      <c r="C13" s="28"/>
      <c r="D13" s="28"/>
      <c r="E13" s="31" t="s">
        <v>88</v>
      </c>
      <c r="F13" s="30" t="s">
        <v>15</v>
      </c>
      <c r="G13" s="47">
        <v>0.3333333333333333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0.6666666666666666</v>
      </c>
      <c r="H15" s="49">
        <f>SUM(H10:H14)</f>
        <v>0.3333333333333333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48</v>
      </c>
      <c r="C17" s="34"/>
      <c r="D17" s="34"/>
      <c r="E17" s="35" t="s">
        <v>70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71</v>
      </c>
      <c r="F18" s="30" t="s">
        <v>15</v>
      </c>
      <c r="G18" s="51">
        <v>0.25</v>
      </c>
      <c r="H18" s="51"/>
      <c r="I18" s="26"/>
    </row>
    <row r="19" spans="2:9" ht="11.25">
      <c r="B19" s="34" t="s">
        <v>89</v>
      </c>
      <c r="C19" s="34"/>
      <c r="D19" s="34"/>
      <c r="E19" s="35" t="s">
        <v>76</v>
      </c>
      <c r="F19" s="30" t="s">
        <v>15</v>
      </c>
      <c r="G19" s="51">
        <v>0.25</v>
      </c>
      <c r="H19" s="51"/>
      <c r="I19" s="26"/>
    </row>
    <row r="20" spans="2:9" ht="11.25">
      <c r="B20" s="34" t="s">
        <v>38</v>
      </c>
      <c r="C20" s="34"/>
      <c r="D20" s="34"/>
      <c r="E20" s="35" t="s">
        <v>72</v>
      </c>
      <c r="F20" s="30" t="s">
        <v>15</v>
      </c>
      <c r="G20" s="51">
        <v>0.25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43</v>
      </c>
      <c r="C25" s="34"/>
      <c r="D25" s="34"/>
      <c r="E25" s="35" t="s">
        <v>84</v>
      </c>
      <c r="F25" s="30" t="s">
        <v>15</v>
      </c>
      <c r="G25" s="51">
        <v>0.25</v>
      </c>
      <c r="H25" s="51"/>
      <c r="I25" s="26"/>
    </row>
    <row r="26" spans="2:9" ht="11.25">
      <c r="B26" s="34" t="s">
        <v>37</v>
      </c>
      <c r="C26" s="34"/>
      <c r="D26" s="34"/>
      <c r="E26" s="35" t="s">
        <v>49</v>
      </c>
      <c r="F26" s="30" t="s">
        <v>15</v>
      </c>
      <c r="G26" s="51">
        <v>0.25</v>
      </c>
      <c r="H26" s="51"/>
      <c r="I26" s="26"/>
    </row>
    <row r="27" spans="2:9" ht="11.25">
      <c r="B27" s="34" t="s">
        <v>50</v>
      </c>
      <c r="C27" s="34"/>
      <c r="D27" s="34"/>
      <c r="E27" s="35" t="s">
        <v>67</v>
      </c>
      <c r="F27" s="30" t="s">
        <v>15</v>
      </c>
      <c r="G27" s="51">
        <v>0.25</v>
      </c>
      <c r="H27" s="51"/>
      <c r="I27" s="26"/>
    </row>
    <row r="28" spans="2:9" ht="11.25">
      <c r="B28" s="34" t="s">
        <v>66</v>
      </c>
      <c r="C28" s="36"/>
      <c r="D28" s="36"/>
      <c r="E28" s="35" t="s">
        <v>90</v>
      </c>
      <c r="F28" s="30" t="s">
        <v>15</v>
      </c>
      <c r="G28" s="51">
        <v>0.25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51</v>
      </c>
      <c r="C32" s="34"/>
      <c r="D32" s="34"/>
      <c r="E32" s="35" t="s">
        <v>63</v>
      </c>
      <c r="F32" s="30" t="s">
        <v>15</v>
      </c>
      <c r="G32" s="51"/>
      <c r="H32" s="51">
        <v>0.5</v>
      </c>
      <c r="I32" s="26"/>
    </row>
    <row r="33" spans="2:9" ht="11.25">
      <c r="B33" s="34" t="s">
        <v>62</v>
      </c>
      <c r="C33" s="34"/>
      <c r="D33" s="34"/>
      <c r="E33" s="35" t="s">
        <v>61</v>
      </c>
      <c r="F33" s="30" t="s">
        <v>15</v>
      </c>
      <c r="G33" s="51"/>
      <c r="H33" s="51"/>
      <c r="I33" s="26" t="s">
        <v>22</v>
      </c>
    </row>
    <row r="34" spans="2:9" ht="11.25">
      <c r="B34" s="34" t="s">
        <v>59</v>
      </c>
      <c r="C34" s="34"/>
      <c r="D34" s="34"/>
      <c r="E34" s="35" t="s">
        <v>52</v>
      </c>
      <c r="F34" s="30" t="s">
        <v>15</v>
      </c>
      <c r="G34" s="51"/>
      <c r="H34" s="51"/>
      <c r="I34" s="26" t="s">
        <v>22</v>
      </c>
    </row>
    <row r="35" spans="2:9" ht="11.25">
      <c r="B35" s="34" t="s">
        <v>73</v>
      </c>
      <c r="C35" s="34"/>
      <c r="D35" s="34"/>
      <c r="E35" s="35" t="s">
        <v>91</v>
      </c>
      <c r="F35" s="30" t="s">
        <v>15</v>
      </c>
      <c r="G35" s="51"/>
      <c r="H35" s="51">
        <v>0.5</v>
      </c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0</v>
      </c>
      <c r="H37" s="49">
        <f>SUM(H31:H36)</f>
        <v>1</v>
      </c>
      <c r="I37" s="33">
        <f>COUNTA(I31:I36)</f>
        <v>2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53</v>
      </c>
      <c r="C39" s="36"/>
      <c r="D39" s="37" t="s">
        <v>20</v>
      </c>
      <c r="E39" s="35" t="s">
        <v>78</v>
      </c>
      <c r="F39" s="30"/>
      <c r="G39" s="51"/>
      <c r="H39" s="51"/>
      <c r="I39" s="26"/>
    </row>
    <row r="40" spans="2:9" ht="11.25">
      <c r="B40" s="34" t="s">
        <v>92</v>
      </c>
      <c r="C40" s="36"/>
      <c r="D40" s="37" t="s">
        <v>18</v>
      </c>
      <c r="E40" s="35" t="s">
        <v>93</v>
      </c>
      <c r="F40" s="30" t="s">
        <v>15</v>
      </c>
      <c r="G40" s="51">
        <v>0.75</v>
      </c>
      <c r="H40" s="51"/>
      <c r="I40" s="26"/>
    </row>
    <row r="41" spans="2:9" ht="11.25">
      <c r="B41" s="34" t="s">
        <v>54</v>
      </c>
      <c r="C41" s="36"/>
      <c r="D41" s="37" t="s">
        <v>20</v>
      </c>
      <c r="E41" s="35" t="s">
        <v>85</v>
      </c>
      <c r="F41" s="30" t="s">
        <v>15</v>
      </c>
      <c r="G41" s="51">
        <v>0.375</v>
      </c>
      <c r="H41" s="51"/>
      <c r="I41" s="26"/>
    </row>
    <row r="42" spans="2:9" ht="11.25">
      <c r="B42" s="34" t="s">
        <v>44</v>
      </c>
      <c r="C42" s="36"/>
      <c r="D42" s="37" t="s">
        <v>20</v>
      </c>
      <c r="E42" s="35" t="s">
        <v>86</v>
      </c>
      <c r="F42" s="30" t="s">
        <v>15</v>
      </c>
      <c r="G42" s="51">
        <v>0.375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55</v>
      </c>
      <c r="C46" s="34"/>
      <c r="D46" s="34"/>
      <c r="E46" s="35" t="s">
        <v>83</v>
      </c>
      <c r="F46" s="30" t="s">
        <v>15</v>
      </c>
      <c r="G46" s="51">
        <v>0.3333333333333333</v>
      </c>
      <c r="H46" s="51"/>
      <c r="I46" s="26"/>
    </row>
    <row r="47" spans="2:9" ht="11.25">
      <c r="B47" s="34" t="s">
        <v>82</v>
      </c>
      <c r="C47" s="34"/>
      <c r="D47" s="34"/>
      <c r="E47" s="35" t="s">
        <v>81</v>
      </c>
      <c r="F47" s="30"/>
      <c r="G47" s="51"/>
      <c r="H47" s="51"/>
      <c r="I47" s="26"/>
    </row>
    <row r="48" spans="2:9" ht="11.25">
      <c r="B48" s="34" t="s">
        <v>60</v>
      </c>
      <c r="C48" s="34"/>
      <c r="D48" s="34"/>
      <c r="E48" s="35" t="s">
        <v>80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56</v>
      </c>
      <c r="C49" s="34"/>
      <c r="D49" s="34"/>
      <c r="E49" s="35" t="s">
        <v>79</v>
      </c>
      <c r="F49" s="30" t="s">
        <v>15</v>
      </c>
      <c r="G49" s="51">
        <v>0.3333333333333333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45</v>
      </c>
      <c r="C53" s="34"/>
      <c r="D53" s="34"/>
      <c r="E53" s="35" t="s">
        <v>95</v>
      </c>
      <c r="F53" s="30" t="s">
        <v>15</v>
      </c>
      <c r="G53" s="51"/>
      <c r="H53" s="51">
        <v>0.25</v>
      </c>
      <c r="I53" s="26"/>
    </row>
    <row r="54" spans="2:9" ht="11.25">
      <c r="B54" s="34" t="s">
        <v>64</v>
      </c>
      <c r="C54" s="34"/>
      <c r="D54" s="34"/>
      <c r="E54" s="35" t="s">
        <v>68</v>
      </c>
      <c r="F54" s="30" t="s">
        <v>15</v>
      </c>
      <c r="G54" s="51">
        <v>0.25</v>
      </c>
      <c r="H54" s="51"/>
      <c r="I54" s="26"/>
    </row>
    <row r="55" spans="2:9" ht="11.25">
      <c r="B55" s="34" t="s">
        <v>74</v>
      </c>
      <c r="C55" s="34"/>
      <c r="D55" s="34"/>
      <c r="E55" s="35" t="s">
        <v>75</v>
      </c>
      <c r="F55" s="30" t="s">
        <v>15</v>
      </c>
      <c r="G55" s="51"/>
      <c r="H55" s="51">
        <v>0.25</v>
      </c>
      <c r="I55" s="26"/>
    </row>
    <row r="56" spans="2:9" ht="11.25">
      <c r="B56" s="34" t="s">
        <v>57</v>
      </c>
      <c r="C56" s="34" t="s">
        <v>58</v>
      </c>
      <c r="D56" s="34"/>
      <c r="E56" s="35" t="s">
        <v>94</v>
      </c>
      <c r="F56" s="30" t="s">
        <v>15</v>
      </c>
      <c r="G56" s="51">
        <v>0.25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0.5</v>
      </c>
      <c r="H58" s="49">
        <f>SUM(H52:H57)</f>
        <v>0.5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25</v>
      </c>
      <c r="G61" s="57">
        <f>G15+G23+G30+G37+G44+G51+G58</f>
        <v>5.666666666666666</v>
      </c>
      <c r="H61" s="57">
        <f>H15+H23+H30+H37+H44+H51+H58</f>
        <v>1.8333333333333333</v>
      </c>
      <c r="I61" s="33">
        <f>I15+I23+I30+I37+I44+I51+I58</f>
        <v>2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0.7555555555555555</v>
      </c>
      <c r="H62" s="41">
        <f>IF((G61+H61)=0,"",H61/(G61+H61))</f>
        <v>0.24444444444444446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7:I57 F50:I50 F43:I43 F45:I45 F52:I52 F10:I10 F36:I36 I38 F31:I31 F29:I29 F24:I24 F22:I22 I16 F14:I14">
      <formula1>#REF!</formula1>
    </dataValidation>
    <dataValidation type="list" showInputMessage="1" showErrorMessage="1" sqref="F46:F49 F53:F56 F11:F13 F17:F21 F25:F28 F32:F35 F39:F42">
      <formula1>$B$81:$B$82</formula1>
    </dataValidation>
    <dataValidation type="list" showInputMessage="1" showErrorMessage="1" sqref="I53:I56 I46:I49 I11:I13 I17:I21 I25:I28 I32:I35 I39:I42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2008-10-08T17:44:02Z</dcterms:modified>
  <cp:category/>
  <cp:version/>
  <cp:contentType/>
  <cp:contentStatus/>
</cp:coreProperties>
</file>