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65281" windowWidth="9825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'Vote'!$E$36:$I$47</definedName>
    <definedName name="clearIndGenVote">'Vote'!$G$36:$I$47</definedName>
    <definedName name="clearIndREP">'Vote'!$E$59:$I$66</definedName>
    <definedName name="clearIndREPVote">'Vote'!$G$59:$I$66</definedName>
    <definedName name="clearIOU">'Vote'!$E$27:$I$33</definedName>
    <definedName name="clearIOUVote">'Vote'!$G$27:$I$33</definedName>
    <definedName name="clearMarketers">'Vote'!$E$69:$I$79</definedName>
    <definedName name="clearMarketersVote">'Vote'!$G$69:$I$79</definedName>
    <definedName name="clearMuni">'Vote'!$E$18:$I$24</definedName>
    <definedName name="clearMuniVote">'Vote'!$G$18:$I$24</definedName>
    <definedName name="clearResidential">'Vote'!$E$50:$I$56</definedName>
    <definedName name="clearResidentialVote">'Vote'!$G$50:$I$56</definedName>
    <definedName name="Coop">'Vote'!$G$10:$I$16</definedName>
    <definedName name="countCoop">'Vote'!$F$16</definedName>
    <definedName name="countCoopAbstain">'Vote'!$I$16</definedName>
    <definedName name="countIndGen">'Vote'!$F$48</definedName>
    <definedName name="countIndGenAbstain">'Vote'!$I$48</definedName>
    <definedName name="countIndREP">'Vote'!$F$67</definedName>
    <definedName name="countIndREPAbstain">'Vote'!$I$67</definedName>
    <definedName name="countIOU">'Vote'!$F$34</definedName>
    <definedName name="countIOUAbstain">'Vote'!$I$34</definedName>
    <definedName name="countMarketers">'Vote'!$F$80</definedName>
    <definedName name="countMarketersAbstain">'Vote'!$I$80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'Vote'!$D$49</definedName>
    <definedName name="FailReason">'Vote'!$G$4</definedName>
    <definedName name="IndGen">'Vote'!$G$35:$I$48</definedName>
    <definedName name="IndREP">'Vote'!$G$58:$I$67</definedName>
    <definedName name="IOU">'Vote'!$G$26:$I$34</definedName>
    <definedName name="Marketers">'Vote'!$G$68:$I$80</definedName>
    <definedName name="MotionStatus">'Vote'!$G$3</definedName>
    <definedName name="muni">'Vote'!$G$17:$I$25</definedName>
    <definedName name="MuniSubSeg">'Vote'!$H$49</definedName>
    <definedName name="Output_Area">'Vote'!$G$3:$H$4</definedName>
    <definedName name="_xlnm.Print_Area" localSheetId="0">'Vote'!$A$1:$J$87</definedName>
    <definedName name="RepVoteNo">'Vote'!#REF!</definedName>
    <definedName name="RepVoteYes">'Vote'!#REF!</definedName>
    <definedName name="Residential">'Vote'!$G$49:$I$57</definedName>
    <definedName name="SegmentOrTAC">'Vote'!$F$5</definedName>
    <definedName name="SegmentVoteNo">'Vote'!$H$5</definedName>
    <definedName name="SegmentVoteYes">'Vote'!$G$5</definedName>
    <definedName name="Total_Cons_Votes">'Vote'!$F$49</definedName>
    <definedName name="TotalMembers">'Vote'!$F$83</definedName>
    <definedName name="VoteNumberFormat">'Vote'!$G$10:$H$83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<sst xmlns="http://schemas.openxmlformats.org/spreadsheetml/2006/main" count="172" uniqueCount="130">
  <si>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</si>
  <si>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</si>
  <si>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</si>
  <si>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</si>
  <si>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</si>
  <si>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</si>
  <si>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</si>
  <si>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</si>
  <si>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</si>
  <si>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</si>
  <si>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</si>
  <si>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</si>
  <si>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</si>
  <si>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</si>
  <si>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</si>
  <si>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</si>
  <si>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</si>
  <si>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</si>
  <si>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</si>
  <si>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</si>
  <si>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</si>
  <si>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</si>
  <si>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</si>
  <si>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</si>
  <si>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</si>
  <si>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</si>
  <si>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</si>
  <si>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</si>
  <si>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</si>
  <si>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</si>
  <si>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</si>
  <si>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</si>
  <si>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</si>
  <si>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</si>
  <si>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</si>
  <si>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</si>
  <si>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</si>
  <si>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</si>
  <si>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</si>
  <si>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</si>
  <si>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</si>
  <si>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</si>
  <si>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</si>
  <si>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</si>
  <si>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</si>
  <si>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</si>
  <si>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</si>
  <si>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</si>
  <si>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</si>
  <si>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</si>
  <si>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</si>
  <si>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</si>
  <si>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</si>
  <si>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</si>
  <si>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</si>
  <si>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</si>
  <si>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</si>
  <si>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</si>
  <si>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</si>
  <si>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</si>
  <si>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</si>
  <si>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</si>
  <si>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</si>
  <si>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</si>
  <si>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</si>
  <si>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</si>
  <si>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</si>
  <si>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</si>
  <si>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</si>
  <si>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</si>
  <si>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</si>
  <si>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</si>
  <si>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</si>
  <si>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</si>
  <si>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</si>
  <si>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Rayburn Electric</t>
  </si>
  <si>
    <t>Eddy Reece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</si>
  <si>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</si>
  <si>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</si>
  <si>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</si>
  <si>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</si>
  <si>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</si>
  <si>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</si>
  <si>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</si>
  <si>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</si>
  <si>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</si>
  <si>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</si>
  <si>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</si>
  <si>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</si>
  <si>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</si>
  <si>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</si>
  <si>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</si>
  <si>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</si>
  <si>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</si>
  <si>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</si>
  <si>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</si>
  <si>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</si>
  <si>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</si>
  <si>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</si>
  <si>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</si>
  <si>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</si>
  <si>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</si>
  <si>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</si>
  <si>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</si>
  <si>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Timothy Hamilton - J. Reynolds (A)*</t>
  </si>
  <si>
    <t>Kevin McEvoy</t>
  </si>
  <si>
    <t>Randy  Jones</t>
  </si>
  <si>
    <t>J. Aron and Co.</t>
  </si>
  <si>
    <t>STEC</t>
  </si>
  <si>
    <t>Clif Lange</t>
  </si>
  <si>
    <t>Floyd Trefny</t>
  </si>
  <si>
    <t>Scott Wardle</t>
  </si>
  <si>
    <t>Shell Energy North America</t>
  </si>
  <si>
    <t>William Lewis- J. Reynolds (A)*</t>
  </si>
  <si>
    <t>Manny Munoz</t>
  </si>
  <si>
    <t>Judy Briscoe</t>
  </si>
  <si>
    <t>International Power America</t>
  </si>
  <si>
    <t>PSEG Energy Resources &amp; Trade</t>
  </si>
  <si>
    <t>Marguerite Wagner</t>
  </si>
  <si>
    <t>Dan Bailey</t>
  </si>
  <si>
    <t>Kip Fox</t>
  </si>
  <si>
    <t>Date: 09/08/08</t>
  </si>
  <si>
    <t>Naomi Richard</t>
  </si>
  <si>
    <t>Stacey Woodard</t>
  </si>
  <si>
    <t>Kenan Ogelman</t>
  </si>
  <si>
    <t>Tenaska Power Services</t>
  </si>
  <si>
    <t>Michelle Trenary</t>
  </si>
  <si>
    <t>Motion Carries</t>
  </si>
  <si>
    <t>2/3 of TPTF Votes = 4 Votes</t>
  </si>
  <si>
    <t>Issue: Motion to recognize NPRR148, Treatment of Financial Information as Confidential, as "Needed for Go-Live."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</si>
</sst>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2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421875" style="7" customWidth="1"/>
    <col min="2" max="2" width="26.1406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72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91.5" customHeight="1">
      <c r="A3" s="16"/>
      <c r="B3" s="59" t="s">
        <v>129</v>
      </c>
      <c r="C3" s="63"/>
      <c r="D3" s="63"/>
      <c r="E3" s="10"/>
      <c r="F3" s="5" t="s">
        <v>23</v>
      </c>
      <c r="G3" s="60" t="s">
        <v>127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48</v>
      </c>
      <c r="G4" s="62" t="s">
        <v>128</v>
      </c>
      <c r="H4" s="61"/>
      <c r="I4" s="6" t="s">
        <v>34</v>
      </c>
    </row>
    <row r="5" spans="1:9" ht="23.25" customHeight="1">
      <c r="A5" s="16"/>
      <c r="B5" s="18" t="s">
        <v>121</v>
      </c>
      <c r="C5" s="19"/>
      <c r="D5" s="11"/>
      <c r="E5" s="10"/>
      <c r="F5" s="1" t="s">
        <v>21</v>
      </c>
      <c r="G5" s="20">
        <f>IF((G83+H83)=0,"",G83)</f>
        <v>6</v>
      </c>
      <c r="H5" s="20">
        <f>IF((G83+H83)=0,"",H83)</f>
        <v>0</v>
      </c>
      <c r="I5" s="21">
        <f>I83</f>
        <v>1</v>
      </c>
    </row>
    <row r="6" spans="2:9" ht="22.5" customHeight="1">
      <c r="B6" s="18" t="s">
        <v>94</v>
      </c>
      <c r="C6" s="18"/>
      <c r="D6" s="19"/>
      <c r="E6" s="22"/>
      <c r="F6" s="1" t="s">
        <v>35</v>
      </c>
      <c r="G6" s="23">
        <f>G84</f>
        <v>1</v>
      </c>
      <c r="H6" s="23">
        <f>H84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51</v>
      </c>
      <c r="C11" s="30"/>
      <c r="D11" s="30"/>
      <c r="E11" s="31" t="s">
        <v>74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108</v>
      </c>
      <c r="C12" s="30"/>
      <c r="D12" s="30"/>
      <c r="E12" s="31" t="s">
        <v>109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122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75</v>
      </c>
      <c r="C14" s="30"/>
      <c r="D14" s="30"/>
      <c r="E14" s="34" t="s">
        <v>76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123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37</v>
      </c>
      <c r="C19" s="40"/>
      <c r="D19" s="40"/>
      <c r="E19" s="41" t="s">
        <v>119</v>
      </c>
      <c r="F19" s="32" t="s">
        <v>15</v>
      </c>
      <c r="G19" s="42">
        <v>0.3333333333333333</v>
      </c>
      <c r="H19" s="42"/>
      <c r="I19" s="27"/>
    </row>
    <row r="20" spans="2:9" ht="11.25">
      <c r="B20" s="40" t="s">
        <v>77</v>
      </c>
      <c r="C20" s="40"/>
      <c r="D20" s="40"/>
      <c r="E20" s="41" t="s">
        <v>124</v>
      </c>
      <c r="F20" s="32" t="s">
        <v>15</v>
      </c>
      <c r="G20" s="42">
        <v>0.3333333333333333</v>
      </c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3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41</v>
      </c>
      <c r="C27" s="40"/>
      <c r="D27" s="40"/>
      <c r="E27" s="41" t="s">
        <v>114</v>
      </c>
      <c r="F27" s="32" t="s">
        <v>15</v>
      </c>
      <c r="G27" s="42">
        <v>0.3333333333333333</v>
      </c>
      <c r="H27" s="42"/>
      <c r="I27" s="27"/>
    </row>
    <row r="28" spans="2:9" ht="11.25">
      <c r="B28" s="40" t="s">
        <v>66</v>
      </c>
      <c r="C28" s="40"/>
      <c r="D28" s="40"/>
      <c r="E28" s="41" t="s">
        <v>78</v>
      </c>
      <c r="F28" s="32"/>
      <c r="G28" s="42"/>
      <c r="H28" s="42"/>
      <c r="I28" s="27"/>
    </row>
    <row r="29" spans="2:9" ht="11.25">
      <c r="B29" s="40" t="s">
        <v>63</v>
      </c>
      <c r="C29" s="40"/>
      <c r="D29" s="40"/>
      <c r="E29" s="41" t="s">
        <v>79</v>
      </c>
      <c r="F29" s="32" t="s">
        <v>15</v>
      </c>
      <c r="G29" s="42">
        <v>0.3333333333333333</v>
      </c>
      <c r="H29" s="42"/>
      <c r="I29" s="27"/>
    </row>
    <row r="30" spans="2:9" ht="11.25">
      <c r="B30" s="40" t="s">
        <v>80</v>
      </c>
      <c r="C30" s="40"/>
      <c r="D30" s="40"/>
      <c r="E30" s="41" t="s">
        <v>81</v>
      </c>
      <c r="F30" s="32"/>
      <c r="G30" s="42"/>
      <c r="H30" s="42"/>
      <c r="I30" s="27"/>
    </row>
    <row r="31" spans="2:9" ht="11.25">
      <c r="B31" s="40" t="s">
        <v>58</v>
      </c>
      <c r="C31" s="43"/>
      <c r="D31" s="43"/>
      <c r="E31" s="41" t="s">
        <v>120</v>
      </c>
      <c r="F31" s="32" t="s">
        <v>15</v>
      </c>
      <c r="G31" s="42">
        <v>0.3333333333333333</v>
      </c>
      <c r="H31" s="42"/>
      <c r="I31" s="27"/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52</v>
      </c>
      <c r="C36" s="40"/>
      <c r="D36" s="40"/>
      <c r="E36" s="41" t="s">
        <v>82</v>
      </c>
      <c r="F36" s="32"/>
      <c r="G36" s="42"/>
      <c r="H36" s="42"/>
      <c r="I36" s="27"/>
    </row>
    <row r="37" spans="2:9" ht="11.25">
      <c r="B37" s="40" t="s">
        <v>43</v>
      </c>
      <c r="C37" s="40"/>
      <c r="D37" s="40"/>
      <c r="E37" s="41" t="s">
        <v>44</v>
      </c>
      <c r="F37" s="32"/>
      <c r="G37" s="42"/>
      <c r="H37" s="42"/>
      <c r="I37" s="27"/>
    </row>
    <row r="38" spans="2:9" ht="11.25">
      <c r="B38" s="40" t="s">
        <v>70</v>
      </c>
      <c r="C38" s="40"/>
      <c r="D38" s="40"/>
      <c r="E38" s="41" t="s">
        <v>83</v>
      </c>
      <c r="F38" s="32"/>
      <c r="G38" s="42"/>
      <c r="H38" s="42"/>
      <c r="I38" s="27"/>
    </row>
    <row r="39" spans="2:9" ht="11.25">
      <c r="B39" s="40" t="s">
        <v>67</v>
      </c>
      <c r="C39" s="40"/>
      <c r="D39" s="40"/>
      <c r="E39" s="41" t="s">
        <v>68</v>
      </c>
      <c r="F39" s="32"/>
      <c r="G39" s="42"/>
      <c r="H39" s="42"/>
      <c r="I39" s="27"/>
    </row>
    <row r="40" spans="2:9" ht="11.25">
      <c r="B40" s="40" t="s">
        <v>49</v>
      </c>
      <c r="C40" s="40"/>
      <c r="D40" s="40"/>
      <c r="E40" s="41" t="s">
        <v>106</v>
      </c>
      <c r="F40" s="32" t="s">
        <v>15</v>
      </c>
      <c r="G40" s="42">
        <v>1</v>
      </c>
      <c r="H40" s="42"/>
      <c r="I40" s="27"/>
    </row>
    <row r="41" spans="2:9" ht="11.25">
      <c r="B41" s="40" t="s">
        <v>53</v>
      </c>
      <c r="C41" s="40"/>
      <c r="D41" s="40"/>
      <c r="E41" s="41" t="s">
        <v>54</v>
      </c>
      <c r="F41" s="32"/>
      <c r="G41" s="42"/>
      <c r="H41" s="42"/>
      <c r="I41" s="27"/>
    </row>
    <row r="42" spans="2:9" ht="11.25">
      <c r="B42" s="40" t="s">
        <v>71</v>
      </c>
      <c r="C42" s="40"/>
      <c r="D42" s="40"/>
      <c r="E42" s="41" t="s">
        <v>84</v>
      </c>
      <c r="F42" s="32"/>
      <c r="G42" s="42"/>
      <c r="H42" s="42"/>
      <c r="I42" s="27"/>
    </row>
    <row r="43" spans="2:9" ht="11.25">
      <c r="B43" s="40" t="s">
        <v>56</v>
      </c>
      <c r="C43" s="40"/>
      <c r="D43" s="40"/>
      <c r="E43" s="41" t="s">
        <v>62</v>
      </c>
      <c r="F43" s="32"/>
      <c r="G43" s="42"/>
      <c r="H43" s="42"/>
      <c r="I43" s="27"/>
    </row>
    <row r="44" spans="2:9" ht="11.25">
      <c r="B44" s="40" t="s">
        <v>54</v>
      </c>
      <c r="C44" s="40"/>
      <c r="D44" s="40"/>
      <c r="E44" s="41" t="s">
        <v>116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11.25">
      <c r="B46" s="40"/>
      <c r="C46" s="40"/>
      <c r="D46" s="40"/>
      <c r="E46" s="41"/>
      <c r="F46" s="32"/>
      <c r="G46" s="42"/>
      <c r="H46" s="42"/>
      <c r="I46" s="27"/>
    </row>
    <row r="47" spans="2:9" ht="8.2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6">
        <f>COUNTA(F35:F47)</f>
        <v>1</v>
      </c>
      <c r="G48" s="37">
        <f>SUM(G35:G47)</f>
        <v>1</v>
      </c>
      <c r="H48" s="38">
        <f>SUM(H35:H47)</f>
        <v>0</v>
      </c>
      <c r="I48" s="36">
        <f>COUNTA(I35:I47)</f>
        <v>0</v>
      </c>
    </row>
    <row r="49" spans="2:9" ht="13.5" customHeight="1">
      <c r="B49" s="10" t="s">
        <v>2</v>
      </c>
      <c r="C49" s="1" t="s">
        <v>16</v>
      </c>
      <c r="D49" s="2" t="s">
        <v>15</v>
      </c>
      <c r="E49" s="3" t="s">
        <v>17</v>
      </c>
      <c r="F49" s="4">
        <v>1</v>
      </c>
      <c r="G49" s="44"/>
      <c r="H49" s="45"/>
      <c r="I49" s="27"/>
    </row>
    <row r="50" spans="2:9" ht="11.25">
      <c r="B50" s="40" t="s">
        <v>38</v>
      </c>
      <c r="C50" s="43"/>
      <c r="D50" s="46" t="s">
        <v>19</v>
      </c>
      <c r="E50" s="41" t="s">
        <v>39</v>
      </c>
      <c r="F50" s="32"/>
      <c r="G50" s="42"/>
      <c r="H50" s="42"/>
      <c r="I50" s="27"/>
    </row>
    <row r="51" spans="2:9" ht="11.25">
      <c r="B51" s="40" t="s">
        <v>102</v>
      </c>
      <c r="C51" s="43"/>
      <c r="D51" s="46" t="s">
        <v>19</v>
      </c>
      <c r="E51" s="41" t="s">
        <v>73</v>
      </c>
      <c r="F51" s="32"/>
      <c r="G51" s="42"/>
      <c r="H51" s="42"/>
      <c r="I51" s="27"/>
    </row>
    <row r="52" spans="2:9" ht="11.25">
      <c r="B52" s="40" t="s">
        <v>69</v>
      </c>
      <c r="C52" s="43"/>
      <c r="D52" s="46" t="s">
        <v>19</v>
      </c>
      <c r="E52" s="41" t="s">
        <v>103</v>
      </c>
      <c r="F52" s="32"/>
      <c r="G52" s="42"/>
      <c r="H52" s="42"/>
      <c r="I52" s="27"/>
    </row>
    <row r="53" spans="2:9" ht="11.25">
      <c r="B53" s="40" t="s">
        <v>64</v>
      </c>
      <c r="C53" s="43"/>
      <c r="D53" s="46" t="s">
        <v>19</v>
      </c>
      <c r="E53" s="41" t="s">
        <v>65</v>
      </c>
      <c r="F53" s="32"/>
      <c r="G53" s="42"/>
      <c r="H53" s="42"/>
      <c r="I53" s="27"/>
    </row>
    <row r="54" spans="2:9" ht="11.25">
      <c r="B54" s="40" t="s">
        <v>50</v>
      </c>
      <c r="C54" s="43"/>
      <c r="D54" s="46" t="s">
        <v>20</v>
      </c>
      <c r="E54" s="41" t="s">
        <v>111</v>
      </c>
      <c r="F54" s="32"/>
      <c r="G54" s="42"/>
      <c r="H54" s="42"/>
      <c r="I54" s="27"/>
    </row>
    <row r="55" spans="2:9" ht="11.25">
      <c r="B55" s="40" t="s">
        <v>92</v>
      </c>
      <c r="C55" s="43"/>
      <c r="D55" s="46" t="s">
        <v>20</v>
      </c>
      <c r="E55" s="41" t="s">
        <v>93</v>
      </c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COUNTA(F50:F56)</f>
        <v>0</v>
      </c>
      <c r="G57" s="37">
        <f>SUM(G49:G56)</f>
        <v>0</v>
      </c>
      <c r="H57" s="38">
        <f>SUM(H49:H56)</f>
        <v>0</v>
      </c>
      <c r="I57" s="36">
        <f>COUNTA(I49:I56)</f>
        <v>0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40</v>
      </c>
      <c r="C59" s="40"/>
      <c r="D59" s="40"/>
      <c r="E59" s="41" t="s">
        <v>97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59</v>
      </c>
      <c r="C60" s="40"/>
      <c r="D60" s="40"/>
      <c r="E60" s="41" t="s">
        <v>98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60</v>
      </c>
      <c r="C61" s="40"/>
      <c r="D61" s="40"/>
      <c r="E61" s="41" t="s">
        <v>99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61</v>
      </c>
      <c r="C62" s="40"/>
      <c r="D62" s="40"/>
      <c r="E62" s="41" t="s">
        <v>104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55</v>
      </c>
      <c r="C63" s="40"/>
      <c r="D63" s="40"/>
      <c r="E63" s="41" t="s">
        <v>113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57</v>
      </c>
      <c r="C64" s="40"/>
      <c r="D64" s="40"/>
      <c r="E64" s="41" t="s">
        <v>100</v>
      </c>
      <c r="F64" s="32" t="s">
        <v>15</v>
      </c>
      <c r="G64" s="42">
        <v>0.14285714285714285</v>
      </c>
      <c r="H64" s="42"/>
      <c r="I64" s="27"/>
    </row>
    <row r="65" spans="2:9" ht="11.25">
      <c r="B65" s="40" t="s">
        <v>85</v>
      </c>
      <c r="C65" s="40"/>
      <c r="D65" s="40"/>
      <c r="E65" s="41" t="s">
        <v>101</v>
      </c>
      <c r="F65" s="32" t="s">
        <v>15</v>
      </c>
      <c r="G65" s="42">
        <v>0.14285714285714285</v>
      </c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COUNTA(F58:F66)</f>
        <v>7</v>
      </c>
      <c r="G67" s="37">
        <f>SUM(G58:G66)</f>
        <v>0.9999999999999998</v>
      </c>
      <c r="H67" s="38">
        <f>SUM(H58:H66)</f>
        <v>0</v>
      </c>
      <c r="I67" s="36">
        <f>COUNTA(I58:I66)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112</v>
      </c>
      <c r="C69" s="40"/>
      <c r="D69" s="40"/>
      <c r="E69" s="41" t="s">
        <v>86</v>
      </c>
      <c r="F69" s="32" t="s">
        <v>15</v>
      </c>
      <c r="G69" s="42">
        <v>0.2</v>
      </c>
      <c r="H69" s="42"/>
      <c r="I69" s="27"/>
    </row>
    <row r="70" spans="2:9" ht="11.25">
      <c r="B70" s="40" t="s">
        <v>42</v>
      </c>
      <c r="C70" s="40"/>
      <c r="D70" s="40"/>
      <c r="E70" s="41" t="s">
        <v>105</v>
      </c>
      <c r="F70" s="32"/>
      <c r="G70" s="42"/>
      <c r="H70" s="42"/>
      <c r="I70" s="27"/>
    </row>
    <row r="71" spans="2:9" ht="11.25">
      <c r="B71" s="40" t="s">
        <v>45</v>
      </c>
      <c r="C71" s="40"/>
      <c r="D71" s="40"/>
      <c r="E71" s="41" t="s">
        <v>110</v>
      </c>
      <c r="F71" s="32" t="s">
        <v>15</v>
      </c>
      <c r="G71" s="42">
        <v>0.2</v>
      </c>
      <c r="H71" s="42"/>
      <c r="I71" s="27"/>
    </row>
    <row r="72" spans="2:9" ht="11.25">
      <c r="B72" s="40" t="s">
        <v>46</v>
      </c>
      <c r="C72" s="40"/>
      <c r="D72" s="40"/>
      <c r="E72" s="41" t="s">
        <v>115</v>
      </c>
      <c r="F72" s="32" t="s">
        <v>15</v>
      </c>
      <c r="G72" s="42">
        <v>0.2</v>
      </c>
      <c r="H72" s="42"/>
      <c r="I72" s="27"/>
    </row>
    <row r="73" spans="2:9" ht="11.25">
      <c r="B73" s="40" t="s">
        <v>87</v>
      </c>
      <c r="C73" s="40"/>
      <c r="D73" s="40"/>
      <c r="E73" s="41" t="s">
        <v>88</v>
      </c>
      <c r="F73" s="32" t="s">
        <v>15</v>
      </c>
      <c r="G73" s="42"/>
      <c r="H73" s="42"/>
      <c r="I73" s="27" t="s">
        <v>22</v>
      </c>
    </row>
    <row r="74" spans="2:9" ht="11.25">
      <c r="B74" s="40" t="s">
        <v>125</v>
      </c>
      <c r="C74" s="40"/>
      <c r="D74" s="40"/>
      <c r="E74" s="41" t="s">
        <v>126</v>
      </c>
      <c r="F74" s="32" t="s">
        <v>15</v>
      </c>
      <c r="G74" s="42">
        <v>0.2</v>
      </c>
      <c r="H74" s="42"/>
      <c r="I74" s="27"/>
    </row>
    <row r="75" spans="2:9" ht="11.25">
      <c r="B75" s="40" t="s">
        <v>107</v>
      </c>
      <c r="C75" s="40"/>
      <c r="D75" s="40"/>
      <c r="E75" s="41" t="s">
        <v>91</v>
      </c>
      <c r="F75" s="32" t="s">
        <v>15</v>
      </c>
      <c r="G75" s="42">
        <v>0.2</v>
      </c>
      <c r="H75" s="42"/>
      <c r="I75" s="27"/>
    </row>
    <row r="76" spans="2:9" ht="11.25">
      <c r="B76" s="40" t="s">
        <v>117</v>
      </c>
      <c r="C76" s="40"/>
      <c r="D76" s="40"/>
      <c r="E76" s="41" t="s">
        <v>118</v>
      </c>
      <c r="F76" s="32"/>
      <c r="G76" s="42"/>
      <c r="H76" s="42"/>
      <c r="I76" s="27"/>
    </row>
    <row r="77" spans="2:9" ht="11.25">
      <c r="B77" s="40" t="s">
        <v>89</v>
      </c>
      <c r="C77" s="40"/>
      <c r="D77" s="40"/>
      <c r="E77" s="41" t="s">
        <v>90</v>
      </c>
      <c r="F77" s="32"/>
      <c r="G77" s="42"/>
      <c r="H77" s="42"/>
      <c r="I77" s="27"/>
    </row>
    <row r="78" spans="2:9" ht="11.25">
      <c r="B78" s="40" t="s">
        <v>95</v>
      </c>
      <c r="C78" s="40"/>
      <c r="D78" s="40"/>
      <c r="E78" s="41" t="s">
        <v>96</v>
      </c>
      <c r="F78" s="32"/>
      <c r="G78" s="42"/>
      <c r="H78" s="42"/>
      <c r="I78" s="27"/>
    </row>
    <row r="79" spans="2:9" ht="7.5" customHeight="1">
      <c r="B79" s="18"/>
      <c r="C79" s="18"/>
      <c r="D79" s="18"/>
      <c r="E79" s="22"/>
      <c r="F79" s="27"/>
      <c r="G79" s="28"/>
      <c r="H79" s="28"/>
      <c r="I79" s="27"/>
    </row>
    <row r="80" spans="2:9" ht="11.25">
      <c r="B80" s="18"/>
      <c r="C80" s="18"/>
      <c r="D80" s="18"/>
      <c r="E80" s="1" t="s">
        <v>21</v>
      </c>
      <c r="F80" s="36">
        <f>COUNTA(F68:F79)</f>
        <v>6</v>
      </c>
      <c r="G80" s="37">
        <f>SUM(G68:G79)</f>
        <v>1</v>
      </c>
      <c r="H80" s="38">
        <f>SUM(H68:H79)</f>
        <v>0</v>
      </c>
      <c r="I80" s="36">
        <f>COUNTA(I68:I79)</f>
        <v>1</v>
      </c>
    </row>
    <row r="81" spans="2:9" ht="11.25">
      <c r="B81" s="10" t="s">
        <v>8</v>
      </c>
      <c r="C81" s="18"/>
      <c r="D81" s="18"/>
      <c r="E81" s="47"/>
      <c r="F81" s="12"/>
      <c r="G81" s="48"/>
      <c r="H81" s="49"/>
      <c r="I81" s="15"/>
    </row>
    <row r="82" spans="2:9" ht="11.25">
      <c r="B82" s="22"/>
      <c r="C82" s="18"/>
      <c r="D82" s="18"/>
      <c r="E82" s="22"/>
      <c r="F82" s="12"/>
      <c r="G82" s="50"/>
      <c r="H82" s="50"/>
      <c r="I82" s="51" t="s">
        <v>7</v>
      </c>
    </row>
    <row r="83" spans="2:9" ht="12" thickBot="1">
      <c r="B83" s="22"/>
      <c r="C83" s="10"/>
      <c r="D83" s="10"/>
      <c r="E83" s="1" t="s">
        <v>21</v>
      </c>
      <c r="F83" s="36">
        <f>F16+F25+F34+F48+F57+F66+F80</f>
        <v>15</v>
      </c>
      <c r="G83" s="52">
        <f>G16+G25+G34+G48+G57+G67+G80</f>
        <v>6</v>
      </c>
      <c r="H83" s="52">
        <f>H16+H25+H34+H48+H57+H67+H80</f>
        <v>0</v>
      </c>
      <c r="I83" s="36">
        <f>I16+I25+I34+I48+I57+I67+I80</f>
        <v>1</v>
      </c>
    </row>
    <row r="84" spans="2:9" ht="12.75" thickBot="1" thickTop="1">
      <c r="B84" s="53"/>
      <c r="C84" s="22"/>
      <c r="D84" s="22"/>
      <c r="E84" s="22"/>
      <c r="F84" s="1" t="s">
        <v>5</v>
      </c>
      <c r="G84" s="54">
        <f>IF((G83+H83)=0,"",G83/(G83+H83))</f>
        <v>1</v>
      </c>
      <c r="H84" s="54">
        <f>IF((G83+H83)=0,"",H83/(G83+H83))</f>
        <v>0</v>
      </c>
      <c r="I84" s="26"/>
    </row>
    <row r="85" spans="2:9" ht="12" thickTop="1">
      <c r="B85" s="53"/>
      <c r="C85" s="22"/>
      <c r="D85" s="22"/>
      <c r="E85" s="22"/>
      <c r="F85" s="12"/>
      <c r="G85" s="12"/>
      <c r="H85" s="12"/>
      <c r="I85" s="15"/>
    </row>
    <row r="87" ht="12" hidden="1" thickBot="1">
      <c r="B87" s="56" t="s">
        <v>26</v>
      </c>
    </row>
    <row r="88" ht="12" hidden="1" thickTop="1">
      <c r="B88" s="57" t="s">
        <v>19</v>
      </c>
    </row>
    <row r="89" ht="11.25" hidden="1">
      <c r="B89" s="57" t="s">
        <v>18</v>
      </c>
    </row>
    <row r="90" ht="11.25" hidden="1">
      <c r="B90" s="58" t="s">
        <v>20</v>
      </c>
    </row>
    <row r="91" ht="11.25" hidden="1"/>
    <row r="92" ht="12" hidden="1" thickBot="1">
      <c r="B92" s="56" t="s">
        <v>27</v>
      </c>
    </row>
    <row r="93" ht="12" hidden="1" thickTop="1">
      <c r="B93" s="57" t="s">
        <v>24</v>
      </c>
    </row>
    <row r="94" ht="11.25" hidden="1">
      <c r="B94" s="57" t="s">
        <v>25</v>
      </c>
    </row>
    <row r="95" ht="11.25" hidden="1">
      <c r="B95" s="57" t="s">
        <v>32</v>
      </c>
    </row>
    <row r="96" ht="11.25" hidden="1">
      <c r="B96" s="58" t="s">
        <v>48</v>
      </c>
    </row>
    <row r="97" ht="11.25" hidden="1"/>
    <row r="98" ht="12" hidden="1" thickBot="1">
      <c r="B98" s="56" t="s">
        <v>28</v>
      </c>
    </row>
    <row r="99" ht="12" hidden="1" thickTop="1">
      <c r="B99" s="57" t="s">
        <v>22</v>
      </c>
    </row>
    <row r="100" ht="11.25" hidden="1">
      <c r="B100" s="58"/>
    </row>
    <row r="101" ht="11.25" hidden="1"/>
    <row r="102" ht="12" hidden="1" thickBot="1">
      <c r="B102" s="56" t="s">
        <v>29</v>
      </c>
    </row>
    <row r="103" ht="12" hidden="1" thickTop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30</v>
      </c>
    </row>
    <row r="107" ht="12" hidden="1" thickTop="1">
      <c r="B107" s="57" t="s">
        <v>15</v>
      </c>
    </row>
    <row r="108" ht="11.25" hidden="1">
      <c r="B108" s="58"/>
    </row>
    <row r="109" ht="11.25" hidden="1"/>
    <row r="110" ht="12" hidden="1" thickBot="1">
      <c r="B110" s="56" t="s">
        <v>31</v>
      </c>
    </row>
    <row r="111" ht="12" hidden="1" thickTop="1">
      <c r="B111" s="57">
        <v>1</v>
      </c>
    </row>
    <row r="112" ht="11.25" hidden="1">
      <c r="B112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9:I79 F68:I68 F66:I66 F33:I33 F35:I35 F47:I47 I49 F56:I56 F58:I58 F10:I10 F15:I15 I17 F24:I24 F26:I26">
      <formula1>#REF!</formula1>
    </dataValidation>
    <dataValidation type="list" showInputMessage="1" showErrorMessage="1" sqref="F69:F78 F50:F55 F36:F46 F27:F32 F18:F23 F11:F14 F59:F65">
      <formula1>$B$103:$B$104</formula1>
    </dataValidation>
    <dataValidation type="list" showInputMessage="1" showErrorMessage="1" sqref="I69:I78 I50:I55 I36:I46 I27:I32 I18:I23 I11:I14 I59:I65">
      <formula1>$B$99:$B$100</formula1>
    </dataValidation>
    <dataValidation type="list" showInputMessage="1" showErrorMessage="1" sqref="D49">
      <formula1>$B$107:$B$108</formula1>
    </dataValidation>
    <dataValidation type="list" showInputMessage="1" showErrorMessage="1" sqref="D50:D55">
      <formula1>$B$88:$B$90</formula1>
    </dataValidation>
    <dataValidation type="list" showInputMessage="1" showErrorMessage="1" sqref="F49">
      <formula1>$B$111:$B$112</formula1>
    </dataValidation>
    <dataValidation type="list" showInputMessage="1" showErrorMessage="1" sqref="F4">
      <formula1>$B$93:$B$96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6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Staff</cp:lastModifiedBy>
  <cp:lastPrinted>2006-09-21T14:58:30Z</cp:lastPrinted>
  <dcterms:created xsi:type="dcterms:W3CDTF">2000-03-13T15:50:20Z</dcterms:created>
  <dcterms:modified xsi:type="dcterms:W3CDTF">2008-09-09T19:45:01Z</dcterms:modified>
  <cp:category/>
  <cp:version/>
  <cp:contentType/>
  <cp:contentStatus/>
</cp:coreProperties>
</file>