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996" yWindow="555" windowWidth="15480" windowHeight="11640" tabRatio="770" activeTab="1"/>
  </bookViews>
  <sheets>
    <sheet name="How To Use" sheetId="1" r:id="rId1"/>
    <sheet name="Annual Summary" sheetId="2" r:id="rId2"/>
    <sheet name="Monthly Summary" sheetId="3" r:id="rId3"/>
    <sheet name="2008 Detailed Incident Data" sheetId="4" r:id="rId4"/>
    <sheet name="2008 Retail Availability" sheetId="5" r:id="rId5"/>
    <sheet name="2008 TML Availability" sheetId="6" r:id="rId6"/>
    <sheet name="2008 MarkeTrak Availability" sheetId="7" r:id="rId7"/>
    <sheet name="2007 Detailed Incident Data" sheetId="8" r:id="rId8"/>
    <sheet name="2007 Retail  Availability" sheetId="9" r:id="rId9"/>
    <sheet name="2007 MarkeTrak Availability" sheetId="10" state="hidden" r:id="rId10"/>
    <sheet name="2007 TML  Availability" sheetId="11" r:id="rId11"/>
    <sheet name="2007 MarkeTrak  Availability" sheetId="12" r:id="rId12"/>
    <sheet name="2006 Detailed Incident Data " sheetId="13" r:id="rId13"/>
    <sheet name="2006 Retail Availability" sheetId="14" r:id="rId14"/>
    <sheet name="SLA Exception Requests" sheetId="15" r:id="rId15"/>
  </sheets>
  <definedNames>
    <definedName name="_xlnm._FilterDatabase" localSheetId="12" hidden="1">'2006 Detailed Incident Data '!$A$3:$U$40</definedName>
    <definedName name="_xlnm._FilterDatabase" localSheetId="7" hidden="1">'2007 Detailed Incident Data'!$A$3:$U$106</definedName>
    <definedName name="_xlnm._FilterDatabase" localSheetId="3" hidden="1">'2008 Detailed Incident Data'!$A$3:$U$58</definedName>
    <definedName name="OLE_LINK1" localSheetId="0">'How To Use'!$B$62</definedName>
    <definedName name="OLE_LINK3" localSheetId="7">'2007 Detailed Incident Data'!#REF!</definedName>
    <definedName name="OLE_LINK3" localSheetId="3">'2008 Detailed Incident Data'!#REF!</definedName>
  </definedNames>
  <calcPr fullCalcOnLoad="1"/>
</workbook>
</file>

<file path=xl/sharedStrings.xml><?xml version="1.0" encoding="utf-8"?>
<sst xmlns="http://schemas.openxmlformats.org/spreadsheetml/2006/main" count="3409" uniqueCount="951">
  <si>
    <t>Market Participants utilizing the API are receiving a timeout response</t>
  </si>
  <si>
    <t>Processing time for submissions exceeded due to bad data handling</t>
  </si>
  <si>
    <t>Additional exception handling added to the API functionality</t>
  </si>
  <si>
    <t>12/15/06,
12/16/06,
12/21/06,
12/22/06,
12/23/06,
12/27/06</t>
  </si>
  <si>
    <t>ERCOT solution in the process of being implemented as discussed in the Jan '07 RMS Retail Transaction Processing presentation</t>
  </si>
  <si>
    <t>867s not forwarded, delay in Siebel Service Order completion, delay in reprocessing</t>
  </si>
  <si>
    <t>ERCOT has identified a communication protocol issue between Paperfree servers</t>
  </si>
  <si>
    <t>In implementation - Completion date to be determined - Yellow status/monitoring in progress</t>
  </si>
  <si>
    <t>Entering a phone number while creating customer enrollments/move ins/drops is causing transaction failures</t>
  </si>
  <si>
    <t>TML only 814_03 outbound transaction failure</t>
  </si>
  <si>
    <t>The phone number entry is causing the TE segment of the 814_03 to be created but blank causing mapping status rejects</t>
  </si>
  <si>
    <t>Market Participants have been asked to leave the phone entry field blank until a Priority 1 SIR can be implemented</t>
  </si>
  <si>
    <t>12/18/06,
12/28/06,
12/29/06,
1/2/07,
1/19/07</t>
  </si>
  <si>
    <t>8:45AM</t>
  </si>
  <si>
    <t>12/21
5:45PM</t>
  </si>
  <si>
    <t>12/22
8:45AM</t>
  </si>
  <si>
    <t>Following an emergency migration to correct the Customer Care process, not all components were reinstated</t>
  </si>
  <si>
    <t>An inbound processing component was not turned on</t>
  </si>
  <si>
    <t>Pulse monitoring has been implemented to alert Operations if transactions are not processing</t>
  </si>
  <si>
    <t>1/2
3:20PM</t>
  </si>
  <si>
    <t>1/3
9:50AM</t>
  </si>
  <si>
    <t>1/2/07,
1/3/07,
1/4/07</t>
  </si>
  <si>
    <t>TIBCO Database</t>
  </si>
  <si>
    <t>TIBCO database indexing issue</t>
  </si>
  <si>
    <t>Indexing failed on the TIBCO database</t>
  </si>
  <si>
    <t>Index rebuilds were required to resolve the issue</t>
  </si>
  <si>
    <t>Siebel Batch transactions were delayed on 1/2/07 due to this issue</t>
  </si>
  <si>
    <t>5:21PM</t>
  </si>
  <si>
    <t>7:31PM</t>
  </si>
  <si>
    <t>Memory failure in the clustered environment</t>
  </si>
  <si>
    <t>Memory issue caused a portion of the clustered environment to be replaced. The clustered hardware had specific identification required by the cluster software which cause the clustered solution to fail.</t>
  </si>
  <si>
    <t>The new hardware was correctly setup and transaction processing was able to resume</t>
  </si>
  <si>
    <t>Veritas clustering software is a new solution being used to implement SCR745. This issue was a result of learning how to work with this software.</t>
  </si>
  <si>
    <t>TIBCO/Siebel</t>
  </si>
  <si>
    <t>High exception counts</t>
  </si>
  <si>
    <t>Delayed processing of a subset of transactions</t>
  </si>
  <si>
    <t>The way in which the TIBCO Siebel Adapter and Siebel Services were restarted caused processing issues</t>
  </si>
  <si>
    <t>Once the services were restarted transaction processing returned to normal</t>
  </si>
  <si>
    <t>RBP stabilization</t>
  </si>
  <si>
    <t>3:00AM</t>
  </si>
  <si>
    <t>7:30AM</t>
  </si>
  <si>
    <t>Problem pulling data from NAESB</t>
  </si>
  <si>
    <t xml:space="preserve">Intermittent TML and API connectivity issues </t>
  </si>
  <si>
    <t>Emergency Lodestar database partitioning maintenance</t>
  </si>
  <si>
    <t>Partitioning completed</t>
  </si>
  <si>
    <t>5:00PM</t>
  </si>
  <si>
    <t>8:15PM</t>
  </si>
  <si>
    <t>Attempted to replace the Paperfree architecture as identified by the on-going Paperfree issues analysis</t>
  </si>
  <si>
    <t>Server would not come online</t>
  </si>
  <si>
    <t>Server backed out and implementation rescheduled</t>
  </si>
  <si>
    <t>2:00PM</t>
  </si>
  <si>
    <t>2:17PM</t>
  </si>
  <si>
    <t>Failed memory module</t>
  </si>
  <si>
    <t>Memory failure</t>
  </si>
  <si>
    <t>When the data conversion was done to support the implementation of RBP, a change was made that is causing transactions that were submitted and rejected prior to RBP to not display on TML</t>
  </si>
  <si>
    <t>A SIR has been written</t>
  </si>
  <si>
    <t>Some transactions are not displaying on the Texas Market Link (TML) Find Transactions function.</t>
  </si>
  <si>
    <t>All accepted pre-RBP orders and all accepted or rejected post-RBP orders are displaying correctly.  All service order transactions should be visible.</t>
  </si>
  <si>
    <t>1/12/07,
1/14/07</t>
  </si>
  <si>
    <t>11:30AM</t>
  </si>
  <si>
    <t>This outage was used to implement a portion of the Paperfree solution</t>
  </si>
  <si>
    <t>Find ESIID and Find Transaction components of TML unavailable</t>
  </si>
  <si>
    <t>Server crash caused the disruption of service</t>
  </si>
  <si>
    <t>Server was restarted</t>
  </si>
  <si>
    <t>TX Set validations not occurring on a subset of 867 transactions</t>
  </si>
  <si>
    <t>Pre-migration activities to prepare for the RBP release on 12/8/06</t>
  </si>
  <si>
    <t>1/19/07,
1/23/07</t>
  </si>
  <si>
    <t>Outbound 814 transaction processing issue impacting subset of transactions</t>
  </si>
  <si>
    <r>
      <t>All of these transactions have been reprocessed by ERCOT</t>
    </r>
    <r>
      <rPr>
        <b/>
        <sz val="12"/>
        <rFont val="Arial"/>
        <family val="2"/>
      </rPr>
      <t xml:space="preserve"> </t>
    </r>
  </si>
  <si>
    <r>
      <t>Processing issue within Paperfree where certain file types within a directory were not correctly transferred</t>
    </r>
    <r>
      <rPr>
        <b/>
        <sz val="12"/>
        <rFont val="Arial"/>
        <family val="2"/>
      </rPr>
      <t xml:space="preserve"> </t>
    </r>
  </si>
  <si>
    <t>1/17/07 - 1/19/07</t>
  </si>
  <si>
    <t>1/10/07,
1/19/07,
1/21/07</t>
  </si>
  <si>
    <t>1:30PM</t>
  </si>
  <si>
    <t>10:06AM</t>
  </si>
  <si>
    <t>11:59AM</t>
  </si>
  <si>
    <t>3:00PM</t>
  </si>
  <si>
    <t>Rollback from SCR745 Phase 2 implementation</t>
  </si>
  <si>
    <t>Issues with the SCR745 Phase 2 solution</t>
  </si>
  <si>
    <t>In Progress</t>
  </si>
  <si>
    <t>1:51PM</t>
  </si>
  <si>
    <t>5:50PM</t>
  </si>
  <si>
    <t>7:23AM</t>
  </si>
  <si>
    <t>8:35AM</t>
  </si>
  <si>
    <t>10:00AM</t>
  </si>
  <si>
    <t>10:10AM</t>
  </si>
  <si>
    <t>2:51PM</t>
  </si>
  <si>
    <t>3:15PM</t>
  </si>
  <si>
    <t>3:50PM</t>
  </si>
  <si>
    <t>9:05PM</t>
  </si>
  <si>
    <t>M-032708-03</t>
  </si>
  <si>
    <t>M-A032708-01, 02, 03</t>
  </si>
  <si>
    <t>Server maintenance exceeded the planned timeframe</t>
  </si>
  <si>
    <t>Application not accessible</t>
  </si>
  <si>
    <t>The application's LDAP failed</t>
  </si>
  <si>
    <t>Restart of LDAP and application</t>
  </si>
  <si>
    <t>Completion scheduled for 6/14/08 - Yellow status/monitoring in progress</t>
  </si>
  <si>
    <t>A service ticket has been opened with the vendor</t>
  </si>
  <si>
    <t>M-A040908-01</t>
  </si>
  <si>
    <t>EAI system memory issue</t>
  </si>
  <si>
    <t>The TIBCO EMS memory pool would not release thus filling up and crashing the application</t>
  </si>
  <si>
    <t>EMS memory was cleared</t>
  </si>
  <si>
    <t>A ticket has been opened with the vendor. This should also be remedied with the new version once Nodal EIP is implemented</t>
  </si>
  <si>
    <t>M-A041108-01</t>
  </si>
  <si>
    <t>Intermittent connectivity issues through the API server</t>
  </si>
  <si>
    <t>This issue was due to an application failure on one API server</t>
  </si>
  <si>
    <t>The application was restarted</t>
  </si>
  <si>
    <t>TML application not available</t>
  </si>
  <si>
    <t>Unable to determine</t>
  </si>
  <si>
    <t>4/10 2:48PM</t>
  </si>
  <si>
    <t>4/11 9:30AM</t>
  </si>
  <si>
    <t>M-A042208-01</t>
  </si>
  <si>
    <t>6:55AM</t>
  </si>
  <si>
    <t>7:25AM</t>
  </si>
  <si>
    <t>MarkeTrak and TML functionality was intermittently unavailable</t>
  </si>
  <si>
    <t>A server became unresponsive</t>
  </si>
  <si>
    <t>The server and application were restarted</t>
  </si>
  <si>
    <t>M-A043008-01, 02</t>
  </si>
  <si>
    <t>5:06PM</t>
  </si>
  <si>
    <t xml:space="preserve">ERCOT’s TML Find ESIID, Find Transactions, Report Explorer, and eServices components were unavailable </t>
  </si>
  <si>
    <t>The EAI application and Settlements and Billing database servers required restart in order to correct a server issue</t>
  </si>
  <si>
    <t>Application and database were restarted</t>
  </si>
  <si>
    <t>M-A041408-01, 02</t>
  </si>
  <si>
    <t>(to Apr 30)</t>
  </si>
  <si>
    <t>The MarkeTrak application was not accessible</t>
  </si>
  <si>
    <t>Windows server crash</t>
  </si>
  <si>
    <t>Server and application restarted</t>
  </si>
  <si>
    <t>NAESB was unable to send transactions to Paperfree for processing</t>
  </si>
  <si>
    <t>ERCOT has been experiencing periodic failures of some transactions as they process to Siebel in some cases resulting in “OtherPermissionDenied” reject responses</t>
  </si>
  <si>
    <t>Delay in processing until reprocessing is complete (generally same day)</t>
  </si>
  <si>
    <t>1/28/07,
1/29/07</t>
  </si>
  <si>
    <t>Duplicate transactions (60)</t>
  </si>
  <si>
    <r>
      <t xml:space="preserve">Complete - SCR745 Phase 1 would have handled this issue - </t>
    </r>
    <r>
      <rPr>
        <strike/>
        <sz val="10"/>
        <rFont val="Arial"/>
        <family val="2"/>
      </rPr>
      <t>Implementation 11-27-06</t>
    </r>
    <r>
      <rPr>
        <sz val="10"/>
        <rFont val="Arial"/>
        <family val="0"/>
      </rPr>
      <t xml:space="preserve"> Scheduled completion Feb 16, 2007 - Green status</t>
    </r>
  </si>
  <si>
    <t>Duplicate transactions (32)</t>
  </si>
  <si>
    <t>ERCOT effort underway</t>
  </si>
  <si>
    <t>Replaced server memory</t>
  </si>
  <si>
    <t>Database maintenance to resolve performance issues</t>
  </si>
  <si>
    <t>The overlying issue was a performance issue in Siebel causing transactions to take longer to process than normal at certain times of the day. This was resolved with database maintenance during a planned maintenance window.</t>
  </si>
  <si>
    <t>2/5/07,
2/7/07</t>
  </si>
  <si>
    <t>2/7/07,
2/9/07</t>
  </si>
  <si>
    <t>'DUP' reject transactions (790) sent due to multiple processing of the same transactions</t>
  </si>
  <si>
    <t>Reject transactions sent in error</t>
  </si>
  <si>
    <t>Siebel processed the same transactions multiple times</t>
  </si>
  <si>
    <t>Duplicate transactions (29)</t>
  </si>
  <si>
    <t>TML
(Report Explorer)</t>
  </si>
  <si>
    <t>11:05AM</t>
  </si>
  <si>
    <t>11:55AM</t>
  </si>
  <si>
    <t>TML - Report Explorer unavailable during normal business hours</t>
  </si>
  <si>
    <t>Connectivity issue across applications</t>
  </si>
  <si>
    <t>Server and services were restarted</t>
  </si>
  <si>
    <t>Proactive monitoring and automated recovery is being implemented to correct this issue.</t>
  </si>
  <si>
    <t>9:15PM</t>
  </si>
  <si>
    <t>10:40PM</t>
  </si>
  <si>
    <t>Connectivity issue between application and SAN</t>
  </si>
  <si>
    <t>Issue has been escalated to SAN vendor for root cause analysis</t>
  </si>
  <si>
    <t>2/11
5:00PM</t>
  </si>
  <si>
    <t>2/10
12:00PM</t>
  </si>
  <si>
    <t>2/10/07 - 2/11/07</t>
  </si>
  <si>
    <t>1/16/07,
1/30/07,
2/9/07,
2/11/07</t>
  </si>
  <si>
    <t>Siebel database performance issues</t>
  </si>
  <si>
    <t>2/8/07,
2/16/07,
2/18/07</t>
  </si>
  <si>
    <t>2/14/07,
2/25/07</t>
  </si>
  <si>
    <t>6:00PM</t>
  </si>
  <si>
    <t>12/20/06,
12/29/06,
2/16/07</t>
  </si>
  <si>
    <t>1/10/07,
2/15/07</t>
  </si>
  <si>
    <t>12:15PM</t>
  </si>
  <si>
    <t>Table space issue with the database</t>
  </si>
  <si>
    <t>Additional storage was allocated to the database</t>
  </si>
  <si>
    <t>Inbound and outbound transaction processing halted</t>
  </si>
  <si>
    <t>Monitoring / Market Notification</t>
  </si>
  <si>
    <t>9:45AM</t>
  </si>
  <si>
    <t>PaperFree Duplicate Transactions</t>
  </si>
  <si>
    <t>Siebel Duplicate Transactions</t>
  </si>
  <si>
    <t>Transaction Count</t>
  </si>
  <si>
    <t>Human Error</t>
  </si>
  <si>
    <t>TML Connectivity</t>
  </si>
  <si>
    <t>Duration (minutes)</t>
  </si>
  <si>
    <t>MarkeTrak Connectivity</t>
  </si>
  <si>
    <t>Slow System Performance</t>
  </si>
  <si>
    <t>Transaction Processing Errors</t>
  </si>
  <si>
    <t>2006 Retail Transaction Processing Service Availability</t>
  </si>
  <si>
    <t>2007 Retail Transaction Processing Service Availability</t>
  </si>
  <si>
    <t>Service Impact</t>
  </si>
  <si>
    <t>Market Impact</t>
  </si>
  <si>
    <t>Cell will contain market participant and end customer impact - if known</t>
  </si>
  <si>
    <t>Paperfree Duplicate Transactions</t>
  </si>
  <si>
    <t>Other</t>
  </si>
  <si>
    <t>TML Functionality Error</t>
  </si>
  <si>
    <t>Transaction ID Duplication (Transactions were caught prior to being sent to the market - no notification required)</t>
  </si>
  <si>
    <t>N/A (See Service Impact)</t>
  </si>
  <si>
    <t>Monthly Breakdown (July 2006 - Current)</t>
  </si>
  <si>
    <t>Annual Breakdown (July 2006 - Current)</t>
  </si>
  <si>
    <t>Notification ID</t>
  </si>
  <si>
    <t>Current Status</t>
  </si>
  <si>
    <r>
      <t>This issue was caused by backed up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</si>
  <si>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Backlog was cleared</t>
  </si>
  <si>
    <t>9:00AM</t>
  </si>
  <si>
    <t>10:36AM</t>
  </si>
  <si>
    <t>GUI and API not available</t>
  </si>
  <si>
    <t>Application services locked-up.</t>
  </si>
  <si>
    <t>Server and services restarted</t>
  </si>
  <si>
    <t>3/2/07, 3/4/07</t>
  </si>
  <si>
    <t>5:30PM</t>
  </si>
  <si>
    <t>8:30AM</t>
  </si>
  <si>
    <t>We thought this was a one time occurrence</t>
  </si>
  <si>
    <t>ERCOT experienced high exception counts which caused duplicates due to reprocessing</t>
  </si>
  <si>
    <t xml:space="preserve">As a result of the reprocessing effort, some Market Participant’s may receive a second 814_05 or 814_25 with a unique transaction id. </t>
  </si>
  <si>
    <t>The failure occurred while processing to Siebel for Service Order updates.  ERCOT is continuing to research and identify the root cause.</t>
  </si>
  <si>
    <t>867 Pick-up process</t>
  </si>
  <si>
    <t xml:space="preserve">Permissions issue during implementation due to missed impact </t>
  </si>
  <si>
    <t>Permissions were granted</t>
  </si>
  <si>
    <t>M-A032408-01</t>
  </si>
  <si>
    <t>Planned Retail Release Outage</t>
  </si>
  <si>
    <t>Planned Release</t>
  </si>
  <si>
    <t>M-A022108-01, 02, 03, 04</t>
  </si>
  <si>
    <t>Recycle of hardware, server, databases, and applications</t>
  </si>
  <si>
    <t>Slow MarkeTrak performance</t>
  </si>
  <si>
    <t>In investigation - Completion date to be determined - Yellow status/monitoring in progress</t>
  </si>
  <si>
    <t>12/10/06 - 3/6/07</t>
  </si>
  <si>
    <t>814_18 Delete transactions failing Texas Set Validation in Market Participant systems</t>
  </si>
  <si>
    <t>Rejects from MPs</t>
  </si>
  <si>
    <t xml:space="preserve">ERCOT failed to eliminate the TDSP information segment of the 814_18 Delete </t>
  </si>
  <si>
    <t xml:space="preserve">ERCOT implemented a code fix for this issue </t>
  </si>
  <si>
    <r>
      <t>814_20 transactions being forwarded with errors in the REF segment</t>
    </r>
    <r>
      <rPr>
        <b/>
        <sz val="10"/>
        <color indexed="8"/>
        <rFont val="Arial"/>
        <family val="2"/>
      </rPr>
      <t xml:space="preserve"> </t>
    </r>
  </si>
  <si>
    <r>
      <t>ERCOT implemented an internal SIR which resulted in a small number of 814_20 transactions being forwarded with errors in the REF segment causing Market Participant’s to respond with a 997 Reject</t>
    </r>
    <r>
      <rPr>
        <b/>
        <sz val="10"/>
        <color indexed="8"/>
        <rFont val="Arial"/>
        <family val="2"/>
      </rPr>
      <t xml:space="preserve"> </t>
    </r>
  </si>
  <si>
    <t>SIR was backed out</t>
  </si>
  <si>
    <t>7:30PM</t>
  </si>
  <si>
    <t>10:30PM</t>
  </si>
  <si>
    <t>ERCOT experienced service degradation of the Find ESIID, PI API and ContentProxy / Report Explorer applications on Texas Market Link (TML)</t>
  </si>
  <si>
    <t>Security port issue due to server replacement</t>
  </si>
  <si>
    <t>Port was opened and applications began to function</t>
  </si>
  <si>
    <t>Transaction Processing Error</t>
  </si>
  <si>
    <t>11:51AM</t>
  </si>
  <si>
    <t>12:01AM</t>
  </si>
  <si>
    <t>Delay in transaction processing</t>
  </si>
  <si>
    <t>Scheduled job was interrupted while processing transactions</t>
  </si>
  <si>
    <t>R-A041307-01</t>
  </si>
  <si>
    <t>2007 MarkeTrak Service Availability</t>
  </si>
  <si>
    <t>2007 Texas Market Link Service Availability</t>
  </si>
  <si>
    <t>ERCOT IT Incident Market Notice Summary</t>
  </si>
  <si>
    <t>Incident Type</t>
  </si>
  <si>
    <t>Incident Summary</t>
  </si>
  <si>
    <t>Document Definition:</t>
  </si>
  <si>
    <t>This document is a summary of ERCOT IT incidents, or service delivery failures, that have merited a Market Notice</t>
  </si>
  <si>
    <t>Incident Type:</t>
  </si>
  <si>
    <t>Definition:</t>
  </si>
  <si>
    <t>A retail transaction processing incident caused by human error</t>
  </si>
  <si>
    <t>A MarkeTrak incident caused by a failure of the MarkeTrak application</t>
  </si>
  <si>
    <t>An incident resulting in duplicate retail transactions sent by ERCOT to Market Participants caused by a PaperFree application failure</t>
  </si>
  <si>
    <t>An incident resulting in duplicate retail transactions sent by ERCOT to Market Participants caused by a Siebel application failure</t>
  </si>
  <si>
    <t>An incident resulting in the inability of Market Participants being able to connect to TML</t>
  </si>
  <si>
    <t>A failure of TML to function correctly</t>
  </si>
  <si>
    <t>An incident resulting in the inability of Market Participants being able to connect to MarkeTrak</t>
  </si>
  <si>
    <t>An incident resulting in abnormally slow or delayed retail transaction processing without system outages</t>
  </si>
  <si>
    <t>Annual Summary:</t>
  </si>
  <si>
    <t>or specific dates regarding each incident</t>
  </si>
  <si>
    <t>Monthly Summary:</t>
  </si>
  <si>
    <t>This tab summarizes the number of incident types and provides cumulative outage duration data by incident type, but provides no detail into the root cause</t>
  </si>
  <si>
    <t>This tab summarizes the number of incident types by month to inform the reader of what month to examine for detailed information regarding an incident</t>
  </si>
  <si>
    <t>The underlying issue was a performance issue in Siebel causing transactions to take longer to process than normal at certain times of the day. This was resolved with database maintenance during a planned maintenance window.</t>
  </si>
  <si>
    <t>Detailed Incident data:</t>
  </si>
  <si>
    <t>This tab contains the detailed information for each incident summarized on the annual and monthly tabs</t>
  </si>
  <si>
    <t>Any incident resulting in high exception counts or other errors related to retail transaction processing</t>
  </si>
  <si>
    <t>Any Retail Market IT systems incident that is not described by another defined incident type</t>
  </si>
  <si>
    <t>A retail transaction processing incident caused by a failure within the PaperFree application (not infrastructure)</t>
  </si>
  <si>
    <t>A retail transaction processing incident caused by a failure within the Siebel application (not infrastructure)</t>
  </si>
  <si>
    <t>A retail transaction processing incident caused by a failure within the NAESB application (not infrastructure)</t>
  </si>
  <si>
    <t>SCR745 Phase 2 solution not functioning</t>
  </si>
  <si>
    <t>A retail transaction processing incident caused by a failure within the TIBCO application (not infrastructure)</t>
  </si>
  <si>
    <t>A TML outage caused by failure of the TML application (not infrastructure)</t>
  </si>
  <si>
    <t>A TML (report explorer) outage caused by failure of the application (not infrastructure)</t>
  </si>
  <si>
    <t>This document also contains service availability reports for Retail Transaction Processing, MarkeTrak, and TML</t>
  </si>
  <si>
    <t>Spreadsheet Tab:</t>
  </si>
  <si>
    <t>Contents:</t>
  </si>
  <si>
    <t>2006 Retail Transaction Processing Availability</t>
  </si>
  <si>
    <t>2007 Retail Transaction Processing Availability</t>
  </si>
  <si>
    <t>2007 MarkeTrak Availability</t>
  </si>
  <si>
    <t>2007 TML Availability</t>
  </si>
  <si>
    <t>Retail transaction processing service availability for calendar year 2006</t>
  </si>
  <si>
    <t>Retail transaction processing service availability for calendar year 2007</t>
  </si>
  <si>
    <t>Incident Type Definitions:</t>
  </si>
  <si>
    <t>General Definitions:</t>
  </si>
  <si>
    <t>Outage:</t>
  </si>
  <si>
    <t>An unplanned change in ERCOT IT systems that prevents users from being able to access the systems</t>
  </si>
  <si>
    <t>Transaction Count:</t>
  </si>
  <si>
    <t>Duration:</t>
  </si>
  <si>
    <t>Refers to the length of time, in minutes, of an incident involving the outage of one of systems covered in the Retail IT Market Services SLA</t>
  </si>
  <si>
    <t>July 26, 2006 - December 31, 2006 Incidents</t>
  </si>
  <si>
    <t>Availability</t>
  </si>
  <si>
    <t>The ability of a component or IT service to perform its required function over a stated period of time</t>
  </si>
  <si>
    <t>A planned change in ERCOT IT systems that prevents users from being able to access the systems</t>
  </si>
  <si>
    <t>Incident</t>
  </si>
  <si>
    <t xml:space="preserve">Any event that causes the agreed levels of service of ERCOT IT systems to be impacted </t>
  </si>
  <si>
    <t xml:space="preserve">The Texas electric market has implemented NAESB EDM v1.6 as the required data transport mechanism.  </t>
  </si>
  <si>
    <t>EDI</t>
  </si>
  <si>
    <t>Electronic Data Interchange – the transfer of data electronically</t>
  </si>
  <si>
    <t>PaperFree</t>
  </si>
  <si>
    <t>The data validation and transformation engine utilized in ERCOT’s retail transaction processing system</t>
  </si>
  <si>
    <t>Integration</t>
  </si>
  <si>
    <t>The creation of links between previously separate computer systems, applications, services or processes</t>
  </si>
  <si>
    <t>Retail Transactions:</t>
  </si>
  <si>
    <t>814 – Enrollment transaction used for registration in the retail market</t>
  </si>
  <si>
    <t>824 – Application advice transaction used for responding to errors on 867 usage transactions</t>
  </si>
  <si>
    <t>867 – Usage transaction used for reporting consumption or generation of electricity</t>
  </si>
  <si>
    <t>997 – Acknowledgement transaction</t>
  </si>
  <si>
    <t>Gross minutes</t>
  </si>
  <si>
    <t>Total minutes in a month</t>
  </si>
  <si>
    <t>Net minutes</t>
  </si>
  <si>
    <t>Gross minutes minus planned outage minutes</t>
  </si>
  <si>
    <t>Planned outage minutes</t>
  </si>
  <si>
    <t xml:space="preserve">Minutes used by ERCOT during the maintenance and release windows </t>
  </si>
  <si>
    <t>Unplanned outage minutes</t>
  </si>
  <si>
    <t>Minutes retail transaction processing services were not available that are outside of the planned use of the maintenance and release windows</t>
  </si>
  <si>
    <t xml:space="preserve">Exception outage minutes </t>
  </si>
  <si>
    <t>Minutes outside of the maintenance and release outage windows that have been granted exception from the availability metric (TX Set, etc.)</t>
  </si>
  <si>
    <t>Service availability percent</t>
  </si>
  <si>
    <t>The percent of time that retail transaction processing services were available, not including planned outage minutes</t>
  </si>
  <si>
    <t>5/10/08 - 5/11/08</t>
  </si>
  <si>
    <t>M-A041008-01, 02, 03, 04</t>
  </si>
  <si>
    <t>12:00PM 5/10</t>
  </si>
  <si>
    <t>4:30AM 5/11</t>
  </si>
  <si>
    <t>R-A051208-01, 02, 03</t>
  </si>
  <si>
    <t>7:26AM</t>
  </si>
  <si>
    <t>The MarkeTrak API was not accessible</t>
  </si>
  <si>
    <t>Communication issue between API and web server</t>
  </si>
  <si>
    <t>Configuration changes to increase server performance</t>
  </si>
  <si>
    <t>This issue also resulted in a subset of 814_20 Forwards were not sent to CRs</t>
  </si>
  <si>
    <t>M-A051808-01, 02, 03</t>
  </si>
  <si>
    <t>1:49PM</t>
  </si>
  <si>
    <t>R-A052808-01, 02, 03</t>
  </si>
  <si>
    <t>5:26PM</t>
  </si>
  <si>
    <t>Retail transaction processing outage</t>
  </si>
  <si>
    <t>Connectivity issue with the Electronic Data Interchange server</t>
  </si>
  <si>
    <t>Re-established connectivity with the server</t>
  </si>
  <si>
    <t>The customer registration software used in ERCOT's retail transaction processing system</t>
  </si>
  <si>
    <t>Reflective of the number of duplicate transactions associated with an incident noticed by an initial ERCOT market notice</t>
  </si>
  <si>
    <t xml:space="preserve">TML Connectivity </t>
  </si>
  <si>
    <t xml:space="preserve">MarkeTrak Connectivity </t>
  </si>
  <si>
    <t>TML (Report Explorer) Application</t>
  </si>
  <si>
    <t>2/2/07,
2/5/07</t>
  </si>
  <si>
    <t>6:00AM</t>
  </si>
  <si>
    <t>Inbound transaction processing was interrupted following Siebel Batch.</t>
  </si>
  <si>
    <t>Siebel workflow locked due to incomplete data entering Siebel.</t>
  </si>
  <si>
    <t xml:space="preserve">Intermittent TML and MarkeTrak connectivity issues </t>
  </si>
  <si>
    <t>Domain controller and DNS issues due to planned maintenance</t>
  </si>
  <si>
    <t>Server replaced</t>
  </si>
  <si>
    <t>In use starting 4/1/07</t>
  </si>
  <si>
    <t>8:42AM
11:01AM</t>
  </si>
  <si>
    <t>9:32AM
11:29AM</t>
  </si>
  <si>
    <t>A SIR (11321) was created for this issue and implemented in April</t>
  </si>
  <si>
    <t>In implementation - Completion date to be determined - Yellow status/monitoring in progress
UPDATE: Complete - Green status</t>
  </si>
  <si>
    <t>Application Impacted</t>
  </si>
  <si>
    <t>SLA Impacted</t>
  </si>
  <si>
    <t>Resulting effect</t>
  </si>
  <si>
    <t>Siebel Application</t>
  </si>
  <si>
    <t>NAESB Application</t>
  </si>
  <si>
    <t>TIBCO Application</t>
  </si>
  <si>
    <t>TML Application</t>
  </si>
  <si>
    <t>Root Cause Details</t>
  </si>
  <si>
    <t xml:space="preserve">PaperFree Application </t>
  </si>
  <si>
    <t xml:space="preserve">Siebel Application </t>
  </si>
  <si>
    <t xml:space="preserve">NAESB Application </t>
  </si>
  <si>
    <t xml:space="preserve">TIBCO Application </t>
  </si>
  <si>
    <t xml:space="preserve">TML Application </t>
  </si>
  <si>
    <t xml:space="preserve">Database </t>
  </si>
  <si>
    <t xml:space="preserve">Infrastructure </t>
  </si>
  <si>
    <t xml:space="preserve">MarkeTrak Application </t>
  </si>
  <si>
    <t>Service Impact Detail</t>
  </si>
  <si>
    <t>2006 (July - December)</t>
  </si>
  <si>
    <t>Degradation:</t>
  </si>
  <si>
    <t>5:25PM</t>
  </si>
  <si>
    <t>Retail transaction processing degradation</t>
  </si>
  <si>
    <t>Slow System Processing</t>
  </si>
  <si>
    <t xml:space="preserve">TML (Report Explorer) Application </t>
  </si>
  <si>
    <t>3/21/07, 3/30/07</t>
  </si>
  <si>
    <t>4:50PM</t>
  </si>
  <si>
    <t>PaperFree Application</t>
  </si>
  <si>
    <t>MarkeTrak Application</t>
  </si>
  <si>
    <t>Outage - Root Cause</t>
  </si>
  <si>
    <t>Degradation - Root Cause</t>
  </si>
  <si>
    <t>Degradation - Effect</t>
  </si>
  <si>
    <t>An event that causes the normal levels of ERCOT IT systems to be impacted while still allowing for minimal processing of or access to these systems</t>
  </si>
  <si>
    <t xml:space="preserve">Database  </t>
  </si>
  <si>
    <t xml:space="preserve">Infrastructure  </t>
  </si>
  <si>
    <t>Outage</t>
  </si>
  <si>
    <t>Infrastructure</t>
  </si>
  <si>
    <t>Paperfree Application</t>
  </si>
  <si>
    <t>Database</t>
  </si>
  <si>
    <r>
      <t>This issue was caused by a high volume of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</si>
  <si>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ERCOT experienced high exception counts</t>
  </si>
  <si>
    <t>Transactions required reprocessing efforts.  Transaction protocols should not have been impacted.</t>
  </si>
  <si>
    <t>This issue was caused by a TIBCO component issue.</t>
  </si>
  <si>
    <t>Stabilization from RBP implementation. This is a known issue.</t>
  </si>
  <si>
    <t>R-A050307-01, 02, 03</t>
  </si>
  <si>
    <t>M-A042607-01, 02, 03</t>
  </si>
  <si>
    <t>1:20PM</t>
  </si>
  <si>
    <t>5/12/07 - 5/13/07</t>
  </si>
  <si>
    <t>5/12
12:00PM</t>
  </si>
  <si>
    <t>5/13
10:55AM</t>
  </si>
  <si>
    <t>M-A050207-01, 02, 03</t>
  </si>
  <si>
    <t>(to May 31)</t>
  </si>
  <si>
    <t>MarkeTrak availability for June 2007 through December 2007</t>
  </si>
  <si>
    <t>TML availability for  June 2007 through December 2007</t>
  </si>
  <si>
    <t>TML (report explorer) Application</t>
  </si>
  <si>
    <t>Market Input:</t>
  </si>
  <si>
    <t>3/2/08 - 3/3/08</t>
  </si>
  <si>
    <t>6:05AM</t>
  </si>
  <si>
    <t>Hardware did not respond normally to system reboots</t>
  </si>
  <si>
    <t>Hardware had to be rebuilt and re-imaged</t>
  </si>
  <si>
    <t>MarkeTrak unavailable</t>
  </si>
  <si>
    <t>Application was performing in a degraded stated</t>
  </si>
  <si>
    <t>Application was rebooted in an effort to correct the problem</t>
  </si>
  <si>
    <t>M-A022108-05, 06</t>
  </si>
  <si>
    <t>R-A030308-01, 02</t>
  </si>
  <si>
    <t>3/8/08 - 3/9/08</t>
  </si>
  <si>
    <t>M-A020708-01, 02, 03, 04</t>
  </si>
  <si>
    <t>3/8 12:00PM</t>
  </si>
  <si>
    <t>3/9 2:30PM</t>
  </si>
  <si>
    <t>MPIM implementation 4/1/08</t>
  </si>
  <si>
    <t>R-A031008-01</t>
  </si>
  <si>
    <t>3:03PM</t>
  </si>
  <si>
    <t>3:33PM</t>
  </si>
  <si>
    <t>4:44PM</t>
  </si>
  <si>
    <t>9:08AM</t>
  </si>
  <si>
    <t>SAN Hardware failure</t>
  </si>
  <si>
    <t>Old hardware scheduled to be replaced by the end of May 2008</t>
  </si>
  <si>
    <t>R-B031208-01, 02</t>
  </si>
  <si>
    <t>1. Old hardware scheduled to be replaced by the end of May 2008
2. While the on-call support person was attempting to restart the application, the process was not executed correctly causing the transactional issues that followed</t>
  </si>
  <si>
    <t>M-A031208-01, 02, 03, 04, 05</t>
  </si>
  <si>
    <t>R-A031908-01, 02</t>
  </si>
  <si>
    <t>9:35AM</t>
  </si>
  <si>
    <t>12:02PM</t>
  </si>
  <si>
    <t>R-B031908-01, 02</t>
  </si>
  <si>
    <t>1:15PM</t>
  </si>
  <si>
    <t>MarkeTrak / TML</t>
  </si>
  <si>
    <t>M-A032008-01, 02</t>
  </si>
  <si>
    <t>9:15AM</t>
  </si>
  <si>
    <t>8:20AM</t>
  </si>
  <si>
    <t>10:02AM</t>
  </si>
  <si>
    <t>M-C032008-01, 02</t>
  </si>
  <si>
    <t>3:55PM</t>
  </si>
  <si>
    <t>5:40PM</t>
  </si>
  <si>
    <t>Rollback of code/application to previous state</t>
  </si>
  <si>
    <t>To Be Discussed</t>
  </si>
  <si>
    <t>M-B032108-01, 02, 03</t>
  </si>
  <si>
    <t>Restart of services and reestablishing share drives</t>
  </si>
  <si>
    <t>6:51PM</t>
  </si>
  <si>
    <t>7:25PM</t>
  </si>
  <si>
    <t>LDAP failure</t>
  </si>
  <si>
    <t>Manual</t>
  </si>
  <si>
    <t>Network switch was cycled as an emergency causing the LDAP to loose connectivity.</t>
  </si>
  <si>
    <t>LDAP was recycled</t>
  </si>
  <si>
    <t>Monitoring failed initially.  This has been corrected.</t>
  </si>
  <si>
    <t>M-B032008-01, 02, 03</t>
  </si>
  <si>
    <t>R-A032708-01</t>
  </si>
  <si>
    <t>ERCOTRetailIncidentLog@ercot.com</t>
  </si>
  <si>
    <t>M-A052407-01, 02, 03</t>
  </si>
  <si>
    <t>6/22/07 - 6/24/07</t>
  </si>
  <si>
    <t>Planned Maintenance Retail Release - TX Set 3.0</t>
  </si>
  <si>
    <t>Duplicate transactions (3,845)</t>
  </si>
  <si>
    <t>One of the Paperfree processes hung causing duplicate transactions to be sent to the market</t>
  </si>
  <si>
    <t>Process was killed and restarted</t>
  </si>
  <si>
    <t>6/19/07 - 6/21/07</t>
  </si>
  <si>
    <t>R-A060807-01</t>
  </si>
  <si>
    <t>R-A061907-01, 02, 03</t>
  </si>
  <si>
    <t>Single sign-on authentication application issues were causing the site to appear unavailable.</t>
  </si>
  <si>
    <t>ERCOT worked with the vendor to resolve the issue</t>
  </si>
  <si>
    <t>A temporary fix was implemented.  ERCOT is evaluating an additional service pack from the vendor which should resolve these types of issues in the future.</t>
  </si>
  <si>
    <t>In Build - Completion date to be determined - Yellow status/monitoring in progress</t>
  </si>
  <si>
    <t>R-A062107-01, 02</t>
  </si>
  <si>
    <t>6:50PM</t>
  </si>
  <si>
    <t>8:30PM</t>
  </si>
  <si>
    <t>ERCOT unable to process transactions through TIBCO</t>
  </si>
  <si>
    <t>Memory was cleared and application was restarted</t>
  </si>
  <si>
    <t>M-A053007-01, 02, 03, 04, 05, 06</t>
  </si>
  <si>
    <t>6/22
1:45PM</t>
  </si>
  <si>
    <t>6/24
10:45AM</t>
  </si>
  <si>
    <t>Retail Market</t>
  </si>
  <si>
    <t>Jan - May 2007</t>
  </si>
  <si>
    <t>99.25% Service Availability Target</t>
  </si>
  <si>
    <t>99.9% Service Availability Target</t>
  </si>
  <si>
    <t>June - Dec 2007</t>
  </si>
  <si>
    <t>98% Service Availability Target</t>
  </si>
  <si>
    <t>99% Service Availability Target</t>
  </si>
  <si>
    <t>Email address for the market to send Market Impact data to ERCOT</t>
  </si>
  <si>
    <t>A retail transaction processing incident caused by a database outage</t>
  </si>
  <si>
    <t>Number of occurrences</t>
  </si>
  <si>
    <t>The application over-committed the memory on the server.  Proactive monitors and alerts have been implemented.</t>
  </si>
  <si>
    <t>Find ESIID and Find Transaction were not available</t>
  </si>
  <si>
    <t xml:space="preserve">TML (report explorer) Application </t>
  </si>
  <si>
    <t>M-A042409-01, 02, 03</t>
  </si>
  <si>
    <t>6:45PM</t>
  </si>
  <si>
    <t>5/9/08 - 5/10/08</t>
  </si>
  <si>
    <t>R-A050608-01</t>
  </si>
  <si>
    <t>Planned Upgrade Release</t>
  </si>
  <si>
    <t>MarkeTrak Service Availability</t>
  </si>
  <si>
    <t>TML Service Availability</t>
  </si>
  <si>
    <t>M-B062107-01, 02, 03</t>
  </si>
  <si>
    <t>R-A073007-01</t>
  </si>
  <si>
    <t>10:00PM</t>
  </si>
  <si>
    <t>ERCOT experienced a delay in processing of Electronic Data Interchange transactions</t>
  </si>
  <si>
    <t xml:space="preserve">During the planned maintenance outage scheduled for Sunday, July 29, 2007, ERCOT experienced difficulty with some of the configurations which caused a delay in processing </t>
  </si>
  <si>
    <t>Configuration error was corrected and documented</t>
  </si>
  <si>
    <t>M-B072407-01, 02, 03</t>
  </si>
  <si>
    <t>R-A021208-01</t>
  </si>
  <si>
    <t>2;05PM</t>
  </si>
  <si>
    <t>6:30PM</t>
  </si>
  <si>
    <t>R-A072407-01, 02, 03, 04</t>
  </si>
  <si>
    <t>7:00AM</t>
  </si>
  <si>
    <t>11:15AM</t>
  </si>
  <si>
    <t>10:41AM</t>
  </si>
  <si>
    <t>11:24AM</t>
  </si>
  <si>
    <t>ERCOT experienced an Unplanned Outage of the MarkeTrak application</t>
  </si>
  <si>
    <t>R-A072507-01</t>
  </si>
  <si>
    <t>ERCOT experienced an Unplanned Outage of Retail Market applications</t>
  </si>
  <si>
    <t>R-A072307-01</t>
  </si>
  <si>
    <t>The outage was related to the Storage Area Network (SAN).  An emergency software upgrade of the SAN director was required</t>
  </si>
  <si>
    <t>SAN director firmware was upgraded by the vendor on 7/25/07</t>
  </si>
  <si>
    <t>The vendor indicated that this issue would not happen again.</t>
  </si>
  <si>
    <t>10:16AM</t>
  </si>
  <si>
    <t>11:36AM</t>
  </si>
  <si>
    <t>M-A072007-01, 02</t>
  </si>
  <si>
    <t>M-A070507-01, 02</t>
  </si>
  <si>
    <t>4:15PM</t>
  </si>
  <si>
    <t>7/3/07 - 7/5/07</t>
  </si>
  <si>
    <t>R-A070507-01, 02</t>
  </si>
  <si>
    <t xml:space="preserve">ERCOT experienced difficulty in processing 867 transactions through TX Set validations </t>
  </si>
  <si>
    <t>867 processing issues</t>
  </si>
  <si>
    <t>Unknown</t>
  </si>
  <si>
    <t>R-A062707-01, 02, 03</t>
  </si>
  <si>
    <t>2:40PM</t>
  </si>
  <si>
    <r>
      <t>The root cause of the issue was due to database maintenance required on one of the main Registration system tables</t>
    </r>
    <r>
      <rPr>
        <b/>
        <sz val="12"/>
        <rFont val="Arial"/>
        <family val="2"/>
      </rPr>
      <t xml:space="preserve"> </t>
    </r>
  </si>
  <si>
    <r>
      <t>The current maintenance plan is being reviewed so that ERCOT is able to handle an increase in volume without causing these types of issues</t>
    </r>
    <r>
      <rPr>
        <b/>
        <sz val="12"/>
        <rFont val="Arial"/>
        <family val="2"/>
      </rPr>
      <t xml:space="preserve"> </t>
    </r>
  </si>
  <si>
    <t>Statistics were run on the Siebel database</t>
  </si>
  <si>
    <t>2:30AM</t>
  </si>
  <si>
    <t>ERCOT experienced a degradation of retail transaction processing</t>
  </si>
  <si>
    <t>Training implemented</t>
  </si>
  <si>
    <t>Jan - Dec 2007</t>
  </si>
  <si>
    <t>R-A080707-01, 02, 03, 04</t>
  </si>
  <si>
    <t>8/07/07 - 8/14/07</t>
  </si>
  <si>
    <t>Degradation of application services</t>
  </si>
  <si>
    <t>Network configuration changes were made</t>
  </si>
  <si>
    <t>This issue was related to a network setting</t>
  </si>
  <si>
    <t>8/25/07 - 8/27/07</t>
  </si>
  <si>
    <t>8/25 12:00PM</t>
  </si>
  <si>
    <t>Complete - Green status
migrated on May 4, 2008</t>
  </si>
  <si>
    <t>8/27 12:00AM</t>
  </si>
  <si>
    <t>8/03/07 - 8/14/07</t>
  </si>
  <si>
    <t>8/13/07 - 8/22//07</t>
  </si>
  <si>
    <t xml:space="preserve">ERCOT experienced a Customer Registration System batch processing delay </t>
  </si>
  <si>
    <t>ERCOT experienced an issue with the Customer Care Notification process</t>
  </si>
  <si>
    <t>ERCOT experienced an unplanned degradation for the MarkeTrak application  </t>
  </si>
  <si>
    <t>Delay in processing customer care notification files</t>
  </si>
  <si>
    <t>The Customer Care vendor had difficulties updating their Secure Socket Layer (SSL) certificate</t>
  </si>
  <si>
    <t>ERCOT assisted the vendor with the installation</t>
  </si>
  <si>
    <t>Delay in processing a small number of batch process transactions</t>
  </si>
  <si>
    <t>The delayed transactions were processed on 8/23/07.</t>
  </si>
  <si>
    <t>R-M081607-01, 02, 03, 04</t>
  </si>
  <si>
    <t>R-A081007-01, 02, 03, 04</t>
  </si>
  <si>
    <t>R-A082707-01, 02, 03</t>
  </si>
  <si>
    <t>5:00AM</t>
  </si>
  <si>
    <t>2:30PM</t>
  </si>
  <si>
    <t>Database statistics were run and the application issues were resolved</t>
  </si>
  <si>
    <t>The issue was identified to be a result of the database shutdown/startup due to the migration/rollback of the AIX migration</t>
  </si>
  <si>
    <t>2:40AM</t>
  </si>
  <si>
    <t>The planned migration ran longer than the timeframe outlined in the approved exception</t>
  </si>
  <si>
    <t>Application infrastructure issues experienced while performing the rollback of the AIX migration</t>
  </si>
  <si>
    <t>Issues resolved through the detailed rollback process</t>
  </si>
  <si>
    <t>R-A082307-01</t>
  </si>
  <si>
    <t>R-M081607-04</t>
  </si>
  <si>
    <t>Transaction backlog was processed the same day</t>
  </si>
  <si>
    <t xml:space="preserve">ERCOT experienced a degradation of the Retail Transaction Processing system </t>
  </si>
  <si>
    <t>9/8/07 - 9/10/07</t>
  </si>
  <si>
    <t>9/8 12:00PM</t>
  </si>
  <si>
    <t>9/10 12:00AM</t>
  </si>
  <si>
    <t>AIX Rollback</t>
  </si>
  <si>
    <t>9/15/07 - 9/17/07</t>
  </si>
  <si>
    <t>M-A082907-01, 02, 03</t>
  </si>
  <si>
    <t>M-A090507-01, 02, 03</t>
  </si>
  <si>
    <t>9/15 12:00PM</t>
  </si>
  <si>
    <t>9/16 10:00PM</t>
  </si>
  <si>
    <t>AIX Migration Successful</t>
  </si>
  <si>
    <t>R-A092007-01</t>
  </si>
  <si>
    <t>9/19/07 - 9/20/07</t>
  </si>
  <si>
    <t>9/19 1:42PM</t>
  </si>
  <si>
    <t>9/20 11:01AM</t>
  </si>
  <si>
    <t>Web service components became inaccessible for the application thus causing the application not to function.</t>
  </si>
  <si>
    <t>Web service components were restarted</t>
  </si>
  <si>
    <t>Monitoring and training regarding the monitoring in place were implemented.</t>
  </si>
  <si>
    <t>R-C092007-01, 02</t>
  </si>
  <si>
    <t>ERCOT experienced an issue with an inbound process which created a delay in processing transactions</t>
  </si>
  <si>
    <t>ERCOT experienced a MarkeTrak API service outage</t>
  </si>
  <si>
    <t>Delay in processing a small number of transactions</t>
  </si>
  <si>
    <t>A storage infrastructure device failed causing a path issue with regard to transaction processing</t>
  </si>
  <si>
    <t>Device was corrected</t>
  </si>
  <si>
    <t>9/22/07 - 9/23/07</t>
  </si>
  <si>
    <t>M-B080907-01, 02, 03, 04, 05</t>
  </si>
  <si>
    <t>9/22 12:00PM</t>
  </si>
  <si>
    <t>9/23 2:00PM</t>
  </si>
  <si>
    <t>A retail transaction processing incident caused by an infrastructure failure (server, switch, etc…)</t>
  </si>
  <si>
    <r>
      <t xml:space="preserve">In Test - </t>
    </r>
    <r>
      <rPr>
        <strike/>
        <sz val="10"/>
        <rFont val="Arial"/>
        <family val="2"/>
      </rPr>
      <t>8/11/07 release date</t>
    </r>
    <r>
      <rPr>
        <sz val="10"/>
        <rFont val="Arial"/>
        <family val="0"/>
      </rPr>
      <t xml:space="preserve"> - Yellow status/monitoring in progress</t>
    </r>
  </si>
  <si>
    <t>M-A092707-03</t>
  </si>
  <si>
    <t>M-A092707-01, 02, 03</t>
  </si>
  <si>
    <t>9:37PM</t>
  </si>
  <si>
    <t>Maintenance</t>
  </si>
  <si>
    <t>R-A020108-01</t>
  </si>
  <si>
    <t>10:45AM</t>
  </si>
  <si>
    <t>5:08PM</t>
  </si>
  <si>
    <t>Degradation of system performance</t>
  </si>
  <si>
    <t>The application performance degraded due to security software issues</t>
  </si>
  <si>
    <t>Patching maintenance exceeded allowed maintenance window</t>
  </si>
  <si>
    <t>Maintenance complete</t>
  </si>
  <si>
    <t>M-A100907-01</t>
  </si>
  <si>
    <t>11:50AM</t>
  </si>
  <si>
    <t>TML accessibility issues</t>
  </si>
  <si>
    <t>ERCOT site failover caused errors within the application</t>
  </si>
  <si>
    <t>ERCOT failed back to the previous site</t>
  </si>
  <si>
    <t>5:45PM</t>
  </si>
  <si>
    <t>8:45PM</t>
  </si>
  <si>
    <t>12:45PM</t>
  </si>
  <si>
    <t>M-A101507-01, 02</t>
  </si>
  <si>
    <t>Retail market outage caused by reboot of database server</t>
  </si>
  <si>
    <t>Backup service caused slowdown of transaction processing</t>
  </si>
  <si>
    <t>Reboot of database server</t>
  </si>
  <si>
    <t>M-C101507-01, 02</t>
  </si>
  <si>
    <t>4:55PM</t>
  </si>
  <si>
    <t>R-A101907-01</t>
  </si>
  <si>
    <t>10/20 5:30PM</t>
  </si>
  <si>
    <t>10/22 12:00PM</t>
  </si>
  <si>
    <t>M-B101507-01, 02, 03, 04</t>
  </si>
  <si>
    <t>10/20/07 - 10/22/07</t>
  </si>
  <si>
    <t xml:space="preserve">Vendor recommends a version upgrade to resolve this issue.  </t>
  </si>
  <si>
    <t>An emergency SIR is in Test now.  Scheduled release date is 8/11/07 now 12/9/07</t>
  </si>
  <si>
    <t xml:space="preserve">The Enterprise Architecture Integration application failed and corrupted.  Commercial Operations rebuilt the application in order to resume processing </t>
  </si>
  <si>
    <t>Page cannot be displayed error message for users</t>
  </si>
  <si>
    <t xml:space="preserve">The MarkeTrak outage was caused by user authentication and internal application restart errors.  </t>
  </si>
  <si>
    <t>Application did successfully restart</t>
  </si>
  <si>
    <t>M-A102207-01, 02</t>
  </si>
  <si>
    <t>3:25PM</t>
  </si>
  <si>
    <t>3:45PM</t>
  </si>
  <si>
    <t>FindESIID and FindTransaction not available</t>
  </si>
  <si>
    <t>Components of the application hung and required restart</t>
  </si>
  <si>
    <t>Restarted hung components</t>
  </si>
  <si>
    <t>R-A103107-01, 02</t>
  </si>
  <si>
    <t>867 processing was successful for more than a week after TX Set migration.  The fix was suppressing the system logs.</t>
  </si>
  <si>
    <t>Unplanned Maintenance Outage</t>
  </si>
  <si>
    <t>Maintenance Outage</t>
  </si>
  <si>
    <t>M-A102407-01, 02, 03</t>
  </si>
  <si>
    <t>2:45PM</t>
  </si>
  <si>
    <t>R-A110707-01, 02</t>
  </si>
  <si>
    <t>1:47AM</t>
  </si>
  <si>
    <t>Retail Market applications offline</t>
  </si>
  <si>
    <t xml:space="preserve">Oracle bug was identified within the database listener because of this issue.  </t>
  </si>
  <si>
    <t>Database listener was modified to suppress this error.</t>
  </si>
  <si>
    <t>11/7.07</t>
  </si>
  <si>
    <t>M-A101107-01, 02, 03, 04</t>
  </si>
  <si>
    <t>9:40PM</t>
  </si>
  <si>
    <t>R-A111307-01</t>
  </si>
  <si>
    <t>R-A111207-01</t>
  </si>
  <si>
    <t>M-B111407-01, 02, 03</t>
  </si>
  <si>
    <t>10:15AM</t>
  </si>
  <si>
    <t>Report Explorer was not available</t>
  </si>
  <si>
    <t>8:51AM</t>
  </si>
  <si>
    <t>11:35AM</t>
  </si>
  <si>
    <t>TML / MarkeTrak</t>
  </si>
  <si>
    <t>TML / MarkeTrak API</t>
  </si>
  <si>
    <t>12:50PM</t>
  </si>
  <si>
    <t>2:15PM</t>
  </si>
  <si>
    <t xml:space="preserve">Retail </t>
  </si>
  <si>
    <t>TML and MarkeTrak API functionality was interrupted</t>
  </si>
  <si>
    <t>Retail transaction processing was interrupted</t>
  </si>
  <si>
    <t>8:02PM</t>
  </si>
  <si>
    <t>M-A111807-03</t>
  </si>
  <si>
    <t>M-A111407-01, 02, 03</t>
  </si>
  <si>
    <t>Planned Maintenance Outage over-run</t>
  </si>
  <si>
    <t>Maintenance completed</t>
  </si>
  <si>
    <t>Scripting errors caused connection to the EAI server to be disabled</t>
  </si>
  <si>
    <t>Script was corrected</t>
  </si>
  <si>
    <t>Unusual load pattern on server caused server to over-run capacity</t>
  </si>
  <si>
    <t>Additional resources were allocated</t>
  </si>
  <si>
    <t>No known cause at this time.</t>
  </si>
  <si>
    <t>Storage path failed causing the database to suspend</t>
  </si>
  <si>
    <t>Failed path was disabled</t>
  </si>
  <si>
    <t>Ticket opened with vendors</t>
  </si>
  <si>
    <t>MarkeTrak API</t>
  </si>
  <si>
    <t>MarkeTrak API unavailable for a few Market Participants</t>
  </si>
  <si>
    <t>Connectivity issues for a few Market Participants</t>
  </si>
  <si>
    <t>The SSL Digital Certificate expired for the server</t>
  </si>
  <si>
    <t>A new certificat was installed</t>
  </si>
  <si>
    <t>Exception Request</t>
  </si>
  <si>
    <t>Exception Request Status</t>
  </si>
  <si>
    <t>Approved</t>
  </si>
  <si>
    <t>Port was opened and application was reinstalled</t>
  </si>
  <si>
    <t>M-B011008-01, 02, 03, 04</t>
  </si>
  <si>
    <t>2/9/08 - 2/10/08</t>
  </si>
  <si>
    <t>2/9 12:00PM</t>
  </si>
  <si>
    <t>2/10 1:45PM</t>
  </si>
  <si>
    <t>10:05AM</t>
  </si>
  <si>
    <t>10:25AM</t>
  </si>
  <si>
    <t>The application hung</t>
  </si>
  <si>
    <t>The application hung due to security software issues</t>
  </si>
  <si>
    <t>Security application is scheduled to be upgraded in the MPIM implementation</t>
  </si>
  <si>
    <t>2/26/08 - 2/29/08</t>
  </si>
  <si>
    <t>R-A022508-01, 02</t>
  </si>
  <si>
    <t>2:00AM</t>
  </si>
  <si>
    <t>ERCOT experienced a degradation which impacted transaction processing, MarkeTrak, and Texas Market Link</t>
  </si>
  <si>
    <t>Application processing slow</t>
  </si>
  <si>
    <t>Database processing issue</t>
  </si>
  <si>
    <t>Database was restarted</t>
  </si>
  <si>
    <t>R-A022608-01, 02, 03</t>
  </si>
  <si>
    <t>Registration database usage caused slow performance</t>
  </si>
  <si>
    <t>This will continue until TDSP Station ID transition is complete</t>
  </si>
  <si>
    <t xml:space="preserve">September 15th, 12:00PM through September 17th, 12:00AM </t>
  </si>
  <si>
    <t xml:space="preserve">September 22nd, 12:00PM through September 24th, 12:00AM </t>
  </si>
  <si>
    <t>R-A121007-01</t>
  </si>
  <si>
    <t>1:50PM</t>
  </si>
  <si>
    <t>TIBCO/TML</t>
  </si>
  <si>
    <t>TIBCO Component</t>
  </si>
  <si>
    <t xml:space="preserve">M-A121007-01 </t>
  </si>
  <si>
    <t>TIBCO Component had to be restarted</t>
  </si>
  <si>
    <t>Report Explorer, Find ESI ID and Find Transaction was not available</t>
  </si>
  <si>
    <t xml:space="preserve">M-B121207-01 </t>
  </si>
  <si>
    <t>Report Explorer</t>
  </si>
  <si>
    <t>6:32PM</t>
  </si>
  <si>
    <t>M-A121907-01</t>
  </si>
  <si>
    <r>
      <t>M-B121907-01</t>
    </r>
    <r>
      <rPr>
        <b/>
        <sz val="10"/>
        <rFont val="Arial"/>
        <family val="2"/>
      </rPr>
      <t xml:space="preserve"> </t>
    </r>
  </si>
  <si>
    <t>3:41PM</t>
  </si>
  <si>
    <t>6:05PM</t>
  </si>
  <si>
    <t>Retail Market/ TML/ MarkeTrak</t>
  </si>
  <si>
    <t>M-A012408-01, 02, 03</t>
  </si>
  <si>
    <t>1:35PM</t>
  </si>
  <si>
    <t>M-B020408-01, 02</t>
  </si>
  <si>
    <t>10:30AM</t>
  </si>
  <si>
    <t>R-A020608-01, 02</t>
  </si>
  <si>
    <t>2:56PM</t>
  </si>
  <si>
    <t>ERCOT was able to receive transactions but not send</t>
  </si>
  <si>
    <t>Application port was inadvertently closed</t>
  </si>
  <si>
    <t>Retail Market/TML / MarkeTrak API</t>
  </si>
  <si>
    <t>Retail transaction processing, TML and MarkeTrak API functionality was interrupted</t>
  </si>
  <si>
    <t>User tried to correct a Tablespace which was allocated to two different file systems</t>
  </si>
  <si>
    <t>Restart of TIBCO components</t>
  </si>
  <si>
    <t>Process steps were updated</t>
  </si>
  <si>
    <t>10.25AM</t>
  </si>
  <si>
    <t xml:space="preserve">M-A123107-02 </t>
  </si>
  <si>
    <t>4:40PM</t>
  </si>
  <si>
    <t>Storeage - backup</t>
  </si>
  <si>
    <t>Retail backups had to be killed</t>
  </si>
  <si>
    <t>ERCOT has contacted the vendor</t>
  </si>
  <si>
    <t>January 1, 2007 - December 31, 2007 Incidents</t>
  </si>
  <si>
    <t>M-A110807-03</t>
  </si>
  <si>
    <t>7:15PM</t>
  </si>
  <si>
    <t xml:space="preserve">Planned Maintenance </t>
  </si>
  <si>
    <t>Retail transaction processing</t>
  </si>
  <si>
    <t>TIBCO EMS</t>
  </si>
  <si>
    <t>TIBCO Temp Files</t>
  </si>
  <si>
    <t>The temp files had to be cleaned up before the EMS server ran out of disk space.</t>
  </si>
  <si>
    <t>Clear TIBCO Temp files</t>
  </si>
  <si>
    <t>Working with Vendor to resolve issue</t>
  </si>
  <si>
    <t>M-B121307-01, 02, 03, 04</t>
  </si>
  <si>
    <t>7:42AM</t>
  </si>
  <si>
    <t>7:55AM</t>
  </si>
  <si>
    <t>Settlements database was moved from problem server to new server.</t>
  </si>
  <si>
    <t>MarkeTrak unavailable during service level timeframe</t>
  </si>
  <si>
    <t>Web service components were recycled</t>
  </si>
  <si>
    <t>This is a known issue and usually auto-corrects without having to take an outage and recycle the server.  The implementation of PR-60013 will correct this permanently.</t>
  </si>
  <si>
    <t>The application which supports the MarkeTrak web authentication failed</t>
  </si>
  <si>
    <t>EMS server version needs to be upgraded. Monitoring is in place</t>
  </si>
  <si>
    <t>4:45PM</t>
  </si>
  <si>
    <t>M-A011008-01</t>
  </si>
  <si>
    <t>R-B010308-01, 02, 03, 04</t>
  </si>
  <si>
    <t>M-A122707-01, 02, 03</t>
  </si>
  <si>
    <t>There was a problem with the Settlements database server</t>
  </si>
  <si>
    <t>(to Dec 31)</t>
  </si>
  <si>
    <t>Server maintenance completed</t>
  </si>
  <si>
    <t>(to  Dec 31)</t>
  </si>
  <si>
    <t>January 1, 2008 - December 31, 2008 Incidents</t>
  </si>
  <si>
    <t>2008 Retail Transaction Processing Service Availability</t>
  </si>
  <si>
    <t>2008 MarkeTrak Service Availability</t>
  </si>
  <si>
    <t>2008 Texas Market Link Service Availability</t>
  </si>
  <si>
    <t>Jan - Dec 2008</t>
  </si>
  <si>
    <t>Notes</t>
  </si>
  <si>
    <t>Issue Date</t>
  </si>
  <si>
    <t>Notification Date</t>
  </si>
  <si>
    <t>Issue Description</t>
  </si>
  <si>
    <t>Root Cause</t>
  </si>
  <si>
    <t>Start Time</t>
  </si>
  <si>
    <t>End Time</t>
  </si>
  <si>
    <t>Resolution</t>
  </si>
  <si>
    <t>Identification Method</t>
  </si>
  <si>
    <t>7:46PM</t>
  </si>
  <si>
    <t>7:56PM</t>
  </si>
  <si>
    <t>Monitoring</t>
  </si>
  <si>
    <t>Hardware failure</t>
  </si>
  <si>
    <t>Paperfree</t>
  </si>
  <si>
    <t>Paperfree File Server network outage</t>
  </si>
  <si>
    <t>Duration
(mins)</t>
  </si>
  <si>
    <t>Already included in another project</t>
  </si>
  <si>
    <t>1:58AM</t>
  </si>
  <si>
    <t>3:47PM</t>
  </si>
  <si>
    <t>12:02AM</t>
  </si>
  <si>
    <t>4:04PM</t>
  </si>
  <si>
    <t>997s not sent during outages</t>
  </si>
  <si>
    <t>Market Notification / Monitoring</t>
  </si>
  <si>
    <t>Market Notification / Daily Report</t>
  </si>
  <si>
    <t>TBD</t>
  </si>
  <si>
    <t>Not already included in another project</t>
  </si>
  <si>
    <t>n/a</t>
  </si>
  <si>
    <t>Result of Paperfree outage</t>
  </si>
  <si>
    <t>Paperfree File Server not responding</t>
  </si>
  <si>
    <t>9/22/06 - 9/26/06</t>
  </si>
  <si>
    <t>814 and 867 transactions duplicated</t>
  </si>
  <si>
    <t>Transaction Duplication</t>
  </si>
  <si>
    <t>9/22/06 - 9/27/06</t>
  </si>
  <si>
    <t>NIC driver error</t>
  </si>
  <si>
    <t>12:55AM</t>
  </si>
  <si>
    <t>1:03AM</t>
  </si>
  <si>
    <t>Siebel</t>
  </si>
  <si>
    <t>SBMI, SBMO, SBSW transaction duplication</t>
  </si>
  <si>
    <t>Fix to be implemented with RBP</t>
  </si>
  <si>
    <t>~2:00AM</t>
  </si>
  <si>
    <t>~4:00AM</t>
  </si>
  <si>
    <t>Order Cancellations</t>
  </si>
  <si>
    <t>Market Notification</t>
  </si>
  <si>
    <t>Siebel Batch continued following SBMI issue with future dated evaluation date</t>
  </si>
  <si>
    <t>Incorrect date used</t>
  </si>
  <si>
    <t>One time occurrence</t>
  </si>
  <si>
    <t>Process change and Training implemented</t>
  </si>
  <si>
    <t>Annual Validation backlog of 814_20 Maintains</t>
  </si>
  <si>
    <t>Market Coordination / Monitoring</t>
  </si>
  <si>
    <t>Backlog</t>
  </si>
  <si>
    <t>Annual Validation and system limitations</t>
  </si>
  <si>
    <t>Annual occurrence</t>
  </si>
  <si>
    <t>current backlog is ~300K</t>
  </si>
  <si>
    <t>12:46AM</t>
  </si>
  <si>
    <t>12:49AM</t>
  </si>
  <si>
    <t>Software Bug</t>
  </si>
  <si>
    <t>Implementation date to be determined</t>
  </si>
  <si>
    <t>ESIID address deleted from database</t>
  </si>
  <si>
    <t>Exception Processing</t>
  </si>
  <si>
    <t>Rejected Transactions</t>
  </si>
  <si>
    <t>8/15/06 - 9/8/06</t>
  </si>
  <si>
    <t>9:17PM</t>
  </si>
  <si>
    <t>9:28PM</t>
  </si>
  <si>
    <t>TML API</t>
  </si>
  <si>
    <t xml:space="preserve">Market Participants receiving the “No ESI ID found” message when using the API and to research </t>
  </si>
  <si>
    <t>Information not available</t>
  </si>
  <si>
    <t>Code issue</t>
  </si>
  <si>
    <t>TIBCO</t>
  </si>
  <si>
    <t>1:10AM</t>
  </si>
  <si>
    <t>1:13AM</t>
  </si>
  <si>
    <t>1:00AM</t>
  </si>
  <si>
    <t>9:30AM</t>
  </si>
  <si>
    <t>Complete - Green status</t>
  </si>
  <si>
    <t>Complete for 2006 - Green status - long term fix to be implemented in Feb 07</t>
  </si>
  <si>
    <t>12:36AM</t>
  </si>
  <si>
    <t>6:10PM</t>
  </si>
  <si>
    <t>Critical memory issue on a Retail Database Server</t>
  </si>
  <si>
    <t>10:39AM</t>
  </si>
  <si>
    <t>10:57AM</t>
  </si>
  <si>
    <t>The NAESB application locked up and required a reboot. All processing suspended.</t>
  </si>
  <si>
    <t>10/15 7:10AM</t>
  </si>
  <si>
    <t>12:42AM</t>
  </si>
  <si>
    <t>Transaction ID Duplication</t>
  </si>
  <si>
    <t>Date (to be) Implemented</t>
  </si>
  <si>
    <t>Fix to be implemented with RBP,
Temporary fix implemented in October</t>
  </si>
  <si>
    <t>Gross Available Minutes</t>
  </si>
  <si>
    <t>Planned Outage Minutes</t>
  </si>
  <si>
    <t>Net Available Minutes</t>
  </si>
  <si>
    <t>Unplanned Outage Minutes</t>
  </si>
  <si>
    <t>Percent Availability</t>
  </si>
  <si>
    <t>January</t>
  </si>
  <si>
    <t>Retail Transaction Processing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</si>
  <si>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</si>
  <si>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</si>
  <si>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</si>
  <si>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</si>
  <si>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</si>
  <si>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</si>
  <si>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</si>
  <si>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</si>
  <si>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</si>
  <si>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Year to Date</t>
  </si>
  <si>
    <t>Month</t>
  </si>
  <si>
    <t>Service</t>
  </si>
  <si>
    <t xml:space="preserve">5:08PM </t>
  </si>
  <si>
    <t>Conversion to the IBM P series server will allow for hot swap capabilities for this type of issue.</t>
  </si>
  <si>
    <t>10/4/06, 10/9/06, 10/13/06</t>
  </si>
  <si>
    <t>8:00AM</t>
  </si>
  <si>
    <t>8:00PM</t>
  </si>
  <si>
    <t>Outbound processing of 814 and 824 transactions suspended</t>
  </si>
  <si>
    <t>Planned Outage</t>
  </si>
  <si>
    <t>Unplanned Outage</t>
  </si>
  <si>
    <t>Retail</t>
  </si>
  <si>
    <t>Planned Maintenance Outage</t>
  </si>
  <si>
    <t>Degradation</t>
  </si>
  <si>
    <t>Manual Troubleshooting</t>
  </si>
  <si>
    <t>Application frozen</t>
  </si>
  <si>
    <t>System rebooted.</t>
  </si>
  <si>
    <t>Process hung</t>
  </si>
  <si>
    <t xml:space="preserve">10/14 7:40AM </t>
  </si>
  <si>
    <t>Process restarted.</t>
  </si>
  <si>
    <t>Planned Maintenance Retail Release</t>
  </si>
  <si>
    <t>10/30/06, 11/11/06</t>
  </si>
  <si>
    <t>12:00PM</t>
  </si>
  <si>
    <t>10:49PM</t>
  </si>
  <si>
    <t>12:34PM</t>
  </si>
  <si>
    <t>1:17PM</t>
  </si>
  <si>
    <t>Complete - SCR745 Phase 2 - implementation 11-11-06 - Green status</t>
  </si>
  <si>
    <t>November</t>
  </si>
  <si>
    <t>December</t>
  </si>
  <si>
    <t>(to Dec. 31)</t>
  </si>
  <si>
    <t>MarkeTrak</t>
  </si>
  <si>
    <t>11/13/06,
11/14/06</t>
  </si>
  <si>
    <t>Stabilization</t>
  </si>
  <si>
    <t>Configuration changes and additional user training</t>
  </si>
  <si>
    <t>Intermittent accessibility issues</t>
  </si>
  <si>
    <t>Configuration, market user setups, etc were part of stabilization the day of market go-live.</t>
  </si>
  <si>
    <t>TML</t>
  </si>
  <si>
    <t>Planned Maintenance</t>
  </si>
  <si>
    <t xml:space="preserve">August 25th, 12:00PM through August 27th, 12:00AM </t>
  </si>
  <si>
    <t>Retail Market IT Services SLA Exception Requests</t>
  </si>
  <si>
    <t>Denied</t>
  </si>
  <si>
    <t xml:space="preserve">May 3rd, 12:00PM through May 5th, 12:00AM </t>
  </si>
  <si>
    <t>Saturday October 13th, 5:30pm through Monday, October 15nd, 12:00PM</t>
  </si>
  <si>
    <r>
      <t xml:space="preserve">Saturday October 20th, 5:30pm through Monday, October 22nd, 12:00PM </t>
    </r>
    <r>
      <rPr>
        <b/>
        <i/>
        <sz val="8"/>
        <color indexed="8"/>
        <rFont val="Verdana"/>
        <family val="2"/>
      </rPr>
      <t>(CONTINGENCY)</t>
    </r>
  </si>
  <si>
    <t>Complete - Implementation of RBP - Green status</t>
  </si>
  <si>
    <t>7:00PM</t>
  </si>
  <si>
    <t>9:00PM</t>
  </si>
  <si>
    <t>1:10PM</t>
  </si>
  <si>
    <t>1:47PM</t>
  </si>
  <si>
    <t>NAESB</t>
  </si>
  <si>
    <t>12/9
10:10PM</t>
  </si>
  <si>
    <t>12/8
7:00AM</t>
  </si>
  <si>
    <t>SCR745 Phase 2 - Paperfree implementation - PR60006</t>
  </si>
  <si>
    <t>Implementation of Retail Business Processes - PR50121, PR50025, PR40007, PR50030, PR50059, PR50060</t>
  </si>
  <si>
    <t>11/14/06,
11/28/06,
11/29/06,
12/7/06,
12/10/06</t>
  </si>
  <si>
    <t>12/11/06,
12/12/06,
12/13/06</t>
  </si>
  <si>
    <t>TML/API</t>
  </si>
  <si>
    <t>Intermittent TML and API connectivity issues</t>
  </si>
  <si>
    <t>Memory allocation issue due to a process not closing connections properly</t>
  </si>
  <si>
    <t>Process was modified and monitored</t>
  </si>
  <si>
    <t>12:00AM</t>
  </si>
  <si>
    <t>8:22AM</t>
  </si>
  <si>
    <t>TIBCO database partitioning error</t>
  </si>
  <si>
    <t>ERCOT TML Report Explorer unavailable and Lodestar Batch Extracts delivered late</t>
  </si>
  <si>
    <r>
      <t>The MarkeTrak system was successfully implemented yesterday, November 13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. Throughout the day, ERCOT Identified four recurring issues Market Participants experienced with MarkeTrak</t>
    </r>
  </si>
  <si>
    <t>Table space on the TIBCO database was consumed</t>
  </si>
  <si>
    <t>Partitioning rules changed to ensure table space is available</t>
  </si>
  <si>
    <t>Stabilization from RBP implementation</t>
  </si>
  <si>
    <t>12/14/06 - 12/18/06</t>
  </si>
  <si>
    <t>12/14/06,
12/15/06,
12/18/06</t>
  </si>
  <si>
    <t>API timeout issues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</si>
</sst>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d\-mmm\-yy;@"/>
    <numFmt numFmtId="171" formatCode="m/d/yy;@"/>
    <numFmt numFmtId="172" formatCode="mm/dd/yy;@"/>
    <numFmt numFmtId="173" formatCode="[$-409]h:mm:ss\ AM/PM"/>
    <numFmt numFmtId="174" formatCode="m/d/yy"/>
    <numFmt numFmtId="175" formatCode="m/d;@"/>
    <numFmt numFmtId="176" formatCode="mmm\-yyyy"/>
    <numFmt numFmtId="177" formatCode="m/d/yyyy;@"/>
    <numFmt numFmtId="178" formatCode="0.0%"/>
    <numFmt numFmtId="179" formatCode="0.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6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b/>
      <sz val="14"/>
      <color indexed="10"/>
      <name val="Arial"/>
      <family val="2"/>
    </font>
    <font>
      <b/>
      <i/>
      <sz val="18"/>
      <color indexed="18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0"/>
      <color indexed="9"/>
      <name val="Arial"/>
      <family val="0"/>
    </font>
    <font>
      <u val="single"/>
      <sz val="12"/>
      <color indexed="12"/>
      <name val="Arial"/>
      <family val="0"/>
    </font>
    <font>
      <b/>
      <i/>
      <sz val="12"/>
      <color indexed="18"/>
      <name val="Arial"/>
      <family val="0"/>
    </font>
    <font>
      <b/>
      <i/>
      <sz val="14"/>
      <color indexed="18"/>
      <name val="Arial"/>
      <family val="0"/>
    </font>
    <font>
      <b/>
      <i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41" fillId="20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4" fillId="24" borderId="10" xfId="57" applyFont="1" applyFill="1" applyBorder="1" applyAlignment="1">
      <alignment horizontal="center" wrapText="1"/>
      <protection/>
    </xf>
    <xf numFmtId="0" fontId="4" fillId="25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171" fontId="0" fillId="0" borderId="10" xfId="0" applyNumberFormat="1" applyFont="1" applyBorder="1" applyAlignment="1">
      <alignment horizontal="center" wrapText="1"/>
    </xf>
    <xf numFmtId="171" fontId="0" fillId="0" borderId="10" xfId="0" applyNumberFormat="1" applyFont="1" applyFill="1" applyBorder="1" applyAlignment="1">
      <alignment horizontal="center" wrapText="1"/>
    </xf>
    <xf numFmtId="171" fontId="0" fillId="0" borderId="10" xfId="0" applyNumberFormat="1" applyFont="1" applyFill="1" applyBorder="1" applyAlignment="1" quotePrefix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71" fontId="0" fillId="0" borderId="10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171" fontId="0" fillId="25" borderId="10" xfId="0" applyNumberFormat="1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left" wrapText="1"/>
    </xf>
    <xf numFmtId="0" fontId="0" fillId="25" borderId="10" xfId="0" applyFont="1" applyFill="1" applyBorder="1" applyAlignment="1">
      <alignment horizontal="left"/>
    </xf>
    <xf numFmtId="14" fontId="0" fillId="25" borderId="10" xfId="0" applyNumberFormat="1" applyFont="1" applyFill="1" applyBorder="1" applyAlignment="1">
      <alignment horizontal="center" wrapText="1"/>
    </xf>
    <xf numFmtId="171" fontId="0" fillId="25" borderId="10" xfId="0" applyNumberFormat="1" applyFont="1" applyFill="1" applyBorder="1" applyAlignment="1" quotePrefix="1">
      <alignment horizontal="center" wrapText="1"/>
    </xf>
    <xf numFmtId="0" fontId="0" fillId="25" borderId="10" xfId="0" applyFont="1" applyFill="1" applyBorder="1" applyAlignment="1">
      <alignment horizontal="left" wrapText="1"/>
    </xf>
    <xf numFmtId="0" fontId="0" fillId="25" borderId="10" xfId="0" applyFont="1" applyFill="1" applyBorder="1" applyAlignment="1">
      <alignment wrapText="1"/>
    </xf>
    <xf numFmtId="0" fontId="9" fillId="0" borderId="12" xfId="0" applyFont="1" applyBorder="1" applyAlignment="1">
      <alignment wrapText="1"/>
    </xf>
    <xf numFmtId="3" fontId="9" fillId="0" borderId="12" xfId="0" applyNumberFormat="1" applyFont="1" applyBorder="1" applyAlignment="1">
      <alignment wrapText="1"/>
    </xf>
    <xf numFmtId="10" fontId="9" fillId="0" borderId="12" xfId="60" applyNumberFormat="1" applyFont="1" applyBorder="1" applyAlignment="1">
      <alignment wrapText="1"/>
    </xf>
    <xf numFmtId="0" fontId="9" fillId="0" borderId="13" xfId="0" applyFont="1" applyBorder="1" applyAlignment="1">
      <alignment wrapText="1"/>
    </xf>
    <xf numFmtId="3" fontId="9" fillId="0" borderId="13" xfId="0" applyNumberFormat="1" applyFont="1" applyBorder="1" applyAlignment="1">
      <alignment wrapText="1"/>
    </xf>
    <xf numFmtId="10" fontId="9" fillId="0" borderId="13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10" fillId="25" borderId="12" xfId="0" applyFont="1" applyFill="1" applyBorder="1" applyAlignment="1">
      <alignment horizontal="center" wrapText="1"/>
    </xf>
    <xf numFmtId="9" fontId="9" fillId="0" borderId="12" xfId="60" applyNumberFormat="1" applyFont="1" applyBorder="1" applyAlignment="1">
      <alignment wrapText="1"/>
    </xf>
    <xf numFmtId="0" fontId="0" fillId="10" borderId="10" xfId="0" applyFont="1" applyFill="1" applyBorder="1" applyAlignment="1">
      <alignment wrapText="1"/>
    </xf>
    <xf numFmtId="0" fontId="0" fillId="26" borderId="10" xfId="0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 quotePrefix="1">
      <alignment horizontal="left" wrapText="1"/>
    </xf>
    <xf numFmtId="3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/>
    </xf>
    <xf numFmtId="171" fontId="0" fillId="4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3" fontId="0" fillId="4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left" wrapText="1"/>
    </xf>
    <xf numFmtId="0" fontId="16" fillId="0" borderId="0" xfId="0" applyFont="1" applyAlignment="1">
      <alignment textRotation="59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0" fillId="22" borderId="27" xfId="0" applyFill="1" applyBorder="1" applyAlignment="1">
      <alignment/>
    </xf>
    <xf numFmtId="0" fontId="0" fillId="22" borderId="28" xfId="0" applyFill="1" applyBorder="1" applyAlignment="1">
      <alignment/>
    </xf>
    <xf numFmtId="0" fontId="16" fillId="22" borderId="28" xfId="0" applyFont="1" applyFill="1" applyBorder="1" applyAlignment="1">
      <alignment/>
    </xf>
    <xf numFmtId="0" fontId="19" fillId="22" borderId="28" xfId="0" applyFont="1" applyFill="1" applyBorder="1" applyAlignment="1">
      <alignment/>
    </xf>
    <xf numFmtId="0" fontId="16" fillId="22" borderId="28" xfId="0" applyFont="1" applyFill="1" applyBorder="1" applyAlignment="1">
      <alignment wrapText="1"/>
    </xf>
    <xf numFmtId="0" fontId="14" fillId="22" borderId="29" xfId="0" applyFont="1" applyFill="1" applyBorder="1" applyAlignment="1">
      <alignment/>
    </xf>
    <xf numFmtId="0" fontId="16" fillId="22" borderId="29" xfId="0" applyFont="1" applyFill="1" applyBorder="1" applyAlignment="1">
      <alignment/>
    </xf>
    <xf numFmtId="0" fontId="16" fillId="22" borderId="30" xfId="0" applyFont="1" applyFill="1" applyBorder="1" applyAlignment="1">
      <alignment/>
    </xf>
    <xf numFmtId="3" fontId="0" fillId="0" borderId="18" xfId="0" applyNumberForma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7" fillId="0" borderId="31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25" xfId="0" applyBorder="1" applyAlignment="1">
      <alignment horizontal="center"/>
    </xf>
    <xf numFmtId="0" fontId="0" fillId="25" borderId="19" xfId="0" applyFill="1" applyBorder="1" applyAlignment="1">
      <alignment/>
    </xf>
    <xf numFmtId="0" fontId="0" fillId="25" borderId="0" xfId="0" applyFill="1" applyAlignment="1">
      <alignment/>
    </xf>
    <xf numFmtId="0" fontId="0" fillId="0" borderId="0" xfId="0" applyFill="1" applyAlignment="1">
      <alignment/>
    </xf>
    <xf numFmtId="0" fontId="0" fillId="0" borderId="24" xfId="0" applyFill="1" applyBorder="1" applyAlignment="1">
      <alignment/>
    </xf>
    <xf numFmtId="0" fontId="0" fillId="25" borderId="0" xfId="0" applyFill="1" applyBorder="1" applyAlignment="1">
      <alignment/>
    </xf>
    <xf numFmtId="0" fontId="0" fillId="0" borderId="37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9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 textRotation="90"/>
    </xf>
    <xf numFmtId="0" fontId="7" fillId="0" borderId="38" xfId="0" applyFont="1" applyBorder="1" applyAlignment="1">
      <alignment/>
    </xf>
    <xf numFmtId="0" fontId="16" fillId="0" borderId="39" xfId="0" applyFont="1" applyBorder="1" applyAlignment="1">
      <alignment textRotation="90"/>
    </xf>
    <xf numFmtId="0" fontId="16" fillId="25" borderId="39" xfId="0" applyFont="1" applyFill="1" applyBorder="1" applyAlignment="1">
      <alignment textRotation="90"/>
    </xf>
    <xf numFmtId="0" fontId="16" fillId="0" borderId="40" xfId="0" applyFont="1" applyBorder="1" applyAlignment="1">
      <alignment textRotation="90"/>
    </xf>
    <xf numFmtId="0" fontId="21" fillId="25" borderId="0" xfId="0" applyFont="1" applyFill="1" applyAlignment="1">
      <alignment/>
    </xf>
    <xf numFmtId="0" fontId="0" fillId="0" borderId="0" xfId="0" applyFont="1" applyAlignment="1">
      <alignment/>
    </xf>
    <xf numFmtId="0" fontId="4" fillId="24" borderId="10" xfId="57" applyFont="1" applyFill="1" applyBorder="1" applyAlignment="1">
      <alignment wrapText="1"/>
      <protection/>
    </xf>
    <xf numFmtId="0" fontId="0" fillId="0" borderId="10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25" borderId="10" xfId="0" applyFont="1" applyFill="1" applyBorder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42" xfId="0" applyFont="1" applyBorder="1" applyAlignment="1">
      <alignment horizontal="center"/>
    </xf>
    <xf numFmtId="0" fontId="22" fillId="25" borderId="42" xfId="0" applyFont="1" applyFill="1" applyBorder="1" applyAlignment="1">
      <alignment horizontal="center"/>
    </xf>
    <xf numFmtId="0" fontId="22" fillId="0" borderId="43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2" fillId="0" borderId="44" xfId="0" applyFont="1" applyBorder="1" applyAlignment="1">
      <alignment/>
    </xf>
    <xf numFmtId="0" fontId="22" fillId="0" borderId="45" xfId="0" applyFont="1" applyBorder="1" applyAlignment="1">
      <alignment/>
    </xf>
    <xf numFmtId="0" fontId="22" fillId="0" borderId="46" xfId="0" applyFont="1" applyBorder="1" applyAlignment="1">
      <alignment horizontal="center"/>
    </xf>
    <xf numFmtId="0" fontId="22" fillId="25" borderId="46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3" fontId="8" fillId="0" borderId="0" xfId="0" applyNumberFormat="1" applyFont="1" applyBorder="1" applyAlignment="1">
      <alignment horizontal="center" wrapText="1"/>
    </xf>
    <xf numFmtId="10" fontId="8" fillId="0" borderId="0" xfId="60" applyNumberFormat="1" applyFont="1" applyBorder="1" applyAlignment="1">
      <alignment wrapText="1"/>
    </xf>
    <xf numFmtId="0" fontId="25" fillId="0" borderId="0" xfId="0" applyFont="1" applyAlignment="1">
      <alignment/>
    </xf>
    <xf numFmtId="3" fontId="0" fillId="0" borderId="18" xfId="0" applyNumberFormat="1" applyBorder="1" applyAlignment="1">
      <alignment horizontal="center"/>
    </xf>
    <xf numFmtId="0" fontId="0" fillId="22" borderId="0" xfId="0" applyFill="1" applyBorder="1" applyAlignment="1">
      <alignment/>
    </xf>
    <xf numFmtId="0" fontId="16" fillId="22" borderId="0" xfId="0" applyFont="1" applyFill="1" applyBorder="1" applyAlignment="1">
      <alignment/>
    </xf>
    <xf numFmtId="0" fontId="19" fillId="22" borderId="0" xfId="0" applyFont="1" applyFill="1" applyBorder="1" applyAlignment="1">
      <alignment/>
    </xf>
    <xf numFmtId="0" fontId="16" fillId="22" borderId="0" xfId="0" applyFont="1" applyFill="1" applyBorder="1" applyAlignment="1">
      <alignment/>
    </xf>
    <xf numFmtId="0" fontId="14" fillId="22" borderId="0" xfId="0" applyFont="1" applyFill="1" applyBorder="1" applyAlignment="1">
      <alignment/>
    </xf>
    <xf numFmtId="0" fontId="24" fillId="22" borderId="0" xfId="53" applyFont="1" applyFill="1" applyBorder="1" applyAlignment="1" applyProtection="1">
      <alignment/>
      <protection/>
    </xf>
    <xf numFmtId="0" fontId="18" fillId="22" borderId="0" xfId="0" applyFont="1" applyFill="1" applyBorder="1" applyAlignment="1">
      <alignment/>
    </xf>
    <xf numFmtId="0" fontId="14" fillId="22" borderId="0" xfId="0" applyFont="1" applyFill="1" applyBorder="1" applyAlignment="1">
      <alignment/>
    </xf>
    <xf numFmtId="0" fontId="18" fillId="22" borderId="47" xfId="0" applyFont="1" applyFill="1" applyBorder="1" applyAlignment="1">
      <alignment horizontal="left"/>
    </xf>
    <xf numFmtId="0" fontId="0" fillId="22" borderId="0" xfId="0" applyFill="1" applyBorder="1" applyAlignment="1">
      <alignment horizontal="left"/>
    </xf>
    <xf numFmtId="0" fontId="16" fillId="22" borderId="0" xfId="0" applyFont="1" applyFill="1" applyBorder="1" applyAlignment="1">
      <alignment horizontal="left"/>
    </xf>
    <xf numFmtId="0" fontId="19" fillId="22" borderId="0" xfId="0" applyFont="1" applyFill="1" applyBorder="1" applyAlignment="1">
      <alignment horizontal="left"/>
    </xf>
    <xf numFmtId="0" fontId="16" fillId="22" borderId="0" xfId="0" applyFont="1" applyFill="1" applyBorder="1" applyAlignment="1">
      <alignment horizontal="left"/>
    </xf>
    <xf numFmtId="0" fontId="14" fillId="22" borderId="0" xfId="0" applyFont="1" applyFill="1" applyBorder="1" applyAlignment="1">
      <alignment horizontal="left"/>
    </xf>
    <xf numFmtId="0" fontId="24" fillId="22" borderId="0" xfId="53" applyFont="1" applyFill="1" applyBorder="1" applyAlignment="1" applyProtection="1">
      <alignment horizontal="left"/>
      <protection/>
    </xf>
    <xf numFmtId="0" fontId="14" fillId="22" borderId="48" xfId="0" applyFont="1" applyFill="1" applyBorder="1" applyAlignment="1">
      <alignment horizontal="left"/>
    </xf>
    <xf numFmtId="0" fontId="16" fillId="22" borderId="48" xfId="0" applyFont="1" applyFill="1" applyBorder="1" applyAlignment="1">
      <alignment horizontal="left"/>
    </xf>
    <xf numFmtId="0" fontId="16" fillId="22" borderId="1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/>
    </xf>
    <xf numFmtId="171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71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1" fontId="0" fillId="4" borderId="10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0" fontId="16" fillId="0" borderId="39" xfId="0" applyFont="1" applyBorder="1" applyAlignment="1">
      <alignment textRotation="90"/>
    </xf>
    <xf numFmtId="0" fontId="10" fillId="25" borderId="49" xfId="0" applyFont="1" applyFill="1" applyBorder="1" applyAlignment="1">
      <alignment horizontal="center" wrapText="1"/>
    </xf>
    <xf numFmtId="3" fontId="9" fillId="0" borderId="49" xfId="0" applyNumberFormat="1" applyFont="1" applyBorder="1" applyAlignment="1">
      <alignment wrapText="1"/>
    </xf>
    <xf numFmtId="0" fontId="9" fillId="0" borderId="49" xfId="0" applyFont="1" applyBorder="1" applyAlignment="1">
      <alignment wrapText="1"/>
    </xf>
    <xf numFmtId="0" fontId="10" fillId="25" borderId="50" xfId="0" applyFont="1" applyFill="1" applyBorder="1" applyAlignment="1">
      <alignment horizontal="center" wrapText="1"/>
    </xf>
    <xf numFmtId="10" fontId="9" fillId="0" borderId="51" xfId="60" applyNumberFormat="1" applyFont="1" applyBorder="1" applyAlignment="1">
      <alignment wrapText="1"/>
    </xf>
    <xf numFmtId="9" fontId="9" fillId="0" borderId="51" xfId="60" applyNumberFormat="1" applyFont="1" applyBorder="1" applyAlignment="1">
      <alignment wrapText="1"/>
    </xf>
    <xf numFmtId="3" fontId="0" fillId="0" borderId="10" xfId="0" applyNumberFormat="1" applyFont="1" applyFill="1" applyBorder="1" applyAlignment="1">
      <alignment horizontal="center" wrapText="1"/>
    </xf>
    <xf numFmtId="0" fontId="20" fillId="0" borderId="52" xfId="0" applyFont="1" applyBorder="1" applyAlignment="1">
      <alignment/>
    </xf>
    <xf numFmtId="0" fontId="22" fillId="25" borderId="53" xfId="0" applyFont="1" applyFill="1" applyBorder="1" applyAlignment="1">
      <alignment horizontal="center"/>
    </xf>
    <xf numFmtId="0" fontId="22" fillId="25" borderId="54" xfId="0" applyFont="1" applyFill="1" applyBorder="1" applyAlignment="1">
      <alignment horizontal="center"/>
    </xf>
    <xf numFmtId="0" fontId="22" fillId="25" borderId="55" xfId="0" applyFont="1" applyFill="1" applyBorder="1" applyAlignment="1">
      <alignment horizontal="center"/>
    </xf>
    <xf numFmtId="0" fontId="22" fillId="0" borderId="21" xfId="0" applyFont="1" applyBorder="1" applyAlignment="1">
      <alignment/>
    </xf>
    <xf numFmtId="0" fontId="22" fillId="0" borderId="56" xfId="0" applyFont="1" applyBorder="1" applyAlignment="1">
      <alignment/>
    </xf>
    <xf numFmtId="0" fontId="22" fillId="0" borderId="57" xfId="0" applyFont="1" applyBorder="1" applyAlignment="1">
      <alignment/>
    </xf>
    <xf numFmtId="0" fontId="22" fillId="0" borderId="58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22" fontId="0" fillId="0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22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171" fontId="0" fillId="4" borderId="10" xfId="0" applyNumberForma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wrapText="1"/>
    </xf>
    <xf numFmtId="0" fontId="0" fillId="0" borderId="0" xfId="0" applyFont="1" applyAlignment="1">
      <alignment/>
    </xf>
    <xf numFmtId="14" fontId="0" fillId="0" borderId="0" xfId="0" applyNumberFormat="1" applyFont="1" applyFill="1" applyAlignment="1">
      <alignment horizontal="center"/>
    </xf>
    <xf numFmtId="0" fontId="0" fillId="0" borderId="10" xfId="0" applyFont="1" applyBorder="1" applyAlignment="1">
      <alignment/>
    </xf>
    <xf numFmtId="14" fontId="0" fillId="4" borderId="10" xfId="0" applyNumberFormat="1" applyFont="1" applyFill="1" applyBorder="1" applyAlignment="1">
      <alignment horizontal="center"/>
    </xf>
    <xf numFmtId="0" fontId="0" fillId="4" borderId="0" xfId="0" applyFont="1" applyFill="1" applyAlignment="1">
      <alignment/>
    </xf>
    <xf numFmtId="0" fontId="0" fillId="0" borderId="10" xfId="0" applyFont="1" applyFill="1" applyBorder="1" applyAlignment="1">
      <alignment/>
    </xf>
    <xf numFmtId="1" fontId="9" fillId="0" borderId="49" xfId="0" applyNumberFormat="1" applyFont="1" applyBorder="1" applyAlignment="1">
      <alignment wrapText="1"/>
    </xf>
    <xf numFmtId="14" fontId="0" fillId="0" borderId="10" xfId="0" applyNumberFormat="1" applyFont="1" applyFill="1" applyBorder="1" applyAlignment="1">
      <alignment horizontal="center" wrapText="1"/>
    </xf>
    <xf numFmtId="10" fontId="9" fillId="0" borderId="12" xfId="0" applyNumberFormat="1" applyFont="1" applyBorder="1" applyAlignment="1">
      <alignment wrapText="1"/>
    </xf>
    <xf numFmtId="0" fontId="0" fillId="26" borderId="10" xfId="0" applyFont="1" applyFill="1" applyBorder="1" applyAlignment="1">
      <alignment wrapText="1"/>
    </xf>
    <xf numFmtId="0" fontId="20" fillId="0" borderId="31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8" fillId="0" borderId="64" xfId="0" applyNumberFormat="1" applyFont="1" applyBorder="1" applyAlignment="1">
      <alignment horizontal="right" wrapText="1"/>
    </xf>
    <xf numFmtId="3" fontId="8" fillId="0" borderId="65" xfId="0" applyNumberFormat="1" applyFont="1" applyBorder="1" applyAlignment="1">
      <alignment horizontal="right" wrapText="1"/>
    </xf>
    <xf numFmtId="10" fontId="8" fillId="0" borderId="66" xfId="60" applyNumberFormat="1" applyFont="1" applyBorder="1" applyAlignment="1">
      <alignment wrapText="1"/>
    </xf>
    <xf numFmtId="10" fontId="8" fillId="0" borderId="67" xfId="60" applyNumberFormat="1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3" fontId="8" fillId="0" borderId="14" xfId="0" applyNumberFormat="1" applyFont="1" applyBorder="1" applyAlignment="1">
      <alignment wrapText="1"/>
    </xf>
    <xf numFmtId="3" fontId="8" fillId="0" borderId="68" xfId="0" applyNumberFormat="1" applyFont="1" applyBorder="1" applyAlignment="1">
      <alignment horizontal="right" wrapText="1"/>
    </xf>
    <xf numFmtId="3" fontId="8" fillId="0" borderId="69" xfId="0" applyNumberFormat="1" applyFont="1" applyBorder="1" applyAlignment="1">
      <alignment horizontal="right" wrapText="1"/>
    </xf>
    <xf numFmtId="10" fontId="8" fillId="0" borderId="70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horizontal="right" wrapText="1"/>
    </xf>
    <xf numFmtId="3" fontId="8" fillId="0" borderId="14" xfId="0" applyNumberFormat="1" applyFont="1" applyBorder="1" applyAlignment="1">
      <alignment horizontal="right" wrapText="1"/>
    </xf>
    <xf numFmtId="10" fontId="8" fillId="0" borderId="13" xfId="60" applyNumberFormat="1" applyFont="1" applyBorder="1" applyAlignment="1">
      <alignment wrapText="1"/>
    </xf>
    <xf numFmtId="10" fontId="8" fillId="0" borderId="14" xfId="60" applyNumberFormat="1" applyFont="1" applyBorder="1" applyAlignment="1">
      <alignment wrapText="1"/>
    </xf>
    <xf numFmtId="0" fontId="25" fillId="0" borderId="7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pen_Issues_And_Last_Assignmen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COTRetailIncidentLog@ercot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0.85546875" style="63" customWidth="1"/>
    <col min="2" max="2" width="53.8515625" style="167" customWidth="1"/>
    <col min="3" max="3" width="163.57421875" style="0" customWidth="1"/>
  </cols>
  <sheetData>
    <row r="1" spans="1:3" ht="21" thickTop="1">
      <c r="A1" s="155"/>
      <c r="B1" s="157" t="s">
        <v>241</v>
      </c>
      <c r="C1" s="82"/>
    </row>
    <row r="2" spans="1:3" ht="12.75">
      <c r="A2" s="149"/>
      <c r="B2" s="158"/>
      <c r="C2" s="83"/>
    </row>
    <row r="3" spans="1:3" s="80" customFormat="1" ht="15">
      <c r="A3" s="150"/>
      <c r="B3" s="159" t="s">
        <v>242</v>
      </c>
      <c r="C3" s="84"/>
    </row>
    <row r="4" spans="1:3" s="80" customFormat="1" ht="15">
      <c r="A4" s="150"/>
      <c r="B4" s="159" t="s">
        <v>270</v>
      </c>
      <c r="C4" s="84"/>
    </row>
    <row r="5" spans="1:3" s="80" customFormat="1" ht="15">
      <c r="A5" s="150"/>
      <c r="B5" s="159"/>
      <c r="C5" s="84"/>
    </row>
    <row r="6" spans="1:3" s="80" customFormat="1" ht="15">
      <c r="A6" s="150"/>
      <c r="B6" s="159"/>
      <c r="C6" s="84"/>
    </row>
    <row r="7" spans="1:3" s="80" customFormat="1" ht="15">
      <c r="A7" s="150"/>
      <c r="B7" s="159"/>
      <c r="C7" s="84"/>
    </row>
    <row r="8" spans="1:3" s="80" customFormat="1" ht="18">
      <c r="A8" s="151"/>
      <c r="B8" s="160" t="s">
        <v>271</v>
      </c>
      <c r="C8" s="85" t="s">
        <v>272</v>
      </c>
    </row>
    <row r="9" spans="1:3" s="80" customFormat="1" ht="18">
      <c r="A9" s="151"/>
      <c r="B9" s="160"/>
      <c r="C9" s="85"/>
    </row>
    <row r="10" spans="1:3" s="80" customFormat="1" ht="15">
      <c r="A10" s="152"/>
      <c r="B10" s="161" t="s">
        <v>253</v>
      </c>
      <c r="C10" s="86" t="s">
        <v>256</v>
      </c>
    </row>
    <row r="11" spans="1:3" s="80" customFormat="1" ht="15">
      <c r="A11" s="152"/>
      <c r="B11" s="161"/>
      <c r="C11" s="86" t="s">
        <v>254</v>
      </c>
    </row>
    <row r="12" spans="1:3" s="80" customFormat="1" ht="15">
      <c r="A12" s="152"/>
      <c r="B12" s="161"/>
      <c r="C12" s="86"/>
    </row>
    <row r="13" spans="1:3" s="80" customFormat="1" ht="15">
      <c r="A13" s="152"/>
      <c r="B13" s="161" t="s">
        <v>255</v>
      </c>
      <c r="C13" s="86" t="s">
        <v>257</v>
      </c>
    </row>
    <row r="14" spans="1:3" s="80" customFormat="1" ht="15">
      <c r="A14" s="152"/>
      <c r="B14" s="161"/>
      <c r="C14" s="86"/>
    </row>
    <row r="15" spans="1:3" s="80" customFormat="1" ht="15">
      <c r="A15" s="152"/>
      <c r="B15" s="161" t="s">
        <v>259</v>
      </c>
      <c r="C15" s="86" t="s">
        <v>260</v>
      </c>
    </row>
    <row r="16" spans="1:3" s="80" customFormat="1" ht="15">
      <c r="A16" s="150"/>
      <c r="B16" s="159"/>
      <c r="C16" s="84"/>
    </row>
    <row r="17" spans="1:3" s="80" customFormat="1" ht="15">
      <c r="A17" s="150"/>
      <c r="B17" s="159" t="s">
        <v>273</v>
      </c>
      <c r="C17" s="84" t="s">
        <v>277</v>
      </c>
    </row>
    <row r="18" spans="1:3" s="80" customFormat="1" ht="15">
      <c r="A18" s="150"/>
      <c r="B18" s="159"/>
      <c r="C18" s="84"/>
    </row>
    <row r="19" spans="1:3" s="80" customFormat="1" ht="15">
      <c r="A19" s="150"/>
      <c r="B19" s="159" t="s">
        <v>274</v>
      </c>
      <c r="C19" s="84" t="s">
        <v>278</v>
      </c>
    </row>
    <row r="20" spans="1:3" s="80" customFormat="1" ht="15">
      <c r="A20" s="150"/>
      <c r="B20" s="159"/>
      <c r="C20" s="84"/>
    </row>
    <row r="21" spans="1:3" s="80" customFormat="1" ht="15">
      <c r="A21" s="150"/>
      <c r="B21" s="159" t="s">
        <v>275</v>
      </c>
      <c r="C21" s="84" t="s">
        <v>400</v>
      </c>
    </row>
    <row r="22" spans="1:3" s="80" customFormat="1" ht="15">
      <c r="A22" s="150"/>
      <c r="B22" s="159"/>
      <c r="C22" s="84"/>
    </row>
    <row r="23" spans="1:3" s="80" customFormat="1" ht="15">
      <c r="A23" s="150"/>
      <c r="B23" s="159" t="s">
        <v>276</v>
      </c>
      <c r="C23" s="84" t="s">
        <v>401</v>
      </c>
    </row>
    <row r="24" spans="1:3" s="80" customFormat="1" ht="15">
      <c r="A24" s="150"/>
      <c r="B24" s="159"/>
      <c r="C24" s="84"/>
    </row>
    <row r="25" spans="1:3" s="80" customFormat="1" ht="15.75">
      <c r="A25" s="153"/>
      <c r="B25" s="162" t="s">
        <v>280</v>
      </c>
      <c r="C25" s="84"/>
    </row>
    <row r="26" spans="1:3" s="80" customFormat="1" ht="15">
      <c r="A26" s="150"/>
      <c r="B26" s="159"/>
      <c r="C26" s="84"/>
    </row>
    <row r="27" spans="1:3" s="80" customFormat="1" ht="15">
      <c r="A27" s="150"/>
      <c r="B27" s="159" t="s">
        <v>281</v>
      </c>
      <c r="C27" s="84" t="s">
        <v>282</v>
      </c>
    </row>
    <row r="28" spans="1:3" s="80" customFormat="1" ht="15">
      <c r="A28" s="150"/>
      <c r="B28" s="159"/>
      <c r="C28" s="84"/>
    </row>
    <row r="29" spans="1:3" s="80" customFormat="1" ht="15">
      <c r="A29" s="150"/>
      <c r="B29" s="159" t="s">
        <v>368</v>
      </c>
      <c r="C29" s="84" t="s">
        <v>380</v>
      </c>
    </row>
    <row r="30" spans="1:3" s="80" customFormat="1" ht="15">
      <c r="A30" s="150"/>
      <c r="B30" s="159"/>
      <c r="C30" s="84"/>
    </row>
    <row r="31" spans="1:3" s="80" customFormat="1" ht="15">
      <c r="A31" s="150"/>
      <c r="B31" s="159" t="s">
        <v>283</v>
      </c>
      <c r="C31" s="86" t="s">
        <v>334</v>
      </c>
    </row>
    <row r="32" spans="1:3" s="80" customFormat="1" ht="15">
      <c r="A32" s="150"/>
      <c r="B32" s="159"/>
      <c r="C32" s="86"/>
    </row>
    <row r="33" spans="1:3" s="80" customFormat="1" ht="15">
      <c r="A33" s="150"/>
      <c r="B33" s="159" t="s">
        <v>284</v>
      </c>
      <c r="C33" s="86" t="s">
        <v>285</v>
      </c>
    </row>
    <row r="34" spans="1:3" s="80" customFormat="1" ht="15">
      <c r="A34" s="150"/>
      <c r="B34" s="159"/>
      <c r="C34" s="86"/>
    </row>
    <row r="35" spans="1:3" s="80" customFormat="1" ht="15">
      <c r="A35" s="150"/>
      <c r="B35" s="159"/>
      <c r="C35" s="86"/>
    </row>
    <row r="36" spans="1:3" s="80" customFormat="1" ht="15.75">
      <c r="A36" s="153"/>
      <c r="B36" s="162" t="s">
        <v>403</v>
      </c>
      <c r="C36" s="84"/>
    </row>
    <row r="37" spans="1:3" s="80" customFormat="1" ht="15">
      <c r="A37" s="154"/>
      <c r="B37" s="163" t="s">
        <v>454</v>
      </c>
      <c r="C37" s="84" t="s">
        <v>483</v>
      </c>
    </row>
    <row r="38" spans="1:3" s="80" customFormat="1" ht="15">
      <c r="A38" s="150"/>
      <c r="B38" s="159"/>
      <c r="C38" s="84"/>
    </row>
    <row r="39" spans="1:3" s="80" customFormat="1" ht="15">
      <c r="A39" s="150"/>
      <c r="B39" s="159"/>
      <c r="C39" s="84"/>
    </row>
    <row r="40" spans="1:3" s="80" customFormat="1" ht="18">
      <c r="A40" s="151"/>
      <c r="B40" s="160" t="s">
        <v>279</v>
      </c>
      <c r="C40" s="84"/>
    </row>
    <row r="41" spans="1:3" s="80" customFormat="1" ht="15">
      <c r="A41" s="150"/>
      <c r="B41" s="159"/>
      <c r="C41" s="84"/>
    </row>
    <row r="42" spans="1:5" s="80" customFormat="1" ht="15.75">
      <c r="A42" s="156"/>
      <c r="B42" s="164" t="s">
        <v>243</v>
      </c>
      <c r="C42" s="87" t="s">
        <v>244</v>
      </c>
      <c r="D42" s="81"/>
      <c r="E42" s="81"/>
    </row>
    <row r="43" spans="1:3" s="80" customFormat="1" ht="15">
      <c r="A43" s="150"/>
      <c r="B43" s="165"/>
      <c r="C43" s="88"/>
    </row>
    <row r="44" spans="1:3" s="80" customFormat="1" ht="15">
      <c r="A44" s="150"/>
      <c r="B44" s="165" t="s">
        <v>375</v>
      </c>
      <c r="C44" s="88" t="s">
        <v>263</v>
      </c>
    </row>
    <row r="45" spans="1:3" s="80" customFormat="1" ht="15">
      <c r="A45" s="150"/>
      <c r="B45" s="165" t="s">
        <v>353</v>
      </c>
      <c r="C45" s="88" t="s">
        <v>264</v>
      </c>
    </row>
    <row r="46" spans="1:3" s="80" customFormat="1" ht="15">
      <c r="A46" s="150"/>
      <c r="B46" s="165" t="s">
        <v>354</v>
      </c>
      <c r="C46" s="88" t="s">
        <v>265</v>
      </c>
    </row>
    <row r="47" spans="1:3" s="80" customFormat="1" ht="15">
      <c r="A47" s="150"/>
      <c r="B47" s="165" t="s">
        <v>355</v>
      </c>
      <c r="C47" s="88" t="s">
        <v>267</v>
      </c>
    </row>
    <row r="48" spans="1:3" s="80" customFormat="1" ht="15">
      <c r="A48" s="150"/>
      <c r="B48" s="165" t="s">
        <v>173</v>
      </c>
      <c r="C48" s="88" t="s">
        <v>245</v>
      </c>
    </row>
    <row r="49" spans="1:3" s="80" customFormat="1" ht="15">
      <c r="A49" s="150"/>
      <c r="B49" s="165" t="s">
        <v>356</v>
      </c>
      <c r="C49" s="88" t="s">
        <v>268</v>
      </c>
    </row>
    <row r="50" spans="1:3" s="80" customFormat="1" ht="15">
      <c r="A50" s="150"/>
      <c r="B50" s="165" t="s">
        <v>402</v>
      </c>
      <c r="C50" s="88" t="s">
        <v>269</v>
      </c>
    </row>
    <row r="51" spans="1:3" s="80" customFormat="1" ht="15">
      <c r="A51" s="150"/>
      <c r="B51" s="165" t="s">
        <v>386</v>
      </c>
      <c r="C51" s="88" t="s">
        <v>484</v>
      </c>
    </row>
    <row r="52" spans="1:3" s="80" customFormat="1" ht="15">
      <c r="A52" s="150"/>
      <c r="B52" s="165" t="s">
        <v>384</v>
      </c>
      <c r="C52" s="88" t="s">
        <v>598</v>
      </c>
    </row>
    <row r="53" spans="1:3" s="80" customFormat="1" ht="15">
      <c r="A53" s="150"/>
      <c r="B53" s="165" t="s">
        <v>376</v>
      </c>
      <c r="C53" s="88" t="s">
        <v>246</v>
      </c>
    </row>
    <row r="54" spans="1:3" s="80" customFormat="1" ht="15">
      <c r="A54" s="150"/>
      <c r="B54" s="165" t="s">
        <v>170</v>
      </c>
      <c r="C54" s="88" t="s">
        <v>247</v>
      </c>
    </row>
    <row r="55" spans="1:3" s="80" customFormat="1" ht="15">
      <c r="A55" s="150"/>
      <c r="B55" s="165" t="s">
        <v>171</v>
      </c>
      <c r="C55" s="88" t="s">
        <v>248</v>
      </c>
    </row>
    <row r="56" spans="1:3" s="80" customFormat="1" ht="15">
      <c r="A56" s="150"/>
      <c r="B56" s="165" t="s">
        <v>174</v>
      </c>
      <c r="C56" s="88" t="s">
        <v>249</v>
      </c>
    </row>
    <row r="57" spans="1:3" s="80" customFormat="1" ht="15">
      <c r="A57" s="150"/>
      <c r="B57" s="165" t="s">
        <v>186</v>
      </c>
      <c r="C57" s="88" t="s">
        <v>250</v>
      </c>
    </row>
    <row r="58" spans="1:3" s="80" customFormat="1" ht="15">
      <c r="A58" s="150"/>
      <c r="B58" s="165" t="s">
        <v>176</v>
      </c>
      <c r="C58" s="88" t="s">
        <v>251</v>
      </c>
    </row>
    <row r="59" spans="1:3" s="80" customFormat="1" ht="15">
      <c r="A59" s="150"/>
      <c r="B59" s="165" t="s">
        <v>177</v>
      </c>
      <c r="C59" s="88" t="s">
        <v>252</v>
      </c>
    </row>
    <row r="60" spans="1:3" s="80" customFormat="1" ht="15">
      <c r="A60" s="150"/>
      <c r="B60" s="165" t="s">
        <v>178</v>
      </c>
      <c r="C60" s="88" t="s">
        <v>261</v>
      </c>
    </row>
    <row r="61" spans="1:3" s="80" customFormat="1" ht="15">
      <c r="A61" s="150"/>
      <c r="B61" s="165" t="s">
        <v>185</v>
      </c>
      <c r="C61" s="88" t="s">
        <v>262</v>
      </c>
    </row>
    <row r="62" spans="1:3" s="80" customFormat="1" ht="15">
      <c r="A62" s="150"/>
      <c r="B62" s="166" t="s">
        <v>287</v>
      </c>
      <c r="C62" s="89" t="s">
        <v>288</v>
      </c>
    </row>
    <row r="63" spans="1:3" s="80" customFormat="1" ht="15">
      <c r="A63" s="150"/>
      <c r="B63" s="165" t="s">
        <v>889</v>
      </c>
      <c r="C63" s="88" t="s">
        <v>289</v>
      </c>
    </row>
    <row r="64" spans="1:3" s="80" customFormat="1" ht="15">
      <c r="A64" s="150"/>
      <c r="B64" s="165" t="s">
        <v>890</v>
      </c>
      <c r="C64" s="88" t="s">
        <v>282</v>
      </c>
    </row>
    <row r="65" spans="1:3" s="80" customFormat="1" ht="15">
      <c r="A65" s="150"/>
      <c r="B65" s="165" t="s">
        <v>290</v>
      </c>
      <c r="C65" s="88" t="s">
        <v>291</v>
      </c>
    </row>
    <row r="66" spans="1:3" s="80" customFormat="1" ht="15">
      <c r="A66" s="150"/>
      <c r="B66" s="165" t="s">
        <v>929</v>
      </c>
      <c r="C66" s="88" t="s">
        <v>292</v>
      </c>
    </row>
    <row r="67" spans="1:3" ht="15">
      <c r="A67" s="150"/>
      <c r="B67" s="165" t="s">
        <v>293</v>
      </c>
      <c r="C67" s="88" t="s">
        <v>294</v>
      </c>
    </row>
    <row r="68" spans="1:3" ht="15">
      <c r="A68" s="150"/>
      <c r="B68" s="165" t="s">
        <v>295</v>
      </c>
      <c r="C68" s="88" t="s">
        <v>296</v>
      </c>
    </row>
    <row r="69" spans="1:3" ht="15">
      <c r="A69" s="150"/>
      <c r="B69" s="165" t="s">
        <v>297</v>
      </c>
      <c r="C69" s="88" t="s">
        <v>298</v>
      </c>
    </row>
    <row r="70" spans="1:3" ht="15">
      <c r="A70" s="150"/>
      <c r="B70" s="165" t="s">
        <v>299</v>
      </c>
      <c r="C70" s="88"/>
    </row>
    <row r="71" spans="1:3" ht="15">
      <c r="A71" s="150"/>
      <c r="B71" s="165" t="s">
        <v>300</v>
      </c>
      <c r="C71" s="88"/>
    </row>
    <row r="72" spans="1:3" ht="15">
      <c r="A72" s="150"/>
      <c r="B72" s="165" t="s">
        <v>301</v>
      </c>
      <c r="C72" s="88"/>
    </row>
    <row r="73" spans="1:3" ht="15">
      <c r="A73" s="150"/>
      <c r="B73" s="165" t="s">
        <v>302</v>
      </c>
      <c r="C73" s="88"/>
    </row>
    <row r="74" spans="1:3" ht="15">
      <c r="A74" s="150"/>
      <c r="B74" s="165" t="s">
        <v>303</v>
      </c>
      <c r="C74" s="88"/>
    </row>
    <row r="75" spans="1:3" ht="15">
      <c r="A75" s="150"/>
      <c r="B75" s="165" t="s">
        <v>304</v>
      </c>
      <c r="C75" s="88" t="s">
        <v>305</v>
      </c>
    </row>
    <row r="76" spans="1:3" ht="15">
      <c r="A76" s="150"/>
      <c r="B76" s="165" t="s">
        <v>306</v>
      </c>
      <c r="C76" s="88" t="s">
        <v>307</v>
      </c>
    </row>
    <row r="77" spans="1:3" ht="15">
      <c r="A77" s="150"/>
      <c r="B77" s="165" t="s">
        <v>308</v>
      </c>
      <c r="C77" s="88" t="s">
        <v>309</v>
      </c>
    </row>
    <row r="78" spans="1:3" ht="15">
      <c r="A78" s="150"/>
      <c r="B78" s="165" t="s">
        <v>310</v>
      </c>
      <c r="C78" s="88" t="s">
        <v>311</v>
      </c>
    </row>
    <row r="79" spans="1:3" ht="15">
      <c r="A79" s="150"/>
      <c r="B79" s="165" t="s">
        <v>312</v>
      </c>
      <c r="C79" s="88" t="s">
        <v>313</v>
      </c>
    </row>
    <row r="80" spans="1:3" ht="15">
      <c r="A80" s="150"/>
      <c r="B80" s="165" t="s">
        <v>314</v>
      </c>
      <c r="C80" s="88" t="s">
        <v>315</v>
      </c>
    </row>
    <row r="81" spans="1:3" ht="15">
      <c r="A81" s="150"/>
      <c r="B81" s="165" t="s">
        <v>815</v>
      </c>
      <c r="C81" s="88" t="s">
        <v>333</v>
      </c>
    </row>
  </sheetData>
  <sheetProtection/>
  <hyperlinks>
    <hyperlink ref="B37" r:id="rId1" display="ERCOTRetailIncidentLog@ercot.com"/>
  </hyperlinks>
  <printOptions/>
  <pageMargins left="0.75" right="0.75" top="1" bottom="1" header="0.5" footer="0.5"/>
  <pageSetup fitToHeight="1" fitToWidth="1" horizontalDpi="600" verticalDpi="600" orientation="landscape" scale="41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30.42187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>
      <c r="A1" s="221" t="s">
        <v>236</v>
      </c>
      <c r="B1" s="221"/>
      <c r="C1" s="221"/>
      <c r="D1" s="221"/>
      <c r="E1" s="221"/>
      <c r="F1" s="221"/>
      <c r="G1" s="221"/>
    </row>
    <row r="2" spans="1:7" ht="23.25" customHeight="1" thickBot="1">
      <c r="A2" s="147" t="s">
        <v>481</v>
      </c>
      <c r="B2" s="143"/>
      <c r="C2" s="143"/>
      <c r="D2" s="144"/>
      <c r="E2" s="144"/>
      <c r="F2" s="145"/>
      <c r="G2" s="146"/>
    </row>
    <row r="3" spans="1:7" ht="23.25" customHeight="1" thickBot="1">
      <c r="A3" s="42" t="s">
        <v>881</v>
      </c>
      <c r="B3" s="42" t="s">
        <v>882</v>
      </c>
      <c r="C3" s="42" t="s">
        <v>864</v>
      </c>
      <c r="D3" s="42" t="s">
        <v>865</v>
      </c>
      <c r="E3" s="42" t="s">
        <v>866</v>
      </c>
      <c r="F3" s="42" t="s">
        <v>867</v>
      </c>
      <c r="G3" s="42" t="s">
        <v>868</v>
      </c>
    </row>
    <row r="4" spans="1:8" ht="23.25" customHeight="1" hidden="1" thickBot="1">
      <c r="A4" s="34" t="s">
        <v>869</v>
      </c>
      <c r="B4" s="34" t="s">
        <v>870</v>
      </c>
      <c r="C4" s="35">
        <v>11880</v>
      </c>
      <c r="D4" s="34"/>
      <c r="E4" s="35">
        <f aca="true" t="shared" si="0" ref="E4:E15">SUM(C4-D4)</f>
        <v>11880</v>
      </c>
      <c r="F4" s="35"/>
      <c r="G4" s="36">
        <f aca="true" t="shared" si="1" ref="G4:G15">(E4-F4)/E4</f>
        <v>1</v>
      </c>
      <c r="H4">
        <v>22</v>
      </c>
    </row>
    <row r="5" spans="1:8" ht="23.25" customHeight="1" hidden="1" thickBot="1">
      <c r="A5" s="34" t="s">
        <v>871</v>
      </c>
      <c r="B5" s="34" t="s">
        <v>870</v>
      </c>
      <c r="C5" s="35">
        <v>10800</v>
      </c>
      <c r="D5" s="35"/>
      <c r="E5" s="35">
        <f t="shared" si="0"/>
        <v>10800</v>
      </c>
      <c r="F5" s="35"/>
      <c r="G5" s="36">
        <f t="shared" si="1"/>
        <v>1</v>
      </c>
      <c r="H5">
        <v>20</v>
      </c>
    </row>
    <row r="6" spans="1:8" ht="23.25" customHeight="1" hidden="1" thickBot="1">
      <c r="A6" s="34" t="s">
        <v>872</v>
      </c>
      <c r="B6" s="34" t="s">
        <v>870</v>
      </c>
      <c r="C6" s="35">
        <v>11880</v>
      </c>
      <c r="D6" s="34"/>
      <c r="E6" s="35">
        <f t="shared" si="0"/>
        <v>11880</v>
      </c>
      <c r="F6" s="34"/>
      <c r="G6" s="36">
        <f t="shared" si="1"/>
        <v>1</v>
      </c>
      <c r="H6">
        <v>22</v>
      </c>
    </row>
    <row r="7" spans="1:8" ht="23.25" customHeight="1" hidden="1" thickBot="1">
      <c r="A7" s="34" t="s">
        <v>873</v>
      </c>
      <c r="B7" s="34" t="s">
        <v>870</v>
      </c>
      <c r="C7" s="35">
        <v>11340</v>
      </c>
      <c r="D7" s="34"/>
      <c r="E7" s="35">
        <f t="shared" si="0"/>
        <v>11340</v>
      </c>
      <c r="F7" s="34"/>
      <c r="G7" s="36">
        <f t="shared" si="1"/>
        <v>1</v>
      </c>
      <c r="H7">
        <v>21</v>
      </c>
    </row>
    <row r="8" spans="1:8" ht="23.25" customHeight="1" hidden="1" thickBot="1">
      <c r="A8" s="34" t="s">
        <v>874</v>
      </c>
      <c r="B8" s="34" t="s">
        <v>870</v>
      </c>
      <c r="C8" s="35">
        <v>12420</v>
      </c>
      <c r="D8" s="35"/>
      <c r="E8" s="35">
        <f t="shared" si="0"/>
        <v>12420</v>
      </c>
      <c r="F8" s="34"/>
      <c r="G8" s="36">
        <f t="shared" si="1"/>
        <v>1</v>
      </c>
      <c r="H8">
        <v>23</v>
      </c>
    </row>
    <row r="9" spans="1:9" ht="23.25" customHeight="1" thickBot="1">
      <c r="A9" s="34" t="s">
        <v>875</v>
      </c>
      <c r="B9" s="34" t="s">
        <v>494</v>
      </c>
      <c r="C9" s="35">
        <f aca="true" t="shared" si="2" ref="C9:C15">I9*12</f>
        <v>15120</v>
      </c>
      <c r="D9" s="34">
        <v>315</v>
      </c>
      <c r="E9" s="35">
        <f t="shared" si="0"/>
        <v>14805</v>
      </c>
      <c r="F9" s="34">
        <v>460</v>
      </c>
      <c r="G9" s="36">
        <f t="shared" si="1"/>
        <v>0.9689294157379263</v>
      </c>
      <c r="H9">
        <v>21</v>
      </c>
      <c r="I9" s="142">
        <v>1260</v>
      </c>
    </row>
    <row r="10" spans="1:9" ht="23.25" customHeight="1" thickBot="1">
      <c r="A10" s="34" t="s">
        <v>876</v>
      </c>
      <c r="B10" s="34" t="s">
        <v>494</v>
      </c>
      <c r="C10" s="35">
        <f t="shared" si="2"/>
        <v>15840</v>
      </c>
      <c r="D10" s="34">
        <v>0</v>
      </c>
      <c r="E10" s="35">
        <f t="shared" si="0"/>
        <v>15840</v>
      </c>
      <c r="F10" s="34">
        <v>378</v>
      </c>
      <c r="G10" s="36">
        <f t="shared" si="1"/>
        <v>0.9761363636363637</v>
      </c>
      <c r="H10">
        <v>22</v>
      </c>
      <c r="I10" s="142">
        <v>1320</v>
      </c>
    </row>
    <row r="11" spans="1:9" ht="23.25" customHeight="1" thickBot="1">
      <c r="A11" s="34" t="s">
        <v>877</v>
      </c>
      <c r="B11" s="34" t="s">
        <v>494</v>
      </c>
      <c r="C11" s="35">
        <f t="shared" si="2"/>
        <v>16560</v>
      </c>
      <c r="D11" s="34">
        <v>0</v>
      </c>
      <c r="E11" s="35">
        <f t="shared" si="0"/>
        <v>16560</v>
      </c>
      <c r="F11" s="34">
        <v>0</v>
      </c>
      <c r="G11" s="43">
        <f t="shared" si="1"/>
        <v>1</v>
      </c>
      <c r="H11">
        <v>23</v>
      </c>
      <c r="I11" s="142">
        <v>1380</v>
      </c>
    </row>
    <row r="12" spans="1:9" ht="23.25" customHeight="1" thickBot="1">
      <c r="A12" s="34" t="s">
        <v>878</v>
      </c>
      <c r="B12" s="34" t="s">
        <v>494</v>
      </c>
      <c r="C12" s="35">
        <f t="shared" si="2"/>
        <v>14400</v>
      </c>
      <c r="D12" s="34">
        <v>0</v>
      </c>
      <c r="E12" s="35">
        <f t="shared" si="0"/>
        <v>14400</v>
      </c>
      <c r="F12" s="35">
        <v>559</v>
      </c>
      <c r="G12" s="36">
        <f t="shared" si="1"/>
        <v>0.9611805555555556</v>
      </c>
      <c r="H12">
        <v>20</v>
      </c>
      <c r="I12" s="142">
        <v>1200</v>
      </c>
    </row>
    <row r="13" spans="1:9" ht="23.25" customHeight="1" thickBot="1">
      <c r="A13" s="37" t="s">
        <v>879</v>
      </c>
      <c r="B13" s="34" t="s">
        <v>494</v>
      </c>
      <c r="C13" s="35">
        <f t="shared" si="2"/>
        <v>16560</v>
      </c>
      <c r="D13" s="37">
        <v>0</v>
      </c>
      <c r="E13" s="38">
        <f t="shared" si="0"/>
        <v>16560</v>
      </c>
      <c r="F13" s="38">
        <v>30</v>
      </c>
      <c r="G13" s="36">
        <f t="shared" si="1"/>
        <v>0.9981884057971014</v>
      </c>
      <c r="H13">
        <v>23</v>
      </c>
      <c r="I13" s="142">
        <v>1380</v>
      </c>
    </row>
    <row r="14" spans="1:9" ht="23.25" customHeight="1" thickBot="1">
      <c r="A14" s="37" t="s">
        <v>907</v>
      </c>
      <c r="B14" s="34" t="s">
        <v>494</v>
      </c>
      <c r="C14" s="35">
        <f t="shared" si="2"/>
        <v>14400</v>
      </c>
      <c r="D14" s="37">
        <v>0</v>
      </c>
      <c r="E14" s="38">
        <f t="shared" si="0"/>
        <v>14400</v>
      </c>
      <c r="F14" s="38">
        <v>85</v>
      </c>
      <c r="G14" s="36">
        <f t="shared" si="1"/>
        <v>0.9940972222222222</v>
      </c>
      <c r="H14">
        <v>20</v>
      </c>
      <c r="I14" s="142">
        <v>1200</v>
      </c>
    </row>
    <row r="15" spans="1:9" ht="23.25" customHeight="1" thickBot="1">
      <c r="A15" s="37" t="s">
        <v>908</v>
      </c>
      <c r="B15" s="34" t="s">
        <v>494</v>
      </c>
      <c r="C15" s="35">
        <f t="shared" si="2"/>
        <v>12960</v>
      </c>
      <c r="D15" s="38">
        <v>435</v>
      </c>
      <c r="E15" s="38">
        <f t="shared" si="0"/>
        <v>12525</v>
      </c>
      <c r="F15" s="38">
        <f>146+370</f>
        <v>516</v>
      </c>
      <c r="G15" s="36">
        <f t="shared" si="1"/>
        <v>0.9588023952095809</v>
      </c>
      <c r="H15">
        <v>18</v>
      </c>
      <c r="I15" s="142">
        <v>1080</v>
      </c>
    </row>
    <row r="16" spans="1:7" ht="23.25" customHeight="1">
      <c r="A16" s="226" t="s">
        <v>480</v>
      </c>
      <c r="B16" s="226" t="s">
        <v>494</v>
      </c>
      <c r="C16" s="40">
        <f>SUM(C9:C15)</f>
        <v>105840</v>
      </c>
      <c r="D16" s="228">
        <f>SUM(D4:D15)</f>
        <v>750</v>
      </c>
      <c r="E16" s="228">
        <f>C16-D16</f>
        <v>105090</v>
      </c>
      <c r="F16" s="233">
        <f>SUM(F4:F15)</f>
        <v>2028</v>
      </c>
      <c r="G16" s="235">
        <f>(E16-F16)/E16</f>
        <v>0.9807022552098201</v>
      </c>
    </row>
    <row r="17" spans="1:7" ht="23.25" customHeight="1" thickBot="1">
      <c r="A17" s="227"/>
      <c r="B17" s="227"/>
      <c r="C17" s="41" t="s">
        <v>771</v>
      </c>
      <c r="D17" s="229"/>
      <c r="E17" s="229"/>
      <c r="F17" s="234"/>
      <c r="G17" s="236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25.281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>
      <c r="A1" s="221" t="s">
        <v>237</v>
      </c>
      <c r="B1" s="221"/>
      <c r="C1" s="221"/>
      <c r="D1" s="221"/>
      <c r="E1" s="221"/>
      <c r="F1" s="221"/>
      <c r="G1" s="221"/>
    </row>
    <row r="2" spans="1:7" ht="23.25" customHeight="1" thickBot="1">
      <c r="A2" s="147" t="s">
        <v>482</v>
      </c>
      <c r="B2" s="143"/>
      <c r="C2" s="143"/>
      <c r="D2" s="144"/>
      <c r="E2" s="144"/>
      <c r="F2" s="145"/>
      <c r="G2" s="146"/>
    </row>
    <row r="3" spans="1:7" ht="23.25" customHeight="1" thickBot="1">
      <c r="A3" s="42" t="s">
        <v>881</v>
      </c>
      <c r="B3" s="42" t="s">
        <v>882</v>
      </c>
      <c r="C3" s="42" t="s">
        <v>864</v>
      </c>
      <c r="D3" s="42" t="s">
        <v>865</v>
      </c>
      <c r="E3" s="42" t="s">
        <v>866</v>
      </c>
      <c r="F3" s="42" t="s">
        <v>867</v>
      </c>
      <c r="G3" s="42" t="s">
        <v>868</v>
      </c>
    </row>
    <row r="4" spans="1:7" ht="23.25" customHeight="1" hidden="1" thickBot="1">
      <c r="A4" s="34" t="s">
        <v>869</v>
      </c>
      <c r="B4" s="34" t="s">
        <v>870</v>
      </c>
      <c r="C4" s="35">
        <v>44640</v>
      </c>
      <c r="D4" s="34"/>
      <c r="E4" s="35">
        <f aca="true" t="shared" si="0" ref="E4:E15">SUM(C4-D4)</f>
        <v>44640</v>
      </c>
      <c r="F4" s="35"/>
      <c r="G4" s="36">
        <f aca="true" t="shared" si="1" ref="G4:G15">(E4-F4)/E4</f>
        <v>1</v>
      </c>
    </row>
    <row r="5" spans="1:7" ht="23.25" customHeight="1" hidden="1" thickBot="1">
      <c r="A5" s="34" t="s">
        <v>871</v>
      </c>
      <c r="B5" s="34" t="s">
        <v>870</v>
      </c>
      <c r="C5" s="35">
        <v>40320</v>
      </c>
      <c r="D5" s="35"/>
      <c r="E5" s="35">
        <f t="shared" si="0"/>
        <v>40320</v>
      </c>
      <c r="F5" s="35"/>
      <c r="G5" s="36">
        <f t="shared" si="1"/>
        <v>1</v>
      </c>
    </row>
    <row r="6" spans="1:7" ht="23.25" customHeight="1" hidden="1" thickBot="1">
      <c r="A6" s="34" t="s">
        <v>872</v>
      </c>
      <c r="B6" s="34" t="s">
        <v>870</v>
      </c>
      <c r="C6" s="35">
        <v>44640</v>
      </c>
      <c r="D6" s="34"/>
      <c r="E6" s="35">
        <f t="shared" si="0"/>
        <v>44640</v>
      </c>
      <c r="F6" s="34"/>
      <c r="G6" s="36">
        <f t="shared" si="1"/>
        <v>1</v>
      </c>
    </row>
    <row r="7" spans="1:7" ht="23.25" customHeight="1" hidden="1" thickBot="1">
      <c r="A7" s="34" t="s">
        <v>873</v>
      </c>
      <c r="B7" s="34" t="s">
        <v>870</v>
      </c>
      <c r="C7" s="35">
        <v>43200</v>
      </c>
      <c r="D7" s="34"/>
      <c r="E7" s="35">
        <f t="shared" si="0"/>
        <v>43200</v>
      </c>
      <c r="F7" s="34"/>
      <c r="G7" s="36">
        <f t="shared" si="1"/>
        <v>1</v>
      </c>
    </row>
    <row r="8" spans="1:7" ht="23.25" customHeight="1" hidden="1" thickBot="1">
      <c r="A8" s="34" t="s">
        <v>874</v>
      </c>
      <c r="B8" s="34" t="s">
        <v>870</v>
      </c>
      <c r="C8" s="35">
        <v>44640</v>
      </c>
      <c r="D8" s="35"/>
      <c r="E8" s="35">
        <f t="shared" si="0"/>
        <v>44640</v>
      </c>
      <c r="F8" s="34"/>
      <c r="G8" s="36">
        <f t="shared" si="1"/>
        <v>1</v>
      </c>
    </row>
    <row r="9" spans="1:7" ht="23.25" customHeight="1" thickBot="1">
      <c r="A9" s="34" t="s">
        <v>875</v>
      </c>
      <c r="B9" s="34" t="s">
        <v>495</v>
      </c>
      <c r="C9" s="35">
        <v>43200</v>
      </c>
      <c r="D9" s="35">
        <v>3230</v>
      </c>
      <c r="E9" s="35">
        <f t="shared" si="0"/>
        <v>39970</v>
      </c>
      <c r="F9" s="34">
        <v>730</v>
      </c>
      <c r="G9" s="36">
        <f t="shared" si="1"/>
        <v>0.98173630222667</v>
      </c>
    </row>
    <row r="10" spans="1:7" ht="23.25" customHeight="1" thickBot="1">
      <c r="A10" s="34" t="s">
        <v>876</v>
      </c>
      <c r="B10" s="34" t="s">
        <v>495</v>
      </c>
      <c r="C10" s="35">
        <v>44640</v>
      </c>
      <c r="D10" s="35">
        <v>2395</v>
      </c>
      <c r="E10" s="35">
        <f t="shared" si="0"/>
        <v>42245</v>
      </c>
      <c r="F10" s="34">
        <v>255</v>
      </c>
      <c r="G10" s="36">
        <f t="shared" si="1"/>
        <v>0.993963782696177</v>
      </c>
    </row>
    <row r="11" spans="1:7" ht="23.25" customHeight="1" thickBot="1">
      <c r="A11" s="34" t="s">
        <v>877</v>
      </c>
      <c r="B11" s="34" t="s">
        <v>495</v>
      </c>
      <c r="C11" s="35">
        <v>44640</v>
      </c>
      <c r="D11" s="35">
        <v>2160</v>
      </c>
      <c r="E11" s="35">
        <f t="shared" si="0"/>
        <v>42480</v>
      </c>
      <c r="F11" s="34">
        <v>160</v>
      </c>
      <c r="G11" s="36">
        <f t="shared" si="1"/>
        <v>0.9962335216572504</v>
      </c>
    </row>
    <row r="12" spans="1:7" ht="23.25" customHeight="1" thickBot="1">
      <c r="A12" s="34" t="s">
        <v>878</v>
      </c>
      <c r="B12" s="34" t="s">
        <v>495</v>
      </c>
      <c r="C12" s="35">
        <v>43200</v>
      </c>
      <c r="D12" s="35">
        <v>5760</v>
      </c>
      <c r="E12" s="35">
        <f t="shared" si="0"/>
        <v>37440</v>
      </c>
      <c r="F12" s="35">
        <v>0</v>
      </c>
      <c r="G12" s="43">
        <f t="shared" si="1"/>
        <v>1</v>
      </c>
    </row>
    <row r="13" spans="1:7" ht="23.25" customHeight="1" thickBot="1">
      <c r="A13" s="37" t="s">
        <v>879</v>
      </c>
      <c r="B13" s="34" t="s">
        <v>495</v>
      </c>
      <c r="C13" s="35">
        <v>44640</v>
      </c>
      <c r="D13" s="35">
        <v>720</v>
      </c>
      <c r="E13" s="38">
        <f t="shared" si="0"/>
        <v>43920</v>
      </c>
      <c r="F13" s="38">
        <v>2917</v>
      </c>
      <c r="G13" s="36">
        <f t="shared" si="1"/>
        <v>0.9335837887067395</v>
      </c>
    </row>
    <row r="14" spans="1:7" ht="23.25" customHeight="1" thickBot="1">
      <c r="A14" s="37" t="s">
        <v>907</v>
      </c>
      <c r="B14" s="34" t="s">
        <v>495</v>
      </c>
      <c r="C14" s="35">
        <v>43200</v>
      </c>
      <c r="D14" s="35">
        <v>1705</v>
      </c>
      <c r="E14" s="38">
        <f t="shared" si="0"/>
        <v>41495</v>
      </c>
      <c r="F14" s="38">
        <v>280</v>
      </c>
      <c r="G14" s="36">
        <f t="shared" si="1"/>
        <v>0.9932521990601277</v>
      </c>
    </row>
    <row r="15" spans="1:7" ht="23.25" customHeight="1" thickBot="1">
      <c r="A15" s="37" t="s">
        <v>908</v>
      </c>
      <c r="B15" s="34" t="s">
        <v>495</v>
      </c>
      <c r="C15" s="38">
        <v>44640</v>
      </c>
      <c r="D15" s="35">
        <v>435</v>
      </c>
      <c r="E15" s="38">
        <f t="shared" si="0"/>
        <v>44205</v>
      </c>
      <c r="F15" s="38">
        <f>65+(370-26)+146+60+32</f>
        <v>647</v>
      </c>
      <c r="G15" s="36">
        <f t="shared" si="1"/>
        <v>0.9853636466463069</v>
      </c>
    </row>
    <row r="16" spans="1:7" ht="23.25" customHeight="1">
      <c r="A16" s="226" t="s">
        <v>480</v>
      </c>
      <c r="B16" s="226" t="s">
        <v>495</v>
      </c>
      <c r="C16" s="40">
        <f>SUM(C9:C15)</f>
        <v>308160</v>
      </c>
      <c r="D16" s="228">
        <f>SUM(D4:D15)</f>
        <v>16405</v>
      </c>
      <c r="E16" s="228">
        <f>C16-D16</f>
        <v>291755</v>
      </c>
      <c r="F16" s="233">
        <f>SUM(F4:F15)</f>
        <v>4989</v>
      </c>
      <c r="G16" s="235">
        <f>(E16-F16)/E16</f>
        <v>0.9829000359891005</v>
      </c>
    </row>
    <row r="17" spans="1:7" ht="23.25" customHeight="1" thickBot="1">
      <c r="A17" s="227"/>
      <c r="B17" s="227"/>
      <c r="C17" s="41" t="s">
        <v>771</v>
      </c>
      <c r="D17" s="229"/>
      <c r="E17" s="229"/>
      <c r="F17" s="234"/>
      <c r="G17" s="236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G1"/>
    </sheetView>
  </sheetViews>
  <sheetFormatPr defaultColWidth="0" defaultRowHeight="12.75" zeroHeight="1"/>
  <cols>
    <col min="1" max="1" width="11.7109375" style="0" customWidth="1"/>
    <col min="2" max="2" width="30.421875" style="0" bestFit="1" customWidth="1"/>
    <col min="3" max="3" width="15.7109375" style="0" bestFit="1" customWidth="1"/>
    <col min="4" max="4" width="15.421875" style="0" bestFit="1" customWidth="1"/>
    <col min="5" max="5" width="13.57421875" style="0" bestFit="1" customWidth="1"/>
    <col min="6" max="6" width="15.421875" style="0" bestFit="1" customWidth="1"/>
    <col min="7" max="7" width="11.57421875" style="0" bestFit="1" customWidth="1"/>
  </cols>
  <sheetData>
    <row r="1" spans="1:7" ht="23.25" customHeight="1">
      <c r="A1" s="221" t="s">
        <v>236</v>
      </c>
      <c r="B1" s="221"/>
      <c r="C1" s="221"/>
      <c r="D1" s="221"/>
      <c r="E1" s="221"/>
      <c r="F1" s="221"/>
      <c r="G1" s="221"/>
    </row>
    <row r="2" spans="1:7" ht="23.25" customHeight="1" thickBot="1">
      <c r="A2" s="237" t="s">
        <v>481</v>
      </c>
      <c r="B2" s="237"/>
      <c r="C2" s="143"/>
      <c r="D2" s="144"/>
      <c r="E2" s="144"/>
      <c r="F2" s="145"/>
      <c r="G2" s="146"/>
    </row>
    <row r="3" spans="1:7" ht="23.25" customHeight="1" thickBot="1">
      <c r="A3" s="42" t="s">
        <v>881</v>
      </c>
      <c r="B3" s="42" t="s">
        <v>882</v>
      </c>
      <c r="C3" s="42" t="s">
        <v>864</v>
      </c>
      <c r="D3" s="42" t="s">
        <v>865</v>
      </c>
      <c r="E3" s="42" t="s">
        <v>866</v>
      </c>
      <c r="F3" s="42" t="s">
        <v>867</v>
      </c>
      <c r="G3" s="42" t="s">
        <v>868</v>
      </c>
    </row>
    <row r="4" spans="1:8" ht="23.25" customHeight="1" hidden="1">
      <c r="A4" s="34" t="s">
        <v>869</v>
      </c>
      <c r="B4" s="34" t="s">
        <v>870</v>
      </c>
      <c r="C4" s="35">
        <v>11880</v>
      </c>
      <c r="D4" s="34"/>
      <c r="E4" s="35">
        <f aca="true" t="shared" si="0" ref="E4:E15">SUM(C4-D4)</f>
        <v>11880</v>
      </c>
      <c r="F4" s="35"/>
      <c r="G4" s="36">
        <f aca="true" t="shared" si="1" ref="G4:G15">(E4-F4)/E4</f>
        <v>1</v>
      </c>
      <c r="H4">
        <v>22</v>
      </c>
    </row>
    <row r="5" spans="1:8" ht="23.25" customHeight="1" hidden="1">
      <c r="A5" s="34" t="s">
        <v>871</v>
      </c>
      <c r="B5" s="34" t="s">
        <v>870</v>
      </c>
      <c r="C5" s="35">
        <v>10800</v>
      </c>
      <c r="D5" s="35"/>
      <c r="E5" s="35">
        <f t="shared" si="0"/>
        <v>10800</v>
      </c>
      <c r="F5" s="35"/>
      <c r="G5" s="36">
        <f t="shared" si="1"/>
        <v>1</v>
      </c>
      <c r="H5">
        <v>20</v>
      </c>
    </row>
    <row r="6" spans="1:8" ht="23.25" customHeight="1" hidden="1">
      <c r="A6" s="34" t="s">
        <v>872</v>
      </c>
      <c r="B6" s="34" t="s">
        <v>870</v>
      </c>
      <c r="C6" s="35">
        <v>11880</v>
      </c>
      <c r="D6" s="34"/>
      <c r="E6" s="35">
        <f t="shared" si="0"/>
        <v>11880</v>
      </c>
      <c r="F6" s="34"/>
      <c r="G6" s="36">
        <f t="shared" si="1"/>
        <v>1</v>
      </c>
      <c r="H6">
        <v>22</v>
      </c>
    </row>
    <row r="7" spans="1:8" ht="23.25" customHeight="1" hidden="1">
      <c r="A7" s="34" t="s">
        <v>873</v>
      </c>
      <c r="B7" s="34" t="s">
        <v>870</v>
      </c>
      <c r="C7" s="35">
        <v>11340</v>
      </c>
      <c r="D7" s="34"/>
      <c r="E7" s="35">
        <f t="shared" si="0"/>
        <v>11340</v>
      </c>
      <c r="F7" s="34"/>
      <c r="G7" s="36">
        <f t="shared" si="1"/>
        <v>1</v>
      </c>
      <c r="H7">
        <v>21</v>
      </c>
    </row>
    <row r="8" spans="1:8" ht="23.25" customHeight="1" hidden="1">
      <c r="A8" s="34" t="s">
        <v>874</v>
      </c>
      <c r="B8" s="34" t="s">
        <v>870</v>
      </c>
      <c r="C8" s="35">
        <v>12420</v>
      </c>
      <c r="D8" s="35"/>
      <c r="E8" s="35">
        <f t="shared" si="0"/>
        <v>12420</v>
      </c>
      <c r="F8" s="34"/>
      <c r="G8" s="36">
        <f t="shared" si="1"/>
        <v>1</v>
      </c>
      <c r="H8">
        <v>23</v>
      </c>
    </row>
    <row r="9" spans="1:9" ht="23.25" customHeight="1" thickBot="1">
      <c r="A9" s="34" t="s">
        <v>875</v>
      </c>
      <c r="B9" s="34" t="s">
        <v>494</v>
      </c>
      <c r="C9" s="35">
        <f aca="true" t="shared" si="2" ref="C9:C15">I9*12</f>
        <v>15120</v>
      </c>
      <c r="D9" s="34">
        <v>315</v>
      </c>
      <c r="E9" s="35">
        <f t="shared" si="0"/>
        <v>14805</v>
      </c>
      <c r="F9" s="34">
        <v>460</v>
      </c>
      <c r="G9" s="36">
        <f t="shared" si="1"/>
        <v>0.9689294157379263</v>
      </c>
      <c r="H9">
        <v>21</v>
      </c>
      <c r="I9" s="142">
        <v>1260</v>
      </c>
    </row>
    <row r="10" spans="1:9" ht="23.25" customHeight="1" thickBot="1">
      <c r="A10" s="34" t="s">
        <v>876</v>
      </c>
      <c r="B10" s="34" t="s">
        <v>494</v>
      </c>
      <c r="C10" s="35">
        <f t="shared" si="2"/>
        <v>15840</v>
      </c>
      <c r="D10" s="34">
        <v>0</v>
      </c>
      <c r="E10" s="35">
        <f t="shared" si="0"/>
        <v>15840</v>
      </c>
      <c r="F10" s="34">
        <v>378</v>
      </c>
      <c r="G10" s="36">
        <f t="shared" si="1"/>
        <v>0.9761363636363637</v>
      </c>
      <c r="H10">
        <v>22</v>
      </c>
      <c r="I10" s="142">
        <v>1320</v>
      </c>
    </row>
    <row r="11" spans="1:9" ht="23.25" customHeight="1" thickBot="1">
      <c r="A11" s="34" t="s">
        <v>877</v>
      </c>
      <c r="B11" s="34" t="s">
        <v>494</v>
      </c>
      <c r="C11" s="35">
        <f t="shared" si="2"/>
        <v>16560</v>
      </c>
      <c r="D11" s="34">
        <v>0</v>
      </c>
      <c r="E11" s="35">
        <f t="shared" si="0"/>
        <v>16560</v>
      </c>
      <c r="F11" s="34">
        <v>0</v>
      </c>
      <c r="G11" s="43">
        <f t="shared" si="1"/>
        <v>1</v>
      </c>
      <c r="H11">
        <v>23</v>
      </c>
      <c r="I11" s="142">
        <v>1380</v>
      </c>
    </row>
    <row r="12" spans="1:9" ht="23.25" customHeight="1" thickBot="1">
      <c r="A12" s="34" t="s">
        <v>878</v>
      </c>
      <c r="B12" s="34" t="s">
        <v>494</v>
      </c>
      <c r="C12" s="35">
        <f t="shared" si="2"/>
        <v>14400</v>
      </c>
      <c r="D12" s="34">
        <v>0</v>
      </c>
      <c r="E12" s="35">
        <f t="shared" si="0"/>
        <v>14400</v>
      </c>
      <c r="F12" s="35">
        <v>559</v>
      </c>
      <c r="G12" s="36">
        <f t="shared" si="1"/>
        <v>0.9611805555555556</v>
      </c>
      <c r="H12">
        <v>20</v>
      </c>
      <c r="I12" s="142">
        <v>1200</v>
      </c>
    </row>
    <row r="13" spans="1:9" ht="23.25" customHeight="1" thickBot="1">
      <c r="A13" s="37" t="s">
        <v>879</v>
      </c>
      <c r="B13" s="34" t="s">
        <v>494</v>
      </c>
      <c r="C13" s="35">
        <f t="shared" si="2"/>
        <v>16560</v>
      </c>
      <c r="D13" s="37">
        <v>0</v>
      </c>
      <c r="E13" s="38">
        <f t="shared" si="0"/>
        <v>16560</v>
      </c>
      <c r="F13" s="38">
        <v>30</v>
      </c>
      <c r="G13" s="36">
        <f t="shared" si="1"/>
        <v>0.9981884057971014</v>
      </c>
      <c r="H13">
        <v>23</v>
      </c>
      <c r="I13" s="142">
        <v>1380</v>
      </c>
    </row>
    <row r="14" spans="1:9" ht="23.25" customHeight="1" thickBot="1">
      <c r="A14" s="37" t="s">
        <v>907</v>
      </c>
      <c r="B14" s="34" t="s">
        <v>494</v>
      </c>
      <c r="C14" s="35">
        <f t="shared" si="2"/>
        <v>14400</v>
      </c>
      <c r="D14" s="37">
        <v>0</v>
      </c>
      <c r="E14" s="38">
        <f t="shared" si="0"/>
        <v>14400</v>
      </c>
      <c r="F14" s="38">
        <v>85</v>
      </c>
      <c r="G14" s="36">
        <f t="shared" si="1"/>
        <v>0.9940972222222222</v>
      </c>
      <c r="H14">
        <v>20</v>
      </c>
      <c r="I14" s="142">
        <v>1200</v>
      </c>
    </row>
    <row r="15" spans="1:9" ht="23.25" customHeight="1" thickBot="1">
      <c r="A15" s="37" t="s">
        <v>908</v>
      </c>
      <c r="B15" s="34" t="s">
        <v>494</v>
      </c>
      <c r="C15" s="35">
        <f t="shared" si="2"/>
        <v>12960</v>
      </c>
      <c r="D15" s="38">
        <v>0</v>
      </c>
      <c r="E15" s="38">
        <f t="shared" si="0"/>
        <v>12960</v>
      </c>
      <c r="F15" s="38">
        <v>211</v>
      </c>
      <c r="G15" s="36">
        <f t="shared" si="1"/>
        <v>0.9837191358024692</v>
      </c>
      <c r="H15">
        <v>18</v>
      </c>
      <c r="I15" s="142">
        <v>1080</v>
      </c>
    </row>
    <row r="16" spans="1:7" ht="23.25" customHeight="1">
      <c r="A16" s="226" t="s">
        <v>480</v>
      </c>
      <c r="B16" s="226" t="s">
        <v>494</v>
      </c>
      <c r="C16" s="40">
        <f>SUM(C9:C15)</f>
        <v>105840</v>
      </c>
      <c r="D16" s="228">
        <f>SUM(D4:D15)</f>
        <v>315</v>
      </c>
      <c r="E16" s="228">
        <f>C16-D16</f>
        <v>105525</v>
      </c>
      <c r="F16" s="233">
        <f>SUM(F4:F15)</f>
        <v>1723</v>
      </c>
      <c r="G16" s="235">
        <f>(E16-F16)/E16</f>
        <v>0.9836721156124141</v>
      </c>
    </row>
    <row r="17" spans="1:7" ht="23.25" customHeight="1" thickBot="1">
      <c r="A17" s="227"/>
      <c r="B17" s="227"/>
      <c r="C17" s="41" t="s">
        <v>771</v>
      </c>
      <c r="D17" s="229"/>
      <c r="E17" s="229"/>
      <c r="F17" s="234"/>
      <c r="G17" s="236"/>
    </row>
  </sheetData>
  <sheetProtection/>
  <mergeCells count="8">
    <mergeCell ref="F16:F17"/>
    <mergeCell ref="G16:G17"/>
    <mergeCell ref="A1:G1"/>
    <mergeCell ref="A2:B2"/>
    <mergeCell ref="A16:A17"/>
    <mergeCell ref="B16:B17"/>
    <mergeCell ref="D16:D17"/>
    <mergeCell ref="E16:E1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0" customWidth="1"/>
    <col min="2" max="2" width="9.7109375" style="0" customWidth="1"/>
    <col min="3" max="3" width="9.140625" style="0" customWidth="1"/>
    <col min="4" max="4" width="13.421875" style="0" customWidth="1"/>
    <col min="5" max="5" width="13.28125" style="0" customWidth="1"/>
    <col min="6" max="7" width="9.140625" style="0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22.8515625" style="0" customWidth="1"/>
    <col min="17" max="17" width="32.57421875" style="0" customWidth="1"/>
    <col min="18" max="18" width="17.421875" style="0" customWidth="1"/>
    <col min="19" max="19" width="14.00390625" style="0" bestFit="1" customWidth="1"/>
    <col min="20" max="20" width="38.8515625" style="0" customWidth="1"/>
    <col min="21" max="21" width="19.57421875" style="0" customWidth="1"/>
  </cols>
  <sheetData>
    <row r="1" spans="2:20" s="3" customFormat="1" ht="23.25">
      <c r="B1" s="6" t="s">
        <v>238</v>
      </c>
      <c r="C1" s="6"/>
      <c r="K1" s="7"/>
      <c r="L1" s="7"/>
      <c r="M1" s="7"/>
      <c r="N1" s="4"/>
      <c r="P1" s="4"/>
      <c r="Q1" s="11"/>
      <c r="R1" s="7"/>
      <c r="T1" s="11"/>
    </row>
    <row r="2" spans="2:20" s="3" customFormat="1" ht="18">
      <c r="B2" s="5" t="s">
        <v>286</v>
      </c>
      <c r="C2" s="5"/>
      <c r="K2" s="7"/>
      <c r="L2" s="7"/>
      <c r="M2" s="7"/>
      <c r="N2" s="4"/>
      <c r="P2" s="4"/>
      <c r="Q2" s="11"/>
      <c r="R2" s="8"/>
      <c r="S2" s="4"/>
      <c r="T2" s="11"/>
    </row>
    <row r="3" spans="1:21" s="4" customFormat="1" ht="25.5">
      <c r="A3" s="22"/>
      <c r="B3" s="1" t="s">
        <v>881</v>
      </c>
      <c r="C3" s="1" t="s">
        <v>780</v>
      </c>
      <c r="D3" s="1" t="s">
        <v>781</v>
      </c>
      <c r="E3" s="1" t="s">
        <v>191</v>
      </c>
      <c r="F3" s="1" t="s">
        <v>784</v>
      </c>
      <c r="G3" s="1" t="s">
        <v>785</v>
      </c>
      <c r="H3" s="1" t="s">
        <v>794</v>
      </c>
      <c r="I3" s="1" t="s">
        <v>351</v>
      </c>
      <c r="J3" s="2" t="s">
        <v>350</v>
      </c>
      <c r="K3" s="1" t="s">
        <v>782</v>
      </c>
      <c r="L3" s="1" t="s">
        <v>783</v>
      </c>
      <c r="M3" s="1" t="s">
        <v>181</v>
      </c>
      <c r="N3" s="1" t="s">
        <v>366</v>
      </c>
      <c r="O3" s="1" t="s">
        <v>787</v>
      </c>
      <c r="P3" s="1" t="s">
        <v>182</v>
      </c>
      <c r="Q3" s="1" t="s">
        <v>357</v>
      </c>
      <c r="R3" s="1" t="s">
        <v>786</v>
      </c>
      <c r="S3" s="1" t="s">
        <v>862</v>
      </c>
      <c r="T3" s="1" t="s">
        <v>779</v>
      </c>
      <c r="U3" s="1" t="s">
        <v>192</v>
      </c>
    </row>
    <row r="4" spans="2:21" s="23" customFormat="1" ht="76.5">
      <c r="B4" s="12" t="s">
        <v>908</v>
      </c>
      <c r="C4" s="12">
        <v>39072</v>
      </c>
      <c r="D4" s="12">
        <v>39073</v>
      </c>
      <c r="E4" s="12"/>
      <c r="F4" s="15" t="s">
        <v>14</v>
      </c>
      <c r="G4" s="16" t="s">
        <v>15</v>
      </c>
      <c r="H4" s="16">
        <v>540</v>
      </c>
      <c r="I4" s="16" t="s">
        <v>891</v>
      </c>
      <c r="J4" s="15" t="s">
        <v>846</v>
      </c>
      <c r="K4" s="10" t="s">
        <v>16</v>
      </c>
      <c r="L4" s="10" t="s">
        <v>173</v>
      </c>
      <c r="M4" s="10" t="s">
        <v>383</v>
      </c>
      <c r="N4" s="16" t="s">
        <v>890</v>
      </c>
      <c r="O4" s="10" t="s">
        <v>790</v>
      </c>
      <c r="P4" s="16" t="s">
        <v>183</v>
      </c>
      <c r="Q4" s="10" t="s">
        <v>17</v>
      </c>
      <c r="R4" s="15" t="s">
        <v>18</v>
      </c>
      <c r="S4" s="12">
        <v>39073</v>
      </c>
      <c r="T4" s="10"/>
      <c r="U4" s="44" t="s">
        <v>851</v>
      </c>
    </row>
    <row r="5" spans="2:21" s="23" customFormat="1" ht="89.25">
      <c r="B5" s="12" t="s">
        <v>908</v>
      </c>
      <c r="C5" s="12">
        <v>39071</v>
      </c>
      <c r="D5" s="12" t="s">
        <v>162</v>
      </c>
      <c r="E5" s="12"/>
      <c r="F5" s="15" t="s">
        <v>805</v>
      </c>
      <c r="G5" s="16" t="s">
        <v>805</v>
      </c>
      <c r="H5" s="15"/>
      <c r="I5" s="15"/>
      <c r="J5" s="15" t="s">
        <v>916</v>
      </c>
      <c r="K5" s="10" t="s">
        <v>8</v>
      </c>
      <c r="L5" s="10" t="s">
        <v>356</v>
      </c>
      <c r="M5" s="10" t="s">
        <v>186</v>
      </c>
      <c r="N5" s="16" t="s">
        <v>9</v>
      </c>
      <c r="O5" s="10" t="s">
        <v>790</v>
      </c>
      <c r="P5" s="16" t="s">
        <v>183</v>
      </c>
      <c r="Q5" s="10" t="s">
        <v>10</v>
      </c>
      <c r="R5" s="15" t="s">
        <v>11</v>
      </c>
      <c r="S5" s="12">
        <v>39124</v>
      </c>
      <c r="T5" s="10"/>
      <c r="U5" s="44" t="s">
        <v>851</v>
      </c>
    </row>
    <row r="6" spans="2:21" s="23" customFormat="1" ht="76.5">
      <c r="B6" s="12" t="s">
        <v>908</v>
      </c>
      <c r="C6" s="12" t="s">
        <v>3</v>
      </c>
      <c r="D6" s="12" t="s">
        <v>12</v>
      </c>
      <c r="E6" s="12"/>
      <c r="F6" s="15" t="s">
        <v>805</v>
      </c>
      <c r="G6" s="16" t="s">
        <v>805</v>
      </c>
      <c r="H6" s="15"/>
      <c r="I6" s="15"/>
      <c r="J6" s="15" t="s">
        <v>792</v>
      </c>
      <c r="K6" s="10" t="s">
        <v>64</v>
      </c>
      <c r="L6" s="10" t="s">
        <v>385</v>
      </c>
      <c r="M6" s="10" t="s">
        <v>178</v>
      </c>
      <c r="N6" s="16" t="s">
        <v>5</v>
      </c>
      <c r="O6" s="10" t="s">
        <v>790</v>
      </c>
      <c r="P6" s="16" t="s">
        <v>183</v>
      </c>
      <c r="Q6" s="17" t="s">
        <v>6</v>
      </c>
      <c r="R6" s="9" t="s">
        <v>133</v>
      </c>
      <c r="S6" s="13" t="s">
        <v>803</v>
      </c>
      <c r="T6" s="21" t="s">
        <v>4</v>
      </c>
      <c r="U6" s="45" t="s">
        <v>7</v>
      </c>
    </row>
    <row r="7" spans="2:21" s="23" customFormat="1" ht="51">
      <c r="B7" s="12" t="s">
        <v>908</v>
      </c>
      <c r="C7" s="12">
        <v>39065</v>
      </c>
      <c r="D7" s="12">
        <v>39065</v>
      </c>
      <c r="E7" s="12"/>
      <c r="F7" s="15" t="s">
        <v>940</v>
      </c>
      <c r="G7" s="16" t="s">
        <v>941</v>
      </c>
      <c r="H7" s="16">
        <v>502</v>
      </c>
      <c r="I7" s="16" t="s">
        <v>891</v>
      </c>
      <c r="J7" s="15" t="s">
        <v>22</v>
      </c>
      <c r="K7" s="10" t="s">
        <v>942</v>
      </c>
      <c r="L7" s="10" t="s">
        <v>386</v>
      </c>
      <c r="M7" s="10" t="s">
        <v>383</v>
      </c>
      <c r="N7" s="16" t="s">
        <v>890</v>
      </c>
      <c r="O7" s="10" t="s">
        <v>790</v>
      </c>
      <c r="P7" s="16" t="s">
        <v>183</v>
      </c>
      <c r="Q7" s="10" t="s">
        <v>945</v>
      </c>
      <c r="R7" s="15" t="s">
        <v>946</v>
      </c>
      <c r="S7" s="12">
        <v>39065</v>
      </c>
      <c r="T7" s="10" t="s">
        <v>947</v>
      </c>
      <c r="U7" s="44" t="s">
        <v>851</v>
      </c>
    </row>
    <row r="8" spans="2:21" s="23" customFormat="1" ht="51">
      <c r="B8" s="12" t="s">
        <v>908</v>
      </c>
      <c r="C8" s="12" t="s">
        <v>948</v>
      </c>
      <c r="D8" s="12" t="s">
        <v>949</v>
      </c>
      <c r="E8" s="12"/>
      <c r="F8" s="15" t="s">
        <v>805</v>
      </c>
      <c r="G8" s="16" t="s">
        <v>805</v>
      </c>
      <c r="H8" s="15"/>
      <c r="I8" s="15"/>
      <c r="J8" s="15" t="s">
        <v>910</v>
      </c>
      <c r="K8" s="10" t="s">
        <v>950</v>
      </c>
      <c r="L8" s="10" t="s">
        <v>355</v>
      </c>
      <c r="M8" s="10" t="s">
        <v>176</v>
      </c>
      <c r="N8" s="16" t="s">
        <v>0</v>
      </c>
      <c r="O8" s="10" t="s">
        <v>821</v>
      </c>
      <c r="P8" s="16" t="s">
        <v>183</v>
      </c>
      <c r="Q8" s="10" t="s">
        <v>1</v>
      </c>
      <c r="R8" s="15" t="s">
        <v>2</v>
      </c>
      <c r="S8" s="12">
        <v>39069</v>
      </c>
      <c r="T8" s="10"/>
      <c r="U8" s="44" t="s">
        <v>851</v>
      </c>
    </row>
    <row r="9" spans="2:21" s="23" customFormat="1" ht="51">
      <c r="B9" s="12" t="s">
        <v>908</v>
      </c>
      <c r="C9" s="12">
        <v>39062</v>
      </c>
      <c r="D9" s="12" t="s">
        <v>935</v>
      </c>
      <c r="E9" s="12"/>
      <c r="F9" s="15" t="s">
        <v>805</v>
      </c>
      <c r="G9" s="16" t="s">
        <v>805</v>
      </c>
      <c r="H9" s="15"/>
      <c r="I9" s="15"/>
      <c r="J9" s="15" t="s">
        <v>936</v>
      </c>
      <c r="K9" s="10" t="s">
        <v>937</v>
      </c>
      <c r="L9" s="10" t="s">
        <v>356</v>
      </c>
      <c r="M9" s="10" t="s">
        <v>174</v>
      </c>
      <c r="N9" s="16" t="s">
        <v>914</v>
      </c>
      <c r="O9" s="10" t="s">
        <v>821</v>
      </c>
      <c r="P9" s="16" t="s">
        <v>183</v>
      </c>
      <c r="Q9" s="10" t="s">
        <v>938</v>
      </c>
      <c r="R9" s="15" t="s">
        <v>939</v>
      </c>
      <c r="S9" s="12">
        <v>39064</v>
      </c>
      <c r="T9" s="10"/>
      <c r="U9" s="44" t="s">
        <v>851</v>
      </c>
    </row>
    <row r="10" spans="2:21" s="23" customFormat="1" ht="63.75">
      <c r="B10" s="57" t="s">
        <v>908</v>
      </c>
      <c r="C10" s="57">
        <v>39059</v>
      </c>
      <c r="D10" s="57" t="s">
        <v>934</v>
      </c>
      <c r="E10" s="57"/>
      <c r="F10" s="58" t="s">
        <v>931</v>
      </c>
      <c r="G10" s="59" t="s">
        <v>930</v>
      </c>
      <c r="H10" s="59">
        <v>2350</v>
      </c>
      <c r="I10" s="59" t="s">
        <v>891</v>
      </c>
      <c r="J10" s="58" t="s">
        <v>891</v>
      </c>
      <c r="K10" s="61" t="s">
        <v>900</v>
      </c>
      <c r="L10" s="61" t="s">
        <v>805</v>
      </c>
      <c r="M10" s="61" t="s">
        <v>805</v>
      </c>
      <c r="N10" s="59" t="s">
        <v>889</v>
      </c>
      <c r="O10" s="61" t="s">
        <v>917</v>
      </c>
      <c r="P10" s="59" t="s">
        <v>183</v>
      </c>
      <c r="Q10" s="61" t="s">
        <v>805</v>
      </c>
      <c r="R10" s="58" t="s">
        <v>805</v>
      </c>
      <c r="S10" s="57">
        <v>39059</v>
      </c>
      <c r="T10" s="61" t="s">
        <v>933</v>
      </c>
      <c r="U10" s="44" t="s">
        <v>924</v>
      </c>
    </row>
    <row r="11" spans="2:21" s="23" customFormat="1" ht="89.25">
      <c r="B11" s="12" t="s">
        <v>908</v>
      </c>
      <c r="C11" s="12">
        <v>39056</v>
      </c>
      <c r="D11" s="12">
        <v>39056</v>
      </c>
      <c r="E11" s="12"/>
      <c r="F11" s="15" t="s">
        <v>927</v>
      </c>
      <c r="G11" s="16" t="s">
        <v>928</v>
      </c>
      <c r="H11" s="16">
        <v>37</v>
      </c>
      <c r="I11" s="16" t="s">
        <v>891</v>
      </c>
      <c r="J11" s="15" t="s">
        <v>929</v>
      </c>
      <c r="K11" s="10" t="s">
        <v>858</v>
      </c>
      <c r="L11" s="10" t="s">
        <v>354</v>
      </c>
      <c r="M11" s="10" t="s">
        <v>383</v>
      </c>
      <c r="N11" s="16" t="s">
        <v>890</v>
      </c>
      <c r="O11" s="10" t="s">
        <v>790</v>
      </c>
      <c r="P11" s="16" t="s">
        <v>183</v>
      </c>
      <c r="Q11" s="46" t="s">
        <v>895</v>
      </c>
      <c r="R11" s="9" t="s">
        <v>795</v>
      </c>
      <c r="S11" s="12">
        <v>39056</v>
      </c>
      <c r="T11" s="20" t="s">
        <v>896</v>
      </c>
      <c r="U11" s="44" t="s">
        <v>131</v>
      </c>
    </row>
    <row r="12" spans="2:21" s="23" customFormat="1" ht="51">
      <c r="B12" s="57" t="s">
        <v>908</v>
      </c>
      <c r="C12" s="57">
        <v>39055</v>
      </c>
      <c r="D12" s="57">
        <v>39055</v>
      </c>
      <c r="E12" s="57"/>
      <c r="F12" s="58" t="s">
        <v>925</v>
      </c>
      <c r="G12" s="59" t="s">
        <v>926</v>
      </c>
      <c r="H12" s="59">
        <v>120</v>
      </c>
      <c r="I12" s="59" t="s">
        <v>916</v>
      </c>
      <c r="J12" s="58" t="s">
        <v>143</v>
      </c>
      <c r="K12" s="61" t="s">
        <v>943</v>
      </c>
      <c r="L12" s="61" t="s">
        <v>805</v>
      </c>
      <c r="M12" s="61" t="s">
        <v>805</v>
      </c>
      <c r="N12" s="59" t="s">
        <v>889</v>
      </c>
      <c r="O12" s="61" t="s">
        <v>917</v>
      </c>
      <c r="P12" s="59" t="s">
        <v>183</v>
      </c>
      <c r="Q12" s="61" t="s">
        <v>805</v>
      </c>
      <c r="R12" s="58" t="s">
        <v>805</v>
      </c>
      <c r="S12" s="57">
        <v>39055</v>
      </c>
      <c r="T12" s="61" t="s">
        <v>65</v>
      </c>
      <c r="U12" s="44" t="s">
        <v>851</v>
      </c>
    </row>
    <row r="13" spans="2:21" s="23" customFormat="1" ht="12.75">
      <c r="B13" s="25"/>
      <c r="C13" s="25"/>
      <c r="D13" s="25"/>
      <c r="E13" s="25"/>
      <c r="F13" s="26"/>
      <c r="G13" s="27"/>
      <c r="H13" s="27"/>
      <c r="I13" s="27"/>
      <c r="J13" s="26"/>
      <c r="K13" s="28"/>
      <c r="L13" s="28"/>
      <c r="M13" s="28"/>
      <c r="N13" s="27"/>
      <c r="O13" s="28"/>
      <c r="P13" s="27"/>
      <c r="Q13" s="29"/>
      <c r="R13" s="30"/>
      <c r="S13" s="31"/>
      <c r="T13" s="32"/>
      <c r="U13" s="33"/>
    </row>
    <row r="14" spans="2:21" s="23" customFormat="1" ht="65.25">
      <c r="B14" s="12" t="s">
        <v>907</v>
      </c>
      <c r="C14" s="12">
        <v>39034</v>
      </c>
      <c r="D14" s="12" t="s">
        <v>911</v>
      </c>
      <c r="E14" s="12"/>
      <c r="F14" s="15" t="s">
        <v>805</v>
      </c>
      <c r="G14" s="15" t="s">
        <v>805</v>
      </c>
      <c r="H14" s="15"/>
      <c r="I14" s="15"/>
      <c r="J14" s="15" t="s">
        <v>910</v>
      </c>
      <c r="K14" s="10" t="s">
        <v>944</v>
      </c>
      <c r="L14" s="10" t="s">
        <v>376</v>
      </c>
      <c r="M14" s="10" t="s">
        <v>176</v>
      </c>
      <c r="N14" s="16" t="s">
        <v>914</v>
      </c>
      <c r="O14" s="10" t="s">
        <v>821</v>
      </c>
      <c r="P14" s="16" t="s">
        <v>183</v>
      </c>
      <c r="Q14" s="10" t="s">
        <v>912</v>
      </c>
      <c r="R14" s="15" t="s">
        <v>913</v>
      </c>
      <c r="S14" s="12">
        <v>39035</v>
      </c>
      <c r="T14" s="10" t="s">
        <v>915</v>
      </c>
      <c r="U14" s="44" t="s">
        <v>851</v>
      </c>
    </row>
    <row r="15" spans="2:21" s="23" customFormat="1" ht="51">
      <c r="B15" s="57" t="s">
        <v>907</v>
      </c>
      <c r="C15" s="57">
        <v>39032</v>
      </c>
      <c r="D15" s="57" t="s">
        <v>901</v>
      </c>
      <c r="E15" s="57"/>
      <c r="F15" s="58" t="s">
        <v>902</v>
      </c>
      <c r="G15" s="59" t="s">
        <v>903</v>
      </c>
      <c r="H15" s="59">
        <v>649</v>
      </c>
      <c r="I15" s="59" t="s">
        <v>891</v>
      </c>
      <c r="J15" s="58" t="s">
        <v>891</v>
      </c>
      <c r="K15" s="61" t="s">
        <v>900</v>
      </c>
      <c r="L15" s="61" t="s">
        <v>805</v>
      </c>
      <c r="M15" s="61" t="s">
        <v>805</v>
      </c>
      <c r="N15" s="59" t="s">
        <v>889</v>
      </c>
      <c r="O15" s="61" t="s">
        <v>917</v>
      </c>
      <c r="P15" s="59" t="s">
        <v>183</v>
      </c>
      <c r="Q15" s="61" t="s">
        <v>805</v>
      </c>
      <c r="R15" s="58" t="s">
        <v>805</v>
      </c>
      <c r="S15" s="58" t="s">
        <v>805</v>
      </c>
      <c r="T15" s="61" t="s">
        <v>932</v>
      </c>
      <c r="U15" s="44" t="s">
        <v>851</v>
      </c>
    </row>
    <row r="16" spans="2:21" s="23" customFormat="1" ht="51">
      <c r="B16" s="12" t="s">
        <v>907</v>
      </c>
      <c r="C16" s="12">
        <v>39030</v>
      </c>
      <c r="D16" s="12" t="s">
        <v>188</v>
      </c>
      <c r="E16" s="12"/>
      <c r="F16" s="15" t="s">
        <v>904</v>
      </c>
      <c r="G16" s="16" t="s">
        <v>905</v>
      </c>
      <c r="H16" s="15"/>
      <c r="I16" s="15"/>
      <c r="J16" s="15" t="s">
        <v>815</v>
      </c>
      <c r="K16" s="10" t="s">
        <v>816</v>
      </c>
      <c r="L16" s="10" t="s">
        <v>353</v>
      </c>
      <c r="M16" s="10" t="s">
        <v>171</v>
      </c>
      <c r="N16" s="16" t="s">
        <v>187</v>
      </c>
      <c r="O16" s="10" t="s">
        <v>790</v>
      </c>
      <c r="P16" s="16" t="s">
        <v>183</v>
      </c>
      <c r="Q16" s="24" t="s">
        <v>803</v>
      </c>
      <c r="R16" s="9" t="s">
        <v>795</v>
      </c>
      <c r="S16" s="12">
        <v>39060</v>
      </c>
      <c r="T16" s="20" t="s">
        <v>863</v>
      </c>
      <c r="U16" s="44" t="s">
        <v>851</v>
      </c>
    </row>
    <row r="17" spans="2:21" s="23" customFormat="1" ht="12.75">
      <c r="B17" s="25"/>
      <c r="C17" s="25"/>
      <c r="D17" s="25"/>
      <c r="E17" s="25"/>
      <c r="F17" s="26"/>
      <c r="G17" s="27"/>
      <c r="H17" s="27"/>
      <c r="I17" s="27"/>
      <c r="J17" s="26"/>
      <c r="K17" s="28"/>
      <c r="L17" s="28"/>
      <c r="M17" s="28"/>
      <c r="N17" s="27"/>
      <c r="O17" s="28"/>
      <c r="P17" s="27"/>
      <c r="Q17" s="29"/>
      <c r="R17" s="30"/>
      <c r="S17" s="31"/>
      <c r="T17" s="32"/>
      <c r="U17" s="33"/>
    </row>
    <row r="18" spans="2:21" s="23" customFormat="1" ht="89.25">
      <c r="B18" s="12" t="s">
        <v>879</v>
      </c>
      <c r="C18" s="12">
        <v>39007</v>
      </c>
      <c r="D18" s="12">
        <v>39007</v>
      </c>
      <c r="E18" s="12"/>
      <c r="F18" s="15" t="s">
        <v>856</v>
      </c>
      <c r="G18" s="16" t="s">
        <v>857</v>
      </c>
      <c r="H18" s="16">
        <v>18</v>
      </c>
      <c r="I18" s="16" t="s">
        <v>891</v>
      </c>
      <c r="J18" s="15" t="s">
        <v>929</v>
      </c>
      <c r="K18" s="10" t="s">
        <v>858</v>
      </c>
      <c r="L18" s="10" t="s">
        <v>354</v>
      </c>
      <c r="M18" s="10" t="s">
        <v>383</v>
      </c>
      <c r="N18" s="16" t="s">
        <v>890</v>
      </c>
      <c r="O18" s="10" t="s">
        <v>790</v>
      </c>
      <c r="P18" s="16" t="s">
        <v>183</v>
      </c>
      <c r="Q18" s="49" t="s">
        <v>895</v>
      </c>
      <c r="R18" s="9" t="s">
        <v>795</v>
      </c>
      <c r="S18" s="12">
        <v>39007</v>
      </c>
      <c r="T18" s="20" t="s">
        <v>896</v>
      </c>
      <c r="U18" s="44" t="s">
        <v>131</v>
      </c>
    </row>
    <row r="19" spans="2:21" s="23" customFormat="1" ht="51">
      <c r="B19" s="57" t="s">
        <v>879</v>
      </c>
      <c r="C19" s="57">
        <v>39005</v>
      </c>
      <c r="D19" s="57" t="s">
        <v>885</v>
      </c>
      <c r="E19" s="57"/>
      <c r="F19" s="58" t="s">
        <v>886</v>
      </c>
      <c r="G19" s="59" t="s">
        <v>887</v>
      </c>
      <c r="H19" s="59">
        <v>720</v>
      </c>
      <c r="I19" s="59" t="s">
        <v>891</v>
      </c>
      <c r="J19" s="58" t="s">
        <v>891</v>
      </c>
      <c r="K19" s="61" t="s">
        <v>892</v>
      </c>
      <c r="L19" s="61" t="s">
        <v>805</v>
      </c>
      <c r="M19" s="61" t="s">
        <v>805</v>
      </c>
      <c r="N19" s="59" t="s">
        <v>889</v>
      </c>
      <c r="O19" s="61" t="s">
        <v>917</v>
      </c>
      <c r="P19" s="59" t="s">
        <v>183</v>
      </c>
      <c r="Q19" s="61" t="s">
        <v>805</v>
      </c>
      <c r="R19" s="58" t="s">
        <v>805</v>
      </c>
      <c r="S19" s="58" t="s">
        <v>805</v>
      </c>
      <c r="T19" s="61"/>
      <c r="U19" s="44" t="s">
        <v>851</v>
      </c>
    </row>
    <row r="20" spans="2:21" s="23" customFormat="1" ht="51">
      <c r="B20" s="12" t="s">
        <v>879</v>
      </c>
      <c r="C20" s="12">
        <v>42657</v>
      </c>
      <c r="D20" s="12">
        <v>39006</v>
      </c>
      <c r="E20" s="12"/>
      <c r="F20" s="15" t="s">
        <v>898</v>
      </c>
      <c r="G20" s="16" t="s">
        <v>859</v>
      </c>
      <c r="H20" s="49"/>
      <c r="I20" s="49"/>
      <c r="J20" s="15" t="s">
        <v>792</v>
      </c>
      <c r="K20" s="10" t="s">
        <v>888</v>
      </c>
      <c r="L20" s="10" t="s">
        <v>385</v>
      </c>
      <c r="M20" s="10" t="s">
        <v>177</v>
      </c>
      <c r="N20" s="16" t="s">
        <v>893</v>
      </c>
      <c r="O20" s="10" t="s">
        <v>894</v>
      </c>
      <c r="P20" s="16" t="s">
        <v>183</v>
      </c>
      <c r="Q20" s="17" t="s">
        <v>897</v>
      </c>
      <c r="R20" s="9" t="s">
        <v>795</v>
      </c>
      <c r="S20" s="12">
        <v>39005</v>
      </c>
      <c r="T20" s="20" t="s">
        <v>899</v>
      </c>
      <c r="U20" s="44" t="s">
        <v>906</v>
      </c>
    </row>
    <row r="21" spans="2:21" s="23" customFormat="1" ht="51">
      <c r="B21" s="12" t="s">
        <v>879</v>
      </c>
      <c r="C21" s="12">
        <v>39001</v>
      </c>
      <c r="D21" s="12">
        <v>39001</v>
      </c>
      <c r="E21" s="12"/>
      <c r="F21" s="15" t="s">
        <v>883</v>
      </c>
      <c r="G21" s="16" t="s">
        <v>854</v>
      </c>
      <c r="H21" s="16">
        <v>62</v>
      </c>
      <c r="I21" s="16" t="s">
        <v>891</v>
      </c>
      <c r="J21" s="15" t="s">
        <v>891</v>
      </c>
      <c r="K21" s="10" t="s">
        <v>855</v>
      </c>
      <c r="L21" s="10" t="s">
        <v>384</v>
      </c>
      <c r="M21" s="10" t="s">
        <v>383</v>
      </c>
      <c r="N21" s="16" t="s">
        <v>890</v>
      </c>
      <c r="O21" s="10" t="s">
        <v>790</v>
      </c>
      <c r="P21" s="16" t="s">
        <v>183</v>
      </c>
      <c r="Q21" s="17" t="s">
        <v>791</v>
      </c>
      <c r="R21" s="9" t="s">
        <v>795</v>
      </c>
      <c r="S21" s="12">
        <v>39001</v>
      </c>
      <c r="T21" s="20" t="s">
        <v>884</v>
      </c>
      <c r="U21" s="44" t="s">
        <v>851</v>
      </c>
    </row>
    <row r="22" spans="2:21" s="23" customFormat="1" ht="51">
      <c r="B22" s="12" t="s">
        <v>879</v>
      </c>
      <c r="C22" s="12">
        <v>38995</v>
      </c>
      <c r="D22" s="12">
        <v>38995.61736111111</v>
      </c>
      <c r="E22" s="12"/>
      <c r="F22" s="15" t="s">
        <v>853</v>
      </c>
      <c r="G22" s="16" t="s">
        <v>860</v>
      </c>
      <c r="H22" s="15"/>
      <c r="I22" s="15"/>
      <c r="J22" s="15" t="s">
        <v>815</v>
      </c>
      <c r="K22" s="10" t="s">
        <v>816</v>
      </c>
      <c r="L22" s="10" t="s">
        <v>353</v>
      </c>
      <c r="M22" s="10" t="s">
        <v>171</v>
      </c>
      <c r="N22" s="16" t="s">
        <v>861</v>
      </c>
      <c r="O22" s="10" t="s">
        <v>790</v>
      </c>
      <c r="P22" s="16" t="s">
        <v>183</v>
      </c>
      <c r="Q22" s="24" t="s">
        <v>803</v>
      </c>
      <c r="R22" s="9" t="s">
        <v>795</v>
      </c>
      <c r="S22" s="14">
        <v>39060</v>
      </c>
      <c r="T22" s="20" t="s">
        <v>863</v>
      </c>
      <c r="U22" s="44" t="s">
        <v>851</v>
      </c>
    </row>
    <row r="23" spans="2:21" s="3" customFormat="1" ht="63.75">
      <c r="B23" s="12" t="s">
        <v>879</v>
      </c>
      <c r="C23" s="12">
        <v>38992</v>
      </c>
      <c r="D23" s="12">
        <v>38993</v>
      </c>
      <c r="E23" s="12"/>
      <c r="F23" s="15" t="s">
        <v>788</v>
      </c>
      <c r="G23" s="16" t="s">
        <v>789</v>
      </c>
      <c r="H23" s="16">
        <v>18</v>
      </c>
      <c r="I23" s="16" t="s">
        <v>891</v>
      </c>
      <c r="J23" s="15" t="s">
        <v>792</v>
      </c>
      <c r="K23" s="10" t="s">
        <v>793</v>
      </c>
      <c r="L23" s="10" t="s">
        <v>384</v>
      </c>
      <c r="M23" s="10" t="s">
        <v>383</v>
      </c>
      <c r="N23" s="16" t="s">
        <v>890</v>
      </c>
      <c r="O23" s="10" t="s">
        <v>790</v>
      </c>
      <c r="P23" s="16" t="s">
        <v>183</v>
      </c>
      <c r="Q23" s="17" t="s">
        <v>791</v>
      </c>
      <c r="R23" s="9" t="s">
        <v>133</v>
      </c>
      <c r="S23" s="12">
        <v>38993</v>
      </c>
      <c r="T23" s="21" t="s">
        <v>4</v>
      </c>
      <c r="U23" s="45" t="s">
        <v>7</v>
      </c>
    </row>
    <row r="24" spans="2:21" s="23" customFormat="1" ht="12.75">
      <c r="B24" s="25"/>
      <c r="C24" s="25"/>
      <c r="D24" s="25"/>
      <c r="E24" s="25"/>
      <c r="F24" s="26"/>
      <c r="G24" s="27"/>
      <c r="H24" s="27"/>
      <c r="I24" s="27"/>
      <c r="J24" s="26"/>
      <c r="K24" s="28"/>
      <c r="L24" s="28"/>
      <c r="M24" s="28"/>
      <c r="N24" s="27"/>
      <c r="O24" s="28"/>
      <c r="P24" s="27"/>
      <c r="Q24" s="29"/>
      <c r="R24" s="30"/>
      <c r="S24" s="31"/>
      <c r="T24" s="32"/>
      <c r="U24" s="33"/>
    </row>
    <row r="25" spans="2:21" s="3" customFormat="1" ht="51">
      <c r="B25" s="13" t="s">
        <v>878</v>
      </c>
      <c r="C25" s="13">
        <v>38986</v>
      </c>
      <c r="D25" s="14">
        <v>38989</v>
      </c>
      <c r="E25" s="14"/>
      <c r="F25" s="15" t="s">
        <v>798</v>
      </c>
      <c r="G25" s="18" t="s">
        <v>799</v>
      </c>
      <c r="H25" s="15"/>
      <c r="I25" s="15"/>
      <c r="J25" s="15" t="s">
        <v>792</v>
      </c>
      <c r="K25" s="10" t="s">
        <v>800</v>
      </c>
      <c r="L25" s="10" t="s">
        <v>385</v>
      </c>
      <c r="M25" s="10" t="s">
        <v>178</v>
      </c>
      <c r="N25" s="10" t="s">
        <v>178</v>
      </c>
      <c r="O25" s="10" t="s">
        <v>802</v>
      </c>
      <c r="P25" s="16" t="s">
        <v>183</v>
      </c>
      <c r="Q25" s="17" t="s">
        <v>803</v>
      </c>
      <c r="R25" s="9" t="s">
        <v>804</v>
      </c>
      <c r="S25" s="13" t="s">
        <v>805</v>
      </c>
      <c r="T25" s="21" t="s">
        <v>806</v>
      </c>
      <c r="U25" s="44" t="s">
        <v>906</v>
      </c>
    </row>
    <row r="26" spans="2:21" s="3" customFormat="1" ht="63.75">
      <c r="B26" s="13" t="s">
        <v>878</v>
      </c>
      <c r="C26" s="13">
        <v>38985</v>
      </c>
      <c r="D26" s="13">
        <v>38985</v>
      </c>
      <c r="E26" s="13"/>
      <c r="F26" s="15" t="s">
        <v>796</v>
      </c>
      <c r="G26" s="18" t="s">
        <v>797</v>
      </c>
      <c r="H26" s="18">
        <v>829</v>
      </c>
      <c r="I26" s="18" t="s">
        <v>891</v>
      </c>
      <c r="J26" s="15" t="s">
        <v>792</v>
      </c>
      <c r="K26" s="10" t="s">
        <v>807</v>
      </c>
      <c r="L26" s="10" t="s">
        <v>384</v>
      </c>
      <c r="M26" s="10" t="s">
        <v>383</v>
      </c>
      <c r="N26" s="16" t="s">
        <v>890</v>
      </c>
      <c r="O26" s="10" t="s">
        <v>801</v>
      </c>
      <c r="P26" s="16" t="s">
        <v>183</v>
      </c>
      <c r="Q26" s="19" t="s">
        <v>812</v>
      </c>
      <c r="R26" s="9" t="s">
        <v>133</v>
      </c>
      <c r="S26" s="13">
        <v>38985</v>
      </c>
      <c r="T26" s="21" t="s">
        <v>4</v>
      </c>
      <c r="U26" s="45" t="s">
        <v>7</v>
      </c>
    </row>
    <row r="27" spans="2:21" s="3" customFormat="1" ht="51">
      <c r="B27" s="13" t="s">
        <v>878</v>
      </c>
      <c r="C27" s="13">
        <v>38985</v>
      </c>
      <c r="D27" s="14">
        <v>38989</v>
      </c>
      <c r="E27" s="14"/>
      <c r="F27" s="15" t="s">
        <v>796</v>
      </c>
      <c r="G27" s="18" t="s">
        <v>797</v>
      </c>
      <c r="H27" s="15"/>
      <c r="I27" s="15"/>
      <c r="J27" s="15" t="s">
        <v>792</v>
      </c>
      <c r="K27" s="10" t="s">
        <v>800</v>
      </c>
      <c r="L27" s="10" t="s">
        <v>385</v>
      </c>
      <c r="M27" s="10" t="s">
        <v>178</v>
      </c>
      <c r="N27" s="10" t="s">
        <v>178</v>
      </c>
      <c r="O27" s="10" t="s">
        <v>802</v>
      </c>
      <c r="P27" s="16" t="s">
        <v>183</v>
      </c>
      <c r="Q27" s="17" t="s">
        <v>803</v>
      </c>
      <c r="R27" s="9" t="s">
        <v>804</v>
      </c>
      <c r="S27" s="13" t="s">
        <v>805</v>
      </c>
      <c r="T27" s="21" t="s">
        <v>806</v>
      </c>
      <c r="U27" s="44" t="s">
        <v>906</v>
      </c>
    </row>
    <row r="28" spans="2:21" s="3" customFormat="1" ht="63.75">
      <c r="B28" s="13" t="s">
        <v>878</v>
      </c>
      <c r="C28" s="13" t="s">
        <v>808</v>
      </c>
      <c r="D28" s="13" t="s">
        <v>811</v>
      </c>
      <c r="E28" s="13"/>
      <c r="F28" s="15" t="s">
        <v>805</v>
      </c>
      <c r="G28" s="18" t="s">
        <v>805</v>
      </c>
      <c r="H28" s="15"/>
      <c r="I28" s="15"/>
      <c r="J28" s="15" t="s">
        <v>792</v>
      </c>
      <c r="K28" s="10" t="s">
        <v>809</v>
      </c>
      <c r="L28" s="10" t="s">
        <v>385</v>
      </c>
      <c r="M28" s="10" t="s">
        <v>184</v>
      </c>
      <c r="N28" s="16" t="s">
        <v>810</v>
      </c>
      <c r="O28" s="10" t="s">
        <v>790</v>
      </c>
      <c r="P28" s="16" t="s">
        <v>183</v>
      </c>
      <c r="Q28" s="17" t="s">
        <v>6</v>
      </c>
      <c r="R28" s="9" t="s">
        <v>133</v>
      </c>
      <c r="S28" s="13" t="s">
        <v>805</v>
      </c>
      <c r="T28" s="21" t="s">
        <v>4</v>
      </c>
      <c r="U28" s="45" t="s">
        <v>7</v>
      </c>
    </row>
    <row r="29" spans="2:21" s="3" customFormat="1" ht="51">
      <c r="B29" s="13" t="s">
        <v>878</v>
      </c>
      <c r="C29" s="13">
        <v>38980</v>
      </c>
      <c r="D29" s="13">
        <v>38980</v>
      </c>
      <c r="E29" s="13"/>
      <c r="F29" s="15" t="s">
        <v>805</v>
      </c>
      <c r="G29" s="18" t="s">
        <v>805</v>
      </c>
      <c r="H29" s="15"/>
      <c r="I29" s="15"/>
      <c r="J29" s="15" t="s">
        <v>842</v>
      </c>
      <c r="K29" s="10" t="s">
        <v>843</v>
      </c>
      <c r="L29" s="10" t="s">
        <v>356</v>
      </c>
      <c r="M29" s="10" t="s">
        <v>186</v>
      </c>
      <c r="N29" s="16" t="s">
        <v>844</v>
      </c>
      <c r="O29" s="10" t="s">
        <v>821</v>
      </c>
      <c r="P29" s="16" t="s">
        <v>183</v>
      </c>
      <c r="Q29" s="17" t="s">
        <v>845</v>
      </c>
      <c r="R29" s="9" t="s">
        <v>795</v>
      </c>
      <c r="S29" s="13">
        <v>38988</v>
      </c>
      <c r="T29" s="21"/>
      <c r="U29" s="44" t="s">
        <v>851</v>
      </c>
    </row>
    <row r="30" spans="2:21" s="3" customFormat="1" ht="51">
      <c r="B30" s="13" t="s">
        <v>878</v>
      </c>
      <c r="C30" s="13">
        <v>38981</v>
      </c>
      <c r="D30" s="13">
        <v>38981</v>
      </c>
      <c r="E30" s="13"/>
      <c r="F30" s="15" t="s">
        <v>818</v>
      </c>
      <c r="G30" s="18" t="s">
        <v>819</v>
      </c>
      <c r="H30" s="15"/>
      <c r="I30" s="15"/>
      <c r="J30" s="15" t="s">
        <v>815</v>
      </c>
      <c r="K30" s="10" t="s">
        <v>822</v>
      </c>
      <c r="L30" s="10" t="s">
        <v>353</v>
      </c>
      <c r="M30" s="10" t="s">
        <v>178</v>
      </c>
      <c r="N30" s="16" t="s">
        <v>820</v>
      </c>
      <c r="O30" s="10" t="s">
        <v>821</v>
      </c>
      <c r="P30" s="16" t="s">
        <v>183</v>
      </c>
      <c r="Q30" s="19" t="s">
        <v>823</v>
      </c>
      <c r="R30" s="9" t="s">
        <v>824</v>
      </c>
      <c r="S30" s="14">
        <v>38981</v>
      </c>
      <c r="T30" s="21" t="s">
        <v>825</v>
      </c>
      <c r="U30" s="44" t="s">
        <v>851</v>
      </c>
    </row>
    <row r="31" spans="2:21" s="3" customFormat="1" ht="51">
      <c r="B31" s="13" t="s">
        <v>878</v>
      </c>
      <c r="C31" s="14">
        <v>38981</v>
      </c>
      <c r="D31" s="14">
        <v>38981</v>
      </c>
      <c r="E31" s="14"/>
      <c r="F31" s="15" t="s">
        <v>813</v>
      </c>
      <c r="G31" s="18" t="s">
        <v>814</v>
      </c>
      <c r="H31" s="15"/>
      <c r="I31" s="15"/>
      <c r="J31" s="15" t="s">
        <v>815</v>
      </c>
      <c r="K31" s="10" t="s">
        <v>816</v>
      </c>
      <c r="L31" s="10" t="s">
        <v>353</v>
      </c>
      <c r="M31" s="10" t="s">
        <v>171</v>
      </c>
      <c r="N31" s="16" t="s">
        <v>861</v>
      </c>
      <c r="O31" s="10" t="s">
        <v>790</v>
      </c>
      <c r="P31" s="16" t="s">
        <v>183</v>
      </c>
      <c r="Q31" s="19" t="s">
        <v>803</v>
      </c>
      <c r="R31" s="9" t="s">
        <v>795</v>
      </c>
      <c r="S31" s="14">
        <v>39060</v>
      </c>
      <c r="T31" s="21" t="s">
        <v>817</v>
      </c>
      <c r="U31" s="44" t="s">
        <v>851</v>
      </c>
    </row>
    <row r="32" spans="2:21" s="3" customFormat="1" ht="63.75">
      <c r="B32" s="13" t="s">
        <v>878</v>
      </c>
      <c r="C32" s="14">
        <v>38979</v>
      </c>
      <c r="D32" s="14">
        <v>38979</v>
      </c>
      <c r="E32" s="14"/>
      <c r="F32" s="15" t="s">
        <v>805</v>
      </c>
      <c r="G32" s="18" t="s">
        <v>805</v>
      </c>
      <c r="H32" s="15"/>
      <c r="I32" s="15"/>
      <c r="J32" s="15" t="s">
        <v>792</v>
      </c>
      <c r="K32" s="10" t="s">
        <v>826</v>
      </c>
      <c r="L32" s="10" t="s">
        <v>385</v>
      </c>
      <c r="M32" s="10" t="s">
        <v>177</v>
      </c>
      <c r="N32" s="16" t="s">
        <v>828</v>
      </c>
      <c r="O32" s="10" t="s">
        <v>827</v>
      </c>
      <c r="P32" s="16" t="s">
        <v>183</v>
      </c>
      <c r="Q32" s="19" t="s">
        <v>829</v>
      </c>
      <c r="R32" s="9" t="s">
        <v>830</v>
      </c>
      <c r="S32" s="13" t="s">
        <v>805</v>
      </c>
      <c r="T32" s="21" t="s">
        <v>831</v>
      </c>
      <c r="U32" s="44" t="s">
        <v>852</v>
      </c>
    </row>
    <row r="33" spans="2:21" s="3" customFormat="1" ht="51">
      <c r="B33" s="13" t="s">
        <v>878</v>
      </c>
      <c r="C33" s="14">
        <v>38971</v>
      </c>
      <c r="D33" s="14">
        <v>38971</v>
      </c>
      <c r="E33" s="14"/>
      <c r="F33" s="15" t="s">
        <v>832</v>
      </c>
      <c r="G33" s="18" t="s">
        <v>833</v>
      </c>
      <c r="H33" s="15"/>
      <c r="I33" s="15"/>
      <c r="J33" s="15" t="s">
        <v>815</v>
      </c>
      <c r="K33" s="10" t="s">
        <v>816</v>
      </c>
      <c r="L33" s="10" t="s">
        <v>353</v>
      </c>
      <c r="M33" s="10" t="s">
        <v>171</v>
      </c>
      <c r="N33" s="16" t="s">
        <v>861</v>
      </c>
      <c r="O33" s="10" t="s">
        <v>790</v>
      </c>
      <c r="P33" s="16" t="s">
        <v>183</v>
      </c>
      <c r="Q33" s="19" t="s">
        <v>803</v>
      </c>
      <c r="R33" s="9" t="s">
        <v>795</v>
      </c>
      <c r="S33" s="14">
        <v>39060</v>
      </c>
      <c r="T33" s="21" t="s">
        <v>817</v>
      </c>
      <c r="U33" s="44" t="s">
        <v>851</v>
      </c>
    </row>
    <row r="34" spans="2:21" s="3" customFormat="1" ht="51">
      <c r="B34" s="13" t="s">
        <v>878</v>
      </c>
      <c r="C34" s="13" t="s">
        <v>839</v>
      </c>
      <c r="D34" s="14">
        <v>38968</v>
      </c>
      <c r="E34" s="14"/>
      <c r="F34" s="15" t="s">
        <v>805</v>
      </c>
      <c r="G34" s="18" t="s">
        <v>805</v>
      </c>
      <c r="H34" s="15"/>
      <c r="I34" s="15"/>
      <c r="J34" s="15" t="s">
        <v>815</v>
      </c>
      <c r="K34" s="10" t="s">
        <v>836</v>
      </c>
      <c r="L34" s="10" t="s">
        <v>353</v>
      </c>
      <c r="M34" s="10" t="s">
        <v>178</v>
      </c>
      <c r="N34" s="16" t="s">
        <v>838</v>
      </c>
      <c r="O34" s="10" t="s">
        <v>837</v>
      </c>
      <c r="P34" s="16" t="s">
        <v>183</v>
      </c>
      <c r="Q34" s="19" t="s">
        <v>834</v>
      </c>
      <c r="R34" s="9" t="s">
        <v>795</v>
      </c>
      <c r="S34" s="13" t="s">
        <v>805</v>
      </c>
      <c r="T34" s="21" t="s">
        <v>835</v>
      </c>
      <c r="U34" s="44" t="s">
        <v>851</v>
      </c>
    </row>
    <row r="35" spans="2:21" s="23" customFormat="1" ht="12.75">
      <c r="B35" s="25"/>
      <c r="C35" s="25"/>
      <c r="D35" s="25"/>
      <c r="E35" s="25"/>
      <c r="F35" s="26"/>
      <c r="G35" s="27"/>
      <c r="H35" s="27"/>
      <c r="I35" s="27"/>
      <c r="J35" s="27"/>
      <c r="K35" s="26"/>
      <c r="L35" s="26"/>
      <c r="M35" s="26"/>
      <c r="N35" s="28"/>
      <c r="O35" s="28"/>
      <c r="P35" s="27"/>
      <c r="Q35" s="27"/>
      <c r="R35" s="29"/>
      <c r="S35" s="30"/>
      <c r="T35" s="31"/>
      <c r="U35" s="32"/>
    </row>
    <row r="36" spans="2:21" s="3" customFormat="1" ht="51">
      <c r="B36" s="13" t="s">
        <v>877</v>
      </c>
      <c r="C36" s="14">
        <v>38959</v>
      </c>
      <c r="D36" s="14">
        <v>38960</v>
      </c>
      <c r="E36" s="14"/>
      <c r="F36" s="15" t="s">
        <v>840</v>
      </c>
      <c r="G36" s="18" t="s">
        <v>841</v>
      </c>
      <c r="H36" s="15"/>
      <c r="I36" s="15"/>
      <c r="J36" s="15" t="s">
        <v>815</v>
      </c>
      <c r="K36" s="10" t="s">
        <v>816</v>
      </c>
      <c r="L36" s="10" t="s">
        <v>353</v>
      </c>
      <c r="M36" s="10" t="s">
        <v>171</v>
      </c>
      <c r="N36" s="16" t="s">
        <v>861</v>
      </c>
      <c r="O36" s="10" t="s">
        <v>790</v>
      </c>
      <c r="P36" s="16" t="s">
        <v>183</v>
      </c>
      <c r="Q36" s="19" t="s">
        <v>803</v>
      </c>
      <c r="R36" s="9" t="s">
        <v>795</v>
      </c>
      <c r="S36" s="14">
        <v>39060</v>
      </c>
      <c r="T36" s="21" t="s">
        <v>817</v>
      </c>
      <c r="U36" s="44" t="s">
        <v>851</v>
      </c>
    </row>
    <row r="37" spans="2:21" s="3" customFormat="1" ht="51">
      <c r="B37" s="13" t="s">
        <v>877</v>
      </c>
      <c r="C37" s="14">
        <v>38931</v>
      </c>
      <c r="D37" s="14">
        <v>38931</v>
      </c>
      <c r="E37" s="14"/>
      <c r="F37" s="15" t="s">
        <v>847</v>
      </c>
      <c r="G37" s="18" t="s">
        <v>848</v>
      </c>
      <c r="H37" s="15"/>
      <c r="I37" s="15"/>
      <c r="J37" s="15" t="s">
        <v>815</v>
      </c>
      <c r="K37" s="10" t="s">
        <v>816</v>
      </c>
      <c r="L37" s="10" t="s">
        <v>353</v>
      </c>
      <c r="M37" s="10" t="s">
        <v>171</v>
      </c>
      <c r="N37" s="16" t="s">
        <v>861</v>
      </c>
      <c r="O37" s="10" t="s">
        <v>790</v>
      </c>
      <c r="P37" s="16" t="s">
        <v>183</v>
      </c>
      <c r="Q37" s="19" t="s">
        <v>803</v>
      </c>
      <c r="R37" s="9" t="s">
        <v>795</v>
      </c>
      <c r="S37" s="14">
        <v>39060</v>
      </c>
      <c r="T37" s="21" t="s">
        <v>817</v>
      </c>
      <c r="U37" s="44" t="s">
        <v>851</v>
      </c>
    </row>
    <row r="38" spans="2:21" s="23" customFormat="1" ht="12.75">
      <c r="B38" s="25"/>
      <c r="C38" s="25"/>
      <c r="D38" s="25"/>
      <c r="E38" s="25"/>
      <c r="F38" s="26"/>
      <c r="G38" s="27"/>
      <c r="H38" s="27"/>
      <c r="I38" s="27"/>
      <c r="J38" s="27"/>
      <c r="K38" s="26"/>
      <c r="L38" s="26"/>
      <c r="M38" s="26"/>
      <c r="N38" s="28"/>
      <c r="O38" s="28"/>
      <c r="P38" s="27"/>
      <c r="Q38" s="27"/>
      <c r="R38" s="29"/>
      <c r="S38" s="30"/>
      <c r="T38" s="31"/>
      <c r="U38" s="32"/>
    </row>
    <row r="39" spans="2:21" s="3" customFormat="1" ht="63.75">
      <c r="B39" s="13" t="s">
        <v>876</v>
      </c>
      <c r="C39" s="14">
        <v>38925</v>
      </c>
      <c r="D39" s="14">
        <v>38925</v>
      </c>
      <c r="E39" s="14"/>
      <c r="F39" s="15" t="s">
        <v>849</v>
      </c>
      <c r="G39" s="18" t="s">
        <v>850</v>
      </c>
      <c r="H39" s="15"/>
      <c r="I39" s="15"/>
      <c r="J39" s="15" t="s">
        <v>792</v>
      </c>
      <c r="K39" s="10" t="s">
        <v>809</v>
      </c>
      <c r="L39" s="10" t="s">
        <v>385</v>
      </c>
      <c r="M39" s="10" t="s">
        <v>184</v>
      </c>
      <c r="N39" s="16" t="s">
        <v>810</v>
      </c>
      <c r="O39" s="10" t="s">
        <v>790</v>
      </c>
      <c r="P39" s="16" t="s">
        <v>183</v>
      </c>
      <c r="Q39" s="17" t="s">
        <v>6</v>
      </c>
      <c r="R39" s="9" t="s">
        <v>133</v>
      </c>
      <c r="S39" s="13" t="s">
        <v>805</v>
      </c>
      <c r="T39" s="21" t="s">
        <v>4</v>
      </c>
      <c r="U39" s="45" t="s">
        <v>7</v>
      </c>
    </row>
    <row r="40" spans="2:21" s="23" customFormat="1" ht="12.75">
      <c r="B40" s="25"/>
      <c r="C40" s="25"/>
      <c r="D40" s="25"/>
      <c r="E40" s="25"/>
      <c r="F40" s="26"/>
      <c r="G40" s="27"/>
      <c r="H40" s="27"/>
      <c r="I40" s="27"/>
      <c r="J40" s="26"/>
      <c r="K40" s="26"/>
      <c r="L40" s="26"/>
      <c r="M40" s="28"/>
      <c r="N40" s="27"/>
      <c r="O40" s="28"/>
      <c r="P40" s="27"/>
      <c r="Q40" s="29"/>
      <c r="R40" s="30"/>
      <c r="S40" s="31"/>
      <c r="T40" s="32"/>
      <c r="U40" s="33"/>
    </row>
  </sheetData>
  <sheetProtection/>
  <autoFilter ref="A3:U40"/>
  <printOptions/>
  <pageMargins left="0.53" right="0.46" top="0.71" bottom="1" header="0.5" footer="0.5"/>
  <pageSetup fitToHeight="50" fitToWidth="1" horizontalDpi="600" verticalDpi="600" orientation="landscape" scale="3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A17" sqref="A17:IV65536"/>
    </sheetView>
  </sheetViews>
  <sheetFormatPr defaultColWidth="0" defaultRowHeight="23.25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14" s="3" customFormat="1" ht="24" thickBot="1">
      <c r="A1" s="6" t="s">
        <v>179</v>
      </c>
      <c r="B1" s="6"/>
      <c r="G1" s="7"/>
      <c r="I1" s="4"/>
      <c r="J1" s="4"/>
      <c r="K1" s="11"/>
      <c r="L1" s="7"/>
      <c r="N1" s="11"/>
    </row>
    <row r="2" spans="1:7" ht="23.25" customHeight="1" thickBot="1">
      <c r="A2" s="42" t="s">
        <v>881</v>
      </c>
      <c r="B2" s="42" t="s">
        <v>882</v>
      </c>
      <c r="C2" s="42" t="s">
        <v>864</v>
      </c>
      <c r="D2" s="42" t="s">
        <v>865</v>
      </c>
      <c r="E2" s="42" t="s">
        <v>866</v>
      </c>
      <c r="F2" s="42" t="s">
        <v>867</v>
      </c>
      <c r="G2" s="42" t="s">
        <v>868</v>
      </c>
    </row>
    <row r="3" spans="1:7" ht="23.25" customHeight="1" thickBot="1">
      <c r="A3" s="34" t="s">
        <v>869</v>
      </c>
      <c r="B3" s="34" t="s">
        <v>870</v>
      </c>
      <c r="C3" s="35">
        <v>44640</v>
      </c>
      <c r="D3" s="34">
        <v>1620</v>
      </c>
      <c r="E3" s="35">
        <f>SUM(C3-D3)</f>
        <v>43020</v>
      </c>
      <c r="F3" s="34">
        <v>105</v>
      </c>
      <c r="G3" s="36">
        <f>(E3-F3)/E3</f>
        <v>0.9975592747559274</v>
      </c>
    </row>
    <row r="4" spans="1:7" ht="23.25" customHeight="1" thickBot="1">
      <c r="A4" s="34" t="s">
        <v>871</v>
      </c>
      <c r="B4" s="34" t="s">
        <v>870</v>
      </c>
      <c r="C4" s="35">
        <v>40320</v>
      </c>
      <c r="D4" s="34">
        <v>990</v>
      </c>
      <c r="E4" s="35">
        <f aca="true" t="shared" si="0" ref="E4:E14">SUM(C4-D4)</f>
        <v>39330</v>
      </c>
      <c r="F4" s="34">
        <v>556</v>
      </c>
      <c r="G4" s="36">
        <f aca="true" t="shared" si="1" ref="G4:G14">(E4-F4)/E4</f>
        <v>0.9858632087465039</v>
      </c>
    </row>
    <row r="5" spans="1:7" ht="23.25" customHeight="1" thickBot="1">
      <c r="A5" s="34" t="s">
        <v>872</v>
      </c>
      <c r="B5" s="34" t="s">
        <v>870</v>
      </c>
      <c r="C5" s="35">
        <v>44640</v>
      </c>
      <c r="D5" s="34">
        <v>960</v>
      </c>
      <c r="E5" s="35">
        <f t="shared" si="0"/>
        <v>43680</v>
      </c>
      <c r="F5" s="34">
        <v>0</v>
      </c>
      <c r="G5" s="43">
        <f t="shared" si="1"/>
        <v>1</v>
      </c>
    </row>
    <row r="6" spans="1:7" ht="23.25" customHeight="1" thickBot="1">
      <c r="A6" s="34" t="s">
        <v>873</v>
      </c>
      <c r="B6" s="34" t="s">
        <v>870</v>
      </c>
      <c r="C6" s="35">
        <v>43200</v>
      </c>
      <c r="D6" s="34">
        <v>715</v>
      </c>
      <c r="E6" s="35">
        <f t="shared" si="0"/>
        <v>42485</v>
      </c>
      <c r="F6" s="34">
        <v>0</v>
      </c>
      <c r="G6" s="43">
        <f t="shared" si="1"/>
        <v>1</v>
      </c>
    </row>
    <row r="7" spans="1:7" ht="23.25" customHeight="1" thickBot="1">
      <c r="A7" s="34" t="s">
        <v>874</v>
      </c>
      <c r="B7" s="34" t="s">
        <v>870</v>
      </c>
      <c r="C7" s="35">
        <v>44640</v>
      </c>
      <c r="D7" s="35">
        <v>3255</v>
      </c>
      <c r="E7" s="35">
        <f t="shared" si="0"/>
        <v>41385</v>
      </c>
      <c r="F7" s="34">
        <v>402</v>
      </c>
      <c r="G7" s="36">
        <f t="shared" si="1"/>
        <v>0.990286335628851</v>
      </c>
    </row>
    <row r="8" spans="1:7" ht="23.25" customHeight="1" thickBot="1">
      <c r="A8" s="34" t="s">
        <v>875</v>
      </c>
      <c r="B8" s="34" t="s">
        <v>870</v>
      </c>
      <c r="C8" s="35">
        <v>43200</v>
      </c>
      <c r="D8" s="34">
        <v>0</v>
      </c>
      <c r="E8" s="35">
        <f t="shared" si="0"/>
        <v>43200</v>
      </c>
      <c r="F8" s="34">
        <v>0</v>
      </c>
      <c r="G8" s="43">
        <f t="shared" si="1"/>
        <v>1</v>
      </c>
    </row>
    <row r="9" spans="1:7" ht="23.25" customHeight="1" thickBot="1">
      <c r="A9" s="34" t="s">
        <v>876</v>
      </c>
      <c r="B9" s="34" t="s">
        <v>870</v>
      </c>
      <c r="C9" s="35">
        <v>44640</v>
      </c>
      <c r="D9" s="34">
        <v>390</v>
      </c>
      <c r="E9" s="35">
        <f t="shared" si="0"/>
        <v>44250</v>
      </c>
      <c r="F9" s="34">
        <v>304</v>
      </c>
      <c r="G9" s="36">
        <f t="shared" si="1"/>
        <v>0.9931299435028249</v>
      </c>
    </row>
    <row r="10" spans="1:7" ht="23.25" customHeight="1" thickBot="1">
      <c r="A10" s="34" t="s">
        <v>877</v>
      </c>
      <c r="B10" s="34" t="s">
        <v>870</v>
      </c>
      <c r="C10" s="35">
        <v>44640</v>
      </c>
      <c r="D10" s="34">
        <v>885</v>
      </c>
      <c r="E10" s="35">
        <f t="shared" si="0"/>
        <v>43755</v>
      </c>
      <c r="F10" s="34">
        <v>0</v>
      </c>
      <c r="G10" s="43">
        <f t="shared" si="1"/>
        <v>1</v>
      </c>
    </row>
    <row r="11" spans="1:7" ht="23.25" customHeight="1" thickBot="1">
      <c r="A11" s="34" t="s">
        <v>878</v>
      </c>
      <c r="B11" s="34" t="s">
        <v>870</v>
      </c>
      <c r="C11" s="35">
        <v>43200</v>
      </c>
      <c r="D11" s="34">
        <v>0</v>
      </c>
      <c r="E11" s="35">
        <f t="shared" si="0"/>
        <v>43200</v>
      </c>
      <c r="F11" s="35">
        <v>1071</v>
      </c>
      <c r="G11" s="36">
        <f t="shared" si="1"/>
        <v>0.9752083333333333</v>
      </c>
    </row>
    <row r="12" spans="1:7" ht="23.25" customHeight="1" thickBot="1">
      <c r="A12" s="37" t="s">
        <v>879</v>
      </c>
      <c r="B12" s="37" t="s">
        <v>870</v>
      </c>
      <c r="C12" s="35">
        <v>44640</v>
      </c>
      <c r="D12" s="37">
        <v>720</v>
      </c>
      <c r="E12" s="38">
        <f t="shared" si="0"/>
        <v>43920</v>
      </c>
      <c r="F12" s="38">
        <v>183</v>
      </c>
      <c r="G12" s="39">
        <f t="shared" si="1"/>
        <v>0.9958333333333333</v>
      </c>
    </row>
    <row r="13" spans="1:7" ht="23.25" customHeight="1" thickBot="1">
      <c r="A13" s="37" t="s">
        <v>907</v>
      </c>
      <c r="B13" s="37" t="s">
        <v>870</v>
      </c>
      <c r="C13" s="35">
        <v>43200</v>
      </c>
      <c r="D13" s="37">
        <v>569</v>
      </c>
      <c r="E13" s="38">
        <f t="shared" si="0"/>
        <v>42631</v>
      </c>
      <c r="F13" s="38">
        <v>0</v>
      </c>
      <c r="G13" s="43">
        <f t="shared" si="1"/>
        <v>1</v>
      </c>
    </row>
    <row r="14" spans="1:7" ht="23.25" customHeight="1" thickBot="1">
      <c r="A14" s="37" t="s">
        <v>908</v>
      </c>
      <c r="B14" s="37" t="s">
        <v>870</v>
      </c>
      <c r="C14" s="38">
        <v>44640</v>
      </c>
      <c r="D14" s="38">
        <v>3790</v>
      </c>
      <c r="E14" s="38">
        <f t="shared" si="0"/>
        <v>40850</v>
      </c>
      <c r="F14" s="38">
        <v>1079</v>
      </c>
      <c r="G14" s="39">
        <f t="shared" si="1"/>
        <v>0.9735862913096696</v>
      </c>
    </row>
    <row r="15" spans="1:7" ht="23.25" customHeight="1">
      <c r="A15" s="226" t="s">
        <v>880</v>
      </c>
      <c r="B15" s="226" t="s">
        <v>870</v>
      </c>
      <c r="C15" s="40">
        <f>SUM(C3:C14)</f>
        <v>525600</v>
      </c>
      <c r="D15" s="228">
        <f>SUM(D3:D14)</f>
        <v>13894</v>
      </c>
      <c r="E15" s="228">
        <f>C15-D15</f>
        <v>511706</v>
      </c>
      <c r="F15" s="226">
        <f>SUM(F3:F14)</f>
        <v>3700</v>
      </c>
      <c r="G15" s="235">
        <v>0.9927</v>
      </c>
    </row>
    <row r="16" spans="1:7" ht="23.25" customHeight="1" thickBot="1">
      <c r="A16" s="227"/>
      <c r="B16" s="227"/>
      <c r="C16" s="41" t="s">
        <v>909</v>
      </c>
      <c r="D16" s="229"/>
      <c r="E16" s="229"/>
      <c r="F16" s="227"/>
      <c r="G16" s="236"/>
    </row>
  </sheetData>
  <sheetProtection/>
  <mergeCells count="6">
    <mergeCell ref="F15:F16"/>
    <mergeCell ref="G15:G16"/>
    <mergeCell ref="A15:A16"/>
    <mergeCell ref="B15:B16"/>
    <mergeCell ref="D15:D16"/>
    <mergeCell ref="E15:E16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E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11.7109375" style="0" customWidth="1"/>
    <col min="3" max="3" width="16.7109375" style="0" customWidth="1"/>
    <col min="4" max="4" width="72.140625" style="0" customWidth="1"/>
    <col min="5" max="5" width="27.7109375" style="0" customWidth="1"/>
  </cols>
  <sheetData>
    <row r="1" ht="23.25">
      <c r="B1" s="6" t="s">
        <v>919</v>
      </c>
    </row>
    <row r="2" spans="2:5" ht="15.75" thickBot="1">
      <c r="B2" s="147"/>
      <c r="C2" s="143"/>
      <c r="D2" s="143"/>
      <c r="E2" s="143"/>
    </row>
    <row r="3" spans="2:5" ht="13.5" thickBot="1">
      <c r="B3" s="42" t="s">
        <v>881</v>
      </c>
      <c r="C3" s="42" t="s">
        <v>882</v>
      </c>
      <c r="D3" s="42" t="s">
        <v>688</v>
      </c>
      <c r="E3" s="42" t="s">
        <v>689</v>
      </c>
    </row>
    <row r="4" spans="2:5" ht="22.5" thickBot="1">
      <c r="B4" s="34" t="s">
        <v>877</v>
      </c>
      <c r="C4" s="34" t="s">
        <v>870</v>
      </c>
      <c r="D4" s="34" t="s">
        <v>918</v>
      </c>
      <c r="E4" s="35" t="s">
        <v>690</v>
      </c>
    </row>
    <row r="5" spans="2:5" ht="22.5" thickBot="1">
      <c r="B5" s="34" t="s">
        <v>878</v>
      </c>
      <c r="C5" s="34" t="s">
        <v>870</v>
      </c>
      <c r="D5" s="34" t="s">
        <v>711</v>
      </c>
      <c r="E5" s="35" t="s">
        <v>690</v>
      </c>
    </row>
    <row r="6" spans="2:5" ht="22.5" thickBot="1">
      <c r="B6" s="34" t="s">
        <v>878</v>
      </c>
      <c r="C6" s="34" t="s">
        <v>870</v>
      </c>
      <c r="D6" s="34" t="s">
        <v>712</v>
      </c>
      <c r="E6" s="35" t="s">
        <v>690</v>
      </c>
    </row>
    <row r="7" spans="2:5" ht="13.5" thickBot="1">
      <c r="B7" s="34" t="s">
        <v>879</v>
      </c>
      <c r="C7" s="34" t="s">
        <v>916</v>
      </c>
      <c r="D7" s="34" t="s">
        <v>922</v>
      </c>
      <c r="E7" s="35" t="s">
        <v>920</v>
      </c>
    </row>
    <row r="8" spans="2:5" ht="22.5" thickBot="1">
      <c r="B8" s="34" t="s">
        <v>879</v>
      </c>
      <c r="C8" s="34" t="s">
        <v>916</v>
      </c>
      <c r="D8" s="34" t="s">
        <v>923</v>
      </c>
      <c r="E8" s="35" t="s">
        <v>920</v>
      </c>
    </row>
    <row r="9" spans="2:5" ht="22.5" thickBot="1">
      <c r="B9" s="34" t="s">
        <v>874</v>
      </c>
      <c r="C9" s="34" t="s">
        <v>870</v>
      </c>
      <c r="D9" s="34" t="s">
        <v>921</v>
      </c>
      <c r="E9" s="35" t="s">
        <v>920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tabSelected="1" zoomScalePageLayoutView="0" workbookViewId="0" topLeftCell="A1">
      <selection activeCell="F20" sqref="F20"/>
    </sheetView>
  </sheetViews>
  <sheetFormatPr defaultColWidth="0" defaultRowHeight="12.75" zeroHeight="1"/>
  <cols>
    <col min="1" max="1" width="1.1484375" style="0" customWidth="1"/>
    <col min="2" max="2" width="36.57421875" style="0" customWidth="1"/>
    <col min="3" max="3" width="12.57421875" style="52" customWidth="1"/>
    <col min="4" max="4" width="16.28125" style="52" bestFit="1" customWidth="1"/>
    <col min="5" max="5" width="1.1484375" style="0" customWidth="1"/>
    <col min="6" max="6" width="33.421875" style="0" customWidth="1"/>
    <col min="7" max="7" width="14.28125" style="52" customWidth="1"/>
    <col min="8" max="8" width="1.1484375" style="52" customWidth="1"/>
    <col min="9" max="9" width="31.421875" style="0" customWidth="1"/>
    <col min="10" max="10" width="11.7109375" style="0" customWidth="1"/>
    <col min="11" max="11" width="10.8515625" style="0" bestFit="1" customWidth="1"/>
  </cols>
  <sheetData>
    <row r="1" ht="23.25">
      <c r="B1" s="6" t="s">
        <v>238</v>
      </c>
    </row>
    <row r="2" spans="2:5" ht="23.25">
      <c r="B2" s="6" t="s">
        <v>190</v>
      </c>
      <c r="E2" s="56"/>
    </row>
    <row r="3" spans="2:10" ht="12.75" customHeight="1" thickBot="1">
      <c r="B3" s="6"/>
      <c r="E3" s="76"/>
      <c r="H3" s="104"/>
      <c r="J3" s="52"/>
    </row>
    <row r="4" spans="2:11" ht="23.25">
      <c r="B4" s="94">
        <v>2008</v>
      </c>
      <c r="C4" s="65"/>
      <c r="D4" s="65"/>
      <c r="E4" s="105"/>
      <c r="F4" s="65"/>
      <c r="G4" s="65"/>
      <c r="H4" s="105"/>
      <c r="I4" s="65"/>
      <c r="J4" s="65"/>
      <c r="K4" s="66"/>
    </row>
    <row r="5" spans="2:11" ht="12.75">
      <c r="B5" s="68" t="s">
        <v>239</v>
      </c>
      <c r="C5" s="55"/>
      <c r="D5" s="55"/>
      <c r="E5" s="105"/>
      <c r="F5" s="69" t="s">
        <v>239</v>
      </c>
      <c r="G5" s="63"/>
      <c r="H5" s="105"/>
      <c r="I5" s="69" t="s">
        <v>239</v>
      </c>
      <c r="J5" s="55"/>
      <c r="K5" s="67"/>
    </row>
    <row r="6" spans="1:11" ht="23.25">
      <c r="A6" s="93"/>
      <c r="B6" s="92" t="s">
        <v>377</v>
      </c>
      <c r="C6" s="55"/>
      <c r="D6" s="55"/>
      <c r="E6" s="105"/>
      <c r="F6" s="92" t="s">
        <v>378</v>
      </c>
      <c r="G6" s="63"/>
      <c r="H6" s="105"/>
      <c r="I6" s="92" t="s">
        <v>379</v>
      </c>
      <c r="J6" s="55"/>
      <c r="K6" s="67"/>
    </row>
    <row r="7" spans="2:11" ht="38.25">
      <c r="B7" s="70" t="s">
        <v>783</v>
      </c>
      <c r="C7" s="53" t="s">
        <v>485</v>
      </c>
      <c r="D7" s="54" t="s">
        <v>175</v>
      </c>
      <c r="E7" s="105"/>
      <c r="F7" s="50" t="s">
        <v>783</v>
      </c>
      <c r="G7" s="53" t="s">
        <v>485</v>
      </c>
      <c r="H7" s="105"/>
      <c r="I7" s="50" t="s">
        <v>352</v>
      </c>
      <c r="J7" s="53" t="s">
        <v>485</v>
      </c>
      <c r="K7" s="71" t="s">
        <v>172</v>
      </c>
    </row>
    <row r="8" spans="2:11" ht="12.75">
      <c r="B8" s="99" t="s">
        <v>358</v>
      </c>
      <c r="C8" s="96">
        <v>2</v>
      </c>
      <c r="D8" s="174">
        <v>345</v>
      </c>
      <c r="E8" s="105"/>
      <c r="F8" s="51" t="s">
        <v>358</v>
      </c>
      <c r="G8" s="55"/>
      <c r="H8" s="105"/>
      <c r="I8" s="95" t="s">
        <v>170</v>
      </c>
      <c r="J8" s="96"/>
      <c r="K8" s="148"/>
    </row>
    <row r="9" spans="2:11" ht="12.75">
      <c r="B9" s="72"/>
      <c r="C9" s="129"/>
      <c r="D9" s="174"/>
      <c r="E9" s="105"/>
      <c r="F9" s="51"/>
      <c r="G9" s="55"/>
      <c r="H9" s="105"/>
      <c r="I9" s="51"/>
      <c r="J9" s="97"/>
      <c r="K9" s="67"/>
    </row>
    <row r="10" spans="2:11" ht="12.75">
      <c r="B10" s="72" t="s">
        <v>359</v>
      </c>
      <c r="C10" s="129"/>
      <c r="D10" s="174"/>
      <c r="E10" s="105"/>
      <c r="F10" s="51" t="s">
        <v>353</v>
      </c>
      <c r="G10" s="109"/>
      <c r="H10" s="105"/>
      <c r="I10" s="51" t="s">
        <v>171</v>
      </c>
      <c r="J10" s="97"/>
      <c r="K10" s="67"/>
    </row>
    <row r="11" spans="2:11" ht="12.75">
      <c r="B11" s="72"/>
      <c r="C11" s="129"/>
      <c r="D11" s="174"/>
      <c r="E11" s="105"/>
      <c r="F11" s="51"/>
      <c r="G11" s="109"/>
      <c r="H11" s="105"/>
      <c r="I11" s="51"/>
      <c r="J11" s="97"/>
      <c r="K11" s="67"/>
    </row>
    <row r="12" spans="2:11" ht="12.75">
      <c r="B12" s="72" t="s">
        <v>360</v>
      </c>
      <c r="C12" s="129"/>
      <c r="D12" s="174"/>
      <c r="E12" s="105"/>
      <c r="F12" s="51" t="s">
        <v>354</v>
      </c>
      <c r="G12" s="109"/>
      <c r="H12" s="105"/>
      <c r="I12" s="51" t="s">
        <v>335</v>
      </c>
      <c r="J12" s="97">
        <v>2</v>
      </c>
      <c r="K12" s="67"/>
    </row>
    <row r="13" spans="2:11" ht="12.75">
      <c r="B13" s="72"/>
      <c r="C13" s="129"/>
      <c r="D13" s="174"/>
      <c r="E13" s="105"/>
      <c r="F13" s="51"/>
      <c r="G13" s="109"/>
      <c r="H13" s="105"/>
      <c r="I13" s="51"/>
      <c r="J13" s="97"/>
      <c r="K13" s="67"/>
    </row>
    <row r="14" spans="2:11" ht="12.75">
      <c r="B14" s="72" t="s">
        <v>361</v>
      </c>
      <c r="C14" s="129">
        <v>1</v>
      </c>
      <c r="D14" s="174">
        <v>60</v>
      </c>
      <c r="E14" s="105"/>
      <c r="F14" s="51" t="s">
        <v>355</v>
      </c>
      <c r="G14" s="109"/>
      <c r="H14" s="105"/>
      <c r="I14" s="51" t="s">
        <v>186</v>
      </c>
      <c r="J14" s="97"/>
      <c r="K14" s="67"/>
    </row>
    <row r="15" spans="2:11" ht="12.75">
      <c r="B15" s="72"/>
      <c r="C15" s="129"/>
      <c r="D15" s="174"/>
      <c r="E15" s="105"/>
      <c r="F15" s="51"/>
      <c r="G15" s="109"/>
      <c r="H15" s="105"/>
      <c r="I15" s="51"/>
      <c r="J15" s="97"/>
      <c r="K15" s="67"/>
    </row>
    <row r="16" spans="2:11" ht="12.75">
      <c r="B16" s="72" t="s">
        <v>173</v>
      </c>
      <c r="C16" s="129"/>
      <c r="D16" s="174"/>
      <c r="E16" s="105"/>
      <c r="F16" s="51" t="s">
        <v>173</v>
      </c>
      <c r="G16" s="111"/>
      <c r="H16" s="105"/>
      <c r="I16" s="51" t="s">
        <v>336</v>
      </c>
      <c r="J16" s="97"/>
      <c r="K16" s="67"/>
    </row>
    <row r="17" spans="2:11" ht="12.75">
      <c r="B17" s="72"/>
      <c r="C17" s="129"/>
      <c r="D17" s="174"/>
      <c r="E17" s="105"/>
      <c r="F17" s="51"/>
      <c r="G17" s="109"/>
      <c r="H17" s="105"/>
      <c r="I17" s="51"/>
      <c r="J17" s="97"/>
      <c r="K17" s="67"/>
    </row>
    <row r="18" spans="2:11" ht="12.75">
      <c r="B18" s="72" t="s">
        <v>362</v>
      </c>
      <c r="C18" s="129">
        <v>2</v>
      </c>
      <c r="D18" s="174">
        <v>100</v>
      </c>
      <c r="E18" s="105"/>
      <c r="F18" s="51" t="s">
        <v>356</v>
      </c>
      <c r="G18" s="109">
        <v>1</v>
      </c>
      <c r="H18" s="105"/>
      <c r="I18" s="51" t="s">
        <v>177</v>
      </c>
      <c r="J18" s="97">
        <v>4</v>
      </c>
      <c r="K18" s="67"/>
    </row>
    <row r="19" spans="2:13" ht="12.75">
      <c r="B19" s="72"/>
      <c r="C19" s="129"/>
      <c r="D19" s="174"/>
      <c r="E19" s="105"/>
      <c r="F19" s="51"/>
      <c r="G19" s="109"/>
      <c r="H19" s="105"/>
      <c r="I19" s="51"/>
      <c r="J19" s="97"/>
      <c r="K19" s="67"/>
      <c r="M19" s="63"/>
    </row>
    <row r="20" spans="2:11" ht="12.75">
      <c r="B20" s="72" t="s">
        <v>372</v>
      </c>
      <c r="C20" s="129"/>
      <c r="D20" s="174"/>
      <c r="E20" s="105"/>
      <c r="F20" s="51" t="s">
        <v>372</v>
      </c>
      <c r="G20" s="109"/>
      <c r="H20" s="105"/>
      <c r="I20" s="51" t="s">
        <v>178</v>
      </c>
      <c r="J20" s="97"/>
      <c r="K20" s="67"/>
    </row>
    <row r="21" spans="2:11" ht="12.75">
      <c r="B21" s="72"/>
      <c r="C21" s="129"/>
      <c r="D21" s="174"/>
      <c r="E21" s="105"/>
      <c r="F21" s="51"/>
      <c r="G21" s="109"/>
      <c r="H21" s="105"/>
      <c r="I21" s="51"/>
      <c r="J21" s="97"/>
      <c r="K21" s="67"/>
    </row>
    <row r="22" spans="2:11" ht="12.75">
      <c r="B22" s="72" t="s">
        <v>363</v>
      </c>
      <c r="C22" s="129"/>
      <c r="D22" s="174"/>
      <c r="E22" s="105"/>
      <c r="F22" s="51" t="s">
        <v>363</v>
      </c>
      <c r="G22" s="109">
        <v>2</v>
      </c>
      <c r="H22" s="105"/>
      <c r="I22" s="51" t="s">
        <v>185</v>
      </c>
      <c r="J22" s="97">
        <v>1</v>
      </c>
      <c r="K22" s="67"/>
    </row>
    <row r="23" spans="2:11" ht="12.75">
      <c r="B23" s="72"/>
      <c r="C23" s="129"/>
      <c r="D23" s="174"/>
      <c r="E23" s="105"/>
      <c r="F23" s="51"/>
      <c r="G23" s="109"/>
      <c r="H23" s="105"/>
      <c r="I23" s="51"/>
      <c r="J23" s="97"/>
      <c r="K23" s="67"/>
    </row>
    <row r="24" spans="2:11" ht="12.75">
      <c r="B24" s="72" t="s">
        <v>364</v>
      </c>
      <c r="C24" s="129">
        <v>14</v>
      </c>
      <c r="D24" s="174">
        <v>1985</v>
      </c>
      <c r="E24" s="105"/>
      <c r="F24" s="51" t="s">
        <v>364</v>
      </c>
      <c r="G24" s="109">
        <v>2</v>
      </c>
      <c r="H24" s="105"/>
      <c r="I24" s="51"/>
      <c r="J24" s="97"/>
      <c r="K24" s="67"/>
    </row>
    <row r="25" spans="2:11" ht="12.75">
      <c r="B25" s="72"/>
      <c r="C25" s="129"/>
      <c r="D25" s="174"/>
      <c r="E25" s="105"/>
      <c r="F25" s="51"/>
      <c r="G25" s="109"/>
      <c r="H25" s="105"/>
      <c r="I25" s="51"/>
      <c r="J25" s="97"/>
      <c r="K25" s="67"/>
    </row>
    <row r="26" spans="2:11" ht="12.75">
      <c r="B26" s="72" t="s">
        <v>365</v>
      </c>
      <c r="C26" s="129">
        <v>8</v>
      </c>
      <c r="D26" s="174">
        <v>571</v>
      </c>
      <c r="E26" s="105"/>
      <c r="F26" s="51" t="s">
        <v>365</v>
      </c>
      <c r="G26" s="109">
        <v>1</v>
      </c>
      <c r="H26" s="105"/>
      <c r="I26" s="51"/>
      <c r="J26" s="97"/>
      <c r="K26" s="67"/>
    </row>
    <row r="27" spans="2:11" ht="12.75">
      <c r="B27" s="72"/>
      <c r="C27" s="129"/>
      <c r="D27" s="174"/>
      <c r="E27" s="105"/>
      <c r="F27" s="51"/>
      <c r="G27" s="63"/>
      <c r="H27" s="105"/>
      <c r="I27" s="51"/>
      <c r="J27" s="97"/>
      <c r="K27" s="67"/>
    </row>
    <row r="28" spans="2:11" ht="12.75">
      <c r="B28" s="72" t="s">
        <v>185</v>
      </c>
      <c r="C28" s="97"/>
      <c r="D28" s="55"/>
      <c r="E28" s="105"/>
      <c r="F28" s="51" t="s">
        <v>185</v>
      </c>
      <c r="G28" s="55">
        <v>1</v>
      </c>
      <c r="H28" s="105"/>
      <c r="I28" s="51"/>
      <c r="J28" s="97"/>
      <c r="K28" s="67"/>
    </row>
    <row r="29" spans="2:11" ht="12.75">
      <c r="B29" s="72"/>
      <c r="C29" s="97"/>
      <c r="D29" s="55"/>
      <c r="E29" s="105"/>
      <c r="F29" s="51"/>
      <c r="G29" s="63"/>
      <c r="H29" s="105"/>
      <c r="I29" s="51"/>
      <c r="J29" s="97"/>
      <c r="K29" s="67"/>
    </row>
    <row r="30" spans="2:11" ht="12.75">
      <c r="B30" s="72"/>
      <c r="C30" s="97"/>
      <c r="D30" s="55"/>
      <c r="E30" s="105"/>
      <c r="F30" s="107"/>
      <c r="G30" s="106"/>
      <c r="H30" s="105"/>
      <c r="I30" s="51"/>
      <c r="J30" s="97"/>
      <c r="K30" s="67"/>
    </row>
    <row r="31" spans="2:11" ht="6.75" customHeight="1" thickBot="1">
      <c r="B31" s="101"/>
      <c r="C31" s="101"/>
      <c r="D31" s="101"/>
      <c r="E31" s="101"/>
      <c r="F31" s="101"/>
      <c r="G31" s="101"/>
      <c r="H31" s="101"/>
      <c r="I31" s="26"/>
      <c r="J31" s="101"/>
      <c r="K31" s="101"/>
    </row>
    <row r="32" spans="2:11" ht="23.25">
      <c r="B32" s="94">
        <v>2007</v>
      </c>
      <c r="C32" s="65"/>
      <c r="D32" s="65"/>
      <c r="E32" s="105"/>
      <c r="F32" s="65"/>
      <c r="G32" s="65"/>
      <c r="H32" s="105"/>
      <c r="I32" s="65"/>
      <c r="J32" s="65"/>
      <c r="K32" s="66"/>
    </row>
    <row r="33" spans="2:11" ht="12.75">
      <c r="B33" s="68" t="s">
        <v>239</v>
      </c>
      <c r="C33" s="55"/>
      <c r="D33" s="55"/>
      <c r="E33" s="105"/>
      <c r="F33" s="69" t="s">
        <v>239</v>
      </c>
      <c r="G33" s="63"/>
      <c r="H33" s="105"/>
      <c r="I33" s="69" t="s">
        <v>239</v>
      </c>
      <c r="J33" s="55"/>
      <c r="K33" s="67"/>
    </row>
    <row r="34" spans="1:11" ht="23.25">
      <c r="A34" s="93"/>
      <c r="B34" s="92" t="s">
        <v>377</v>
      </c>
      <c r="C34" s="55"/>
      <c r="D34" s="55"/>
      <c r="E34" s="105"/>
      <c r="F34" s="92" t="s">
        <v>378</v>
      </c>
      <c r="G34" s="63"/>
      <c r="H34" s="105"/>
      <c r="I34" s="92" t="s">
        <v>379</v>
      </c>
      <c r="J34" s="55"/>
      <c r="K34" s="67"/>
    </row>
    <row r="35" spans="2:11" ht="38.25">
      <c r="B35" s="70" t="s">
        <v>783</v>
      </c>
      <c r="C35" s="53" t="s">
        <v>485</v>
      </c>
      <c r="D35" s="54" t="s">
        <v>175</v>
      </c>
      <c r="E35" s="105"/>
      <c r="F35" s="50" t="s">
        <v>783</v>
      </c>
      <c r="G35" s="53" t="s">
        <v>485</v>
      </c>
      <c r="H35" s="105"/>
      <c r="I35" s="50" t="s">
        <v>352</v>
      </c>
      <c r="J35" s="53" t="s">
        <v>485</v>
      </c>
      <c r="K35" s="71" t="s">
        <v>172</v>
      </c>
    </row>
    <row r="36" spans="2:11" ht="12.75">
      <c r="B36" s="99" t="s">
        <v>358</v>
      </c>
      <c r="C36" s="96"/>
      <c r="D36" s="174"/>
      <c r="E36" s="105"/>
      <c r="F36" s="51" t="s">
        <v>358</v>
      </c>
      <c r="G36" s="55">
        <v>8</v>
      </c>
      <c r="H36" s="105"/>
      <c r="I36" s="95" t="s">
        <v>170</v>
      </c>
      <c r="J36" s="96">
        <v>4</v>
      </c>
      <c r="K36" s="148">
        <v>3966</v>
      </c>
    </row>
    <row r="37" spans="2:11" ht="12.75">
      <c r="B37" s="72"/>
      <c r="C37" s="129"/>
      <c r="D37" s="174"/>
      <c r="E37" s="105"/>
      <c r="F37" s="51"/>
      <c r="G37" s="55"/>
      <c r="H37" s="105"/>
      <c r="I37" s="51"/>
      <c r="J37" s="97"/>
      <c r="K37" s="67"/>
    </row>
    <row r="38" spans="2:11" ht="12.75">
      <c r="B38" s="72" t="s">
        <v>359</v>
      </c>
      <c r="C38" s="129">
        <v>1</v>
      </c>
      <c r="D38" s="174">
        <v>210</v>
      </c>
      <c r="E38" s="105"/>
      <c r="F38" s="51" t="s">
        <v>353</v>
      </c>
      <c r="G38" s="109">
        <v>3</v>
      </c>
      <c r="H38" s="105"/>
      <c r="I38" s="51" t="s">
        <v>171</v>
      </c>
      <c r="J38" s="97">
        <v>1</v>
      </c>
      <c r="K38" s="67">
        <v>790</v>
      </c>
    </row>
    <row r="39" spans="2:11" ht="12.75">
      <c r="B39" s="72"/>
      <c r="C39" s="129"/>
      <c r="D39" s="174"/>
      <c r="E39" s="105"/>
      <c r="F39" s="51"/>
      <c r="G39" s="109"/>
      <c r="H39" s="105"/>
      <c r="I39" s="51"/>
      <c r="J39" s="97"/>
      <c r="K39" s="67"/>
    </row>
    <row r="40" spans="2:11" ht="12.75">
      <c r="B40" s="72" t="s">
        <v>360</v>
      </c>
      <c r="C40" s="129">
        <v>2</v>
      </c>
      <c r="D40" s="174">
        <v>292</v>
      </c>
      <c r="E40" s="105"/>
      <c r="F40" s="51" t="s">
        <v>354</v>
      </c>
      <c r="G40" s="109"/>
      <c r="H40" s="105"/>
      <c r="I40" s="51" t="s">
        <v>335</v>
      </c>
      <c r="J40" s="97">
        <v>5</v>
      </c>
      <c r="K40" s="67"/>
    </row>
    <row r="41" spans="2:11" ht="12.75">
      <c r="B41" s="72"/>
      <c r="C41" s="129"/>
      <c r="D41" s="174"/>
      <c r="E41" s="105"/>
      <c r="F41" s="51"/>
      <c r="G41" s="109"/>
      <c r="H41" s="105"/>
      <c r="I41" s="51"/>
      <c r="J41" s="97"/>
      <c r="K41" s="67"/>
    </row>
    <row r="42" spans="2:11" ht="12.75">
      <c r="B42" s="72" t="s">
        <v>361</v>
      </c>
      <c r="C42" s="129">
        <v>6</v>
      </c>
      <c r="D42" s="174">
        <v>563</v>
      </c>
      <c r="E42" s="105"/>
      <c r="F42" s="51" t="s">
        <v>355</v>
      </c>
      <c r="G42" s="109">
        <v>2</v>
      </c>
      <c r="H42" s="105"/>
      <c r="I42" s="51" t="s">
        <v>186</v>
      </c>
      <c r="J42" s="97">
        <v>1</v>
      </c>
      <c r="K42" s="67"/>
    </row>
    <row r="43" spans="2:11" ht="12.75">
      <c r="B43" s="72"/>
      <c r="C43" s="129"/>
      <c r="D43" s="174"/>
      <c r="E43" s="105"/>
      <c r="F43" s="51"/>
      <c r="G43" s="109"/>
      <c r="H43" s="105"/>
      <c r="I43" s="51"/>
      <c r="J43" s="97"/>
      <c r="K43" s="67"/>
    </row>
    <row r="44" spans="2:11" ht="12.75">
      <c r="B44" s="72" t="s">
        <v>173</v>
      </c>
      <c r="C44" s="129">
        <v>4</v>
      </c>
      <c r="D44" s="174">
        <v>955</v>
      </c>
      <c r="E44" s="105"/>
      <c r="F44" s="51" t="s">
        <v>173</v>
      </c>
      <c r="G44" s="111">
        <v>2</v>
      </c>
      <c r="H44" s="105"/>
      <c r="I44" s="51" t="s">
        <v>336</v>
      </c>
      <c r="J44" s="97">
        <v>2</v>
      </c>
      <c r="K44" s="67"/>
    </row>
    <row r="45" spans="2:11" ht="12.75">
      <c r="B45" s="72"/>
      <c r="C45" s="129"/>
      <c r="D45" s="174"/>
      <c r="E45" s="105"/>
      <c r="F45" s="51"/>
      <c r="G45" s="109"/>
      <c r="H45" s="105"/>
      <c r="I45" s="51"/>
      <c r="J45" s="97"/>
      <c r="K45" s="67"/>
    </row>
    <row r="46" spans="2:11" ht="12.75">
      <c r="B46" s="72" t="s">
        <v>362</v>
      </c>
      <c r="C46" s="129"/>
      <c r="D46" s="174"/>
      <c r="E46" s="105"/>
      <c r="F46" s="51" t="s">
        <v>356</v>
      </c>
      <c r="G46" s="109">
        <v>4</v>
      </c>
      <c r="H46" s="105"/>
      <c r="I46" s="51" t="s">
        <v>177</v>
      </c>
      <c r="J46" s="97">
        <v>1</v>
      </c>
      <c r="K46" s="67"/>
    </row>
    <row r="47" spans="2:13" ht="12.75">
      <c r="B47" s="72"/>
      <c r="C47" s="129"/>
      <c r="D47" s="174"/>
      <c r="E47" s="105"/>
      <c r="F47" s="51"/>
      <c r="G47" s="109"/>
      <c r="H47" s="105"/>
      <c r="I47" s="51"/>
      <c r="J47" s="97"/>
      <c r="K47" s="67"/>
      <c r="M47" s="63"/>
    </row>
    <row r="48" spans="2:11" ht="12.75">
      <c r="B48" s="72" t="s">
        <v>372</v>
      </c>
      <c r="C48" s="129">
        <v>2</v>
      </c>
      <c r="D48" s="174">
        <v>135</v>
      </c>
      <c r="E48" s="105"/>
      <c r="F48" s="51" t="s">
        <v>372</v>
      </c>
      <c r="G48" s="109"/>
      <c r="H48" s="105"/>
      <c r="I48" s="51" t="s">
        <v>178</v>
      </c>
      <c r="J48" s="97">
        <v>12</v>
      </c>
      <c r="K48" s="67"/>
    </row>
    <row r="49" spans="2:11" ht="12.75">
      <c r="B49" s="72"/>
      <c r="C49" s="129"/>
      <c r="D49" s="174"/>
      <c r="E49" s="105"/>
      <c r="F49" s="51"/>
      <c r="G49" s="109"/>
      <c r="H49" s="105"/>
      <c r="I49" s="51"/>
      <c r="J49" s="97"/>
      <c r="K49" s="67"/>
    </row>
    <row r="50" spans="2:11" ht="12.75">
      <c r="B50" s="72" t="s">
        <v>363</v>
      </c>
      <c r="C50" s="129">
        <v>4</v>
      </c>
      <c r="D50" s="174">
        <v>1078</v>
      </c>
      <c r="E50" s="105"/>
      <c r="F50" s="51" t="s">
        <v>363</v>
      </c>
      <c r="G50" s="109">
        <v>2</v>
      </c>
      <c r="H50" s="105"/>
      <c r="I50" s="51" t="s">
        <v>185</v>
      </c>
      <c r="J50" s="97">
        <v>1</v>
      </c>
      <c r="K50" s="67"/>
    </row>
    <row r="51" spans="2:11" ht="12.75">
      <c r="B51" s="72"/>
      <c r="C51" s="129"/>
      <c r="D51" s="174"/>
      <c r="E51" s="105"/>
      <c r="F51" s="51"/>
      <c r="G51" s="109"/>
      <c r="H51" s="105"/>
      <c r="I51" s="51"/>
      <c r="J51" s="97"/>
      <c r="K51" s="67"/>
    </row>
    <row r="52" spans="2:11" ht="12.75">
      <c r="B52" s="72" t="s">
        <v>364</v>
      </c>
      <c r="C52" s="129">
        <v>13</v>
      </c>
      <c r="D52" s="174">
        <v>1304</v>
      </c>
      <c r="E52" s="105"/>
      <c r="F52" s="51" t="s">
        <v>364</v>
      </c>
      <c r="G52" s="109">
        <v>4</v>
      </c>
      <c r="H52" s="105"/>
      <c r="I52" s="51"/>
      <c r="J52" s="97"/>
      <c r="K52" s="67"/>
    </row>
    <row r="53" spans="2:11" ht="12.75">
      <c r="B53" s="72"/>
      <c r="C53" s="129"/>
      <c r="D53" s="174"/>
      <c r="E53" s="105"/>
      <c r="F53" s="51"/>
      <c r="G53" s="109"/>
      <c r="H53" s="105"/>
      <c r="I53" s="51"/>
      <c r="J53" s="97"/>
      <c r="K53" s="67"/>
    </row>
    <row r="54" spans="2:11" ht="12.75">
      <c r="B54" s="72" t="s">
        <v>365</v>
      </c>
      <c r="C54" s="129">
        <v>3</v>
      </c>
      <c r="D54" s="174">
        <v>685</v>
      </c>
      <c r="E54" s="105"/>
      <c r="F54" s="51" t="s">
        <v>365</v>
      </c>
      <c r="G54" s="109">
        <v>1</v>
      </c>
      <c r="H54" s="105"/>
      <c r="I54" s="51"/>
      <c r="J54" s="97"/>
      <c r="K54" s="67"/>
    </row>
    <row r="55" spans="2:11" ht="12.75">
      <c r="B55" s="72"/>
      <c r="C55" s="129"/>
      <c r="D55" s="174"/>
      <c r="E55" s="105"/>
      <c r="F55" s="51"/>
      <c r="G55" s="63"/>
      <c r="H55" s="105"/>
      <c r="I55" s="51"/>
      <c r="J55" s="97"/>
      <c r="K55" s="67"/>
    </row>
    <row r="56" spans="2:11" ht="12.75">
      <c r="B56" s="72" t="s">
        <v>185</v>
      </c>
      <c r="C56" s="97"/>
      <c r="D56" s="55"/>
      <c r="E56" s="105"/>
      <c r="F56" s="51" t="s">
        <v>185</v>
      </c>
      <c r="G56" s="55">
        <v>1</v>
      </c>
      <c r="H56" s="105"/>
      <c r="I56" s="51"/>
      <c r="J56" s="97"/>
      <c r="K56" s="67"/>
    </row>
    <row r="57" spans="2:11" ht="12.75">
      <c r="B57" s="72"/>
      <c r="C57" s="97"/>
      <c r="D57" s="55"/>
      <c r="E57" s="105"/>
      <c r="F57" s="51"/>
      <c r="G57" s="63"/>
      <c r="H57" s="105"/>
      <c r="I57" s="51"/>
      <c r="J57" s="97"/>
      <c r="K57" s="67"/>
    </row>
    <row r="58" spans="2:11" ht="12.75">
      <c r="B58" s="72"/>
      <c r="C58" s="97"/>
      <c r="D58" s="55"/>
      <c r="E58" s="105"/>
      <c r="F58" s="107"/>
      <c r="G58" s="106"/>
      <c r="H58" s="105"/>
      <c r="I58" s="51"/>
      <c r="J58" s="97"/>
      <c r="K58" s="67"/>
    </row>
    <row r="59" spans="2:11" ht="6.75" customHeight="1">
      <c r="B59" s="101"/>
      <c r="C59" s="101"/>
      <c r="D59" s="101"/>
      <c r="E59" s="101"/>
      <c r="F59" s="101"/>
      <c r="G59" s="101"/>
      <c r="H59" s="101"/>
      <c r="I59" s="26"/>
      <c r="J59" s="101"/>
      <c r="K59" s="101"/>
    </row>
    <row r="60" spans="2:11" ht="23.25">
      <c r="B60" s="108" t="s">
        <v>367</v>
      </c>
      <c r="C60" s="64"/>
      <c r="D60" s="55"/>
      <c r="E60" s="105"/>
      <c r="F60" s="63"/>
      <c r="G60" s="55"/>
      <c r="H60" s="105"/>
      <c r="I60" s="63"/>
      <c r="J60" s="63"/>
      <c r="K60" s="93"/>
    </row>
    <row r="61" spans="2:11" ht="12.75">
      <c r="B61" s="73"/>
      <c r="C61" s="55"/>
      <c r="D61" s="55"/>
      <c r="E61" s="105"/>
      <c r="F61" s="63"/>
      <c r="G61" s="55"/>
      <c r="H61" s="105"/>
      <c r="K61" s="93"/>
    </row>
    <row r="62" spans="2:11" ht="12.75">
      <c r="B62" s="68" t="s">
        <v>239</v>
      </c>
      <c r="C62" s="55"/>
      <c r="D62" s="55"/>
      <c r="E62" s="105"/>
      <c r="F62" s="69" t="s">
        <v>239</v>
      </c>
      <c r="G62" s="63"/>
      <c r="H62" s="105"/>
      <c r="I62" s="69" t="s">
        <v>239</v>
      </c>
      <c r="K62" s="93"/>
    </row>
    <row r="63" spans="1:11" ht="23.25">
      <c r="A63" s="93"/>
      <c r="B63" s="92" t="s">
        <v>377</v>
      </c>
      <c r="C63" s="55"/>
      <c r="D63" s="55"/>
      <c r="E63" s="105"/>
      <c r="F63" s="92" t="s">
        <v>378</v>
      </c>
      <c r="G63" s="63"/>
      <c r="H63" s="105"/>
      <c r="I63" s="92" t="s">
        <v>379</v>
      </c>
      <c r="K63" s="93"/>
    </row>
    <row r="64" spans="2:11" ht="38.25">
      <c r="B64" s="70" t="s">
        <v>783</v>
      </c>
      <c r="C64" s="53" t="s">
        <v>485</v>
      </c>
      <c r="D64" s="54" t="s">
        <v>175</v>
      </c>
      <c r="E64" s="105"/>
      <c r="F64" s="50" t="s">
        <v>783</v>
      </c>
      <c r="G64" s="53" t="s">
        <v>485</v>
      </c>
      <c r="H64" s="105"/>
      <c r="I64" s="50" t="s">
        <v>352</v>
      </c>
      <c r="J64" s="53" t="s">
        <v>485</v>
      </c>
      <c r="K64" s="71" t="s">
        <v>172</v>
      </c>
    </row>
    <row r="65" spans="2:11" ht="12.75">
      <c r="B65" s="99" t="s">
        <v>358</v>
      </c>
      <c r="C65" s="96"/>
      <c r="D65" s="55"/>
      <c r="E65" s="105"/>
      <c r="F65" s="95" t="s">
        <v>358</v>
      </c>
      <c r="G65" s="130">
        <v>7</v>
      </c>
      <c r="H65" s="105"/>
      <c r="I65" s="51" t="s">
        <v>170</v>
      </c>
      <c r="J65" s="96">
        <v>2</v>
      </c>
      <c r="K65" s="90">
        <v>40544</v>
      </c>
    </row>
    <row r="66" spans="2:11" ht="12.75">
      <c r="B66" s="72"/>
      <c r="C66" s="97"/>
      <c r="D66" s="55"/>
      <c r="E66" s="105"/>
      <c r="F66" s="51"/>
      <c r="G66" s="111"/>
      <c r="H66" s="105"/>
      <c r="I66" s="51"/>
      <c r="J66" s="97"/>
      <c r="K66" s="79"/>
    </row>
    <row r="67" spans="2:11" ht="12.75">
      <c r="B67" s="72" t="s">
        <v>359</v>
      </c>
      <c r="C67" s="97"/>
      <c r="D67" s="55"/>
      <c r="E67" s="105"/>
      <c r="F67" s="51" t="s">
        <v>353</v>
      </c>
      <c r="G67" s="111">
        <v>8</v>
      </c>
      <c r="H67" s="105"/>
      <c r="I67" s="51" t="s">
        <v>171</v>
      </c>
      <c r="J67" s="97">
        <v>6</v>
      </c>
      <c r="K67" s="79" t="s">
        <v>805</v>
      </c>
    </row>
    <row r="68" spans="2:11" ht="12.75">
      <c r="B68" s="72"/>
      <c r="C68" s="97"/>
      <c r="D68" s="55"/>
      <c r="E68" s="105"/>
      <c r="F68" s="51"/>
      <c r="G68" s="111"/>
      <c r="H68" s="105"/>
      <c r="I68" s="51"/>
      <c r="J68" s="97"/>
      <c r="K68" s="67"/>
    </row>
    <row r="69" spans="2:11" ht="12.75">
      <c r="B69" s="72" t="s">
        <v>360</v>
      </c>
      <c r="C69" s="97">
        <v>2</v>
      </c>
      <c r="D69" s="55">
        <v>55</v>
      </c>
      <c r="E69" s="105"/>
      <c r="F69" s="51" t="s">
        <v>354</v>
      </c>
      <c r="G69" s="111"/>
      <c r="H69" s="105"/>
      <c r="I69" s="51" t="s">
        <v>335</v>
      </c>
      <c r="J69" s="97">
        <v>1</v>
      </c>
      <c r="K69" s="67"/>
    </row>
    <row r="70" spans="2:11" ht="12.75">
      <c r="B70" s="72"/>
      <c r="C70" s="97"/>
      <c r="D70" s="55"/>
      <c r="E70" s="105"/>
      <c r="F70" s="51"/>
      <c r="G70" s="111"/>
      <c r="H70" s="105"/>
      <c r="I70" s="51"/>
      <c r="J70" s="97"/>
      <c r="K70" s="67"/>
    </row>
    <row r="71" spans="2:11" ht="12.75">
      <c r="B71" s="72" t="s">
        <v>361</v>
      </c>
      <c r="C71" s="97"/>
      <c r="D71" s="55"/>
      <c r="E71" s="105"/>
      <c r="F71" s="51" t="s">
        <v>355</v>
      </c>
      <c r="G71" s="111">
        <v>1</v>
      </c>
      <c r="H71" s="105"/>
      <c r="I71" s="51" t="s">
        <v>186</v>
      </c>
      <c r="J71" s="97">
        <v>2</v>
      </c>
      <c r="K71" s="67"/>
    </row>
    <row r="72" spans="2:11" ht="12.75">
      <c r="B72" s="72"/>
      <c r="C72" s="97"/>
      <c r="D72" s="55"/>
      <c r="E72" s="105"/>
      <c r="F72" s="51"/>
      <c r="G72" s="111"/>
      <c r="H72" s="105"/>
      <c r="I72" s="51"/>
      <c r="J72" s="97"/>
      <c r="K72" s="67"/>
    </row>
    <row r="73" spans="2:11" ht="12.75">
      <c r="B73" s="72" t="s">
        <v>173</v>
      </c>
      <c r="C73" s="97">
        <v>1</v>
      </c>
      <c r="D73" s="55">
        <v>540</v>
      </c>
      <c r="E73" s="105"/>
      <c r="F73" s="51" t="s">
        <v>173</v>
      </c>
      <c r="G73" s="111"/>
      <c r="H73" s="105"/>
      <c r="I73" s="51" t="s">
        <v>336</v>
      </c>
      <c r="J73" s="97">
        <v>2</v>
      </c>
      <c r="K73" s="67"/>
    </row>
    <row r="74" spans="2:11" ht="12.75">
      <c r="B74" s="72"/>
      <c r="C74" s="97"/>
      <c r="D74" s="55"/>
      <c r="E74" s="105"/>
      <c r="F74" s="51"/>
      <c r="G74" s="111"/>
      <c r="H74" s="105"/>
      <c r="I74" s="51"/>
      <c r="J74" s="97"/>
      <c r="K74" s="67"/>
    </row>
    <row r="75" spans="2:11" ht="12.75">
      <c r="B75" s="72" t="s">
        <v>362</v>
      </c>
      <c r="C75" s="97"/>
      <c r="D75" s="55"/>
      <c r="E75" s="105"/>
      <c r="F75" s="51" t="s">
        <v>356</v>
      </c>
      <c r="G75" s="111">
        <v>3</v>
      </c>
      <c r="H75" s="105"/>
      <c r="I75" s="51" t="s">
        <v>177</v>
      </c>
      <c r="J75" s="97">
        <v>2</v>
      </c>
      <c r="K75" s="67"/>
    </row>
    <row r="76" spans="2:11" ht="12.75">
      <c r="B76" s="72"/>
      <c r="C76" s="97"/>
      <c r="D76" s="55"/>
      <c r="E76" s="105"/>
      <c r="F76" s="51"/>
      <c r="G76" s="111"/>
      <c r="H76" s="105"/>
      <c r="I76" s="51"/>
      <c r="J76" s="97"/>
      <c r="K76" s="67"/>
    </row>
    <row r="77" spans="2:11" ht="12.75">
      <c r="B77" s="72" t="s">
        <v>372</v>
      </c>
      <c r="C77" s="97"/>
      <c r="D77" s="55"/>
      <c r="E77" s="105"/>
      <c r="F77" s="51" t="s">
        <v>372</v>
      </c>
      <c r="G77" s="111"/>
      <c r="H77" s="105"/>
      <c r="I77" s="51" t="s">
        <v>178</v>
      </c>
      <c r="J77" s="97">
        <v>5</v>
      </c>
      <c r="K77" s="67"/>
    </row>
    <row r="78" spans="2:11" ht="12.75">
      <c r="B78" s="72"/>
      <c r="C78" s="97"/>
      <c r="D78" s="55"/>
      <c r="E78" s="105"/>
      <c r="F78" s="51"/>
      <c r="G78" s="111"/>
      <c r="H78" s="105"/>
      <c r="I78" s="51"/>
      <c r="J78" s="97"/>
      <c r="K78" s="67"/>
    </row>
    <row r="79" spans="2:11" ht="12.75">
      <c r="B79" s="72" t="s">
        <v>363</v>
      </c>
      <c r="C79" s="97">
        <v>1</v>
      </c>
      <c r="D79" s="55">
        <v>502</v>
      </c>
      <c r="E79" s="105"/>
      <c r="F79" s="51" t="s">
        <v>363</v>
      </c>
      <c r="G79" s="111"/>
      <c r="H79" s="105"/>
      <c r="I79" s="51" t="s">
        <v>185</v>
      </c>
      <c r="J79" s="97"/>
      <c r="K79" s="67"/>
    </row>
    <row r="80" spans="2:11" ht="12.75">
      <c r="B80" s="72"/>
      <c r="C80" s="97"/>
      <c r="D80" s="55"/>
      <c r="E80" s="105"/>
      <c r="F80" s="51"/>
      <c r="G80" s="111"/>
      <c r="H80" s="105"/>
      <c r="I80" s="51"/>
      <c r="J80" s="97"/>
      <c r="K80" s="67"/>
    </row>
    <row r="81" spans="2:11" ht="12.75">
      <c r="B81" s="72" t="s">
        <v>364</v>
      </c>
      <c r="C81" s="97">
        <v>3</v>
      </c>
      <c r="D81" s="55">
        <v>909</v>
      </c>
      <c r="E81" s="105"/>
      <c r="F81" s="51" t="s">
        <v>364</v>
      </c>
      <c r="G81" s="111"/>
      <c r="H81" s="105"/>
      <c r="I81" s="51"/>
      <c r="J81" s="97"/>
      <c r="K81" s="67"/>
    </row>
    <row r="82" spans="2:11" ht="12.75">
      <c r="B82" s="72"/>
      <c r="C82" s="97"/>
      <c r="D82" s="55"/>
      <c r="E82" s="105"/>
      <c r="F82" s="51"/>
      <c r="G82" s="111"/>
      <c r="H82" s="105"/>
      <c r="I82" s="51"/>
      <c r="J82" s="97"/>
      <c r="K82" s="67"/>
    </row>
    <row r="83" spans="2:11" ht="12.75">
      <c r="B83" s="72" t="s">
        <v>365</v>
      </c>
      <c r="C83" s="97"/>
      <c r="D83" s="55"/>
      <c r="E83" s="105"/>
      <c r="F83" s="51" t="s">
        <v>365</v>
      </c>
      <c r="G83" s="111">
        <v>1</v>
      </c>
      <c r="H83" s="105"/>
      <c r="I83" s="51"/>
      <c r="J83" s="97"/>
      <c r="K83" s="67"/>
    </row>
    <row r="84" spans="2:11" ht="12.75">
      <c r="B84" s="72"/>
      <c r="C84" s="97"/>
      <c r="D84" s="55"/>
      <c r="E84" s="105"/>
      <c r="F84" s="51"/>
      <c r="G84" s="131"/>
      <c r="H84" s="105"/>
      <c r="I84" s="51"/>
      <c r="J84" s="97"/>
      <c r="K84" s="67"/>
    </row>
    <row r="85" spans="2:11" ht="12.75">
      <c r="B85" s="72" t="s">
        <v>185</v>
      </c>
      <c r="C85" s="97"/>
      <c r="D85" s="55"/>
      <c r="E85" s="105"/>
      <c r="F85" s="51" t="s">
        <v>185</v>
      </c>
      <c r="G85" s="63"/>
      <c r="H85" s="105"/>
      <c r="I85" s="51"/>
      <c r="J85" s="97"/>
      <c r="K85" s="67"/>
    </row>
    <row r="86" spans="2:11" ht="13.5" thickBot="1">
      <c r="B86" s="74"/>
      <c r="C86" s="98"/>
      <c r="D86" s="75"/>
      <c r="E86" s="105"/>
      <c r="F86" s="100"/>
      <c r="G86" s="75"/>
      <c r="H86" s="105"/>
      <c r="I86" s="77"/>
      <c r="J86" s="98"/>
      <c r="K86" s="78"/>
    </row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</sheetData>
  <sheetProtection/>
  <printOptions/>
  <pageMargins left="0.75" right="0.75" top="1" bottom="1" header="0.5" footer="0.5"/>
  <pageSetup fitToHeight="1" fitToWidth="1" horizontalDpi="600" verticalDpi="600" orientation="portrait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87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1.1484375" style="0" customWidth="1"/>
    <col min="2" max="2" width="11.421875" style="0" customWidth="1"/>
    <col min="3" max="12" width="6.140625" style="0" customWidth="1"/>
    <col min="13" max="13" width="1.1484375" style="0" customWidth="1"/>
    <col min="14" max="24" width="6.421875" style="0" customWidth="1"/>
    <col min="25" max="25" width="1.1484375" style="0" customWidth="1"/>
    <col min="26" max="33" width="6.140625" style="0" customWidth="1"/>
    <col min="34" max="34" width="1.1484375" style="0" customWidth="1"/>
  </cols>
  <sheetData>
    <row r="1" ht="23.25">
      <c r="B1" s="6" t="s">
        <v>238</v>
      </c>
    </row>
    <row r="2" ht="23.25">
      <c r="B2" s="6" t="s">
        <v>189</v>
      </c>
    </row>
    <row r="3" ht="12.75"/>
    <row r="4" ht="18.75">
      <c r="B4" s="168" t="s">
        <v>240</v>
      </c>
    </row>
    <row r="5" ht="9.75" customHeight="1" thickBot="1">
      <c r="B5" s="6"/>
    </row>
    <row r="6" spans="2:34" ht="24" thickBot="1">
      <c r="B6" s="6"/>
      <c r="C6" s="215" t="s">
        <v>377</v>
      </c>
      <c r="D6" s="216"/>
      <c r="E6" s="216"/>
      <c r="F6" s="216"/>
      <c r="G6" s="216"/>
      <c r="H6" s="216"/>
      <c r="I6" s="216"/>
      <c r="J6" s="216"/>
      <c r="K6" s="216"/>
      <c r="L6" s="217"/>
      <c r="M6" s="119"/>
      <c r="N6" s="218" t="s">
        <v>378</v>
      </c>
      <c r="O6" s="219"/>
      <c r="P6" s="219"/>
      <c r="Q6" s="219"/>
      <c r="R6" s="219"/>
      <c r="S6" s="219"/>
      <c r="T6" s="219"/>
      <c r="U6" s="219"/>
      <c r="V6" s="219"/>
      <c r="W6" s="219"/>
      <c r="X6" s="220"/>
      <c r="Y6" s="119"/>
      <c r="Z6" s="218" t="s">
        <v>379</v>
      </c>
      <c r="AA6" s="219"/>
      <c r="AB6" s="219"/>
      <c r="AC6" s="219"/>
      <c r="AD6" s="219"/>
      <c r="AE6" s="219"/>
      <c r="AF6" s="219"/>
      <c r="AG6" s="220"/>
      <c r="AH6" s="183"/>
    </row>
    <row r="7" spans="2:37" s="62" customFormat="1" ht="196.5" customHeight="1" thickBot="1">
      <c r="B7" s="115">
        <v>2008</v>
      </c>
      <c r="C7" s="116" t="s">
        <v>375</v>
      </c>
      <c r="D7" s="116" t="s">
        <v>359</v>
      </c>
      <c r="E7" s="116" t="s">
        <v>360</v>
      </c>
      <c r="F7" s="116" t="s">
        <v>361</v>
      </c>
      <c r="G7" s="116" t="s">
        <v>173</v>
      </c>
      <c r="H7" s="116" t="s">
        <v>362</v>
      </c>
      <c r="I7" s="116" t="s">
        <v>337</v>
      </c>
      <c r="J7" s="116" t="s">
        <v>363</v>
      </c>
      <c r="K7" s="116" t="s">
        <v>364</v>
      </c>
      <c r="L7" s="116" t="s">
        <v>376</v>
      </c>
      <c r="M7" s="117"/>
      <c r="N7" s="116" t="s">
        <v>375</v>
      </c>
      <c r="O7" s="116" t="s">
        <v>359</v>
      </c>
      <c r="P7" s="116" t="s">
        <v>360</v>
      </c>
      <c r="Q7" s="116" t="s">
        <v>361</v>
      </c>
      <c r="R7" s="116" t="s">
        <v>173</v>
      </c>
      <c r="S7" s="116" t="s">
        <v>362</v>
      </c>
      <c r="T7" s="116" t="s">
        <v>337</v>
      </c>
      <c r="U7" s="116" t="s">
        <v>363</v>
      </c>
      <c r="V7" s="116" t="s">
        <v>364</v>
      </c>
      <c r="W7" s="116" t="s">
        <v>376</v>
      </c>
      <c r="X7" s="175" t="s">
        <v>185</v>
      </c>
      <c r="Y7" s="117"/>
      <c r="Z7" s="116" t="s">
        <v>170</v>
      </c>
      <c r="AA7" s="116" t="s">
        <v>171</v>
      </c>
      <c r="AB7" s="116" t="s">
        <v>174</v>
      </c>
      <c r="AC7" s="116" t="s">
        <v>186</v>
      </c>
      <c r="AD7" s="116" t="s">
        <v>176</v>
      </c>
      <c r="AE7" s="116" t="s">
        <v>177</v>
      </c>
      <c r="AF7" s="116" t="s">
        <v>178</v>
      </c>
      <c r="AG7" s="118" t="s">
        <v>185</v>
      </c>
      <c r="AH7" s="118"/>
      <c r="AI7" s="114"/>
      <c r="AJ7" s="114"/>
      <c r="AK7" s="114"/>
    </row>
    <row r="8" spans="2:34" ht="14.25">
      <c r="B8" s="132" t="s">
        <v>869</v>
      </c>
      <c r="C8" s="133"/>
      <c r="D8" s="133"/>
      <c r="E8" s="133"/>
      <c r="F8" s="133"/>
      <c r="G8" s="133"/>
      <c r="H8" s="133"/>
      <c r="I8" s="133"/>
      <c r="J8" s="133"/>
      <c r="K8" s="133">
        <v>1</v>
      </c>
      <c r="L8" s="133">
        <v>1</v>
      </c>
      <c r="M8" s="134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84"/>
      <c r="Z8" s="190"/>
      <c r="AA8" s="191"/>
      <c r="AB8" s="191"/>
      <c r="AC8" s="191"/>
      <c r="AD8" s="191"/>
      <c r="AE8" s="191"/>
      <c r="AF8" s="191"/>
      <c r="AG8" s="192"/>
      <c r="AH8" s="187"/>
    </row>
    <row r="9" spans="2:34" ht="14.25">
      <c r="B9" s="135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7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85"/>
      <c r="Z9" s="193"/>
      <c r="AA9" s="136"/>
      <c r="AB9" s="136"/>
      <c r="AC9" s="136"/>
      <c r="AD9" s="136"/>
      <c r="AE9" s="136"/>
      <c r="AF9" s="136"/>
      <c r="AG9" s="194"/>
      <c r="AH9" s="188"/>
    </row>
    <row r="10" spans="2:34" ht="14.25">
      <c r="B10" s="135" t="s">
        <v>871</v>
      </c>
      <c r="C10" s="136"/>
      <c r="D10" s="136"/>
      <c r="E10" s="136"/>
      <c r="F10" s="136"/>
      <c r="G10" s="136"/>
      <c r="H10" s="136"/>
      <c r="I10" s="136"/>
      <c r="J10" s="136"/>
      <c r="K10" s="136">
        <v>1</v>
      </c>
      <c r="L10" s="136">
        <v>2</v>
      </c>
      <c r="M10" s="137"/>
      <c r="N10" s="136"/>
      <c r="O10" s="136"/>
      <c r="P10" s="136"/>
      <c r="Q10" s="136">
        <v>1</v>
      </c>
      <c r="R10" s="136"/>
      <c r="S10" s="136"/>
      <c r="T10" s="136"/>
      <c r="U10" s="136"/>
      <c r="V10" s="136"/>
      <c r="W10" s="136">
        <v>2</v>
      </c>
      <c r="X10" s="136"/>
      <c r="Y10" s="185"/>
      <c r="Z10" s="193"/>
      <c r="AA10" s="136"/>
      <c r="AB10" s="136"/>
      <c r="AC10" s="136"/>
      <c r="AD10" s="136"/>
      <c r="AE10" s="136">
        <v>3</v>
      </c>
      <c r="AF10" s="136"/>
      <c r="AG10" s="194"/>
      <c r="AH10" s="188"/>
    </row>
    <row r="11" spans="2:34" ht="14.25">
      <c r="B11" s="135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7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85"/>
      <c r="Z11" s="193"/>
      <c r="AA11" s="136"/>
      <c r="AB11" s="136"/>
      <c r="AC11" s="136"/>
      <c r="AD11" s="136"/>
      <c r="AE11" s="136"/>
      <c r="AF11" s="136"/>
      <c r="AG11" s="194"/>
      <c r="AH11" s="188"/>
    </row>
    <row r="12" spans="2:34" ht="14.25">
      <c r="B12" s="135" t="s">
        <v>872</v>
      </c>
      <c r="C12" s="136">
        <v>2</v>
      </c>
      <c r="D12" s="136"/>
      <c r="E12" s="136"/>
      <c r="F12" s="136"/>
      <c r="G12" s="136"/>
      <c r="H12" s="136"/>
      <c r="I12" s="136"/>
      <c r="J12" s="136"/>
      <c r="K12" s="136">
        <v>8</v>
      </c>
      <c r="L12" s="136">
        <v>3</v>
      </c>
      <c r="M12" s="137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>
        <v>1</v>
      </c>
      <c r="Y12" s="185"/>
      <c r="Z12" s="193"/>
      <c r="AA12" s="136"/>
      <c r="AB12" s="136"/>
      <c r="AC12" s="136"/>
      <c r="AD12" s="136"/>
      <c r="AE12" s="136"/>
      <c r="AF12" s="136"/>
      <c r="AG12" s="194">
        <v>1</v>
      </c>
      <c r="AH12" s="188"/>
    </row>
    <row r="13" spans="2:34" ht="14.25">
      <c r="B13" s="135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7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85"/>
      <c r="Z13" s="193"/>
      <c r="AA13" s="136"/>
      <c r="AB13" s="136"/>
      <c r="AC13" s="136"/>
      <c r="AD13" s="136"/>
      <c r="AE13" s="136"/>
      <c r="AF13" s="136"/>
      <c r="AG13" s="194"/>
      <c r="AH13" s="188"/>
    </row>
    <row r="14" spans="2:34" ht="14.25">
      <c r="B14" s="135" t="s">
        <v>873</v>
      </c>
      <c r="C14" s="136"/>
      <c r="D14" s="136"/>
      <c r="E14" s="136"/>
      <c r="F14" s="136">
        <v>1</v>
      </c>
      <c r="G14" s="136"/>
      <c r="H14" s="136">
        <v>2</v>
      </c>
      <c r="I14" s="136"/>
      <c r="J14" s="136"/>
      <c r="K14" s="136">
        <v>3</v>
      </c>
      <c r="L14" s="136">
        <v>1</v>
      </c>
      <c r="M14" s="137"/>
      <c r="N14" s="136"/>
      <c r="O14" s="136"/>
      <c r="P14" s="136"/>
      <c r="Q14" s="136"/>
      <c r="R14" s="136"/>
      <c r="S14" s="136">
        <v>1</v>
      </c>
      <c r="T14" s="136"/>
      <c r="U14" s="136"/>
      <c r="V14" s="136">
        <v>1</v>
      </c>
      <c r="W14" s="136"/>
      <c r="X14" s="136"/>
      <c r="Y14" s="185"/>
      <c r="Z14" s="193"/>
      <c r="AA14" s="136"/>
      <c r="AB14" s="136">
        <v>2</v>
      </c>
      <c r="AC14" s="136"/>
      <c r="AD14" s="136"/>
      <c r="AE14" s="136"/>
      <c r="AF14" s="136"/>
      <c r="AG14" s="194"/>
      <c r="AH14" s="188"/>
    </row>
    <row r="15" spans="2:34" ht="14.25">
      <c r="B15" s="135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7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85"/>
      <c r="Z15" s="193"/>
      <c r="AA15" s="136"/>
      <c r="AB15" s="136"/>
      <c r="AC15" s="136"/>
      <c r="AD15" s="136"/>
      <c r="AE15" s="136"/>
      <c r="AF15" s="136"/>
      <c r="AG15" s="194"/>
      <c r="AH15" s="188"/>
    </row>
    <row r="16" spans="2:34" ht="14.25">
      <c r="B16" s="135" t="s">
        <v>874</v>
      </c>
      <c r="C16" s="136"/>
      <c r="D16" s="136"/>
      <c r="E16" s="136"/>
      <c r="F16" s="136"/>
      <c r="G16" s="136"/>
      <c r="H16" s="136"/>
      <c r="I16" s="136"/>
      <c r="J16" s="136"/>
      <c r="K16" s="136">
        <v>1</v>
      </c>
      <c r="L16" s="136">
        <v>1</v>
      </c>
      <c r="M16" s="137"/>
      <c r="N16" s="136"/>
      <c r="O16" s="136"/>
      <c r="P16" s="136"/>
      <c r="Q16" s="136"/>
      <c r="R16" s="136"/>
      <c r="S16" s="136"/>
      <c r="T16" s="136"/>
      <c r="U16" s="136"/>
      <c r="V16" s="136">
        <v>1</v>
      </c>
      <c r="W16" s="136"/>
      <c r="X16" s="136"/>
      <c r="Y16" s="185"/>
      <c r="Z16" s="193"/>
      <c r="AA16" s="136"/>
      <c r="AB16" s="136"/>
      <c r="AC16" s="136"/>
      <c r="AD16" s="136"/>
      <c r="AE16" s="136">
        <v>1</v>
      </c>
      <c r="AF16" s="136"/>
      <c r="AG16" s="194"/>
      <c r="AH16" s="188"/>
    </row>
    <row r="17" spans="2:34" ht="14.25">
      <c r="B17" s="135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7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85"/>
      <c r="Z17" s="193"/>
      <c r="AA17" s="136"/>
      <c r="AB17" s="136"/>
      <c r="AC17" s="136"/>
      <c r="AD17" s="136"/>
      <c r="AE17" s="136"/>
      <c r="AF17" s="136"/>
      <c r="AG17" s="194"/>
      <c r="AH17" s="188"/>
    </row>
    <row r="18" spans="2:34" ht="14.25">
      <c r="B18" s="135" t="s">
        <v>875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7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85"/>
      <c r="Z18" s="193"/>
      <c r="AA18" s="136"/>
      <c r="AB18" s="136"/>
      <c r="AC18" s="136"/>
      <c r="AD18" s="136"/>
      <c r="AE18" s="136"/>
      <c r="AF18" s="136"/>
      <c r="AG18" s="194"/>
      <c r="AH18" s="188"/>
    </row>
    <row r="19" spans="2:34" ht="14.25">
      <c r="B19" s="135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7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85"/>
      <c r="Z19" s="193"/>
      <c r="AA19" s="136"/>
      <c r="AB19" s="136"/>
      <c r="AC19" s="136"/>
      <c r="AD19" s="136"/>
      <c r="AE19" s="136"/>
      <c r="AF19" s="136"/>
      <c r="AG19" s="194"/>
      <c r="AH19" s="188"/>
    </row>
    <row r="20" spans="2:34" ht="14.25">
      <c r="B20" s="135" t="s">
        <v>876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7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85"/>
      <c r="Z20" s="193"/>
      <c r="AA20" s="136"/>
      <c r="AB20" s="136"/>
      <c r="AC20" s="136"/>
      <c r="AD20" s="136"/>
      <c r="AE20" s="136"/>
      <c r="AF20" s="136"/>
      <c r="AG20" s="194"/>
      <c r="AH20" s="188"/>
    </row>
    <row r="21" spans="2:34" ht="14.25">
      <c r="B21" s="135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7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85"/>
      <c r="Z21" s="193"/>
      <c r="AA21" s="136"/>
      <c r="AB21" s="136"/>
      <c r="AC21" s="136"/>
      <c r="AD21" s="136"/>
      <c r="AE21" s="136"/>
      <c r="AF21" s="136"/>
      <c r="AG21" s="194"/>
      <c r="AH21" s="188"/>
    </row>
    <row r="22" spans="2:34" ht="14.25">
      <c r="B22" s="135" t="s">
        <v>877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7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85"/>
      <c r="Z22" s="193"/>
      <c r="AA22" s="136"/>
      <c r="AB22" s="136"/>
      <c r="AC22" s="136"/>
      <c r="AD22" s="136"/>
      <c r="AE22" s="136"/>
      <c r="AF22" s="136"/>
      <c r="AG22" s="138"/>
      <c r="AH22" s="188"/>
    </row>
    <row r="23" spans="2:34" ht="14.25">
      <c r="B23" s="135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85"/>
      <c r="Z23" s="193"/>
      <c r="AA23" s="136"/>
      <c r="AB23" s="136"/>
      <c r="AC23" s="136"/>
      <c r="AD23" s="136"/>
      <c r="AE23" s="136"/>
      <c r="AF23" s="136"/>
      <c r="AG23" s="194"/>
      <c r="AH23" s="188"/>
    </row>
    <row r="24" spans="2:34" ht="14.25">
      <c r="B24" s="135" t="s">
        <v>878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7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85"/>
      <c r="Z24" s="193"/>
      <c r="AA24" s="136"/>
      <c r="AB24" s="136"/>
      <c r="AC24" s="136"/>
      <c r="AD24" s="136"/>
      <c r="AE24" s="136"/>
      <c r="AF24" s="136"/>
      <c r="AG24" s="194"/>
      <c r="AH24" s="188"/>
    </row>
    <row r="25" spans="2:34" ht="14.25">
      <c r="B25" s="135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7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85"/>
      <c r="Z25" s="193"/>
      <c r="AA25" s="136"/>
      <c r="AB25" s="136"/>
      <c r="AC25" s="136"/>
      <c r="AD25" s="136"/>
      <c r="AE25" s="136"/>
      <c r="AF25" s="136"/>
      <c r="AG25" s="194"/>
      <c r="AH25" s="188"/>
    </row>
    <row r="26" spans="2:34" ht="14.25">
      <c r="B26" s="135" t="s">
        <v>879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7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85"/>
      <c r="Z26" s="193"/>
      <c r="AA26" s="136"/>
      <c r="AB26" s="136"/>
      <c r="AC26" s="136"/>
      <c r="AD26" s="136"/>
      <c r="AE26" s="136"/>
      <c r="AF26" s="136"/>
      <c r="AG26" s="194"/>
      <c r="AH26" s="188"/>
    </row>
    <row r="27" spans="2:34" ht="14.25">
      <c r="B27" s="135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7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85"/>
      <c r="Z27" s="193"/>
      <c r="AA27" s="136"/>
      <c r="AB27" s="136"/>
      <c r="AC27" s="136"/>
      <c r="AD27" s="136"/>
      <c r="AE27" s="136"/>
      <c r="AF27" s="136"/>
      <c r="AG27" s="194"/>
      <c r="AH27" s="188"/>
    </row>
    <row r="28" spans="2:34" ht="14.25">
      <c r="B28" s="135" t="s">
        <v>907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7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85"/>
      <c r="Z28" s="193"/>
      <c r="AA28" s="136"/>
      <c r="AB28" s="136"/>
      <c r="AC28" s="136"/>
      <c r="AD28" s="136"/>
      <c r="AE28" s="136"/>
      <c r="AF28" s="136"/>
      <c r="AG28" s="194"/>
      <c r="AH28" s="188"/>
    </row>
    <row r="29" spans="2:34" ht="14.25">
      <c r="B29" s="135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7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85"/>
      <c r="Z29" s="193"/>
      <c r="AA29" s="136"/>
      <c r="AB29" s="136"/>
      <c r="AC29" s="136"/>
      <c r="AD29" s="136"/>
      <c r="AE29" s="136"/>
      <c r="AF29" s="136"/>
      <c r="AG29" s="194"/>
      <c r="AH29" s="188"/>
    </row>
    <row r="30" spans="2:34" ht="15" thickBot="1">
      <c r="B30" s="139" t="s">
        <v>908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1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86"/>
      <c r="Z30" s="195"/>
      <c r="AA30" s="140"/>
      <c r="AB30" s="140"/>
      <c r="AC30" s="140"/>
      <c r="AD30" s="140"/>
      <c r="AE30" s="140"/>
      <c r="AF30" s="140"/>
      <c r="AG30" s="196"/>
      <c r="AH30" s="189"/>
    </row>
    <row r="31" spans="13:33" ht="12.75">
      <c r="M31" s="10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102"/>
      <c r="Z31" s="52"/>
      <c r="AA31" s="52"/>
      <c r="AB31" s="52"/>
      <c r="AC31" s="52"/>
      <c r="AD31" s="52"/>
      <c r="AE31" s="52"/>
      <c r="AF31" s="52"/>
      <c r="AG31" s="52"/>
    </row>
    <row r="32" ht="18.75">
      <c r="B32" s="168" t="s">
        <v>240</v>
      </c>
    </row>
    <row r="33" ht="9.75" customHeight="1" thickBot="1">
      <c r="B33" s="6"/>
    </row>
    <row r="34" spans="2:34" ht="24" thickBot="1">
      <c r="B34" s="6"/>
      <c r="C34" s="215" t="s">
        <v>377</v>
      </c>
      <c r="D34" s="216"/>
      <c r="E34" s="216"/>
      <c r="F34" s="216"/>
      <c r="G34" s="216"/>
      <c r="H34" s="216"/>
      <c r="I34" s="216"/>
      <c r="J34" s="216"/>
      <c r="K34" s="216"/>
      <c r="L34" s="217"/>
      <c r="M34" s="119"/>
      <c r="N34" s="218" t="s">
        <v>378</v>
      </c>
      <c r="O34" s="219"/>
      <c r="P34" s="219"/>
      <c r="Q34" s="219"/>
      <c r="R34" s="219"/>
      <c r="S34" s="219"/>
      <c r="T34" s="219"/>
      <c r="U34" s="219"/>
      <c r="V34" s="219"/>
      <c r="W34" s="219"/>
      <c r="X34" s="220"/>
      <c r="Y34" s="119"/>
      <c r="Z34" s="218" t="s">
        <v>379</v>
      </c>
      <c r="AA34" s="219"/>
      <c r="AB34" s="219"/>
      <c r="AC34" s="219"/>
      <c r="AD34" s="219"/>
      <c r="AE34" s="219"/>
      <c r="AF34" s="219"/>
      <c r="AG34" s="220"/>
      <c r="AH34" s="183"/>
    </row>
    <row r="35" spans="2:37" s="62" customFormat="1" ht="196.5" customHeight="1" thickBot="1">
      <c r="B35" s="115">
        <v>2007</v>
      </c>
      <c r="C35" s="116" t="s">
        <v>375</v>
      </c>
      <c r="D35" s="116" t="s">
        <v>359</v>
      </c>
      <c r="E35" s="116" t="s">
        <v>360</v>
      </c>
      <c r="F35" s="116" t="s">
        <v>361</v>
      </c>
      <c r="G35" s="116" t="s">
        <v>173</v>
      </c>
      <c r="H35" s="116" t="s">
        <v>362</v>
      </c>
      <c r="I35" s="116" t="s">
        <v>337</v>
      </c>
      <c r="J35" s="116" t="s">
        <v>363</v>
      </c>
      <c r="K35" s="116" t="s">
        <v>364</v>
      </c>
      <c r="L35" s="116" t="s">
        <v>376</v>
      </c>
      <c r="M35" s="117"/>
      <c r="N35" s="116" t="s">
        <v>375</v>
      </c>
      <c r="O35" s="116" t="s">
        <v>359</v>
      </c>
      <c r="P35" s="116" t="s">
        <v>360</v>
      </c>
      <c r="Q35" s="116" t="s">
        <v>361</v>
      </c>
      <c r="R35" s="116" t="s">
        <v>173</v>
      </c>
      <c r="S35" s="116" t="s">
        <v>362</v>
      </c>
      <c r="T35" s="116" t="s">
        <v>337</v>
      </c>
      <c r="U35" s="116" t="s">
        <v>363</v>
      </c>
      <c r="V35" s="116" t="s">
        <v>364</v>
      </c>
      <c r="W35" s="116" t="s">
        <v>376</v>
      </c>
      <c r="X35" s="175" t="s">
        <v>185</v>
      </c>
      <c r="Y35" s="117"/>
      <c r="Z35" s="116" t="s">
        <v>170</v>
      </c>
      <c r="AA35" s="116" t="s">
        <v>171</v>
      </c>
      <c r="AB35" s="116" t="s">
        <v>174</v>
      </c>
      <c r="AC35" s="116" t="s">
        <v>186</v>
      </c>
      <c r="AD35" s="116" t="s">
        <v>176</v>
      </c>
      <c r="AE35" s="116" t="s">
        <v>177</v>
      </c>
      <c r="AF35" s="116" t="s">
        <v>178</v>
      </c>
      <c r="AG35" s="118" t="s">
        <v>185</v>
      </c>
      <c r="AH35" s="118"/>
      <c r="AI35" s="114"/>
      <c r="AJ35" s="114"/>
      <c r="AK35" s="114"/>
    </row>
    <row r="36" spans="2:34" ht="14.25">
      <c r="B36" s="132" t="s">
        <v>869</v>
      </c>
      <c r="C36" s="133"/>
      <c r="D36" s="133"/>
      <c r="E36" s="133">
        <v>2</v>
      </c>
      <c r="F36" s="133"/>
      <c r="G36" s="133">
        <v>1</v>
      </c>
      <c r="H36" s="133"/>
      <c r="I36" s="133"/>
      <c r="J36" s="133"/>
      <c r="K36" s="133">
        <v>5</v>
      </c>
      <c r="L36" s="133"/>
      <c r="M36" s="134"/>
      <c r="N36" s="133">
        <v>3</v>
      </c>
      <c r="O36" s="133"/>
      <c r="P36" s="133"/>
      <c r="Q36" s="133"/>
      <c r="R36" s="133">
        <v>1</v>
      </c>
      <c r="S36" s="133">
        <v>2</v>
      </c>
      <c r="T36" s="133"/>
      <c r="U36" s="133">
        <v>1</v>
      </c>
      <c r="V36" s="133"/>
      <c r="W36" s="133"/>
      <c r="X36" s="133"/>
      <c r="Y36" s="184"/>
      <c r="Z36" s="190">
        <v>2</v>
      </c>
      <c r="AA36" s="191"/>
      <c r="AB36" s="191">
        <v>1</v>
      </c>
      <c r="AC36" s="191">
        <v>1</v>
      </c>
      <c r="AD36" s="191"/>
      <c r="AE36" s="191"/>
      <c r="AF36" s="191">
        <v>3</v>
      </c>
      <c r="AG36" s="192"/>
      <c r="AH36" s="187"/>
    </row>
    <row r="37" spans="2:34" ht="14.25">
      <c r="B37" s="135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7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85"/>
      <c r="Z37" s="193"/>
      <c r="AA37" s="136"/>
      <c r="AB37" s="136"/>
      <c r="AC37" s="136"/>
      <c r="AD37" s="136"/>
      <c r="AE37" s="136"/>
      <c r="AF37" s="136"/>
      <c r="AG37" s="194"/>
      <c r="AH37" s="188"/>
    </row>
    <row r="38" spans="2:34" ht="14.25">
      <c r="B38" s="135" t="s">
        <v>871</v>
      </c>
      <c r="C38" s="136"/>
      <c r="D38" s="136">
        <v>1</v>
      </c>
      <c r="E38" s="136"/>
      <c r="F38" s="136"/>
      <c r="G38" s="136"/>
      <c r="H38" s="136"/>
      <c r="I38" s="136">
        <v>1</v>
      </c>
      <c r="J38" s="136">
        <v>1</v>
      </c>
      <c r="K38" s="136">
        <v>1</v>
      </c>
      <c r="L38" s="136"/>
      <c r="M38" s="137"/>
      <c r="N38" s="136">
        <v>1</v>
      </c>
      <c r="O38" s="136">
        <v>1</v>
      </c>
      <c r="P38" s="136"/>
      <c r="Q38" s="136"/>
      <c r="R38" s="136"/>
      <c r="S38" s="136"/>
      <c r="T38" s="136"/>
      <c r="U38" s="136"/>
      <c r="V38" s="136">
        <v>1</v>
      </c>
      <c r="W38" s="136"/>
      <c r="X38" s="136"/>
      <c r="Y38" s="185"/>
      <c r="Z38" s="193">
        <v>1</v>
      </c>
      <c r="AA38" s="136">
        <v>1</v>
      </c>
      <c r="AB38" s="136">
        <v>1</v>
      </c>
      <c r="AC38" s="136"/>
      <c r="AD38" s="136"/>
      <c r="AE38" s="136"/>
      <c r="AF38" s="136"/>
      <c r="AG38" s="194"/>
      <c r="AH38" s="188"/>
    </row>
    <row r="39" spans="2:34" ht="14.25">
      <c r="B39" s="135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7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85"/>
      <c r="Z39" s="193"/>
      <c r="AA39" s="136"/>
      <c r="AB39" s="136"/>
      <c r="AC39" s="136"/>
      <c r="AD39" s="136"/>
      <c r="AE39" s="136"/>
      <c r="AF39" s="136"/>
      <c r="AG39" s="194"/>
      <c r="AH39" s="188"/>
    </row>
    <row r="40" spans="2:34" ht="14.25">
      <c r="B40" s="135" t="s">
        <v>872</v>
      </c>
      <c r="C40" s="136"/>
      <c r="D40" s="136"/>
      <c r="E40" s="136"/>
      <c r="F40" s="136">
        <v>2</v>
      </c>
      <c r="G40" s="136"/>
      <c r="H40" s="136"/>
      <c r="I40" s="136"/>
      <c r="J40" s="136"/>
      <c r="K40" s="136"/>
      <c r="L40" s="136">
        <v>1</v>
      </c>
      <c r="M40" s="137"/>
      <c r="N40" s="136">
        <v>1</v>
      </c>
      <c r="O40" s="136">
        <v>1</v>
      </c>
      <c r="P40" s="136"/>
      <c r="Q40" s="136">
        <v>1</v>
      </c>
      <c r="R40" s="136"/>
      <c r="S40" s="136"/>
      <c r="T40" s="136"/>
      <c r="U40" s="136"/>
      <c r="V40" s="136">
        <v>1</v>
      </c>
      <c r="W40" s="136"/>
      <c r="X40" s="136"/>
      <c r="Y40" s="185"/>
      <c r="Z40" s="193"/>
      <c r="AA40" s="136"/>
      <c r="AB40" s="136">
        <v>1</v>
      </c>
      <c r="AC40" s="136"/>
      <c r="AD40" s="136"/>
      <c r="AE40" s="136"/>
      <c r="AF40" s="136">
        <v>3</v>
      </c>
      <c r="AG40" s="194"/>
      <c r="AH40" s="188"/>
    </row>
    <row r="41" spans="2:34" ht="14.25">
      <c r="B41" s="135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7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85"/>
      <c r="Z41" s="193"/>
      <c r="AA41" s="136"/>
      <c r="AB41" s="136"/>
      <c r="AC41" s="136"/>
      <c r="AD41" s="136"/>
      <c r="AE41" s="136"/>
      <c r="AF41" s="136"/>
      <c r="AG41" s="194"/>
      <c r="AH41" s="188"/>
    </row>
    <row r="42" spans="2:34" ht="14.25">
      <c r="B42" s="135" t="s">
        <v>873</v>
      </c>
      <c r="C42" s="136"/>
      <c r="D42" s="136"/>
      <c r="E42" s="136"/>
      <c r="F42" s="136"/>
      <c r="G42" s="136">
        <v>1</v>
      </c>
      <c r="H42" s="136"/>
      <c r="I42" s="136"/>
      <c r="J42" s="136"/>
      <c r="K42" s="136"/>
      <c r="L42" s="136"/>
      <c r="M42" s="137"/>
      <c r="N42" s="136"/>
      <c r="O42" s="136"/>
      <c r="P42" s="136"/>
      <c r="Q42" s="136"/>
      <c r="R42" s="136">
        <v>1</v>
      </c>
      <c r="S42" s="136"/>
      <c r="T42" s="136"/>
      <c r="U42" s="136"/>
      <c r="V42" s="136"/>
      <c r="W42" s="136"/>
      <c r="X42" s="136"/>
      <c r="Y42" s="185"/>
      <c r="Z42" s="193"/>
      <c r="AA42" s="136"/>
      <c r="AB42" s="136"/>
      <c r="AC42" s="136"/>
      <c r="AD42" s="136"/>
      <c r="AE42" s="136"/>
      <c r="AF42" s="136">
        <v>1</v>
      </c>
      <c r="AG42" s="194"/>
      <c r="AH42" s="188"/>
    </row>
    <row r="43" spans="2:34" ht="14.25">
      <c r="B43" s="135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7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85"/>
      <c r="Z43" s="193"/>
      <c r="AA43" s="136"/>
      <c r="AB43" s="136"/>
      <c r="AC43" s="136"/>
      <c r="AD43" s="136"/>
      <c r="AE43" s="136"/>
      <c r="AF43" s="136"/>
      <c r="AG43" s="194"/>
      <c r="AH43" s="188"/>
    </row>
    <row r="44" spans="2:34" ht="14.25">
      <c r="B44" s="135" t="s">
        <v>874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7"/>
      <c r="N44" s="136"/>
      <c r="O44" s="136"/>
      <c r="P44" s="136"/>
      <c r="Q44" s="136">
        <v>1</v>
      </c>
      <c r="R44" s="136"/>
      <c r="S44" s="136"/>
      <c r="T44" s="136"/>
      <c r="U44" s="136"/>
      <c r="V44" s="136"/>
      <c r="W44" s="136"/>
      <c r="X44" s="136"/>
      <c r="Y44" s="185"/>
      <c r="Z44" s="193"/>
      <c r="AA44" s="136"/>
      <c r="AB44" s="136"/>
      <c r="AC44" s="136"/>
      <c r="AD44" s="136"/>
      <c r="AE44" s="136"/>
      <c r="AF44" s="136">
        <v>1</v>
      </c>
      <c r="AG44" s="194"/>
      <c r="AH44" s="188"/>
    </row>
    <row r="45" spans="2:34" ht="14.25">
      <c r="B45" s="135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7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85"/>
      <c r="Z45" s="193"/>
      <c r="AA45" s="136"/>
      <c r="AB45" s="136"/>
      <c r="AC45" s="136"/>
      <c r="AD45" s="136"/>
      <c r="AE45" s="136"/>
      <c r="AF45" s="136"/>
      <c r="AG45" s="194"/>
      <c r="AH45" s="188"/>
    </row>
    <row r="46" spans="2:34" ht="14.25">
      <c r="B46" s="135" t="s">
        <v>875</v>
      </c>
      <c r="C46" s="136"/>
      <c r="D46" s="136"/>
      <c r="E46" s="136"/>
      <c r="F46" s="136">
        <v>1</v>
      </c>
      <c r="G46" s="136"/>
      <c r="H46" s="136"/>
      <c r="I46" s="136"/>
      <c r="J46" s="136">
        <v>1</v>
      </c>
      <c r="K46" s="136"/>
      <c r="L46" s="136"/>
      <c r="M46" s="137"/>
      <c r="N46" s="136">
        <v>1</v>
      </c>
      <c r="O46" s="136"/>
      <c r="P46" s="136"/>
      <c r="Q46" s="136"/>
      <c r="R46" s="136"/>
      <c r="S46" s="136">
        <v>1</v>
      </c>
      <c r="T46" s="136"/>
      <c r="U46" s="136"/>
      <c r="V46" s="136"/>
      <c r="W46" s="136"/>
      <c r="X46" s="136"/>
      <c r="Y46" s="185"/>
      <c r="Z46" s="193">
        <v>1</v>
      </c>
      <c r="AA46" s="136"/>
      <c r="AB46" s="136">
        <v>1</v>
      </c>
      <c r="AC46" s="136"/>
      <c r="AD46" s="136"/>
      <c r="AE46" s="136"/>
      <c r="AF46" s="136"/>
      <c r="AG46" s="194"/>
      <c r="AH46" s="188"/>
    </row>
    <row r="47" spans="2:34" ht="14.25"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7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85"/>
      <c r="Z47" s="193"/>
      <c r="AA47" s="136"/>
      <c r="AB47" s="136"/>
      <c r="AC47" s="136"/>
      <c r="AD47" s="136"/>
      <c r="AE47" s="136"/>
      <c r="AF47" s="136"/>
      <c r="AG47" s="194"/>
      <c r="AH47" s="188"/>
    </row>
    <row r="48" spans="2:34" ht="14.25">
      <c r="B48" s="135" t="s">
        <v>876</v>
      </c>
      <c r="C48" s="136"/>
      <c r="D48" s="136"/>
      <c r="E48" s="136"/>
      <c r="F48" s="136">
        <v>1</v>
      </c>
      <c r="G48" s="136">
        <v>1</v>
      </c>
      <c r="H48" s="136"/>
      <c r="I48" s="136"/>
      <c r="J48" s="136"/>
      <c r="K48" s="136">
        <v>2</v>
      </c>
      <c r="L48" s="136"/>
      <c r="M48" s="137"/>
      <c r="N48" s="136">
        <v>1</v>
      </c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85"/>
      <c r="Z48" s="193"/>
      <c r="AA48" s="136"/>
      <c r="AB48" s="136"/>
      <c r="AC48" s="136"/>
      <c r="AD48" s="136"/>
      <c r="AE48" s="136"/>
      <c r="AF48" s="136">
        <v>1</v>
      </c>
      <c r="AG48" s="194"/>
      <c r="AH48" s="188"/>
    </row>
    <row r="49" spans="2:34" ht="14.25">
      <c r="B49" s="135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7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85"/>
      <c r="Z49" s="193"/>
      <c r="AA49" s="136"/>
      <c r="AB49" s="136"/>
      <c r="AC49" s="136"/>
      <c r="AD49" s="136"/>
      <c r="AE49" s="136"/>
      <c r="AF49" s="136"/>
      <c r="AG49" s="194"/>
      <c r="AH49" s="188"/>
    </row>
    <row r="50" spans="2:34" ht="14.25">
      <c r="B50" s="135" t="s">
        <v>877</v>
      </c>
      <c r="C50" s="136"/>
      <c r="D50" s="136"/>
      <c r="E50" s="136"/>
      <c r="F50" s="136"/>
      <c r="G50" s="136"/>
      <c r="H50" s="136"/>
      <c r="I50" s="136"/>
      <c r="J50" s="136"/>
      <c r="K50" s="136">
        <v>1</v>
      </c>
      <c r="L50" s="136"/>
      <c r="M50" s="137"/>
      <c r="N50" s="136"/>
      <c r="O50" s="136">
        <v>1</v>
      </c>
      <c r="P50" s="136"/>
      <c r="Q50" s="136"/>
      <c r="R50" s="136"/>
      <c r="S50" s="136"/>
      <c r="T50" s="136"/>
      <c r="U50" s="136">
        <v>1</v>
      </c>
      <c r="V50" s="136">
        <v>1</v>
      </c>
      <c r="W50" s="136"/>
      <c r="X50" s="136">
        <v>1</v>
      </c>
      <c r="Y50" s="185"/>
      <c r="Z50" s="193"/>
      <c r="AA50" s="136"/>
      <c r="AB50" s="136"/>
      <c r="AC50" s="136"/>
      <c r="AD50" s="136">
        <v>1</v>
      </c>
      <c r="AE50" s="136">
        <v>1</v>
      </c>
      <c r="AF50" s="136">
        <v>1</v>
      </c>
      <c r="AG50" s="138">
        <v>1</v>
      </c>
      <c r="AH50" s="188"/>
    </row>
    <row r="51" spans="2:34" ht="14.25">
      <c r="B51" s="135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7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85"/>
      <c r="Z51" s="193"/>
      <c r="AA51" s="136"/>
      <c r="AB51" s="136"/>
      <c r="AC51" s="136"/>
      <c r="AD51" s="136"/>
      <c r="AE51" s="136"/>
      <c r="AF51" s="136"/>
      <c r="AG51" s="194"/>
      <c r="AH51" s="188"/>
    </row>
    <row r="52" spans="2:34" ht="14.25">
      <c r="B52" s="135" t="s">
        <v>878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>
        <v>1</v>
      </c>
      <c r="M52" s="137"/>
      <c r="N52" s="136"/>
      <c r="O52" s="136"/>
      <c r="P52" s="136"/>
      <c r="Q52" s="136"/>
      <c r="R52" s="136"/>
      <c r="S52" s="136"/>
      <c r="T52" s="136"/>
      <c r="U52" s="136"/>
      <c r="V52" s="136">
        <v>1</v>
      </c>
      <c r="W52" s="136"/>
      <c r="X52" s="136"/>
      <c r="Y52" s="185"/>
      <c r="Z52" s="193"/>
      <c r="AA52" s="136"/>
      <c r="AB52" s="136"/>
      <c r="AC52" s="136"/>
      <c r="AD52" s="136"/>
      <c r="AE52" s="136"/>
      <c r="AF52" s="136">
        <v>1</v>
      </c>
      <c r="AG52" s="194"/>
      <c r="AH52" s="188"/>
    </row>
    <row r="53" spans="2:34" ht="14.25">
      <c r="B53" s="13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7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85"/>
      <c r="Z53" s="193"/>
      <c r="AA53" s="136"/>
      <c r="AB53" s="136"/>
      <c r="AC53" s="136"/>
      <c r="AD53" s="136"/>
      <c r="AE53" s="136"/>
      <c r="AF53" s="136"/>
      <c r="AG53" s="194"/>
      <c r="AH53" s="188"/>
    </row>
    <row r="54" spans="2:34" ht="14.25">
      <c r="B54" s="135" t="s">
        <v>879</v>
      </c>
      <c r="C54" s="136"/>
      <c r="D54" s="136"/>
      <c r="E54" s="136"/>
      <c r="F54" s="136">
        <v>2</v>
      </c>
      <c r="G54" s="136"/>
      <c r="H54" s="136"/>
      <c r="I54" s="136"/>
      <c r="J54" s="136"/>
      <c r="K54" s="136">
        <v>2</v>
      </c>
      <c r="L54" s="136">
        <v>1</v>
      </c>
      <c r="M54" s="137"/>
      <c r="N54" s="136">
        <v>1</v>
      </c>
      <c r="O54" s="136"/>
      <c r="P54" s="136"/>
      <c r="Q54" s="136"/>
      <c r="R54" s="136"/>
      <c r="S54" s="136">
        <v>1</v>
      </c>
      <c r="T54" s="136"/>
      <c r="U54" s="136"/>
      <c r="V54" s="136"/>
      <c r="W54" s="136">
        <v>1</v>
      </c>
      <c r="X54" s="136"/>
      <c r="Y54" s="185"/>
      <c r="Z54" s="193"/>
      <c r="AA54" s="136"/>
      <c r="AB54" s="136">
        <v>1</v>
      </c>
      <c r="AC54" s="136"/>
      <c r="AD54" s="136">
        <v>1</v>
      </c>
      <c r="AE54" s="136"/>
      <c r="AF54" s="136">
        <v>1</v>
      </c>
      <c r="AG54" s="194"/>
      <c r="AH54" s="188"/>
    </row>
    <row r="55" spans="2:34" ht="14.25">
      <c r="B55" s="13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7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85"/>
      <c r="Z55" s="193"/>
      <c r="AA55" s="136"/>
      <c r="AB55" s="136"/>
      <c r="AC55" s="136"/>
      <c r="AD55" s="136"/>
      <c r="AE55" s="136"/>
      <c r="AF55" s="136"/>
      <c r="AG55" s="194"/>
      <c r="AH55" s="188"/>
    </row>
    <row r="56" spans="2:34" ht="14.25">
      <c r="B56" s="135" t="s">
        <v>907</v>
      </c>
      <c r="C56" s="136"/>
      <c r="D56" s="136"/>
      <c r="E56" s="136"/>
      <c r="F56" s="136"/>
      <c r="G56" s="136">
        <v>1</v>
      </c>
      <c r="H56" s="136"/>
      <c r="I56" s="136">
        <v>1</v>
      </c>
      <c r="J56" s="136">
        <v>2</v>
      </c>
      <c r="K56" s="136">
        <v>1</v>
      </c>
      <c r="L56" s="136"/>
      <c r="M56" s="137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85"/>
      <c r="Z56" s="193"/>
      <c r="AA56" s="136"/>
      <c r="AB56" s="136"/>
      <c r="AC56" s="136"/>
      <c r="AD56" s="136"/>
      <c r="AE56" s="136"/>
      <c r="AF56" s="136"/>
      <c r="AG56" s="194"/>
      <c r="AH56" s="188"/>
    </row>
    <row r="57" spans="2:34" ht="14.25">
      <c r="B57" s="135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7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85"/>
      <c r="Z57" s="193"/>
      <c r="AA57" s="136"/>
      <c r="AB57" s="136"/>
      <c r="AC57" s="136"/>
      <c r="AD57" s="136"/>
      <c r="AE57" s="136"/>
      <c r="AF57" s="136"/>
      <c r="AG57" s="194"/>
      <c r="AH57" s="188"/>
    </row>
    <row r="58" spans="2:34" ht="15" thickBot="1">
      <c r="B58" s="139" t="s">
        <v>908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1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86"/>
      <c r="Z58" s="195"/>
      <c r="AA58" s="140"/>
      <c r="AB58" s="140"/>
      <c r="AC58" s="140"/>
      <c r="AD58" s="140"/>
      <c r="AE58" s="140"/>
      <c r="AF58" s="140"/>
      <c r="AG58" s="196"/>
      <c r="AH58" s="189"/>
    </row>
    <row r="59" spans="13:33" ht="12.75">
      <c r="M59" s="10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102"/>
      <c r="Z59" s="52"/>
      <c r="AA59" s="52"/>
      <c r="AB59" s="52"/>
      <c r="AC59" s="52"/>
      <c r="AD59" s="52"/>
      <c r="AE59" s="52"/>
      <c r="AF59" s="52"/>
      <c r="AG59" s="52"/>
    </row>
    <row r="60" spans="2:25" ht="24" customHeight="1">
      <c r="B60" s="168" t="s">
        <v>240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105"/>
      <c r="Y60" s="105"/>
    </row>
    <row r="61" spans="2:25" ht="9.75" customHeight="1" thickBot="1">
      <c r="B61" s="6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105"/>
      <c r="Y61" s="105"/>
    </row>
    <row r="62" spans="3:34" ht="23.25" customHeight="1" thickBot="1">
      <c r="C62" s="215" t="s">
        <v>377</v>
      </c>
      <c r="D62" s="216"/>
      <c r="E62" s="216"/>
      <c r="F62" s="216"/>
      <c r="G62" s="216"/>
      <c r="H62" s="216"/>
      <c r="I62" s="216"/>
      <c r="J62" s="216"/>
      <c r="K62" s="216"/>
      <c r="L62" s="217"/>
      <c r="M62" s="119"/>
      <c r="N62" s="218" t="s">
        <v>378</v>
      </c>
      <c r="O62" s="219"/>
      <c r="P62" s="219"/>
      <c r="Q62" s="219"/>
      <c r="R62" s="219"/>
      <c r="S62" s="219"/>
      <c r="T62" s="219"/>
      <c r="U62" s="219"/>
      <c r="V62" s="219"/>
      <c r="W62" s="219"/>
      <c r="X62" s="220"/>
      <c r="Y62" s="119"/>
      <c r="Z62" s="218" t="s">
        <v>379</v>
      </c>
      <c r="AA62" s="219"/>
      <c r="AB62" s="219"/>
      <c r="AC62" s="219"/>
      <c r="AD62" s="219"/>
      <c r="AE62" s="219"/>
      <c r="AF62" s="219"/>
      <c r="AG62" s="220"/>
      <c r="AH62" s="183"/>
    </row>
    <row r="63" spans="2:36" s="62" customFormat="1" ht="191.25" thickBot="1">
      <c r="B63" s="115">
        <v>2006</v>
      </c>
      <c r="C63" s="116" t="s">
        <v>375</v>
      </c>
      <c r="D63" s="116" t="s">
        <v>359</v>
      </c>
      <c r="E63" s="116" t="s">
        <v>360</v>
      </c>
      <c r="F63" s="116" t="s">
        <v>361</v>
      </c>
      <c r="G63" s="116" t="s">
        <v>173</v>
      </c>
      <c r="H63" s="116" t="s">
        <v>362</v>
      </c>
      <c r="I63" s="116" t="s">
        <v>337</v>
      </c>
      <c r="J63" s="116" t="s">
        <v>363</v>
      </c>
      <c r="K63" s="116" t="s">
        <v>364</v>
      </c>
      <c r="L63" s="116" t="s">
        <v>376</v>
      </c>
      <c r="M63" s="117"/>
      <c r="N63" s="116" t="s">
        <v>375</v>
      </c>
      <c r="O63" s="116" t="s">
        <v>359</v>
      </c>
      <c r="P63" s="116" t="s">
        <v>360</v>
      </c>
      <c r="Q63" s="116" t="s">
        <v>361</v>
      </c>
      <c r="R63" s="116" t="s">
        <v>173</v>
      </c>
      <c r="S63" s="116" t="s">
        <v>362</v>
      </c>
      <c r="T63" s="116" t="s">
        <v>337</v>
      </c>
      <c r="U63" s="116" t="s">
        <v>363</v>
      </c>
      <c r="V63" s="116" t="s">
        <v>364</v>
      </c>
      <c r="W63" s="116" t="s">
        <v>376</v>
      </c>
      <c r="X63" s="116" t="s">
        <v>185</v>
      </c>
      <c r="Y63" s="117"/>
      <c r="Z63" s="116" t="s">
        <v>170</v>
      </c>
      <c r="AA63" s="116" t="s">
        <v>171</v>
      </c>
      <c r="AB63" s="116" t="s">
        <v>174</v>
      </c>
      <c r="AC63" s="116" t="s">
        <v>186</v>
      </c>
      <c r="AD63" s="116" t="s">
        <v>176</v>
      </c>
      <c r="AE63" s="116" t="s">
        <v>177</v>
      </c>
      <c r="AF63" s="116" t="s">
        <v>178</v>
      </c>
      <c r="AG63" s="118" t="s">
        <v>185</v>
      </c>
      <c r="AH63" s="118"/>
      <c r="AI63" s="114"/>
      <c r="AJ63" s="114"/>
    </row>
    <row r="64" spans="2:34" ht="14.25">
      <c r="B64" s="132" t="s">
        <v>876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4"/>
      <c r="N64" s="133">
        <v>1</v>
      </c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84"/>
      <c r="Z64" s="190">
        <v>1</v>
      </c>
      <c r="AA64" s="191"/>
      <c r="AB64" s="191"/>
      <c r="AC64" s="191"/>
      <c r="AD64" s="191"/>
      <c r="AE64" s="191"/>
      <c r="AF64" s="191"/>
      <c r="AG64" s="192"/>
      <c r="AH64" s="187"/>
    </row>
    <row r="65" spans="2:34" ht="14.25">
      <c r="B65" s="135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7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85"/>
      <c r="Z65" s="193"/>
      <c r="AA65" s="136"/>
      <c r="AB65" s="136"/>
      <c r="AC65" s="136"/>
      <c r="AD65" s="136"/>
      <c r="AE65" s="136"/>
      <c r="AF65" s="136"/>
      <c r="AG65" s="194"/>
      <c r="AH65" s="188"/>
    </row>
    <row r="66" spans="2:34" ht="14.25">
      <c r="B66" s="135" t="s">
        <v>877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7"/>
      <c r="N66" s="136"/>
      <c r="O66" s="136">
        <v>2</v>
      </c>
      <c r="P66" s="136"/>
      <c r="Q66" s="136"/>
      <c r="R66" s="136"/>
      <c r="S66" s="136"/>
      <c r="T66" s="136"/>
      <c r="U66" s="136"/>
      <c r="V66" s="136"/>
      <c r="W66" s="136"/>
      <c r="X66" s="136"/>
      <c r="Y66" s="185"/>
      <c r="Z66" s="193"/>
      <c r="AA66" s="136">
        <v>2</v>
      </c>
      <c r="AB66" s="136"/>
      <c r="AC66" s="136"/>
      <c r="AD66" s="136"/>
      <c r="AE66" s="136"/>
      <c r="AF66" s="136"/>
      <c r="AG66" s="194"/>
      <c r="AH66" s="188"/>
    </row>
    <row r="67" spans="2:34" ht="14.25">
      <c r="B67" s="135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7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85"/>
      <c r="Z67" s="193"/>
      <c r="AA67" s="136"/>
      <c r="AB67" s="136"/>
      <c r="AC67" s="136"/>
      <c r="AD67" s="136"/>
      <c r="AE67" s="136"/>
      <c r="AF67" s="136"/>
      <c r="AG67" s="194"/>
      <c r="AH67" s="188"/>
    </row>
    <row r="68" spans="2:34" ht="14.25">
      <c r="B68" s="135" t="s">
        <v>878</v>
      </c>
      <c r="C68" s="136"/>
      <c r="D68" s="136"/>
      <c r="E68" s="136"/>
      <c r="F68" s="136"/>
      <c r="G68" s="136"/>
      <c r="H68" s="136"/>
      <c r="I68" s="136"/>
      <c r="J68" s="136"/>
      <c r="K68" s="136">
        <v>1</v>
      </c>
      <c r="L68" s="136"/>
      <c r="M68" s="137"/>
      <c r="N68" s="136">
        <v>4</v>
      </c>
      <c r="O68" s="136">
        <v>4</v>
      </c>
      <c r="P68" s="136"/>
      <c r="Q68" s="136"/>
      <c r="R68" s="136"/>
      <c r="S68" s="136">
        <v>1</v>
      </c>
      <c r="T68" s="136"/>
      <c r="U68" s="136"/>
      <c r="V68" s="136"/>
      <c r="W68" s="136"/>
      <c r="X68" s="136"/>
      <c r="Y68" s="185"/>
      <c r="Z68" s="193">
        <v>1</v>
      </c>
      <c r="AA68" s="136">
        <v>2</v>
      </c>
      <c r="AB68" s="136"/>
      <c r="AC68" s="136">
        <v>1</v>
      </c>
      <c r="AD68" s="136"/>
      <c r="AE68" s="136">
        <v>1</v>
      </c>
      <c r="AF68" s="136">
        <v>4</v>
      </c>
      <c r="AG68" s="194"/>
      <c r="AH68" s="188"/>
    </row>
    <row r="69" spans="2:34" ht="14.25">
      <c r="B69" s="135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7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85"/>
      <c r="Z69" s="193"/>
      <c r="AA69" s="136"/>
      <c r="AB69" s="136"/>
      <c r="AC69" s="136"/>
      <c r="AD69" s="136"/>
      <c r="AE69" s="136"/>
      <c r="AF69" s="136"/>
      <c r="AG69" s="194"/>
      <c r="AH69" s="188"/>
    </row>
    <row r="70" spans="2:34" ht="14.25">
      <c r="B70" s="135" t="s">
        <v>879</v>
      </c>
      <c r="C70" s="136"/>
      <c r="D70" s="136"/>
      <c r="E70" s="136">
        <v>1</v>
      </c>
      <c r="F70" s="136"/>
      <c r="G70" s="136"/>
      <c r="H70" s="136"/>
      <c r="I70" s="136"/>
      <c r="J70" s="136"/>
      <c r="K70" s="136">
        <v>2</v>
      </c>
      <c r="L70" s="136"/>
      <c r="M70" s="137"/>
      <c r="N70" s="136">
        <v>1</v>
      </c>
      <c r="O70" s="136">
        <v>1</v>
      </c>
      <c r="P70" s="136"/>
      <c r="Q70" s="136"/>
      <c r="R70" s="136"/>
      <c r="S70" s="136"/>
      <c r="T70" s="136"/>
      <c r="U70" s="136"/>
      <c r="V70" s="136"/>
      <c r="W70" s="136"/>
      <c r="X70" s="136"/>
      <c r="Y70" s="185"/>
      <c r="Z70" s="193"/>
      <c r="AA70" s="136">
        <v>1</v>
      </c>
      <c r="AB70" s="136"/>
      <c r="AC70" s="136"/>
      <c r="AD70" s="136"/>
      <c r="AE70" s="136">
        <v>1</v>
      </c>
      <c r="AF70" s="136"/>
      <c r="AG70" s="194"/>
      <c r="AH70" s="188"/>
    </row>
    <row r="71" spans="2:34" ht="14.25">
      <c r="B71" s="135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7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85"/>
      <c r="Z71" s="193"/>
      <c r="AA71" s="136"/>
      <c r="AB71" s="136"/>
      <c r="AC71" s="136"/>
      <c r="AD71" s="136"/>
      <c r="AE71" s="136"/>
      <c r="AF71" s="136"/>
      <c r="AG71" s="194"/>
      <c r="AH71" s="188"/>
    </row>
    <row r="72" spans="2:34" ht="14.25">
      <c r="B72" s="135" t="s">
        <v>907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7"/>
      <c r="N72" s="136"/>
      <c r="O72" s="136">
        <v>1</v>
      </c>
      <c r="P72" s="136"/>
      <c r="Q72" s="136"/>
      <c r="R72" s="136"/>
      <c r="S72" s="136"/>
      <c r="T72" s="136"/>
      <c r="U72" s="136"/>
      <c r="V72" s="136"/>
      <c r="W72" s="136">
        <v>1</v>
      </c>
      <c r="X72" s="136"/>
      <c r="Y72" s="185"/>
      <c r="Z72" s="193"/>
      <c r="AA72" s="136">
        <v>1</v>
      </c>
      <c r="AB72" s="136"/>
      <c r="AC72" s="136"/>
      <c r="AD72" s="136">
        <v>1</v>
      </c>
      <c r="AE72" s="136"/>
      <c r="AF72" s="136"/>
      <c r="AG72" s="194"/>
      <c r="AH72" s="188"/>
    </row>
    <row r="73" spans="2:34" ht="14.25">
      <c r="B73" s="135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7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85"/>
      <c r="Z73" s="193"/>
      <c r="AA73" s="136"/>
      <c r="AB73" s="136"/>
      <c r="AC73" s="136"/>
      <c r="AD73" s="136"/>
      <c r="AE73" s="136"/>
      <c r="AF73" s="136"/>
      <c r="AG73" s="194"/>
      <c r="AH73" s="188"/>
    </row>
    <row r="74" spans="2:34" ht="15" thickBot="1">
      <c r="B74" s="139" t="s">
        <v>908</v>
      </c>
      <c r="C74" s="140"/>
      <c r="D74" s="140"/>
      <c r="E74" s="140">
        <v>1</v>
      </c>
      <c r="F74" s="140"/>
      <c r="G74" s="140">
        <v>1</v>
      </c>
      <c r="H74" s="140"/>
      <c r="I74" s="140"/>
      <c r="J74" s="140">
        <v>1</v>
      </c>
      <c r="K74" s="140"/>
      <c r="L74" s="140"/>
      <c r="M74" s="141"/>
      <c r="N74" s="140">
        <v>1</v>
      </c>
      <c r="O74" s="140"/>
      <c r="P74" s="140"/>
      <c r="Q74" s="140">
        <v>1</v>
      </c>
      <c r="R74" s="140"/>
      <c r="S74" s="140">
        <v>2</v>
      </c>
      <c r="T74" s="140"/>
      <c r="U74" s="140"/>
      <c r="V74" s="140"/>
      <c r="W74" s="140"/>
      <c r="X74" s="140"/>
      <c r="Y74" s="186"/>
      <c r="Z74" s="195"/>
      <c r="AA74" s="140"/>
      <c r="AB74" s="140">
        <v>1</v>
      </c>
      <c r="AC74" s="140">
        <v>1</v>
      </c>
      <c r="AD74" s="140">
        <v>1</v>
      </c>
      <c r="AE74" s="140"/>
      <c r="AF74" s="140">
        <v>1</v>
      </c>
      <c r="AG74" s="196"/>
      <c r="AH74" s="189"/>
    </row>
    <row r="75" spans="2:33" ht="12.75" hidden="1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63"/>
      <c r="Z75" s="52"/>
      <c r="AA75" s="52"/>
      <c r="AB75" s="52"/>
      <c r="AC75" s="52"/>
      <c r="AD75" s="52"/>
      <c r="AE75" s="52"/>
      <c r="AF75" s="52"/>
      <c r="AG75" s="52"/>
    </row>
    <row r="76" spans="2:25" ht="12.75" hidden="1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Y76" s="63"/>
    </row>
    <row r="77" spans="2:25" ht="12.75" hidden="1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Y77" s="63"/>
    </row>
    <row r="78" spans="2:25" ht="12.75" hidden="1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Y78" s="63"/>
    </row>
    <row r="79" spans="3:4" ht="12.75" hidden="1">
      <c r="C79" s="63"/>
      <c r="D79" s="63"/>
    </row>
    <row r="80" spans="3:4" ht="12.75" hidden="1">
      <c r="C80" s="63"/>
      <c r="D80" s="63"/>
    </row>
    <row r="81" spans="3:4" ht="12.75" hidden="1">
      <c r="C81" s="63"/>
      <c r="D81" s="63"/>
    </row>
    <row r="82" spans="3:4" ht="12.75" hidden="1">
      <c r="C82" s="63"/>
      <c r="D82" s="63"/>
    </row>
    <row r="83" spans="3:4" ht="12.75" hidden="1">
      <c r="C83" s="63"/>
      <c r="D83" s="63"/>
    </row>
    <row r="84" spans="3:4" ht="12.75" hidden="1">
      <c r="C84" s="63"/>
      <c r="D84" s="63"/>
    </row>
    <row r="85" spans="3:4" ht="12.75" hidden="1">
      <c r="C85" s="63"/>
      <c r="D85" s="63"/>
    </row>
    <row r="86" spans="3:4" ht="12.75" hidden="1">
      <c r="C86" s="63"/>
      <c r="D86" s="63"/>
    </row>
    <row r="87" spans="3:4" ht="12.75" hidden="1">
      <c r="C87" s="63"/>
      <c r="D87" s="63"/>
    </row>
  </sheetData>
  <sheetProtection/>
  <mergeCells count="9">
    <mergeCell ref="C6:L6"/>
    <mergeCell ref="N6:X6"/>
    <mergeCell ref="Z6:AG6"/>
    <mergeCell ref="C34:L34"/>
    <mergeCell ref="C62:L62"/>
    <mergeCell ref="Z34:AG34"/>
    <mergeCell ref="Z62:AG62"/>
    <mergeCell ref="N34:X34"/>
    <mergeCell ref="N62:X62"/>
  </mergeCells>
  <printOptions/>
  <pageMargins left="0.75" right="0.75" top="1" bottom="1" header="0.5" footer="0.5"/>
  <pageSetup fitToHeight="1" fitToWidth="1" horizontalDpi="600" verticalDpi="600" orientation="portrait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103" customWidth="1"/>
    <col min="2" max="2" width="10.140625" style="0" customWidth="1"/>
    <col min="3" max="3" width="15.7109375" style="0" customWidth="1"/>
    <col min="4" max="4" width="13.421875" style="0" customWidth="1"/>
    <col min="5" max="5" width="13.28125" style="0" customWidth="1"/>
    <col min="6" max="6" width="17.421875" style="0" bestFit="1" customWidth="1"/>
    <col min="7" max="7" width="16.28125" style="0" bestFit="1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19.140625" style="128" customWidth="1"/>
    <col min="17" max="17" width="32.57421875" style="0" customWidth="1"/>
    <col min="18" max="18" width="24.8515625" style="0" bestFit="1" customWidth="1"/>
    <col min="19" max="19" width="20.140625" style="0" bestFit="1" customWidth="1"/>
    <col min="20" max="20" width="38.8515625" style="0" customWidth="1"/>
    <col min="21" max="21" width="19.57421875" style="0" customWidth="1"/>
  </cols>
  <sheetData>
    <row r="1" spans="1:19" s="3" customFormat="1" ht="23.25">
      <c r="A1" s="112"/>
      <c r="B1" s="6" t="s">
        <v>238</v>
      </c>
      <c r="C1" s="6"/>
      <c r="J1" s="7"/>
      <c r="K1" s="7"/>
      <c r="L1" s="7"/>
      <c r="M1" s="4"/>
      <c r="O1" s="4"/>
      <c r="P1" s="120"/>
      <c r="Q1" s="7"/>
      <c r="S1" s="11"/>
    </row>
    <row r="2" spans="1:19" s="3" customFormat="1" ht="18">
      <c r="A2" s="112"/>
      <c r="B2" s="5" t="s">
        <v>774</v>
      </c>
      <c r="C2" s="5"/>
      <c r="J2" s="7"/>
      <c r="K2" s="7"/>
      <c r="L2" s="7"/>
      <c r="M2" s="4"/>
      <c r="O2" s="4"/>
      <c r="P2" s="120"/>
      <c r="Q2" s="8"/>
      <c r="R2" s="4"/>
      <c r="S2" s="11"/>
    </row>
    <row r="3" spans="1:21" s="4" customFormat="1" ht="25.5">
      <c r="A3" s="111"/>
      <c r="B3" s="1" t="s">
        <v>881</v>
      </c>
      <c r="C3" s="1" t="s">
        <v>780</v>
      </c>
      <c r="D3" s="1" t="s">
        <v>781</v>
      </c>
      <c r="E3" s="1" t="s">
        <v>191</v>
      </c>
      <c r="F3" s="1" t="s">
        <v>784</v>
      </c>
      <c r="G3" s="1" t="s">
        <v>785</v>
      </c>
      <c r="H3" s="1" t="s">
        <v>794</v>
      </c>
      <c r="I3" s="1" t="s">
        <v>351</v>
      </c>
      <c r="J3" s="2" t="s">
        <v>350</v>
      </c>
      <c r="K3" s="1" t="s">
        <v>782</v>
      </c>
      <c r="L3" s="1" t="s">
        <v>783</v>
      </c>
      <c r="M3" s="1" t="s">
        <v>181</v>
      </c>
      <c r="N3" s="1" t="s">
        <v>366</v>
      </c>
      <c r="O3" s="1" t="s">
        <v>787</v>
      </c>
      <c r="P3" s="1" t="s">
        <v>182</v>
      </c>
      <c r="Q3" s="1" t="s">
        <v>357</v>
      </c>
      <c r="R3" s="1" t="s">
        <v>786</v>
      </c>
      <c r="S3" s="1" t="s">
        <v>862</v>
      </c>
      <c r="T3" s="1" t="s">
        <v>779</v>
      </c>
      <c r="U3" s="1" t="s">
        <v>192</v>
      </c>
    </row>
    <row r="4" spans="1:21" s="23" customFormat="1" ht="12.75" hidden="1">
      <c r="A4" s="113"/>
      <c r="B4" s="49"/>
      <c r="C4" s="12"/>
      <c r="D4" s="12"/>
      <c r="E4" s="12"/>
      <c r="F4" s="15"/>
      <c r="G4" s="16"/>
      <c r="H4" s="15"/>
      <c r="I4" s="15"/>
      <c r="J4" s="15"/>
      <c r="K4" s="10"/>
      <c r="L4" s="10"/>
      <c r="M4" s="10"/>
      <c r="N4" s="16"/>
      <c r="O4" s="10"/>
      <c r="P4" s="16"/>
      <c r="Q4" s="122"/>
      <c r="R4" s="15"/>
      <c r="S4" s="12"/>
      <c r="T4" s="10"/>
      <c r="U4" s="45"/>
    </row>
    <row r="5" spans="1:21" s="23" customFormat="1" ht="25.5">
      <c r="A5" s="113"/>
      <c r="B5" s="49" t="s">
        <v>874</v>
      </c>
      <c r="C5" s="12">
        <v>39596</v>
      </c>
      <c r="D5" s="12">
        <v>39596</v>
      </c>
      <c r="E5" s="12" t="s">
        <v>328</v>
      </c>
      <c r="F5" s="15" t="s">
        <v>329</v>
      </c>
      <c r="G5" s="16" t="s">
        <v>726</v>
      </c>
      <c r="H5" s="15">
        <v>39</v>
      </c>
      <c r="I5" s="15" t="s">
        <v>891</v>
      </c>
      <c r="J5" s="15" t="s">
        <v>891</v>
      </c>
      <c r="K5" s="10" t="s">
        <v>330</v>
      </c>
      <c r="L5" s="10" t="s">
        <v>384</v>
      </c>
      <c r="M5" s="10" t="s">
        <v>383</v>
      </c>
      <c r="N5" s="16" t="s">
        <v>890</v>
      </c>
      <c r="O5" s="10" t="s">
        <v>790</v>
      </c>
      <c r="P5" s="16" t="s">
        <v>527</v>
      </c>
      <c r="Q5" s="122" t="s">
        <v>331</v>
      </c>
      <c r="R5" s="15" t="s">
        <v>332</v>
      </c>
      <c r="S5" s="12">
        <v>39596</v>
      </c>
      <c r="T5" s="10"/>
      <c r="U5" s="44" t="s">
        <v>851</v>
      </c>
    </row>
    <row r="6" spans="1:21" s="23" customFormat="1" ht="25.5">
      <c r="A6" s="113"/>
      <c r="B6" s="49" t="s">
        <v>874</v>
      </c>
      <c r="C6" s="12">
        <v>39596</v>
      </c>
      <c r="D6" s="12">
        <v>39596</v>
      </c>
      <c r="E6" s="12" t="s">
        <v>328</v>
      </c>
      <c r="F6" s="15" t="s">
        <v>75</v>
      </c>
      <c r="G6" s="16" t="s">
        <v>369</v>
      </c>
      <c r="H6" s="15" t="s">
        <v>805</v>
      </c>
      <c r="I6" s="15" t="s">
        <v>891</v>
      </c>
      <c r="J6" s="15" t="s">
        <v>891</v>
      </c>
      <c r="K6" s="10" t="s">
        <v>370</v>
      </c>
      <c r="L6" s="10" t="s">
        <v>384</v>
      </c>
      <c r="M6" s="10" t="s">
        <v>371</v>
      </c>
      <c r="N6" s="16" t="s">
        <v>705</v>
      </c>
      <c r="O6" s="10" t="s">
        <v>168</v>
      </c>
      <c r="P6" s="16" t="s">
        <v>527</v>
      </c>
      <c r="Q6" s="122" t="s">
        <v>331</v>
      </c>
      <c r="R6" s="15" t="s">
        <v>332</v>
      </c>
      <c r="S6" s="12">
        <v>39596</v>
      </c>
      <c r="T6" s="10"/>
      <c r="U6" s="44" t="s">
        <v>851</v>
      </c>
    </row>
    <row r="7" spans="1:21" s="23" customFormat="1" ht="25.5">
      <c r="A7" s="113"/>
      <c r="B7" s="198" t="s">
        <v>874</v>
      </c>
      <c r="C7" s="57">
        <v>39586</v>
      </c>
      <c r="D7" s="57">
        <v>39582</v>
      </c>
      <c r="E7" s="57" t="s">
        <v>326</v>
      </c>
      <c r="F7" s="58" t="s">
        <v>886</v>
      </c>
      <c r="G7" s="59" t="s">
        <v>327</v>
      </c>
      <c r="H7" s="58">
        <v>349</v>
      </c>
      <c r="I7" s="58" t="s">
        <v>476</v>
      </c>
      <c r="J7" s="58" t="s">
        <v>476</v>
      </c>
      <c r="K7" s="61" t="s">
        <v>892</v>
      </c>
      <c r="L7" s="61" t="s">
        <v>805</v>
      </c>
      <c r="M7" s="61" t="s">
        <v>805</v>
      </c>
      <c r="N7" s="59" t="s">
        <v>889</v>
      </c>
      <c r="O7" s="61" t="s">
        <v>750</v>
      </c>
      <c r="P7" s="59" t="s">
        <v>527</v>
      </c>
      <c r="Q7" s="123" t="s">
        <v>805</v>
      </c>
      <c r="R7" s="123" t="s">
        <v>805</v>
      </c>
      <c r="S7" s="57">
        <v>39586</v>
      </c>
      <c r="T7" s="61"/>
      <c r="U7" s="44" t="s">
        <v>851</v>
      </c>
    </row>
    <row r="8" spans="1:21" s="23" customFormat="1" ht="25.5">
      <c r="A8" s="113"/>
      <c r="B8" s="49" t="s">
        <v>874</v>
      </c>
      <c r="C8" s="12">
        <v>39580</v>
      </c>
      <c r="D8" s="12">
        <v>39580</v>
      </c>
      <c r="E8" s="12" t="s">
        <v>320</v>
      </c>
      <c r="F8" s="15" t="s">
        <v>321</v>
      </c>
      <c r="G8" s="16" t="s">
        <v>618</v>
      </c>
      <c r="H8" s="15">
        <v>319</v>
      </c>
      <c r="I8" s="15" t="s">
        <v>910</v>
      </c>
      <c r="J8" s="15" t="s">
        <v>910</v>
      </c>
      <c r="K8" s="10" t="s">
        <v>322</v>
      </c>
      <c r="L8" s="10" t="s">
        <v>376</v>
      </c>
      <c r="M8" s="10" t="s">
        <v>383</v>
      </c>
      <c r="N8" s="16" t="s">
        <v>890</v>
      </c>
      <c r="O8" s="10" t="s">
        <v>790</v>
      </c>
      <c r="P8" s="16" t="s">
        <v>527</v>
      </c>
      <c r="Q8" s="122" t="s">
        <v>323</v>
      </c>
      <c r="R8" s="15" t="s">
        <v>324</v>
      </c>
      <c r="S8" s="12">
        <v>39580</v>
      </c>
      <c r="T8" s="10"/>
      <c r="U8" s="44" t="s">
        <v>851</v>
      </c>
    </row>
    <row r="9" spans="1:21" s="23" customFormat="1" ht="25.5">
      <c r="A9" s="113"/>
      <c r="B9" s="198" t="s">
        <v>874</v>
      </c>
      <c r="C9" s="57" t="s">
        <v>316</v>
      </c>
      <c r="D9" s="57">
        <v>39548</v>
      </c>
      <c r="E9" s="57" t="s">
        <v>317</v>
      </c>
      <c r="F9" s="58" t="s">
        <v>318</v>
      </c>
      <c r="G9" s="59" t="s">
        <v>319</v>
      </c>
      <c r="H9" s="58">
        <v>990</v>
      </c>
      <c r="I9" s="58" t="s">
        <v>476</v>
      </c>
      <c r="J9" s="58" t="s">
        <v>476</v>
      </c>
      <c r="K9" s="61" t="s">
        <v>211</v>
      </c>
      <c r="L9" s="61" t="s">
        <v>805</v>
      </c>
      <c r="M9" s="61" t="s">
        <v>805</v>
      </c>
      <c r="N9" s="59" t="s">
        <v>889</v>
      </c>
      <c r="O9" s="61" t="s">
        <v>212</v>
      </c>
      <c r="P9" s="59" t="s">
        <v>527</v>
      </c>
      <c r="Q9" s="123" t="s">
        <v>805</v>
      </c>
      <c r="R9" s="123" t="s">
        <v>805</v>
      </c>
      <c r="S9" s="57">
        <v>39579</v>
      </c>
      <c r="T9" s="61"/>
      <c r="U9" s="44" t="s">
        <v>851</v>
      </c>
    </row>
    <row r="10" spans="1:21" s="23" customFormat="1" ht="25.5">
      <c r="A10" s="113"/>
      <c r="B10" s="198" t="s">
        <v>874</v>
      </c>
      <c r="C10" s="57" t="s">
        <v>491</v>
      </c>
      <c r="D10" s="57">
        <v>39574</v>
      </c>
      <c r="E10" s="57" t="s">
        <v>492</v>
      </c>
      <c r="F10" s="58" t="s">
        <v>925</v>
      </c>
      <c r="G10" s="59" t="s">
        <v>902</v>
      </c>
      <c r="H10" s="58">
        <v>1020</v>
      </c>
      <c r="I10" s="58" t="s">
        <v>910</v>
      </c>
      <c r="J10" s="58" t="s">
        <v>910</v>
      </c>
      <c r="K10" s="61" t="s">
        <v>493</v>
      </c>
      <c r="L10" s="61" t="s">
        <v>805</v>
      </c>
      <c r="M10" s="61" t="s">
        <v>805</v>
      </c>
      <c r="N10" s="59" t="s">
        <v>889</v>
      </c>
      <c r="O10" s="61" t="s">
        <v>212</v>
      </c>
      <c r="P10" s="59" t="s">
        <v>527</v>
      </c>
      <c r="Q10" s="123" t="s">
        <v>805</v>
      </c>
      <c r="R10" s="123" t="s">
        <v>805</v>
      </c>
      <c r="S10" s="57">
        <v>39578</v>
      </c>
      <c r="T10" s="61"/>
      <c r="U10" s="44" t="s">
        <v>851</v>
      </c>
    </row>
    <row r="11" spans="1:21" s="23" customFormat="1" ht="25.5">
      <c r="A11" s="113"/>
      <c r="B11" s="198" t="s">
        <v>874</v>
      </c>
      <c r="C11" s="57">
        <v>39572</v>
      </c>
      <c r="D11" s="57">
        <v>39562</v>
      </c>
      <c r="E11" s="57" t="s">
        <v>489</v>
      </c>
      <c r="F11" s="58" t="s">
        <v>886</v>
      </c>
      <c r="G11" s="59" t="s">
        <v>490</v>
      </c>
      <c r="H11" s="58">
        <v>645</v>
      </c>
      <c r="I11" s="58" t="s">
        <v>476</v>
      </c>
      <c r="J11" s="58" t="s">
        <v>476</v>
      </c>
      <c r="K11" s="61" t="s">
        <v>892</v>
      </c>
      <c r="L11" s="61" t="s">
        <v>805</v>
      </c>
      <c r="M11" s="61" t="s">
        <v>805</v>
      </c>
      <c r="N11" s="59" t="s">
        <v>889</v>
      </c>
      <c r="O11" s="61" t="s">
        <v>750</v>
      </c>
      <c r="P11" s="59" t="s">
        <v>527</v>
      </c>
      <c r="Q11" s="123" t="s">
        <v>805</v>
      </c>
      <c r="R11" s="123" t="s">
        <v>805</v>
      </c>
      <c r="S11" s="57">
        <v>39572</v>
      </c>
      <c r="T11" s="61"/>
      <c r="U11" s="44" t="s">
        <v>851</v>
      </c>
    </row>
    <row r="12" spans="1:21" s="23" customFormat="1" ht="12.75">
      <c r="A12" s="113"/>
      <c r="B12" s="203"/>
      <c r="C12" s="25"/>
      <c r="D12" s="25"/>
      <c r="E12" s="25"/>
      <c r="F12" s="26"/>
      <c r="G12" s="27"/>
      <c r="H12" s="26"/>
      <c r="I12" s="26"/>
      <c r="J12" s="26"/>
      <c r="K12" s="28"/>
      <c r="L12" s="28"/>
      <c r="M12" s="28"/>
      <c r="N12" s="27"/>
      <c r="O12" s="28"/>
      <c r="P12" s="27"/>
      <c r="Q12" s="204"/>
      <c r="R12" s="26"/>
      <c r="S12" s="25"/>
      <c r="T12" s="28"/>
      <c r="U12" s="33"/>
    </row>
    <row r="13" spans="1:21" s="23" customFormat="1" ht="51">
      <c r="A13" s="113"/>
      <c r="B13" s="49" t="s">
        <v>873</v>
      </c>
      <c r="C13" s="12">
        <v>39568</v>
      </c>
      <c r="D13" s="12">
        <v>39568</v>
      </c>
      <c r="E13" s="12" t="s">
        <v>116</v>
      </c>
      <c r="F13" s="15" t="s">
        <v>87</v>
      </c>
      <c r="G13" s="16" t="s">
        <v>117</v>
      </c>
      <c r="H13" s="15">
        <v>76</v>
      </c>
      <c r="I13" s="15" t="s">
        <v>916</v>
      </c>
      <c r="J13" s="15" t="s">
        <v>916</v>
      </c>
      <c r="K13" s="10" t="s">
        <v>118</v>
      </c>
      <c r="L13" s="10" t="s">
        <v>384</v>
      </c>
      <c r="M13" s="10" t="s">
        <v>383</v>
      </c>
      <c r="N13" s="16" t="s">
        <v>890</v>
      </c>
      <c r="O13" s="10" t="s">
        <v>790</v>
      </c>
      <c r="P13" s="16" t="s">
        <v>527</v>
      </c>
      <c r="Q13" s="122" t="s">
        <v>119</v>
      </c>
      <c r="R13" s="15" t="s">
        <v>120</v>
      </c>
      <c r="S13" s="12">
        <v>39568</v>
      </c>
      <c r="T13" s="10"/>
      <c r="U13" s="44" t="s">
        <v>851</v>
      </c>
    </row>
    <row r="14" spans="1:21" s="23" customFormat="1" ht="25.5">
      <c r="A14" s="113"/>
      <c r="B14" s="49" t="s">
        <v>873</v>
      </c>
      <c r="C14" s="12">
        <v>39566</v>
      </c>
      <c r="D14" s="12" t="s">
        <v>805</v>
      </c>
      <c r="E14" s="12" t="s">
        <v>805</v>
      </c>
      <c r="F14" s="15" t="s">
        <v>85</v>
      </c>
      <c r="G14" s="16" t="s">
        <v>86</v>
      </c>
      <c r="H14" s="15">
        <v>24</v>
      </c>
      <c r="I14" s="15" t="s">
        <v>910</v>
      </c>
      <c r="J14" s="15" t="s">
        <v>910</v>
      </c>
      <c r="K14" s="10" t="s">
        <v>123</v>
      </c>
      <c r="L14" s="10" t="s">
        <v>376</v>
      </c>
      <c r="M14" s="10" t="s">
        <v>383</v>
      </c>
      <c r="N14" s="16" t="s">
        <v>890</v>
      </c>
      <c r="O14" s="10" t="s">
        <v>790</v>
      </c>
      <c r="P14" s="16" t="s">
        <v>527</v>
      </c>
      <c r="Q14" s="122" t="s">
        <v>107</v>
      </c>
      <c r="R14" s="15" t="s">
        <v>105</v>
      </c>
      <c r="S14" s="12">
        <v>39566</v>
      </c>
      <c r="T14" s="10"/>
      <c r="U14" s="44" t="s">
        <v>851</v>
      </c>
    </row>
    <row r="15" spans="1:21" s="23" customFormat="1" ht="25.5">
      <c r="A15" s="113"/>
      <c r="B15" s="49" t="s">
        <v>873</v>
      </c>
      <c r="C15" s="12">
        <v>39562</v>
      </c>
      <c r="D15" s="12" t="s">
        <v>805</v>
      </c>
      <c r="E15" s="12" t="s">
        <v>805</v>
      </c>
      <c r="F15" s="15" t="s">
        <v>83</v>
      </c>
      <c r="G15" s="16" t="s">
        <v>84</v>
      </c>
      <c r="H15" s="15">
        <v>10</v>
      </c>
      <c r="I15" s="15" t="s">
        <v>910</v>
      </c>
      <c r="J15" s="15" t="s">
        <v>910</v>
      </c>
      <c r="K15" s="10" t="s">
        <v>123</v>
      </c>
      <c r="L15" s="10" t="s">
        <v>384</v>
      </c>
      <c r="M15" s="10" t="s">
        <v>383</v>
      </c>
      <c r="N15" s="16" t="s">
        <v>890</v>
      </c>
      <c r="O15" s="10" t="s">
        <v>790</v>
      </c>
      <c r="P15" s="16" t="s">
        <v>527</v>
      </c>
      <c r="Q15" s="122" t="s">
        <v>124</v>
      </c>
      <c r="R15" s="15" t="s">
        <v>125</v>
      </c>
      <c r="S15" s="12">
        <v>39562</v>
      </c>
      <c r="T15" s="10"/>
      <c r="U15" s="44" t="s">
        <v>851</v>
      </c>
    </row>
    <row r="16" spans="1:21" s="23" customFormat="1" ht="25.5">
      <c r="A16" s="113"/>
      <c r="B16" s="49" t="s">
        <v>873</v>
      </c>
      <c r="C16" s="12">
        <v>39560</v>
      </c>
      <c r="D16" s="12">
        <v>39560</v>
      </c>
      <c r="E16" s="12" t="s">
        <v>110</v>
      </c>
      <c r="F16" s="15" t="s">
        <v>111</v>
      </c>
      <c r="G16" s="16" t="s">
        <v>112</v>
      </c>
      <c r="H16" s="15" t="s">
        <v>805</v>
      </c>
      <c r="I16" s="15" t="s">
        <v>433</v>
      </c>
      <c r="J16" s="15" t="s">
        <v>433</v>
      </c>
      <c r="K16" s="10" t="s">
        <v>113</v>
      </c>
      <c r="L16" s="10" t="s">
        <v>384</v>
      </c>
      <c r="M16" s="10" t="s">
        <v>174</v>
      </c>
      <c r="N16" s="16" t="s">
        <v>685</v>
      </c>
      <c r="O16" s="10" t="s">
        <v>790</v>
      </c>
      <c r="P16" s="16" t="s">
        <v>527</v>
      </c>
      <c r="Q16" s="122" t="s">
        <v>114</v>
      </c>
      <c r="R16" s="15" t="s">
        <v>115</v>
      </c>
      <c r="S16" s="12">
        <v>39560</v>
      </c>
      <c r="T16" s="10"/>
      <c r="U16" s="44" t="s">
        <v>851</v>
      </c>
    </row>
    <row r="17" spans="1:21" s="23" customFormat="1" ht="25.5">
      <c r="A17" s="113"/>
      <c r="B17" s="49" t="s">
        <v>873</v>
      </c>
      <c r="C17" s="12">
        <v>39552</v>
      </c>
      <c r="D17" s="12">
        <v>39552</v>
      </c>
      <c r="E17" s="12" t="s">
        <v>121</v>
      </c>
      <c r="F17" s="15" t="s">
        <v>81</v>
      </c>
      <c r="G17" s="16" t="s">
        <v>82</v>
      </c>
      <c r="H17" s="15">
        <v>72</v>
      </c>
      <c r="I17" s="15" t="s">
        <v>916</v>
      </c>
      <c r="J17" s="15" t="s">
        <v>916</v>
      </c>
      <c r="K17" s="10" t="s">
        <v>106</v>
      </c>
      <c r="L17" s="10" t="s">
        <v>356</v>
      </c>
      <c r="M17" s="10" t="s">
        <v>383</v>
      </c>
      <c r="N17" s="16" t="s">
        <v>890</v>
      </c>
      <c r="O17" s="10" t="s">
        <v>790</v>
      </c>
      <c r="P17" s="16" t="s">
        <v>527</v>
      </c>
      <c r="Q17" s="122" t="s">
        <v>107</v>
      </c>
      <c r="R17" s="15" t="s">
        <v>105</v>
      </c>
      <c r="S17" s="12">
        <v>39552</v>
      </c>
      <c r="T17" s="10"/>
      <c r="U17" s="44" t="s">
        <v>851</v>
      </c>
    </row>
    <row r="18" spans="1:21" s="23" customFormat="1" ht="25.5">
      <c r="A18" s="113"/>
      <c r="B18" s="49" t="s">
        <v>873</v>
      </c>
      <c r="C18" s="12">
        <v>39548</v>
      </c>
      <c r="D18" s="12">
        <v>39549</v>
      </c>
      <c r="E18" s="12" t="s">
        <v>102</v>
      </c>
      <c r="F18" s="15" t="s">
        <v>108</v>
      </c>
      <c r="G18" s="16" t="s">
        <v>109</v>
      </c>
      <c r="H18" s="15" t="s">
        <v>805</v>
      </c>
      <c r="I18" s="15" t="s">
        <v>916</v>
      </c>
      <c r="J18" s="15" t="s">
        <v>916</v>
      </c>
      <c r="K18" s="10" t="s">
        <v>103</v>
      </c>
      <c r="L18" s="10" t="s">
        <v>356</v>
      </c>
      <c r="M18" s="10" t="s">
        <v>174</v>
      </c>
      <c r="N18" s="170" t="s">
        <v>685</v>
      </c>
      <c r="O18" s="10" t="s">
        <v>790</v>
      </c>
      <c r="P18" s="16" t="s">
        <v>527</v>
      </c>
      <c r="Q18" s="122" t="s">
        <v>104</v>
      </c>
      <c r="R18" s="15" t="s">
        <v>105</v>
      </c>
      <c r="S18" s="12">
        <v>39549</v>
      </c>
      <c r="T18" s="10"/>
      <c r="U18" s="44" t="s">
        <v>851</v>
      </c>
    </row>
    <row r="19" spans="1:21" s="23" customFormat="1" ht="38.25">
      <c r="A19" s="113"/>
      <c r="B19" s="49" t="s">
        <v>873</v>
      </c>
      <c r="C19" s="12">
        <v>39546</v>
      </c>
      <c r="D19" s="12">
        <v>39547</v>
      </c>
      <c r="E19" s="12" t="s">
        <v>97</v>
      </c>
      <c r="F19" s="15" t="s">
        <v>374</v>
      </c>
      <c r="G19" s="16" t="s">
        <v>80</v>
      </c>
      <c r="H19" s="15">
        <v>60</v>
      </c>
      <c r="I19" s="15" t="s">
        <v>476</v>
      </c>
      <c r="J19" s="15" t="s">
        <v>476</v>
      </c>
      <c r="K19" s="10" t="s">
        <v>98</v>
      </c>
      <c r="L19" s="10" t="s">
        <v>355</v>
      </c>
      <c r="M19" s="10" t="s">
        <v>383</v>
      </c>
      <c r="N19" s="16" t="s">
        <v>890</v>
      </c>
      <c r="O19" s="10" t="s">
        <v>790</v>
      </c>
      <c r="P19" s="16" t="s">
        <v>527</v>
      </c>
      <c r="Q19" s="122" t="s">
        <v>99</v>
      </c>
      <c r="R19" s="15" t="s">
        <v>100</v>
      </c>
      <c r="S19" s="12">
        <v>39546</v>
      </c>
      <c r="T19" s="10" t="s">
        <v>101</v>
      </c>
      <c r="U19" s="214" t="s">
        <v>78</v>
      </c>
    </row>
    <row r="20" spans="1:21" s="23" customFormat="1" ht="25.5">
      <c r="A20" s="113"/>
      <c r="B20" s="49" t="s">
        <v>873</v>
      </c>
      <c r="C20" s="12">
        <v>39546</v>
      </c>
      <c r="D20" s="12" t="s">
        <v>805</v>
      </c>
      <c r="E20" s="12" t="s">
        <v>805</v>
      </c>
      <c r="F20" s="15" t="s">
        <v>79</v>
      </c>
      <c r="G20" s="16" t="s">
        <v>51</v>
      </c>
      <c r="H20" s="15">
        <v>28</v>
      </c>
      <c r="I20" s="15" t="s">
        <v>916</v>
      </c>
      <c r="J20" s="15" t="s">
        <v>916</v>
      </c>
      <c r="K20" s="10" t="s">
        <v>92</v>
      </c>
      <c r="L20" s="10" t="s">
        <v>356</v>
      </c>
      <c r="M20" s="10" t="s">
        <v>383</v>
      </c>
      <c r="N20" s="16" t="s">
        <v>890</v>
      </c>
      <c r="O20" s="10" t="s">
        <v>790</v>
      </c>
      <c r="P20" s="16" t="s">
        <v>527</v>
      </c>
      <c r="Q20" s="122" t="s">
        <v>93</v>
      </c>
      <c r="R20" s="15" t="s">
        <v>94</v>
      </c>
      <c r="S20" s="12">
        <v>39546</v>
      </c>
      <c r="T20" s="10" t="s">
        <v>96</v>
      </c>
      <c r="U20" s="214" t="s">
        <v>78</v>
      </c>
    </row>
    <row r="21" spans="1:21" s="23" customFormat="1" ht="25.5">
      <c r="A21" s="113"/>
      <c r="B21" s="49" t="s">
        <v>873</v>
      </c>
      <c r="C21" s="12">
        <v>39544</v>
      </c>
      <c r="D21" s="12">
        <v>39544</v>
      </c>
      <c r="E21" s="12" t="s">
        <v>89</v>
      </c>
      <c r="F21" s="15" t="s">
        <v>887</v>
      </c>
      <c r="G21" s="16" t="s">
        <v>88</v>
      </c>
      <c r="H21" s="15">
        <v>65</v>
      </c>
      <c r="I21" s="15" t="s">
        <v>476</v>
      </c>
      <c r="J21" s="15" t="s">
        <v>476</v>
      </c>
      <c r="K21" s="10" t="s">
        <v>673</v>
      </c>
      <c r="L21" s="10" t="s">
        <v>384</v>
      </c>
      <c r="M21" s="10" t="s">
        <v>383</v>
      </c>
      <c r="N21" s="16" t="s">
        <v>890</v>
      </c>
      <c r="O21" s="10" t="s">
        <v>790</v>
      </c>
      <c r="P21" s="16" t="s">
        <v>527</v>
      </c>
      <c r="Q21" s="122" t="s">
        <v>91</v>
      </c>
      <c r="R21" s="15" t="s">
        <v>772</v>
      </c>
      <c r="S21" s="12">
        <v>39544</v>
      </c>
      <c r="T21" s="10"/>
      <c r="U21" s="44" t="s">
        <v>851</v>
      </c>
    </row>
    <row r="22" spans="1:21" s="23" customFormat="1" ht="25.5">
      <c r="A22" s="113"/>
      <c r="B22" s="198" t="s">
        <v>873</v>
      </c>
      <c r="C22" s="57">
        <v>39544</v>
      </c>
      <c r="D22" s="57">
        <v>39534</v>
      </c>
      <c r="E22" s="57" t="s">
        <v>90</v>
      </c>
      <c r="F22" s="58" t="s">
        <v>886</v>
      </c>
      <c r="G22" s="59" t="s">
        <v>887</v>
      </c>
      <c r="H22" s="58">
        <v>720</v>
      </c>
      <c r="I22" s="58" t="s">
        <v>476</v>
      </c>
      <c r="J22" s="58" t="s">
        <v>476</v>
      </c>
      <c r="K22" s="61" t="s">
        <v>892</v>
      </c>
      <c r="L22" s="61" t="s">
        <v>805</v>
      </c>
      <c r="M22" s="61" t="s">
        <v>805</v>
      </c>
      <c r="N22" s="59" t="s">
        <v>889</v>
      </c>
      <c r="O22" s="61" t="s">
        <v>750</v>
      </c>
      <c r="P22" s="59" t="s">
        <v>527</v>
      </c>
      <c r="Q22" s="123" t="s">
        <v>805</v>
      </c>
      <c r="R22" s="123" t="s">
        <v>805</v>
      </c>
      <c r="S22" s="57">
        <v>39546</v>
      </c>
      <c r="T22" s="61"/>
      <c r="U22" s="44" t="s">
        <v>851</v>
      </c>
    </row>
    <row r="23" spans="1:21" s="23" customFormat="1" ht="12.75">
      <c r="A23" s="113"/>
      <c r="B23" s="203"/>
      <c r="C23" s="25"/>
      <c r="D23" s="25"/>
      <c r="E23" s="25"/>
      <c r="F23" s="26"/>
      <c r="G23" s="27"/>
      <c r="H23" s="26"/>
      <c r="I23" s="26"/>
      <c r="J23" s="26"/>
      <c r="K23" s="28"/>
      <c r="L23" s="28"/>
      <c r="M23" s="28"/>
      <c r="N23" s="27"/>
      <c r="O23" s="28"/>
      <c r="P23" s="27"/>
      <c r="Q23" s="204"/>
      <c r="R23" s="26"/>
      <c r="S23" s="25"/>
      <c r="T23" s="28"/>
      <c r="U23" s="33"/>
    </row>
    <row r="24" spans="1:21" s="23" customFormat="1" ht="51">
      <c r="A24" s="113"/>
      <c r="B24" s="49" t="s">
        <v>872</v>
      </c>
      <c r="C24" s="12">
        <v>39534</v>
      </c>
      <c r="D24" s="12">
        <v>39534</v>
      </c>
      <c r="E24" s="12" t="s">
        <v>453</v>
      </c>
      <c r="F24" s="15" t="s">
        <v>73</v>
      </c>
      <c r="G24" s="16" t="s">
        <v>144</v>
      </c>
      <c r="H24" s="15">
        <v>59</v>
      </c>
      <c r="I24" s="15" t="s">
        <v>916</v>
      </c>
      <c r="J24" s="15" t="s">
        <v>916</v>
      </c>
      <c r="K24" s="10" t="s">
        <v>423</v>
      </c>
      <c r="L24" s="10" t="s">
        <v>384</v>
      </c>
      <c r="M24" s="10" t="s">
        <v>383</v>
      </c>
      <c r="N24" s="16" t="s">
        <v>890</v>
      </c>
      <c r="O24" s="10" t="s">
        <v>790</v>
      </c>
      <c r="P24" s="16" t="s">
        <v>527</v>
      </c>
      <c r="Q24" s="10" t="s">
        <v>423</v>
      </c>
      <c r="R24" s="15" t="s">
        <v>214</v>
      </c>
      <c r="S24" s="12">
        <v>39534</v>
      </c>
      <c r="T24" s="10" t="s">
        <v>424</v>
      </c>
      <c r="U24" s="44" t="s">
        <v>544</v>
      </c>
    </row>
    <row r="25" spans="1:21" s="23" customFormat="1" ht="38.25">
      <c r="A25" s="113"/>
      <c r="B25" s="49" t="s">
        <v>872</v>
      </c>
      <c r="C25" s="12">
        <v>39528</v>
      </c>
      <c r="D25" s="12">
        <v>39531</v>
      </c>
      <c r="E25" s="12" t="s">
        <v>210</v>
      </c>
      <c r="F25" s="15" t="s">
        <v>445</v>
      </c>
      <c r="G25" s="16" t="s">
        <v>446</v>
      </c>
      <c r="H25" s="15">
        <v>34</v>
      </c>
      <c r="I25" s="15" t="s">
        <v>916</v>
      </c>
      <c r="J25" s="15" t="s">
        <v>916</v>
      </c>
      <c r="K25" s="10" t="s">
        <v>447</v>
      </c>
      <c r="L25" s="10" t="s">
        <v>384</v>
      </c>
      <c r="M25" s="10" t="s">
        <v>383</v>
      </c>
      <c r="N25" s="16" t="s">
        <v>890</v>
      </c>
      <c r="O25" s="10" t="s">
        <v>448</v>
      </c>
      <c r="P25" s="16" t="s">
        <v>527</v>
      </c>
      <c r="Q25" s="122" t="s">
        <v>449</v>
      </c>
      <c r="R25" s="15" t="s">
        <v>450</v>
      </c>
      <c r="S25" s="12">
        <v>39531</v>
      </c>
      <c r="T25" s="10" t="s">
        <v>451</v>
      </c>
      <c r="U25" s="44" t="s">
        <v>851</v>
      </c>
    </row>
    <row r="26" spans="1:21" s="23" customFormat="1" ht="25.5">
      <c r="A26" s="113"/>
      <c r="B26" s="49" t="s">
        <v>872</v>
      </c>
      <c r="C26" s="12">
        <v>39529</v>
      </c>
      <c r="D26" s="12">
        <v>39528</v>
      </c>
      <c r="E26" s="12" t="s">
        <v>443</v>
      </c>
      <c r="F26" s="15" t="s">
        <v>886</v>
      </c>
      <c r="G26" s="16" t="s">
        <v>902</v>
      </c>
      <c r="H26" s="15">
        <v>240</v>
      </c>
      <c r="I26" s="15" t="s">
        <v>476</v>
      </c>
      <c r="J26" s="15" t="s">
        <v>476</v>
      </c>
      <c r="K26" s="10" t="s">
        <v>76</v>
      </c>
      <c r="L26" s="10" t="s">
        <v>385</v>
      </c>
      <c r="M26" s="10" t="s">
        <v>383</v>
      </c>
      <c r="N26" s="16" t="s">
        <v>890</v>
      </c>
      <c r="O26" s="10" t="s">
        <v>790</v>
      </c>
      <c r="P26" s="16" t="s">
        <v>527</v>
      </c>
      <c r="Q26" s="122" t="s">
        <v>266</v>
      </c>
      <c r="R26" s="15" t="s">
        <v>441</v>
      </c>
      <c r="S26" s="12">
        <v>39528</v>
      </c>
      <c r="T26" s="10"/>
      <c r="U26" s="45" t="s">
        <v>442</v>
      </c>
    </row>
    <row r="27" spans="1:21" s="23" customFormat="1" ht="25.5">
      <c r="A27" s="113"/>
      <c r="B27" s="198" t="s">
        <v>872</v>
      </c>
      <c r="C27" s="57">
        <v>39537</v>
      </c>
      <c r="D27" s="57">
        <v>39527</v>
      </c>
      <c r="E27" s="57" t="s">
        <v>452</v>
      </c>
      <c r="F27" s="58" t="s">
        <v>886</v>
      </c>
      <c r="G27" s="59" t="s">
        <v>850</v>
      </c>
      <c r="H27" s="58">
        <v>90</v>
      </c>
      <c r="I27" s="58" t="s">
        <v>476</v>
      </c>
      <c r="J27" s="58" t="s">
        <v>476</v>
      </c>
      <c r="K27" s="61" t="s">
        <v>892</v>
      </c>
      <c r="L27" s="61" t="s">
        <v>805</v>
      </c>
      <c r="M27" s="61" t="s">
        <v>805</v>
      </c>
      <c r="N27" s="59" t="s">
        <v>889</v>
      </c>
      <c r="O27" s="61" t="s">
        <v>750</v>
      </c>
      <c r="P27" s="59" t="s">
        <v>527</v>
      </c>
      <c r="Q27" s="123" t="s">
        <v>805</v>
      </c>
      <c r="R27" s="123" t="s">
        <v>805</v>
      </c>
      <c r="S27" s="57">
        <v>39537</v>
      </c>
      <c r="T27" s="61"/>
      <c r="U27" s="44" t="s">
        <v>851</v>
      </c>
    </row>
    <row r="28" spans="1:21" s="23" customFormat="1" ht="25.5">
      <c r="A28" s="113"/>
      <c r="B28" s="49" t="s">
        <v>872</v>
      </c>
      <c r="C28" s="12">
        <v>39527</v>
      </c>
      <c r="D28" s="12">
        <v>39527</v>
      </c>
      <c r="E28" s="12" t="s">
        <v>438</v>
      </c>
      <c r="F28" s="15" t="s">
        <v>439</v>
      </c>
      <c r="G28" s="16" t="s">
        <v>440</v>
      </c>
      <c r="H28" s="15">
        <v>105</v>
      </c>
      <c r="I28" s="15" t="s">
        <v>476</v>
      </c>
      <c r="J28" s="15" t="s">
        <v>476</v>
      </c>
      <c r="K28" s="10" t="s">
        <v>77</v>
      </c>
      <c r="L28" s="10" t="s">
        <v>385</v>
      </c>
      <c r="M28" s="10" t="s">
        <v>383</v>
      </c>
      <c r="N28" s="16" t="s">
        <v>890</v>
      </c>
      <c r="O28" s="10" t="s">
        <v>790</v>
      </c>
      <c r="P28" s="16" t="s">
        <v>527</v>
      </c>
      <c r="Q28" s="122" t="s">
        <v>266</v>
      </c>
      <c r="R28" s="15" t="s">
        <v>444</v>
      </c>
      <c r="S28" s="12">
        <v>39527</v>
      </c>
      <c r="T28" s="10"/>
      <c r="U28" s="45" t="s">
        <v>442</v>
      </c>
    </row>
    <row r="29" spans="1:21" s="23" customFormat="1" ht="51">
      <c r="A29" s="113"/>
      <c r="B29" s="49" t="s">
        <v>872</v>
      </c>
      <c r="C29" s="12">
        <v>39527</v>
      </c>
      <c r="D29" s="12">
        <v>39527</v>
      </c>
      <c r="E29" s="12" t="s">
        <v>434</v>
      </c>
      <c r="F29" s="15" t="s">
        <v>435</v>
      </c>
      <c r="G29" s="16" t="s">
        <v>696</v>
      </c>
      <c r="H29" s="15">
        <v>50</v>
      </c>
      <c r="I29" s="15" t="s">
        <v>433</v>
      </c>
      <c r="J29" s="15" t="s">
        <v>433</v>
      </c>
      <c r="K29" s="10" t="s">
        <v>423</v>
      </c>
      <c r="L29" s="10" t="s">
        <v>384</v>
      </c>
      <c r="M29" s="10" t="s">
        <v>383</v>
      </c>
      <c r="N29" s="16" t="s">
        <v>890</v>
      </c>
      <c r="O29" s="10" t="s">
        <v>790</v>
      </c>
      <c r="P29" s="16" t="s">
        <v>527</v>
      </c>
      <c r="Q29" s="10" t="s">
        <v>423</v>
      </c>
      <c r="R29" s="15" t="s">
        <v>214</v>
      </c>
      <c r="S29" s="12">
        <v>39527</v>
      </c>
      <c r="T29" s="10" t="s">
        <v>424</v>
      </c>
      <c r="U29" s="44" t="s">
        <v>544</v>
      </c>
    </row>
    <row r="30" spans="1:21" s="23" customFormat="1" ht="51">
      <c r="A30" s="113"/>
      <c r="B30" s="49" t="s">
        <v>872</v>
      </c>
      <c r="C30" s="12">
        <v>39527</v>
      </c>
      <c r="D30" s="12">
        <v>39527</v>
      </c>
      <c r="E30" s="12" t="s">
        <v>434</v>
      </c>
      <c r="F30" s="15" t="s">
        <v>436</v>
      </c>
      <c r="G30" s="16" t="s">
        <v>437</v>
      </c>
      <c r="H30" s="15">
        <v>102</v>
      </c>
      <c r="I30" s="15" t="s">
        <v>891</v>
      </c>
      <c r="J30" s="15" t="s">
        <v>891</v>
      </c>
      <c r="K30" s="10" t="s">
        <v>423</v>
      </c>
      <c r="L30" s="10" t="s">
        <v>384</v>
      </c>
      <c r="M30" s="10" t="s">
        <v>383</v>
      </c>
      <c r="N30" s="16" t="s">
        <v>890</v>
      </c>
      <c r="O30" s="10" t="s">
        <v>790</v>
      </c>
      <c r="P30" s="16" t="s">
        <v>527</v>
      </c>
      <c r="Q30" s="10" t="s">
        <v>423</v>
      </c>
      <c r="R30" s="15" t="s">
        <v>214</v>
      </c>
      <c r="S30" s="12">
        <v>39527</v>
      </c>
      <c r="T30" s="10" t="s">
        <v>424</v>
      </c>
      <c r="U30" s="44" t="s">
        <v>544</v>
      </c>
    </row>
    <row r="31" spans="1:21" s="23" customFormat="1" ht="51">
      <c r="A31" s="113"/>
      <c r="B31" s="49" t="s">
        <v>872</v>
      </c>
      <c r="C31" s="12">
        <v>39526</v>
      </c>
      <c r="D31" s="12">
        <v>39526</v>
      </c>
      <c r="E31" s="12" t="s">
        <v>431</v>
      </c>
      <c r="F31" s="15" t="s">
        <v>432</v>
      </c>
      <c r="G31" s="16" t="s">
        <v>560</v>
      </c>
      <c r="H31" s="15">
        <v>75</v>
      </c>
      <c r="I31" s="15" t="s">
        <v>433</v>
      </c>
      <c r="J31" s="15" t="s">
        <v>433</v>
      </c>
      <c r="K31" s="10" t="s">
        <v>423</v>
      </c>
      <c r="L31" s="10" t="s">
        <v>384</v>
      </c>
      <c r="M31" s="10" t="s">
        <v>383</v>
      </c>
      <c r="N31" s="16" t="s">
        <v>890</v>
      </c>
      <c r="O31" s="10" t="s">
        <v>790</v>
      </c>
      <c r="P31" s="16" t="s">
        <v>527</v>
      </c>
      <c r="Q31" s="10" t="s">
        <v>423</v>
      </c>
      <c r="R31" s="15" t="s">
        <v>214</v>
      </c>
      <c r="S31" s="12">
        <v>39526</v>
      </c>
      <c r="T31" s="10" t="s">
        <v>424</v>
      </c>
      <c r="U31" s="44" t="s">
        <v>544</v>
      </c>
    </row>
    <row r="32" spans="1:21" s="23" customFormat="1" ht="51">
      <c r="A32" s="113"/>
      <c r="B32" s="49" t="s">
        <v>872</v>
      </c>
      <c r="C32" s="12">
        <v>39526</v>
      </c>
      <c r="D32" s="12">
        <v>39526</v>
      </c>
      <c r="E32" s="12" t="s">
        <v>428</v>
      </c>
      <c r="F32" s="15" t="s">
        <v>429</v>
      </c>
      <c r="G32" s="16" t="s">
        <v>430</v>
      </c>
      <c r="H32" s="15">
        <v>147</v>
      </c>
      <c r="I32" s="15" t="s">
        <v>891</v>
      </c>
      <c r="J32" s="15" t="s">
        <v>891</v>
      </c>
      <c r="K32" s="10" t="s">
        <v>423</v>
      </c>
      <c r="L32" s="10" t="s">
        <v>384</v>
      </c>
      <c r="M32" s="10" t="s">
        <v>383</v>
      </c>
      <c r="N32" s="16" t="s">
        <v>890</v>
      </c>
      <c r="O32" s="10" t="s">
        <v>790</v>
      </c>
      <c r="P32" s="16" t="s">
        <v>527</v>
      </c>
      <c r="Q32" s="10" t="s">
        <v>423</v>
      </c>
      <c r="R32" s="15" t="s">
        <v>214</v>
      </c>
      <c r="S32" s="12">
        <v>39526</v>
      </c>
      <c r="T32" s="10" t="s">
        <v>424</v>
      </c>
      <c r="U32" s="44" t="s">
        <v>544</v>
      </c>
    </row>
    <row r="33" spans="1:21" s="23" customFormat="1" ht="76.5">
      <c r="A33" s="113"/>
      <c r="B33" s="49" t="s">
        <v>872</v>
      </c>
      <c r="C33" s="13">
        <v>39519</v>
      </c>
      <c r="D33" s="13">
        <v>39519</v>
      </c>
      <c r="E33" s="13" t="s">
        <v>427</v>
      </c>
      <c r="F33" s="15" t="s">
        <v>422</v>
      </c>
      <c r="G33" s="18" t="s">
        <v>659</v>
      </c>
      <c r="H33" s="15">
        <v>67</v>
      </c>
      <c r="I33" s="15" t="s">
        <v>476</v>
      </c>
      <c r="J33" s="15" t="s">
        <v>476</v>
      </c>
      <c r="K33" s="10" t="s">
        <v>423</v>
      </c>
      <c r="L33" s="10" t="s">
        <v>384</v>
      </c>
      <c r="M33" s="10" t="s">
        <v>383</v>
      </c>
      <c r="N33" s="18" t="s">
        <v>890</v>
      </c>
      <c r="O33" s="10" t="s">
        <v>790</v>
      </c>
      <c r="P33" s="18" t="s">
        <v>527</v>
      </c>
      <c r="Q33" s="10" t="s">
        <v>423</v>
      </c>
      <c r="R33" s="15" t="s">
        <v>214</v>
      </c>
      <c r="S33" s="13">
        <v>39519</v>
      </c>
      <c r="T33" s="10" t="s">
        <v>426</v>
      </c>
      <c r="U33" s="44" t="s">
        <v>544</v>
      </c>
    </row>
    <row r="34" spans="1:21" s="23" customFormat="1" ht="38.25">
      <c r="A34" s="113"/>
      <c r="B34" s="49" t="s">
        <v>872</v>
      </c>
      <c r="C34" s="13">
        <v>39519</v>
      </c>
      <c r="D34" s="13">
        <v>39519</v>
      </c>
      <c r="E34" s="13" t="s">
        <v>427</v>
      </c>
      <c r="F34" s="15" t="s">
        <v>39</v>
      </c>
      <c r="G34" s="18" t="s">
        <v>805</v>
      </c>
      <c r="H34" s="15" t="s">
        <v>805</v>
      </c>
      <c r="I34" s="15" t="s">
        <v>805</v>
      </c>
      <c r="J34" s="15" t="s">
        <v>476</v>
      </c>
      <c r="K34" s="10" t="s">
        <v>207</v>
      </c>
      <c r="L34" s="10" t="s">
        <v>185</v>
      </c>
      <c r="M34" s="10" t="s">
        <v>185</v>
      </c>
      <c r="N34" s="18" t="s">
        <v>185</v>
      </c>
      <c r="O34" s="10" t="s">
        <v>790</v>
      </c>
      <c r="P34" s="18" t="s">
        <v>527</v>
      </c>
      <c r="Q34" s="10" t="s">
        <v>208</v>
      </c>
      <c r="R34" s="15" t="s">
        <v>209</v>
      </c>
      <c r="S34" s="13">
        <v>39519</v>
      </c>
      <c r="T34" s="10"/>
      <c r="U34" s="44" t="s">
        <v>851</v>
      </c>
    </row>
    <row r="35" spans="1:21" s="23" customFormat="1" ht="25.5">
      <c r="A35" s="113"/>
      <c r="B35" s="198" t="s">
        <v>872</v>
      </c>
      <c r="C35" s="57">
        <v>39519</v>
      </c>
      <c r="D35" s="57">
        <v>39519</v>
      </c>
      <c r="E35" s="57" t="s">
        <v>425</v>
      </c>
      <c r="F35" s="58" t="s">
        <v>925</v>
      </c>
      <c r="G35" s="59" t="s">
        <v>940</v>
      </c>
      <c r="H35" s="58">
        <v>300</v>
      </c>
      <c r="I35" s="58" t="s">
        <v>910</v>
      </c>
      <c r="J35" s="58" t="s">
        <v>910</v>
      </c>
      <c r="K35" s="61" t="s">
        <v>892</v>
      </c>
      <c r="L35" s="61" t="s">
        <v>805</v>
      </c>
      <c r="M35" s="61" t="s">
        <v>805</v>
      </c>
      <c r="N35" s="59" t="s">
        <v>889</v>
      </c>
      <c r="O35" s="61" t="s">
        <v>750</v>
      </c>
      <c r="P35" s="59" t="s">
        <v>527</v>
      </c>
      <c r="Q35" s="123" t="s">
        <v>805</v>
      </c>
      <c r="R35" s="123" t="s">
        <v>805</v>
      </c>
      <c r="S35" s="57">
        <v>39519</v>
      </c>
      <c r="T35" s="61"/>
      <c r="U35" s="44" t="s">
        <v>851</v>
      </c>
    </row>
    <row r="36" spans="1:21" s="23" customFormat="1" ht="38.25">
      <c r="A36" s="113"/>
      <c r="B36" s="49" t="s">
        <v>872</v>
      </c>
      <c r="C36" s="12">
        <v>39517</v>
      </c>
      <c r="D36" s="12">
        <v>39517</v>
      </c>
      <c r="E36" s="12" t="s">
        <v>418</v>
      </c>
      <c r="F36" s="15" t="s">
        <v>799</v>
      </c>
      <c r="G36" s="16" t="s">
        <v>421</v>
      </c>
      <c r="H36" s="15">
        <v>40</v>
      </c>
      <c r="I36" s="15" t="s">
        <v>910</v>
      </c>
      <c r="J36" s="15" t="s">
        <v>910</v>
      </c>
      <c r="K36" s="10" t="s">
        <v>698</v>
      </c>
      <c r="L36" s="10" t="s">
        <v>376</v>
      </c>
      <c r="M36" s="10" t="s">
        <v>383</v>
      </c>
      <c r="N36" s="16" t="s">
        <v>890</v>
      </c>
      <c r="O36" s="10" t="s">
        <v>790</v>
      </c>
      <c r="P36" s="16" t="s">
        <v>527</v>
      </c>
      <c r="Q36" s="122" t="s">
        <v>699</v>
      </c>
      <c r="R36" s="15" t="s">
        <v>410</v>
      </c>
      <c r="S36" s="12">
        <v>39517</v>
      </c>
      <c r="T36" s="10" t="s">
        <v>417</v>
      </c>
      <c r="U36" s="44" t="s">
        <v>851</v>
      </c>
    </row>
    <row r="37" spans="1:21" s="23" customFormat="1" ht="38.25">
      <c r="A37" s="113"/>
      <c r="B37" s="49" t="s">
        <v>872</v>
      </c>
      <c r="C37" s="12">
        <v>39517</v>
      </c>
      <c r="D37" s="12">
        <v>39517</v>
      </c>
      <c r="E37" s="12" t="s">
        <v>418</v>
      </c>
      <c r="F37" s="15" t="s">
        <v>419</v>
      </c>
      <c r="G37" s="16" t="s">
        <v>420</v>
      </c>
      <c r="H37" s="15">
        <v>30</v>
      </c>
      <c r="I37" s="15" t="s">
        <v>910</v>
      </c>
      <c r="J37" s="15" t="s">
        <v>910</v>
      </c>
      <c r="K37" s="10" t="s">
        <v>698</v>
      </c>
      <c r="L37" s="10" t="s">
        <v>376</v>
      </c>
      <c r="M37" s="10" t="s">
        <v>383</v>
      </c>
      <c r="N37" s="16" t="s">
        <v>890</v>
      </c>
      <c r="O37" s="10" t="s">
        <v>790</v>
      </c>
      <c r="P37" s="16" t="s">
        <v>527</v>
      </c>
      <c r="Q37" s="122" t="s">
        <v>699</v>
      </c>
      <c r="R37" s="15" t="s">
        <v>410</v>
      </c>
      <c r="S37" s="12">
        <v>39517</v>
      </c>
      <c r="T37" s="10" t="s">
        <v>417</v>
      </c>
      <c r="U37" s="44" t="s">
        <v>851</v>
      </c>
    </row>
    <row r="38" spans="1:21" s="23" customFormat="1" ht="25.5">
      <c r="A38" s="113"/>
      <c r="B38" s="198" t="s">
        <v>872</v>
      </c>
      <c r="C38" s="57" t="s">
        <v>413</v>
      </c>
      <c r="D38" s="57">
        <v>39485</v>
      </c>
      <c r="E38" s="57" t="s">
        <v>414</v>
      </c>
      <c r="F38" s="58" t="s">
        <v>415</v>
      </c>
      <c r="G38" s="59" t="s">
        <v>416</v>
      </c>
      <c r="H38" s="58">
        <v>870</v>
      </c>
      <c r="I38" s="58" t="s">
        <v>476</v>
      </c>
      <c r="J38" s="58" t="s">
        <v>476</v>
      </c>
      <c r="K38" s="61" t="s">
        <v>211</v>
      </c>
      <c r="L38" s="61" t="s">
        <v>805</v>
      </c>
      <c r="M38" s="61" t="s">
        <v>805</v>
      </c>
      <c r="N38" s="59" t="s">
        <v>889</v>
      </c>
      <c r="O38" s="61" t="s">
        <v>212</v>
      </c>
      <c r="P38" s="59" t="s">
        <v>527</v>
      </c>
      <c r="Q38" s="123" t="s">
        <v>805</v>
      </c>
      <c r="R38" s="123" t="s">
        <v>805</v>
      </c>
      <c r="S38" s="57">
        <v>39516</v>
      </c>
      <c r="T38" s="61"/>
      <c r="U38" s="44" t="s">
        <v>851</v>
      </c>
    </row>
    <row r="39" spans="1:21" s="23" customFormat="1" ht="38.25">
      <c r="A39" s="113"/>
      <c r="B39" s="49" t="s">
        <v>872</v>
      </c>
      <c r="C39" s="12">
        <v>39510</v>
      </c>
      <c r="D39" s="12">
        <v>39510</v>
      </c>
      <c r="E39" s="12" t="s">
        <v>412</v>
      </c>
      <c r="F39" s="15" t="s">
        <v>759</v>
      </c>
      <c r="G39" s="16" t="s">
        <v>202</v>
      </c>
      <c r="H39" s="15">
        <v>35</v>
      </c>
      <c r="I39" s="15" t="s">
        <v>910</v>
      </c>
      <c r="J39" s="15" t="s">
        <v>910</v>
      </c>
      <c r="K39" s="10" t="s">
        <v>408</v>
      </c>
      <c r="L39" s="10" t="s">
        <v>376</v>
      </c>
      <c r="M39" s="10" t="s">
        <v>383</v>
      </c>
      <c r="N39" s="16" t="s">
        <v>890</v>
      </c>
      <c r="O39" s="10" t="s">
        <v>790</v>
      </c>
      <c r="P39" s="16" t="s">
        <v>527</v>
      </c>
      <c r="Q39" s="122" t="s">
        <v>409</v>
      </c>
      <c r="R39" s="15" t="s">
        <v>410</v>
      </c>
      <c r="S39" s="12">
        <v>39510</v>
      </c>
      <c r="T39" s="10"/>
      <c r="U39" s="44" t="s">
        <v>851</v>
      </c>
    </row>
    <row r="40" spans="1:21" s="23" customFormat="1" ht="25.5">
      <c r="A40" s="113"/>
      <c r="B40" s="49" t="s">
        <v>872</v>
      </c>
      <c r="C40" s="12" t="s">
        <v>404</v>
      </c>
      <c r="D40" s="12">
        <v>39509</v>
      </c>
      <c r="E40" s="12" t="s">
        <v>411</v>
      </c>
      <c r="F40" s="15" t="s">
        <v>887</v>
      </c>
      <c r="G40" s="16" t="s">
        <v>405</v>
      </c>
      <c r="H40" s="15">
        <v>605</v>
      </c>
      <c r="I40" s="15" t="s">
        <v>476</v>
      </c>
      <c r="J40" s="15" t="s">
        <v>476</v>
      </c>
      <c r="K40" s="10" t="s">
        <v>673</v>
      </c>
      <c r="L40" s="10" t="s">
        <v>384</v>
      </c>
      <c r="M40" s="10" t="s">
        <v>383</v>
      </c>
      <c r="N40" s="16" t="s">
        <v>890</v>
      </c>
      <c r="O40" s="10" t="s">
        <v>790</v>
      </c>
      <c r="P40" s="16" t="s">
        <v>527</v>
      </c>
      <c r="Q40" s="122" t="s">
        <v>406</v>
      </c>
      <c r="R40" s="15" t="s">
        <v>407</v>
      </c>
      <c r="S40" s="12">
        <v>39510</v>
      </c>
      <c r="T40" s="10"/>
      <c r="U40" s="44" t="s">
        <v>851</v>
      </c>
    </row>
    <row r="41" spans="1:21" s="23" customFormat="1" ht="25.5">
      <c r="A41" s="113"/>
      <c r="B41" s="198" t="s">
        <v>872</v>
      </c>
      <c r="C41" s="57">
        <v>39509</v>
      </c>
      <c r="D41" s="57">
        <v>39499</v>
      </c>
      <c r="E41" s="57" t="s">
        <v>213</v>
      </c>
      <c r="F41" s="58" t="s">
        <v>886</v>
      </c>
      <c r="G41" s="59" t="s">
        <v>887</v>
      </c>
      <c r="H41" s="58">
        <v>720</v>
      </c>
      <c r="I41" s="58" t="s">
        <v>476</v>
      </c>
      <c r="J41" s="58" t="s">
        <v>476</v>
      </c>
      <c r="K41" s="61" t="s">
        <v>892</v>
      </c>
      <c r="L41" s="61" t="s">
        <v>805</v>
      </c>
      <c r="M41" s="61" t="s">
        <v>805</v>
      </c>
      <c r="N41" s="59" t="s">
        <v>889</v>
      </c>
      <c r="O41" s="61" t="s">
        <v>750</v>
      </c>
      <c r="P41" s="59" t="s">
        <v>527</v>
      </c>
      <c r="Q41" s="123" t="s">
        <v>805</v>
      </c>
      <c r="R41" s="123" t="s">
        <v>805</v>
      </c>
      <c r="S41" s="57">
        <v>39488</v>
      </c>
      <c r="T41" s="61"/>
      <c r="U41" s="44" t="s">
        <v>851</v>
      </c>
    </row>
    <row r="42" spans="1:21" s="23" customFormat="1" ht="12.75">
      <c r="A42" s="113"/>
      <c r="B42" s="203"/>
      <c r="C42" s="25"/>
      <c r="D42" s="25"/>
      <c r="E42" s="25"/>
      <c r="F42" s="26"/>
      <c r="G42" s="27"/>
      <c r="H42" s="26"/>
      <c r="I42" s="26"/>
      <c r="J42" s="26"/>
      <c r="K42" s="28"/>
      <c r="L42" s="28"/>
      <c r="M42" s="28"/>
      <c r="N42" s="27"/>
      <c r="O42" s="28"/>
      <c r="P42" s="27"/>
      <c r="Q42" s="204"/>
      <c r="R42" s="26"/>
      <c r="S42" s="25"/>
      <c r="T42" s="28"/>
      <c r="U42" s="33"/>
    </row>
    <row r="43" spans="1:21" s="23" customFormat="1" ht="51">
      <c r="A43" s="113"/>
      <c r="B43" s="49" t="s">
        <v>871</v>
      </c>
      <c r="C43" s="12" t="s">
        <v>701</v>
      </c>
      <c r="D43" s="12">
        <v>39504</v>
      </c>
      <c r="E43" s="12" t="s">
        <v>708</v>
      </c>
      <c r="F43" s="212">
        <v>39504</v>
      </c>
      <c r="G43" s="9">
        <v>39507</v>
      </c>
      <c r="H43" s="15" t="s">
        <v>805</v>
      </c>
      <c r="I43" s="15" t="s">
        <v>910</v>
      </c>
      <c r="J43" s="15" t="s">
        <v>910</v>
      </c>
      <c r="K43" s="10" t="s">
        <v>215</v>
      </c>
      <c r="L43" s="10" t="s">
        <v>386</v>
      </c>
      <c r="M43" s="10" t="s">
        <v>177</v>
      </c>
      <c r="N43" s="16" t="s">
        <v>705</v>
      </c>
      <c r="O43" s="10" t="s">
        <v>168</v>
      </c>
      <c r="P43" s="16" t="s">
        <v>527</v>
      </c>
      <c r="Q43" s="122" t="s">
        <v>709</v>
      </c>
      <c r="R43" s="15" t="s">
        <v>710</v>
      </c>
      <c r="S43" s="12" t="s">
        <v>803</v>
      </c>
      <c r="T43" s="10"/>
      <c r="U43" s="45" t="s">
        <v>95</v>
      </c>
    </row>
    <row r="44" spans="1:21" s="23" customFormat="1" ht="38.25">
      <c r="A44" s="113"/>
      <c r="B44" s="49" t="s">
        <v>871</v>
      </c>
      <c r="C44" s="12">
        <v>39503</v>
      </c>
      <c r="D44" s="12">
        <v>39503</v>
      </c>
      <c r="E44" s="12" t="s">
        <v>702</v>
      </c>
      <c r="F44" s="15" t="s">
        <v>703</v>
      </c>
      <c r="G44" s="16" t="s">
        <v>618</v>
      </c>
      <c r="H44" s="15" t="s">
        <v>805</v>
      </c>
      <c r="I44" s="15" t="s">
        <v>476</v>
      </c>
      <c r="J44" s="15" t="s">
        <v>846</v>
      </c>
      <c r="K44" s="10" t="s">
        <v>704</v>
      </c>
      <c r="L44" s="10" t="s">
        <v>386</v>
      </c>
      <c r="M44" s="10" t="s">
        <v>177</v>
      </c>
      <c r="N44" s="16" t="s">
        <v>705</v>
      </c>
      <c r="O44" s="10" t="s">
        <v>790</v>
      </c>
      <c r="P44" s="16" t="s">
        <v>527</v>
      </c>
      <c r="Q44" s="122" t="s">
        <v>706</v>
      </c>
      <c r="R44" s="15" t="s">
        <v>707</v>
      </c>
      <c r="S44" s="12">
        <v>39503</v>
      </c>
      <c r="T44" s="10" t="s">
        <v>325</v>
      </c>
      <c r="U44" s="44" t="s">
        <v>851</v>
      </c>
    </row>
    <row r="45" spans="1:21" s="23" customFormat="1" ht="38.25">
      <c r="A45" s="113"/>
      <c r="B45" s="49" t="s">
        <v>871</v>
      </c>
      <c r="C45" s="12">
        <v>39497</v>
      </c>
      <c r="D45" s="12">
        <v>39497</v>
      </c>
      <c r="E45" s="12" t="s">
        <v>805</v>
      </c>
      <c r="F45" s="15" t="s">
        <v>696</v>
      </c>
      <c r="G45" s="16" t="s">
        <v>697</v>
      </c>
      <c r="H45" s="15">
        <v>20</v>
      </c>
      <c r="I45" s="15" t="s">
        <v>910</v>
      </c>
      <c r="J45" s="15" t="s">
        <v>910</v>
      </c>
      <c r="K45" s="10" t="s">
        <v>698</v>
      </c>
      <c r="L45" s="10" t="s">
        <v>376</v>
      </c>
      <c r="M45" s="10" t="s">
        <v>383</v>
      </c>
      <c r="N45" s="16" t="s">
        <v>890</v>
      </c>
      <c r="O45" s="10" t="s">
        <v>790</v>
      </c>
      <c r="P45" s="16" t="s">
        <v>527</v>
      </c>
      <c r="Q45" s="122" t="s">
        <v>699</v>
      </c>
      <c r="R45" s="15" t="s">
        <v>700</v>
      </c>
      <c r="S45" s="12">
        <v>39497</v>
      </c>
      <c r="T45" s="10" t="s">
        <v>417</v>
      </c>
      <c r="U45" s="44" t="s">
        <v>851</v>
      </c>
    </row>
    <row r="46" spans="1:21" s="23" customFormat="1" ht="38.25">
      <c r="A46" s="113"/>
      <c r="B46" s="49" t="s">
        <v>871</v>
      </c>
      <c r="C46" s="12">
        <v>39490</v>
      </c>
      <c r="D46" s="12">
        <v>39490</v>
      </c>
      <c r="E46" s="12" t="s">
        <v>503</v>
      </c>
      <c r="F46" s="15" t="s">
        <v>729</v>
      </c>
      <c r="G46" s="16" t="s">
        <v>504</v>
      </c>
      <c r="H46" s="15">
        <v>30</v>
      </c>
      <c r="I46" s="15" t="s">
        <v>910</v>
      </c>
      <c r="J46" s="15" t="s">
        <v>910</v>
      </c>
      <c r="K46" s="10" t="s">
        <v>698</v>
      </c>
      <c r="L46" s="10" t="s">
        <v>376</v>
      </c>
      <c r="M46" s="10" t="s">
        <v>383</v>
      </c>
      <c r="N46" s="16" t="s">
        <v>890</v>
      </c>
      <c r="O46" s="10" t="s">
        <v>790</v>
      </c>
      <c r="P46" s="16" t="s">
        <v>527</v>
      </c>
      <c r="Q46" s="122" t="s">
        <v>699</v>
      </c>
      <c r="R46" s="15" t="s">
        <v>700</v>
      </c>
      <c r="S46" s="12">
        <v>39497</v>
      </c>
      <c r="T46" s="10" t="s">
        <v>417</v>
      </c>
      <c r="U46" s="44" t="s">
        <v>851</v>
      </c>
    </row>
    <row r="47" spans="1:21" s="23" customFormat="1" ht="25.5">
      <c r="A47" s="113"/>
      <c r="B47" s="198" t="s">
        <v>871</v>
      </c>
      <c r="C47" s="57" t="s">
        <v>693</v>
      </c>
      <c r="D47" s="57">
        <v>39457</v>
      </c>
      <c r="E47" s="57" t="s">
        <v>692</v>
      </c>
      <c r="F47" s="58" t="s">
        <v>694</v>
      </c>
      <c r="G47" s="59" t="s">
        <v>695</v>
      </c>
      <c r="H47" s="58">
        <v>1545</v>
      </c>
      <c r="I47" s="58" t="s">
        <v>476</v>
      </c>
      <c r="J47" s="58" t="s">
        <v>476</v>
      </c>
      <c r="K47" s="61" t="s">
        <v>211</v>
      </c>
      <c r="L47" s="61" t="s">
        <v>805</v>
      </c>
      <c r="M47" s="61" t="s">
        <v>805</v>
      </c>
      <c r="N47" s="59" t="s">
        <v>889</v>
      </c>
      <c r="O47" s="61" t="s">
        <v>212</v>
      </c>
      <c r="P47" s="59" t="s">
        <v>527</v>
      </c>
      <c r="Q47" s="123" t="s">
        <v>805</v>
      </c>
      <c r="R47" s="123" t="s">
        <v>805</v>
      </c>
      <c r="S47" s="57">
        <v>39488</v>
      </c>
      <c r="T47" s="61"/>
      <c r="U47" s="44" t="s">
        <v>851</v>
      </c>
    </row>
    <row r="48" spans="1:21" s="23" customFormat="1" ht="25.5">
      <c r="A48" s="113"/>
      <c r="B48" s="49" t="s">
        <v>871</v>
      </c>
      <c r="C48" s="12">
        <v>39484</v>
      </c>
      <c r="D48" s="12">
        <v>39484</v>
      </c>
      <c r="E48" s="12" t="s">
        <v>732</v>
      </c>
      <c r="F48" s="15" t="s">
        <v>618</v>
      </c>
      <c r="G48" s="16" t="s">
        <v>733</v>
      </c>
      <c r="H48" s="15">
        <v>131</v>
      </c>
      <c r="I48" s="15" t="s">
        <v>891</v>
      </c>
      <c r="J48" s="15" t="s">
        <v>929</v>
      </c>
      <c r="K48" s="10" t="s">
        <v>734</v>
      </c>
      <c r="L48" s="10" t="s">
        <v>384</v>
      </c>
      <c r="M48" s="10" t="s">
        <v>383</v>
      </c>
      <c r="N48" s="16" t="s">
        <v>890</v>
      </c>
      <c r="O48" s="10" t="s">
        <v>790</v>
      </c>
      <c r="P48" s="16" t="s">
        <v>527</v>
      </c>
      <c r="Q48" s="122" t="s">
        <v>735</v>
      </c>
      <c r="R48" s="15" t="s">
        <v>691</v>
      </c>
      <c r="S48" s="12">
        <v>39484</v>
      </c>
      <c r="T48" s="10"/>
      <c r="U48" s="44" t="s">
        <v>851</v>
      </c>
    </row>
    <row r="49" spans="1:21" s="23" customFormat="1" ht="25.5">
      <c r="A49" s="113"/>
      <c r="B49" s="49" t="s">
        <v>871</v>
      </c>
      <c r="C49" s="12">
        <v>39482</v>
      </c>
      <c r="D49" s="12">
        <v>39482</v>
      </c>
      <c r="E49" s="169" t="s">
        <v>730</v>
      </c>
      <c r="F49" s="15" t="s">
        <v>731</v>
      </c>
      <c r="G49" s="170" t="s">
        <v>666</v>
      </c>
      <c r="H49" s="15" t="s">
        <v>805</v>
      </c>
      <c r="I49" s="15" t="s">
        <v>805</v>
      </c>
      <c r="J49" s="15" t="s">
        <v>488</v>
      </c>
      <c r="K49" s="10" t="s">
        <v>660</v>
      </c>
      <c r="L49" s="10" t="s">
        <v>488</v>
      </c>
      <c r="M49" s="10" t="s">
        <v>383</v>
      </c>
      <c r="N49" s="170" t="s">
        <v>890</v>
      </c>
      <c r="O49" s="10" t="s">
        <v>790</v>
      </c>
      <c r="P49" s="170" t="s">
        <v>527</v>
      </c>
      <c r="Q49" s="122" t="s">
        <v>677</v>
      </c>
      <c r="R49" s="15" t="s">
        <v>678</v>
      </c>
      <c r="S49" s="12">
        <v>39482</v>
      </c>
      <c r="T49" s="10" t="s">
        <v>679</v>
      </c>
      <c r="U49" s="44" t="s">
        <v>851</v>
      </c>
    </row>
    <row r="50" spans="1:21" s="23" customFormat="1" ht="25.5">
      <c r="A50" s="113"/>
      <c r="B50" s="198" t="s">
        <v>871</v>
      </c>
      <c r="C50" s="57">
        <v>39481</v>
      </c>
      <c r="D50" s="57">
        <v>39471</v>
      </c>
      <c r="E50" s="57" t="s">
        <v>728</v>
      </c>
      <c r="F50" s="58" t="s">
        <v>886</v>
      </c>
      <c r="G50" s="59" t="s">
        <v>729</v>
      </c>
      <c r="H50" s="58">
        <v>335</v>
      </c>
      <c r="I50" s="58" t="s">
        <v>476</v>
      </c>
      <c r="J50" s="58" t="s">
        <v>476</v>
      </c>
      <c r="K50" s="61" t="s">
        <v>892</v>
      </c>
      <c r="L50" s="61" t="s">
        <v>805</v>
      </c>
      <c r="M50" s="61" t="s">
        <v>805</v>
      </c>
      <c r="N50" s="59" t="s">
        <v>889</v>
      </c>
      <c r="O50" s="61" t="s">
        <v>750</v>
      </c>
      <c r="P50" s="59" t="s">
        <v>527</v>
      </c>
      <c r="Q50" s="123" t="s">
        <v>805</v>
      </c>
      <c r="R50" s="123" t="s">
        <v>805</v>
      </c>
      <c r="S50" s="57">
        <v>39481</v>
      </c>
      <c r="T50" s="61"/>
      <c r="U50" s="44" t="s">
        <v>851</v>
      </c>
    </row>
    <row r="51" spans="1:21" s="23" customFormat="1" ht="38.25">
      <c r="A51" s="113"/>
      <c r="B51" s="49" t="s">
        <v>871</v>
      </c>
      <c r="C51" s="12">
        <v>39479</v>
      </c>
      <c r="D51" s="12">
        <v>39479</v>
      </c>
      <c r="E51" s="12" t="s">
        <v>604</v>
      </c>
      <c r="F51" s="15" t="s">
        <v>605</v>
      </c>
      <c r="G51" s="16" t="s">
        <v>606</v>
      </c>
      <c r="H51" s="15" t="s">
        <v>805</v>
      </c>
      <c r="I51" s="15" t="s">
        <v>910</v>
      </c>
      <c r="J51" s="15" t="s">
        <v>910</v>
      </c>
      <c r="K51" s="10" t="s">
        <v>607</v>
      </c>
      <c r="L51" s="10" t="s">
        <v>376</v>
      </c>
      <c r="M51" s="10" t="s">
        <v>177</v>
      </c>
      <c r="N51" s="16" t="s">
        <v>705</v>
      </c>
      <c r="O51" s="10" t="s">
        <v>168</v>
      </c>
      <c r="P51" s="16" t="s">
        <v>527</v>
      </c>
      <c r="Q51" s="122" t="s">
        <v>608</v>
      </c>
      <c r="R51" s="15" t="s">
        <v>700</v>
      </c>
      <c r="S51" s="12">
        <v>39479</v>
      </c>
      <c r="T51" s="10" t="s">
        <v>417</v>
      </c>
      <c r="U51" s="44" t="s">
        <v>851</v>
      </c>
    </row>
    <row r="52" spans="1:21" s="23" customFormat="1" ht="12.75">
      <c r="A52" s="113"/>
      <c r="B52" s="203"/>
      <c r="C52" s="25"/>
      <c r="D52" s="25"/>
      <c r="E52" s="25"/>
      <c r="F52" s="26"/>
      <c r="G52" s="27"/>
      <c r="H52" s="26"/>
      <c r="I52" s="26"/>
      <c r="J52" s="26"/>
      <c r="K52" s="28"/>
      <c r="L52" s="28"/>
      <c r="M52" s="28"/>
      <c r="N52" s="27"/>
      <c r="O52" s="28"/>
      <c r="P52" s="27"/>
      <c r="Q52" s="204"/>
      <c r="R52" s="26"/>
      <c r="S52" s="25"/>
      <c r="T52" s="28"/>
      <c r="U52" s="33"/>
    </row>
    <row r="53" spans="1:21" s="23" customFormat="1" ht="51">
      <c r="A53" s="113"/>
      <c r="B53" s="49" t="s">
        <v>869</v>
      </c>
      <c r="C53" s="12">
        <v>39476</v>
      </c>
      <c r="D53" s="12" t="s">
        <v>805</v>
      </c>
      <c r="E53" s="12" t="s">
        <v>805</v>
      </c>
      <c r="F53" s="15" t="s">
        <v>758</v>
      </c>
      <c r="G53" s="16" t="s">
        <v>759</v>
      </c>
      <c r="H53" s="15">
        <v>13</v>
      </c>
      <c r="I53" s="15" t="s">
        <v>910</v>
      </c>
      <c r="J53" s="15" t="s">
        <v>910</v>
      </c>
      <c r="K53" s="10" t="s">
        <v>761</v>
      </c>
      <c r="L53" s="10" t="s">
        <v>376</v>
      </c>
      <c r="M53" s="10" t="s">
        <v>383</v>
      </c>
      <c r="N53" s="16" t="s">
        <v>890</v>
      </c>
      <c r="O53" s="10" t="s">
        <v>168</v>
      </c>
      <c r="P53" s="16" t="s">
        <v>527</v>
      </c>
      <c r="Q53" s="10" t="s">
        <v>764</v>
      </c>
      <c r="R53" s="15" t="s">
        <v>762</v>
      </c>
      <c r="S53" s="12">
        <v>39476</v>
      </c>
      <c r="T53" s="10" t="s">
        <v>763</v>
      </c>
      <c r="U53" s="44" t="s">
        <v>851</v>
      </c>
    </row>
    <row r="54" spans="1:21" s="23" customFormat="1" ht="25.5">
      <c r="A54" s="113"/>
      <c r="B54" s="198" t="s">
        <v>869</v>
      </c>
      <c r="C54" s="57">
        <v>39467</v>
      </c>
      <c r="D54" s="57">
        <v>39457</v>
      </c>
      <c r="E54" s="57" t="s">
        <v>767</v>
      </c>
      <c r="F54" s="58" t="s">
        <v>886</v>
      </c>
      <c r="G54" s="59" t="s">
        <v>225</v>
      </c>
      <c r="H54" s="58">
        <v>690</v>
      </c>
      <c r="I54" s="58" t="s">
        <v>476</v>
      </c>
      <c r="J54" s="58" t="s">
        <v>476</v>
      </c>
      <c r="K54" s="61" t="s">
        <v>892</v>
      </c>
      <c r="L54" s="61" t="s">
        <v>805</v>
      </c>
      <c r="M54" s="61" t="s">
        <v>805</v>
      </c>
      <c r="N54" s="59" t="s">
        <v>889</v>
      </c>
      <c r="O54" s="61" t="s">
        <v>750</v>
      </c>
      <c r="P54" s="59" t="s">
        <v>527</v>
      </c>
      <c r="Q54" s="123" t="s">
        <v>805</v>
      </c>
      <c r="R54" s="123" t="s">
        <v>805</v>
      </c>
      <c r="S54" s="57">
        <v>39467</v>
      </c>
      <c r="T54" s="61"/>
      <c r="U54" s="44" t="s">
        <v>851</v>
      </c>
    </row>
    <row r="55" spans="1:21" s="23" customFormat="1" ht="25.5">
      <c r="A55" s="113"/>
      <c r="B55" s="198" t="s">
        <v>869</v>
      </c>
      <c r="C55" s="57">
        <v>39459</v>
      </c>
      <c r="D55" s="57">
        <v>39429</v>
      </c>
      <c r="E55" s="57" t="s">
        <v>757</v>
      </c>
      <c r="F55" s="58" t="s">
        <v>902</v>
      </c>
      <c r="G55" s="59" t="s">
        <v>72</v>
      </c>
      <c r="H55" s="58">
        <v>1530</v>
      </c>
      <c r="I55" s="58" t="s">
        <v>476</v>
      </c>
      <c r="J55" s="58" t="s">
        <v>476</v>
      </c>
      <c r="K55" s="61" t="s">
        <v>211</v>
      </c>
      <c r="L55" s="61" t="s">
        <v>805</v>
      </c>
      <c r="M55" s="61" t="s">
        <v>805</v>
      </c>
      <c r="N55" s="59" t="s">
        <v>889</v>
      </c>
      <c r="O55" s="61" t="s">
        <v>212</v>
      </c>
      <c r="P55" s="59" t="s">
        <v>527</v>
      </c>
      <c r="Q55" s="123" t="s">
        <v>805</v>
      </c>
      <c r="R55" s="123" t="s">
        <v>805</v>
      </c>
      <c r="S55" s="57">
        <v>39459</v>
      </c>
      <c r="T55" s="61"/>
      <c r="U55" s="44" t="s">
        <v>851</v>
      </c>
    </row>
    <row r="56" spans="1:21" s="23" customFormat="1" ht="25.5">
      <c r="A56" s="113"/>
      <c r="B56" s="198" t="s">
        <v>869</v>
      </c>
      <c r="C56" s="57">
        <v>39453</v>
      </c>
      <c r="D56" s="57">
        <v>39443</v>
      </c>
      <c r="E56" s="57" t="s">
        <v>769</v>
      </c>
      <c r="F56" s="58" t="s">
        <v>886</v>
      </c>
      <c r="G56" s="59" t="s">
        <v>766</v>
      </c>
      <c r="H56" s="58">
        <v>525</v>
      </c>
      <c r="I56" s="58" t="s">
        <v>476</v>
      </c>
      <c r="J56" s="58" t="s">
        <v>476</v>
      </c>
      <c r="K56" s="61" t="s">
        <v>892</v>
      </c>
      <c r="L56" s="61" t="s">
        <v>805</v>
      </c>
      <c r="M56" s="61" t="s">
        <v>805</v>
      </c>
      <c r="N56" s="59" t="s">
        <v>889</v>
      </c>
      <c r="O56" s="61" t="s">
        <v>750</v>
      </c>
      <c r="P56" s="59" t="s">
        <v>527</v>
      </c>
      <c r="Q56" s="123" t="s">
        <v>805</v>
      </c>
      <c r="R56" s="123" t="s">
        <v>805</v>
      </c>
      <c r="S56" s="57">
        <v>39453</v>
      </c>
      <c r="T56" s="61"/>
      <c r="U56" s="44" t="s">
        <v>851</v>
      </c>
    </row>
    <row r="57" spans="1:21" s="23" customFormat="1" ht="38.25">
      <c r="A57" s="113"/>
      <c r="B57" s="49" t="s">
        <v>869</v>
      </c>
      <c r="C57" s="13">
        <v>39452</v>
      </c>
      <c r="D57" s="13">
        <v>39450</v>
      </c>
      <c r="E57" s="13" t="s">
        <v>768</v>
      </c>
      <c r="F57" s="15" t="s">
        <v>902</v>
      </c>
      <c r="G57" s="18" t="s">
        <v>617</v>
      </c>
      <c r="H57" s="15">
        <v>525</v>
      </c>
      <c r="I57" s="16" t="s">
        <v>916</v>
      </c>
      <c r="J57" s="15" t="s">
        <v>916</v>
      </c>
      <c r="K57" s="10" t="s">
        <v>487</v>
      </c>
      <c r="L57" s="10" t="s">
        <v>384</v>
      </c>
      <c r="M57" s="10" t="s">
        <v>383</v>
      </c>
      <c r="N57" s="16" t="s">
        <v>890</v>
      </c>
      <c r="O57" s="10" t="s">
        <v>790</v>
      </c>
      <c r="P57" s="16" t="s">
        <v>527</v>
      </c>
      <c r="Q57" s="122" t="s">
        <v>770</v>
      </c>
      <c r="R57" s="122" t="s">
        <v>760</v>
      </c>
      <c r="S57" s="12">
        <v>39452</v>
      </c>
      <c r="T57" s="10"/>
      <c r="U57" s="44" t="s">
        <v>851</v>
      </c>
    </row>
    <row r="58" spans="1:21" s="23" customFormat="1" ht="12.75">
      <c r="A58" s="113"/>
      <c r="B58" s="203"/>
      <c r="C58" s="25"/>
      <c r="D58" s="25"/>
      <c r="E58" s="25"/>
      <c r="F58" s="26"/>
      <c r="G58" s="27"/>
      <c r="H58" s="26"/>
      <c r="I58" s="26"/>
      <c r="J58" s="26"/>
      <c r="K58" s="28"/>
      <c r="L58" s="28"/>
      <c r="M58" s="28"/>
      <c r="N58" s="27"/>
      <c r="O58" s="28"/>
      <c r="P58" s="27"/>
      <c r="Q58" s="204"/>
      <c r="R58" s="26"/>
      <c r="S58" s="25"/>
      <c r="T58" s="28"/>
      <c r="U58" s="33"/>
    </row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</sheetData>
  <sheetProtection/>
  <autoFilter ref="A3:U58"/>
  <printOptions/>
  <pageMargins left="0.44" right="0.3" top="0.76" bottom="1" header="0.5" footer="0.5"/>
  <pageSetup fitToHeight="50" fitToWidth="1" horizontalDpi="600" verticalDpi="600" orientation="landscape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:G1"/>
    </sheetView>
  </sheetViews>
  <sheetFormatPr defaultColWidth="0" defaultRowHeight="0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2.57421875" style="0" customWidth="1"/>
  </cols>
  <sheetData>
    <row r="1" spans="1:7" ht="23.25" customHeight="1">
      <c r="A1" s="221" t="s">
        <v>775</v>
      </c>
      <c r="B1" s="221"/>
      <c r="C1" s="221"/>
      <c r="D1" s="221"/>
      <c r="E1" s="221"/>
      <c r="F1" s="221"/>
      <c r="G1" s="221"/>
    </row>
    <row r="2" ht="23.25" customHeight="1" thickBot="1">
      <c r="A2" s="147" t="s">
        <v>479</v>
      </c>
    </row>
    <row r="3" spans="1:7" ht="22.5" thickBot="1">
      <c r="A3" s="42" t="s">
        <v>881</v>
      </c>
      <c r="B3" s="42" t="s">
        <v>882</v>
      </c>
      <c r="C3" s="42" t="s">
        <v>864</v>
      </c>
      <c r="D3" s="42" t="s">
        <v>865</v>
      </c>
      <c r="E3" s="42" t="s">
        <v>866</v>
      </c>
      <c r="F3" s="176" t="s">
        <v>867</v>
      </c>
      <c r="G3" s="179" t="s">
        <v>868</v>
      </c>
    </row>
    <row r="4" spans="1:7" ht="23.25" customHeight="1" thickBot="1">
      <c r="A4" s="34" t="s">
        <v>869</v>
      </c>
      <c r="B4" s="34" t="s">
        <v>870</v>
      </c>
      <c r="C4" s="35">
        <v>44640</v>
      </c>
      <c r="D4" s="35">
        <v>2745</v>
      </c>
      <c r="E4" s="35">
        <f>SUM(C4-D4)</f>
        <v>41895</v>
      </c>
      <c r="F4" s="177">
        <v>0</v>
      </c>
      <c r="G4" s="181">
        <f>(E4-F4)/E4</f>
        <v>1</v>
      </c>
    </row>
    <row r="5" spans="1:7" ht="23.25" customHeight="1" thickBot="1">
      <c r="A5" s="213" t="s">
        <v>871</v>
      </c>
      <c r="B5" s="213" t="s">
        <v>870</v>
      </c>
      <c r="C5" s="35">
        <v>41760</v>
      </c>
      <c r="D5" s="35">
        <v>1880</v>
      </c>
      <c r="E5" s="35">
        <f>SUM(C5-D5)</f>
        <v>39880</v>
      </c>
      <c r="F5" s="177">
        <v>131</v>
      </c>
      <c r="G5" s="180">
        <f>(E5-F5)/E5</f>
        <v>0.9967151454363089</v>
      </c>
    </row>
    <row r="6" spans="1:7" ht="23.25" customHeight="1" thickBot="1">
      <c r="A6" s="34" t="s">
        <v>872</v>
      </c>
      <c r="B6" s="34" t="s">
        <v>870</v>
      </c>
      <c r="C6" s="35">
        <v>44640</v>
      </c>
      <c r="D6" s="35">
        <v>1680</v>
      </c>
      <c r="E6" s="35">
        <f>SUM(C6-D6)</f>
        <v>42960</v>
      </c>
      <c r="F6" s="178">
        <v>1266</v>
      </c>
      <c r="G6" s="180">
        <f>(E6-F6)/E6</f>
        <v>0.9705307262569832</v>
      </c>
    </row>
    <row r="7" spans="1:7" ht="23.25" customHeight="1" thickBot="1">
      <c r="A7" s="34" t="s">
        <v>873</v>
      </c>
      <c r="B7" s="34" t="s">
        <v>870</v>
      </c>
      <c r="C7" s="35">
        <v>43200</v>
      </c>
      <c r="D7" s="35">
        <v>720</v>
      </c>
      <c r="E7" s="35">
        <f>SUM(C7-D7)</f>
        <v>42480</v>
      </c>
      <c r="F7" s="178">
        <v>125</v>
      </c>
      <c r="G7" s="180">
        <f>(E7-F7)/E7</f>
        <v>0.997057438794727</v>
      </c>
    </row>
    <row r="8" spans="1:7" ht="23.25" customHeight="1" thickBot="1">
      <c r="A8" s="34" t="s">
        <v>874</v>
      </c>
      <c r="B8" s="34" t="s">
        <v>870</v>
      </c>
      <c r="C8" s="35">
        <v>44640</v>
      </c>
      <c r="D8" s="35">
        <v>1984</v>
      </c>
      <c r="E8" s="35">
        <f>SUM(C8-D8)</f>
        <v>42656</v>
      </c>
      <c r="F8" s="178">
        <v>39</v>
      </c>
      <c r="G8" s="180">
        <f>(E8-F8)/E8</f>
        <v>0.9990857089272318</v>
      </c>
    </row>
    <row r="9" spans="1:7" ht="23.25" customHeight="1" thickBot="1">
      <c r="A9" s="34" t="s">
        <v>875</v>
      </c>
      <c r="B9" s="34" t="s">
        <v>870</v>
      </c>
      <c r="C9" s="35">
        <v>43200</v>
      </c>
      <c r="D9" s="35">
        <v>0</v>
      </c>
      <c r="E9" s="35">
        <f aca="true" t="shared" si="0" ref="E9:E15">SUM(C9-D9)</f>
        <v>43200</v>
      </c>
      <c r="F9" s="34">
        <v>0</v>
      </c>
      <c r="G9" s="36"/>
    </row>
    <row r="10" spans="1:7" ht="23.25" customHeight="1" thickBot="1">
      <c r="A10" s="34" t="s">
        <v>876</v>
      </c>
      <c r="B10" s="34" t="s">
        <v>870</v>
      </c>
      <c r="C10" s="35">
        <v>44640</v>
      </c>
      <c r="D10" s="35">
        <v>0</v>
      </c>
      <c r="E10" s="35">
        <f t="shared" si="0"/>
        <v>44640</v>
      </c>
      <c r="F10" s="34">
        <v>0</v>
      </c>
      <c r="G10" s="36"/>
    </row>
    <row r="11" spans="1:7" ht="23.25" customHeight="1" thickBot="1">
      <c r="A11" s="34" t="s">
        <v>877</v>
      </c>
      <c r="B11" s="34" t="s">
        <v>870</v>
      </c>
      <c r="C11" s="35">
        <v>44640</v>
      </c>
      <c r="D11" s="35">
        <v>0</v>
      </c>
      <c r="E11" s="35">
        <f t="shared" si="0"/>
        <v>44640</v>
      </c>
      <c r="F11" s="34">
        <v>0</v>
      </c>
      <c r="G11" s="36"/>
    </row>
    <row r="12" spans="1:7" ht="23.25" customHeight="1" thickBot="1">
      <c r="A12" s="34" t="s">
        <v>878</v>
      </c>
      <c r="B12" s="34" t="s">
        <v>870</v>
      </c>
      <c r="C12" s="35">
        <v>43200</v>
      </c>
      <c r="D12" s="35">
        <v>0</v>
      </c>
      <c r="E12" s="35">
        <f t="shared" si="0"/>
        <v>43200</v>
      </c>
      <c r="F12" s="35">
        <v>0</v>
      </c>
      <c r="G12" s="36"/>
    </row>
    <row r="13" spans="1:7" ht="23.25" customHeight="1" thickBot="1">
      <c r="A13" s="37" t="s">
        <v>879</v>
      </c>
      <c r="B13" s="37" t="s">
        <v>870</v>
      </c>
      <c r="C13" s="35">
        <v>44640</v>
      </c>
      <c r="D13" s="35">
        <v>0</v>
      </c>
      <c r="E13" s="38">
        <f t="shared" si="0"/>
        <v>44640</v>
      </c>
      <c r="F13" s="38">
        <v>0</v>
      </c>
      <c r="G13" s="36"/>
    </row>
    <row r="14" spans="1:7" ht="23.25" customHeight="1" thickBot="1">
      <c r="A14" s="37" t="s">
        <v>907</v>
      </c>
      <c r="B14" s="37" t="s">
        <v>870</v>
      </c>
      <c r="C14" s="35">
        <v>43200</v>
      </c>
      <c r="D14" s="35">
        <v>0</v>
      </c>
      <c r="E14" s="38">
        <f t="shared" si="0"/>
        <v>43200</v>
      </c>
      <c r="F14" s="38">
        <v>0</v>
      </c>
      <c r="G14" s="36"/>
    </row>
    <row r="15" spans="1:7" ht="23.25" customHeight="1" thickBot="1">
      <c r="A15" s="37" t="s">
        <v>908</v>
      </c>
      <c r="B15" s="37" t="s">
        <v>870</v>
      </c>
      <c r="C15" s="38">
        <v>44640</v>
      </c>
      <c r="D15" s="35">
        <v>0</v>
      </c>
      <c r="E15" s="38">
        <f t="shared" si="0"/>
        <v>44640</v>
      </c>
      <c r="F15" s="38">
        <v>0</v>
      </c>
      <c r="G15" s="36"/>
    </row>
    <row r="16" spans="1:7" ht="23.25" customHeight="1">
      <c r="A16" s="226" t="s">
        <v>778</v>
      </c>
      <c r="B16" s="226" t="s">
        <v>870</v>
      </c>
      <c r="C16" s="40">
        <f>SUM(C4:C8)</f>
        <v>218880</v>
      </c>
      <c r="D16" s="228">
        <f>SUM(D4:D15)</f>
        <v>9009</v>
      </c>
      <c r="E16" s="228">
        <f>C16-D16</f>
        <v>209871</v>
      </c>
      <c r="F16" s="222">
        <f>SUM(F4:F15)</f>
        <v>1561</v>
      </c>
      <c r="G16" s="224">
        <f>(E16-F16)/E16</f>
        <v>0.9925620976695207</v>
      </c>
    </row>
    <row r="17" spans="1:7" ht="23.25" customHeight="1" thickBot="1">
      <c r="A17" s="227"/>
      <c r="B17" s="227"/>
      <c r="C17" s="41" t="s">
        <v>122</v>
      </c>
      <c r="D17" s="229"/>
      <c r="E17" s="229"/>
      <c r="F17" s="223"/>
      <c r="G17" s="225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25.281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>
      <c r="A1" s="221" t="s">
        <v>777</v>
      </c>
      <c r="B1" s="221"/>
      <c r="C1" s="221"/>
      <c r="D1" s="221"/>
      <c r="E1" s="221"/>
      <c r="F1" s="221"/>
      <c r="G1" s="221"/>
    </row>
    <row r="2" ht="23.25" customHeight="1" thickBot="1">
      <c r="A2" s="147" t="s">
        <v>482</v>
      </c>
    </row>
    <row r="3" spans="1:7" ht="23.25" customHeight="1" thickBot="1">
      <c r="A3" s="42" t="s">
        <v>881</v>
      </c>
      <c r="B3" s="42" t="s">
        <v>882</v>
      </c>
      <c r="C3" s="42" t="s">
        <v>864</v>
      </c>
      <c r="D3" s="42" t="s">
        <v>865</v>
      </c>
      <c r="E3" s="42" t="s">
        <v>866</v>
      </c>
      <c r="F3" s="176" t="s">
        <v>867</v>
      </c>
      <c r="G3" s="179" t="s">
        <v>868</v>
      </c>
    </row>
    <row r="4" spans="1:7" ht="23.25" customHeight="1" thickBot="1">
      <c r="A4" s="34" t="s">
        <v>869</v>
      </c>
      <c r="B4" s="34" t="s">
        <v>495</v>
      </c>
      <c r="C4" s="35">
        <v>44640</v>
      </c>
      <c r="D4" s="35">
        <v>2745</v>
      </c>
      <c r="E4" s="35">
        <f>SUM(C4-D4)</f>
        <v>41895</v>
      </c>
      <c r="F4" s="177">
        <v>525</v>
      </c>
      <c r="G4" s="180">
        <f>(E4-F4)/E4</f>
        <v>0.9874686716791979</v>
      </c>
    </row>
    <row r="5" spans="1:7" ht="23.25" customHeight="1" thickBot="1">
      <c r="A5" s="34" t="s">
        <v>871</v>
      </c>
      <c r="B5" s="34" t="s">
        <v>495</v>
      </c>
      <c r="C5" s="35">
        <v>41760</v>
      </c>
      <c r="D5" s="35">
        <v>1880</v>
      </c>
      <c r="E5" s="35">
        <f>SUM(C5-D5)</f>
        <v>39880</v>
      </c>
      <c r="F5" s="178">
        <v>0</v>
      </c>
      <c r="G5" s="181">
        <f>(E5-F5)/E5</f>
        <v>1</v>
      </c>
    </row>
    <row r="6" spans="1:7" ht="23.25" customHeight="1" thickBot="1">
      <c r="A6" s="34" t="s">
        <v>872</v>
      </c>
      <c r="B6" s="34" t="s">
        <v>495</v>
      </c>
      <c r="C6" s="35">
        <v>44640</v>
      </c>
      <c r="D6" s="35">
        <v>1680</v>
      </c>
      <c r="E6" s="35">
        <f>SUM(C6-D6)</f>
        <v>42960</v>
      </c>
      <c r="F6" s="178">
        <v>1235</v>
      </c>
      <c r="G6" s="180">
        <f>(E6-F6)/E6</f>
        <v>0.9712523277467412</v>
      </c>
    </row>
    <row r="7" spans="1:7" ht="23.25" customHeight="1" thickBot="1">
      <c r="A7" s="34" t="s">
        <v>873</v>
      </c>
      <c r="B7" s="34" t="s">
        <v>495</v>
      </c>
      <c r="C7" s="35">
        <v>43200</v>
      </c>
      <c r="D7" s="35">
        <v>720</v>
      </c>
      <c r="E7" s="35">
        <f>SUM(C7-D7)</f>
        <v>42480</v>
      </c>
      <c r="F7" s="178">
        <v>301</v>
      </c>
      <c r="G7" s="180">
        <f>(E7-F7)/E7</f>
        <v>0.9929143126177025</v>
      </c>
    </row>
    <row r="8" spans="1:7" ht="23.25" customHeight="1" thickBot="1">
      <c r="A8" s="34" t="s">
        <v>874</v>
      </c>
      <c r="B8" s="34" t="s">
        <v>495</v>
      </c>
      <c r="C8" s="35">
        <v>44640</v>
      </c>
      <c r="D8" s="35">
        <v>1984</v>
      </c>
      <c r="E8" s="35">
        <f>SUM(C8-D8)</f>
        <v>42656</v>
      </c>
      <c r="F8" s="178">
        <v>0</v>
      </c>
      <c r="G8" s="181">
        <f>(E8-F8)/E8</f>
        <v>1</v>
      </c>
    </row>
    <row r="9" spans="1:7" ht="23.25" customHeight="1" thickBot="1">
      <c r="A9" s="34" t="s">
        <v>875</v>
      </c>
      <c r="B9" s="34" t="s">
        <v>495</v>
      </c>
      <c r="C9" s="35">
        <v>43200</v>
      </c>
      <c r="D9" s="35">
        <v>0</v>
      </c>
      <c r="E9" s="35">
        <f aca="true" t="shared" si="0" ref="E9:E15">SUM(C9-D9)</f>
        <v>43200</v>
      </c>
      <c r="F9" s="34">
        <v>0</v>
      </c>
      <c r="G9" s="43"/>
    </row>
    <row r="10" spans="1:7" ht="23.25" customHeight="1" thickBot="1">
      <c r="A10" s="34" t="s">
        <v>876</v>
      </c>
      <c r="B10" s="34" t="s">
        <v>495</v>
      </c>
      <c r="C10" s="35">
        <v>44640</v>
      </c>
      <c r="D10" s="35">
        <v>0</v>
      </c>
      <c r="E10" s="35">
        <f t="shared" si="0"/>
        <v>44640</v>
      </c>
      <c r="F10" s="34">
        <v>0</v>
      </c>
      <c r="G10" s="43"/>
    </row>
    <row r="11" spans="1:7" ht="23.25" customHeight="1" thickBot="1">
      <c r="A11" s="34" t="s">
        <v>877</v>
      </c>
      <c r="B11" s="34" t="s">
        <v>495</v>
      </c>
      <c r="C11" s="35">
        <v>44640</v>
      </c>
      <c r="D11" s="35">
        <v>0</v>
      </c>
      <c r="E11" s="35">
        <f t="shared" si="0"/>
        <v>44640</v>
      </c>
      <c r="F11" s="34">
        <v>0</v>
      </c>
      <c r="G11" s="43"/>
    </row>
    <row r="12" spans="1:7" ht="23.25" customHeight="1" thickBot="1">
      <c r="A12" s="34" t="s">
        <v>878</v>
      </c>
      <c r="B12" s="34" t="s">
        <v>495</v>
      </c>
      <c r="C12" s="35">
        <v>43200</v>
      </c>
      <c r="D12" s="35">
        <v>0</v>
      </c>
      <c r="E12" s="35">
        <f t="shared" si="0"/>
        <v>43200</v>
      </c>
      <c r="F12" s="35">
        <v>0</v>
      </c>
      <c r="G12" s="43"/>
    </row>
    <row r="13" spans="1:7" ht="23.25" customHeight="1" thickBot="1">
      <c r="A13" s="37" t="s">
        <v>879</v>
      </c>
      <c r="B13" s="34" t="s">
        <v>495</v>
      </c>
      <c r="C13" s="35">
        <v>44640</v>
      </c>
      <c r="D13" s="35">
        <v>0</v>
      </c>
      <c r="E13" s="38">
        <f t="shared" si="0"/>
        <v>44640</v>
      </c>
      <c r="F13" s="38">
        <v>0</v>
      </c>
      <c r="G13" s="43"/>
    </row>
    <row r="14" spans="1:7" ht="23.25" customHeight="1" thickBot="1">
      <c r="A14" s="37" t="s">
        <v>907</v>
      </c>
      <c r="B14" s="34" t="s">
        <v>495</v>
      </c>
      <c r="C14" s="35">
        <v>43200</v>
      </c>
      <c r="D14" s="35">
        <v>0</v>
      </c>
      <c r="E14" s="38">
        <f t="shared" si="0"/>
        <v>43200</v>
      </c>
      <c r="F14" s="38">
        <v>0</v>
      </c>
      <c r="G14" s="43"/>
    </row>
    <row r="15" spans="1:7" ht="23.25" customHeight="1" thickBot="1">
      <c r="A15" s="37" t="s">
        <v>908</v>
      </c>
      <c r="B15" s="34" t="s">
        <v>495</v>
      </c>
      <c r="C15" s="38">
        <v>44640</v>
      </c>
      <c r="D15" s="35">
        <v>0</v>
      </c>
      <c r="E15" s="38">
        <f t="shared" si="0"/>
        <v>44640</v>
      </c>
      <c r="F15" s="38">
        <v>0</v>
      </c>
      <c r="G15" s="43"/>
    </row>
    <row r="16" spans="1:7" ht="23.25" customHeight="1">
      <c r="A16" s="226" t="s">
        <v>778</v>
      </c>
      <c r="B16" s="226" t="s">
        <v>495</v>
      </c>
      <c r="C16" s="40">
        <f>SUM(C4:C8)</f>
        <v>218880</v>
      </c>
      <c r="D16" s="228">
        <f>SUM(D4:D15)</f>
        <v>9009</v>
      </c>
      <c r="E16" s="228">
        <f>C16-D16</f>
        <v>209871</v>
      </c>
      <c r="F16" s="230">
        <f>SUM(F4:F15)</f>
        <v>2061</v>
      </c>
      <c r="G16" s="224">
        <f>(E16-F16)/E16</f>
        <v>0.9901796818045371</v>
      </c>
    </row>
    <row r="17" spans="1:7" ht="23.25" customHeight="1" thickBot="1">
      <c r="A17" s="227"/>
      <c r="B17" s="227"/>
      <c r="C17" s="41" t="s">
        <v>122</v>
      </c>
      <c r="D17" s="229"/>
      <c r="E17" s="229"/>
      <c r="F17" s="231"/>
      <c r="G17" s="225"/>
    </row>
    <row r="18" ht="23.25" customHeight="1" hidden="1"/>
    <row r="19" ht="23.25" customHeight="1" hidden="1"/>
    <row r="20" ht="23.25" customHeight="1" hidden="1"/>
    <row r="21" ht="23.25" customHeight="1" hidden="1"/>
    <row r="22" ht="23.25" customHeight="1" hidden="1"/>
  </sheetData>
  <sheetProtection/>
  <mergeCells count="7">
    <mergeCell ref="A1:G1"/>
    <mergeCell ref="A16:A17"/>
    <mergeCell ref="B16:B17"/>
    <mergeCell ref="D16:D17"/>
    <mergeCell ref="E16:E17"/>
    <mergeCell ref="F16:F17"/>
    <mergeCell ref="G16:G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30.42187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>
      <c r="A1" s="221" t="s">
        <v>776</v>
      </c>
      <c r="B1" s="221"/>
      <c r="C1" s="221"/>
      <c r="D1" s="221"/>
      <c r="E1" s="221"/>
      <c r="F1" s="221"/>
      <c r="G1" s="221"/>
    </row>
    <row r="2" ht="23.25" customHeight="1" thickBot="1">
      <c r="A2" s="147" t="s">
        <v>481</v>
      </c>
    </row>
    <row r="3" spans="1:7" ht="23.25" customHeight="1" thickBot="1">
      <c r="A3" s="42" t="s">
        <v>881</v>
      </c>
      <c r="B3" s="42" t="s">
        <v>882</v>
      </c>
      <c r="C3" s="42" t="s">
        <v>864</v>
      </c>
      <c r="D3" s="42" t="s">
        <v>865</v>
      </c>
      <c r="E3" s="42" t="s">
        <v>866</v>
      </c>
      <c r="F3" s="176" t="s">
        <v>867</v>
      </c>
      <c r="G3" s="179" t="s">
        <v>868</v>
      </c>
    </row>
    <row r="4" spans="1:8" ht="23.25" customHeight="1" thickBot="1">
      <c r="A4" s="34" t="s">
        <v>869</v>
      </c>
      <c r="B4" s="34" t="s">
        <v>494</v>
      </c>
      <c r="C4" s="35">
        <v>16560</v>
      </c>
      <c r="D4" s="35">
        <v>0</v>
      </c>
      <c r="E4" s="35">
        <f>SUM(C4-D4)</f>
        <v>16560</v>
      </c>
      <c r="F4" s="177">
        <v>13</v>
      </c>
      <c r="G4" s="180">
        <f>(E4-F4)/E4</f>
        <v>0.9992149758454106</v>
      </c>
      <c r="H4">
        <v>22</v>
      </c>
    </row>
    <row r="5" spans="1:8" ht="23.25" customHeight="1" thickBot="1">
      <c r="A5" s="34" t="s">
        <v>871</v>
      </c>
      <c r="B5" s="34" t="s">
        <v>494</v>
      </c>
      <c r="C5" s="35">
        <v>15120</v>
      </c>
      <c r="D5" s="35">
        <v>0</v>
      </c>
      <c r="E5" s="35">
        <f>SUM(C5-D5)</f>
        <v>15120</v>
      </c>
      <c r="F5" s="211">
        <v>50</v>
      </c>
      <c r="G5" s="180">
        <f>(E5-F5)/E5</f>
        <v>0.9966931216931217</v>
      </c>
      <c r="H5">
        <v>20</v>
      </c>
    </row>
    <row r="6" spans="1:8" ht="23.25" customHeight="1" thickBot="1">
      <c r="A6" s="34" t="s">
        <v>872</v>
      </c>
      <c r="B6" s="34" t="s">
        <v>494</v>
      </c>
      <c r="C6" s="35">
        <v>15120</v>
      </c>
      <c r="D6" s="35">
        <v>300</v>
      </c>
      <c r="E6" s="35">
        <f>SUM(C6-D6)</f>
        <v>14820</v>
      </c>
      <c r="F6" s="178">
        <v>642</v>
      </c>
      <c r="G6" s="180">
        <f>(E6-F6)/E6</f>
        <v>0.9566801619433198</v>
      </c>
      <c r="H6">
        <v>22</v>
      </c>
    </row>
    <row r="7" spans="1:8" ht="23.25" customHeight="1" thickBot="1">
      <c r="A7" s="34" t="s">
        <v>873</v>
      </c>
      <c r="B7" s="34" t="s">
        <v>494</v>
      </c>
      <c r="C7" s="35">
        <v>15840</v>
      </c>
      <c r="D7" s="35">
        <v>0</v>
      </c>
      <c r="E7" s="35">
        <f>SUM(C7-D7)</f>
        <v>15840</v>
      </c>
      <c r="F7" s="178">
        <v>94</v>
      </c>
      <c r="G7" s="180">
        <f>(E7-F7)/E7</f>
        <v>0.9940656565656566</v>
      </c>
      <c r="H7">
        <v>21</v>
      </c>
    </row>
    <row r="8" spans="1:8" ht="23.25" customHeight="1" thickBot="1">
      <c r="A8" s="34" t="s">
        <v>874</v>
      </c>
      <c r="B8" s="34" t="s">
        <v>494</v>
      </c>
      <c r="C8" s="35">
        <v>15840</v>
      </c>
      <c r="D8" s="35">
        <v>1020</v>
      </c>
      <c r="E8" s="35">
        <f>SUM(C8-D8)</f>
        <v>14820</v>
      </c>
      <c r="F8" s="178">
        <v>319</v>
      </c>
      <c r="G8" s="180">
        <f>(E8-F8)/E8</f>
        <v>0.9784750337381917</v>
      </c>
      <c r="H8">
        <v>23</v>
      </c>
    </row>
    <row r="9" spans="1:9" ht="23.25" customHeight="1" thickBot="1">
      <c r="A9" s="34" t="s">
        <v>875</v>
      </c>
      <c r="B9" s="34" t="s">
        <v>494</v>
      </c>
      <c r="C9" s="35">
        <v>15120</v>
      </c>
      <c r="D9" s="35">
        <v>0</v>
      </c>
      <c r="E9" s="35">
        <f aca="true" t="shared" si="0" ref="E9:E15">SUM(C9-D9)</f>
        <v>15120</v>
      </c>
      <c r="F9" s="34">
        <v>0</v>
      </c>
      <c r="G9" s="43"/>
      <c r="H9">
        <v>20</v>
      </c>
      <c r="I9" s="142">
        <v>1200</v>
      </c>
    </row>
    <row r="10" spans="1:9" ht="23.25" customHeight="1" thickBot="1">
      <c r="A10" s="34" t="s">
        <v>876</v>
      </c>
      <c r="B10" s="34" t="s">
        <v>494</v>
      </c>
      <c r="C10" s="35">
        <v>16560</v>
      </c>
      <c r="D10" s="35">
        <v>0</v>
      </c>
      <c r="E10" s="35">
        <f t="shared" si="0"/>
        <v>16560</v>
      </c>
      <c r="F10" s="34">
        <v>0</v>
      </c>
      <c r="G10" s="43"/>
      <c r="H10">
        <v>18</v>
      </c>
      <c r="I10" s="142">
        <v>1080</v>
      </c>
    </row>
    <row r="11" spans="1:7" ht="23.25" customHeight="1" thickBot="1">
      <c r="A11" s="34" t="s">
        <v>877</v>
      </c>
      <c r="B11" s="34" t="s">
        <v>494</v>
      </c>
      <c r="C11" s="35">
        <v>15120</v>
      </c>
      <c r="D11" s="35">
        <v>0</v>
      </c>
      <c r="E11" s="35">
        <f t="shared" si="0"/>
        <v>15120</v>
      </c>
      <c r="F11" s="34">
        <v>0</v>
      </c>
      <c r="G11" s="43"/>
    </row>
    <row r="12" spans="1:7" ht="23.25" customHeight="1" thickBot="1">
      <c r="A12" s="34" t="s">
        <v>878</v>
      </c>
      <c r="B12" s="34" t="s">
        <v>494</v>
      </c>
      <c r="C12" s="35">
        <v>16560</v>
      </c>
      <c r="D12" s="35">
        <v>0</v>
      </c>
      <c r="E12" s="35">
        <f t="shared" si="0"/>
        <v>16560</v>
      </c>
      <c r="F12" s="35">
        <v>0</v>
      </c>
      <c r="G12" s="43"/>
    </row>
    <row r="13" spans="1:7" ht="23.25" customHeight="1" thickBot="1">
      <c r="A13" s="37" t="s">
        <v>879</v>
      </c>
      <c r="B13" s="34" t="s">
        <v>494</v>
      </c>
      <c r="C13" s="35">
        <v>15840</v>
      </c>
      <c r="D13" s="35">
        <v>0</v>
      </c>
      <c r="E13" s="38">
        <f t="shared" si="0"/>
        <v>15840</v>
      </c>
      <c r="F13" s="38">
        <v>0</v>
      </c>
      <c r="G13" s="43"/>
    </row>
    <row r="14" spans="1:7" ht="23.25" customHeight="1" thickBot="1">
      <c r="A14" s="37" t="s">
        <v>907</v>
      </c>
      <c r="B14" s="34" t="s">
        <v>494</v>
      </c>
      <c r="C14" s="35">
        <v>14400</v>
      </c>
      <c r="D14" s="35">
        <v>0</v>
      </c>
      <c r="E14" s="38">
        <f t="shared" si="0"/>
        <v>14400</v>
      </c>
      <c r="F14" s="38">
        <v>0</v>
      </c>
      <c r="G14" s="43"/>
    </row>
    <row r="15" spans="1:7" ht="23.25" customHeight="1" thickBot="1">
      <c r="A15" s="37" t="s">
        <v>908</v>
      </c>
      <c r="B15" s="34" t="s">
        <v>494</v>
      </c>
      <c r="C15" s="35">
        <v>16560</v>
      </c>
      <c r="D15" s="35">
        <v>0</v>
      </c>
      <c r="E15" s="38">
        <f t="shared" si="0"/>
        <v>16560</v>
      </c>
      <c r="F15" s="38">
        <v>0</v>
      </c>
      <c r="G15" s="43"/>
    </row>
    <row r="16" spans="1:7" ht="23.25" customHeight="1">
      <c r="A16" s="226" t="s">
        <v>778</v>
      </c>
      <c r="B16" s="226" t="s">
        <v>494</v>
      </c>
      <c r="C16" s="40">
        <f>SUM(C4:C8)</f>
        <v>78480</v>
      </c>
      <c r="D16" s="228">
        <f>SUM(D4:D15)</f>
        <v>1320</v>
      </c>
      <c r="E16" s="228">
        <f>C16-D16</f>
        <v>77160</v>
      </c>
      <c r="F16" s="230">
        <f>SUM(F4:F15)</f>
        <v>1118</v>
      </c>
      <c r="G16" s="224">
        <f>(E16-F16)/E16</f>
        <v>0.9855106272680145</v>
      </c>
    </row>
    <row r="17" spans="1:7" ht="23.25" customHeight="1" thickBot="1">
      <c r="A17" s="227"/>
      <c r="B17" s="227"/>
      <c r="C17" s="41" t="s">
        <v>122</v>
      </c>
      <c r="D17" s="229"/>
      <c r="E17" s="229"/>
      <c r="F17" s="231"/>
      <c r="G17" s="225"/>
    </row>
    <row r="18" ht="23.25" customHeight="1" hidden="1"/>
    <row r="19" ht="23.25" customHeight="1" hidden="1"/>
    <row r="20" ht="23.25" customHeight="1" hidden="1"/>
    <row r="21" ht="23.25" customHeight="1" hidden="1"/>
    <row r="22" ht="23.25" customHeight="1" hidden="1"/>
  </sheetData>
  <sheetProtection/>
  <mergeCells count="7">
    <mergeCell ref="A1:G1"/>
    <mergeCell ref="A16:A17"/>
    <mergeCell ref="B16:B17"/>
    <mergeCell ref="D16:D17"/>
    <mergeCell ref="E16:E17"/>
    <mergeCell ref="F16:F17"/>
    <mergeCell ref="G16:G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7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103" customWidth="1"/>
    <col min="2" max="2" width="11.00390625" style="0" customWidth="1"/>
    <col min="3" max="3" width="15.7109375" style="0" customWidth="1"/>
    <col min="4" max="4" width="13.421875" style="0" customWidth="1"/>
    <col min="5" max="5" width="13.28125" style="0" customWidth="1"/>
    <col min="6" max="6" width="17.421875" style="0" bestFit="1" customWidth="1"/>
    <col min="7" max="7" width="16.28125" style="0" bestFit="1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19.140625" style="128" customWidth="1"/>
    <col min="17" max="17" width="32.57421875" style="0" customWidth="1"/>
    <col min="18" max="18" width="17.421875" style="0" customWidth="1"/>
    <col min="19" max="19" width="20.140625" style="0" bestFit="1" customWidth="1"/>
    <col min="20" max="20" width="38.8515625" style="0" customWidth="1"/>
    <col min="21" max="21" width="19.57421875" style="0" customWidth="1"/>
  </cols>
  <sheetData>
    <row r="1" spans="1:19" s="3" customFormat="1" ht="23.25">
      <c r="A1" s="112"/>
      <c r="B1" s="6" t="s">
        <v>238</v>
      </c>
      <c r="C1" s="6"/>
      <c r="J1" s="7"/>
      <c r="K1" s="7"/>
      <c r="L1" s="7"/>
      <c r="M1" s="4"/>
      <c r="O1" s="4"/>
      <c r="P1" s="120"/>
      <c r="Q1" s="7"/>
      <c r="S1" s="11"/>
    </row>
    <row r="2" spans="1:19" s="3" customFormat="1" ht="18">
      <c r="A2" s="112"/>
      <c r="B2" s="5" t="s">
        <v>747</v>
      </c>
      <c r="C2" s="5"/>
      <c r="J2" s="7"/>
      <c r="K2" s="7"/>
      <c r="L2" s="7"/>
      <c r="M2" s="4"/>
      <c r="O2" s="4"/>
      <c r="P2" s="120"/>
      <c r="Q2" s="8"/>
      <c r="R2" s="4"/>
      <c r="S2" s="11"/>
    </row>
    <row r="3" spans="1:21" s="4" customFormat="1" ht="25.5">
      <c r="A3" s="111"/>
      <c r="B3" s="1" t="s">
        <v>881</v>
      </c>
      <c r="C3" s="1" t="s">
        <v>780</v>
      </c>
      <c r="D3" s="1" t="s">
        <v>781</v>
      </c>
      <c r="E3" s="1" t="s">
        <v>191</v>
      </c>
      <c r="F3" s="1" t="s">
        <v>784</v>
      </c>
      <c r="G3" s="1" t="s">
        <v>785</v>
      </c>
      <c r="H3" s="1" t="s">
        <v>794</v>
      </c>
      <c r="I3" s="1" t="s">
        <v>351</v>
      </c>
      <c r="J3" s="2" t="s">
        <v>350</v>
      </c>
      <c r="K3" s="1" t="s">
        <v>782</v>
      </c>
      <c r="L3" s="1" t="s">
        <v>783</v>
      </c>
      <c r="M3" s="1" t="s">
        <v>181</v>
      </c>
      <c r="N3" s="1" t="s">
        <v>366</v>
      </c>
      <c r="O3" s="1" t="s">
        <v>787</v>
      </c>
      <c r="P3" s="1" t="s">
        <v>182</v>
      </c>
      <c r="Q3" s="1" t="s">
        <v>357</v>
      </c>
      <c r="R3" s="1" t="s">
        <v>786</v>
      </c>
      <c r="S3" s="1" t="s">
        <v>862</v>
      </c>
      <c r="T3" s="1" t="s">
        <v>779</v>
      </c>
      <c r="U3" s="1" t="s">
        <v>192</v>
      </c>
    </row>
    <row r="4" spans="1:21" s="23" customFormat="1" ht="12.75">
      <c r="A4" s="113"/>
      <c r="B4" s="49"/>
      <c r="C4" s="12"/>
      <c r="D4" s="12"/>
      <c r="E4" s="12"/>
      <c r="F4" s="15"/>
      <c r="G4" s="16"/>
      <c r="H4" s="15"/>
      <c r="I4" s="15"/>
      <c r="J4" s="15"/>
      <c r="K4" s="10"/>
      <c r="L4" s="10"/>
      <c r="M4" s="10"/>
      <c r="N4" s="16"/>
      <c r="O4" s="10"/>
      <c r="P4" s="16"/>
      <c r="Q4" s="122"/>
      <c r="R4" s="15"/>
      <c r="S4" s="12"/>
      <c r="T4" s="10"/>
      <c r="U4" s="45"/>
    </row>
    <row r="5" spans="1:21" s="23" customFormat="1" ht="38.25">
      <c r="A5" s="113"/>
      <c r="B5" s="49" t="s">
        <v>908</v>
      </c>
      <c r="C5" s="12">
        <v>39447</v>
      </c>
      <c r="D5" s="12">
        <v>39447</v>
      </c>
      <c r="E5" s="207" t="s">
        <v>742</v>
      </c>
      <c r="F5" s="15" t="s">
        <v>741</v>
      </c>
      <c r="G5" s="16" t="s">
        <v>743</v>
      </c>
      <c r="H5" s="15">
        <f>370</f>
        <v>370</v>
      </c>
      <c r="I5" s="15" t="s">
        <v>727</v>
      </c>
      <c r="J5" s="15" t="s">
        <v>736</v>
      </c>
      <c r="K5" s="10" t="s">
        <v>737</v>
      </c>
      <c r="L5" s="10" t="s">
        <v>744</v>
      </c>
      <c r="M5" s="10" t="s">
        <v>383</v>
      </c>
      <c r="N5" s="16" t="s">
        <v>890</v>
      </c>
      <c r="O5" s="10" t="s">
        <v>790</v>
      </c>
      <c r="P5" s="16" t="s">
        <v>527</v>
      </c>
      <c r="Q5" s="122" t="s">
        <v>745</v>
      </c>
      <c r="R5" s="15" t="s">
        <v>746</v>
      </c>
      <c r="S5" s="12" t="s">
        <v>527</v>
      </c>
      <c r="T5" s="10"/>
      <c r="U5" s="45" t="s">
        <v>756</v>
      </c>
    </row>
    <row r="6" spans="1:21" s="23" customFormat="1" ht="38.25">
      <c r="A6" s="113"/>
      <c r="B6" s="49" t="s">
        <v>908</v>
      </c>
      <c r="C6" s="12">
        <v>39435</v>
      </c>
      <c r="D6" s="12">
        <v>39436</v>
      </c>
      <c r="E6" s="207" t="s">
        <v>724</v>
      </c>
      <c r="F6" s="15" t="s">
        <v>725</v>
      </c>
      <c r="G6" s="16" t="s">
        <v>726</v>
      </c>
      <c r="H6" s="15">
        <v>146</v>
      </c>
      <c r="I6" s="15" t="s">
        <v>727</v>
      </c>
      <c r="J6" s="15" t="s">
        <v>736</v>
      </c>
      <c r="K6" s="10" t="s">
        <v>737</v>
      </c>
      <c r="L6" s="10" t="s">
        <v>173</v>
      </c>
      <c r="M6" s="10" t="s">
        <v>383</v>
      </c>
      <c r="N6" s="16" t="s">
        <v>890</v>
      </c>
      <c r="O6" s="10" t="s">
        <v>790</v>
      </c>
      <c r="P6" s="16" t="s">
        <v>527</v>
      </c>
      <c r="Q6" s="122" t="s">
        <v>738</v>
      </c>
      <c r="R6" s="15" t="s">
        <v>740</v>
      </c>
      <c r="S6" s="12">
        <v>39435</v>
      </c>
      <c r="T6" s="10"/>
      <c r="U6" s="44" t="s">
        <v>851</v>
      </c>
    </row>
    <row r="7" spans="1:21" s="23" customFormat="1" ht="25.5">
      <c r="A7" s="113"/>
      <c r="B7" s="49" t="s">
        <v>908</v>
      </c>
      <c r="C7" s="13">
        <v>39435</v>
      </c>
      <c r="D7" s="13">
        <v>39435</v>
      </c>
      <c r="E7" s="210" t="s">
        <v>723</v>
      </c>
      <c r="F7" s="15" t="s">
        <v>161</v>
      </c>
      <c r="G7" s="15" t="s">
        <v>925</v>
      </c>
      <c r="H7" s="15">
        <v>60</v>
      </c>
      <c r="I7" s="15" t="s">
        <v>916</v>
      </c>
      <c r="J7" s="15" t="s">
        <v>916</v>
      </c>
      <c r="K7" s="10" t="s">
        <v>721</v>
      </c>
      <c r="L7" s="10" t="s">
        <v>386</v>
      </c>
      <c r="M7" s="10" t="s">
        <v>805</v>
      </c>
      <c r="N7" s="18" t="s">
        <v>889</v>
      </c>
      <c r="O7" s="10" t="s">
        <v>917</v>
      </c>
      <c r="P7" s="18" t="s">
        <v>527</v>
      </c>
      <c r="Q7" s="122" t="s">
        <v>805</v>
      </c>
      <c r="R7" s="122" t="s">
        <v>805</v>
      </c>
      <c r="S7" s="13">
        <v>39435</v>
      </c>
      <c r="T7" s="10"/>
      <c r="U7" s="44" t="s">
        <v>851</v>
      </c>
    </row>
    <row r="8" spans="1:21" s="23" customFormat="1" ht="25.5">
      <c r="A8" s="113"/>
      <c r="B8" s="49" t="s">
        <v>908</v>
      </c>
      <c r="C8" s="13">
        <v>39428</v>
      </c>
      <c r="D8" s="13">
        <v>39428</v>
      </c>
      <c r="E8" s="210" t="s">
        <v>720</v>
      </c>
      <c r="F8" s="15" t="s">
        <v>161</v>
      </c>
      <c r="G8" s="18" t="s">
        <v>722</v>
      </c>
      <c r="H8" s="15">
        <v>32</v>
      </c>
      <c r="I8" s="15" t="s">
        <v>916</v>
      </c>
      <c r="J8" s="15" t="s">
        <v>916</v>
      </c>
      <c r="K8" s="10" t="s">
        <v>721</v>
      </c>
      <c r="L8" s="10" t="s">
        <v>386</v>
      </c>
      <c r="M8" s="10" t="s">
        <v>805</v>
      </c>
      <c r="N8" s="18" t="s">
        <v>889</v>
      </c>
      <c r="O8" s="10" t="s">
        <v>917</v>
      </c>
      <c r="P8" s="18" t="s">
        <v>527</v>
      </c>
      <c r="Q8" s="122" t="s">
        <v>805</v>
      </c>
      <c r="R8" s="122" t="s">
        <v>805</v>
      </c>
      <c r="S8" s="13">
        <v>39428</v>
      </c>
      <c r="T8" s="10"/>
      <c r="U8" s="44" t="s">
        <v>851</v>
      </c>
    </row>
    <row r="9" spans="1:21" s="23" customFormat="1" ht="25.5">
      <c r="A9" s="113"/>
      <c r="B9" s="49" t="s">
        <v>908</v>
      </c>
      <c r="C9" s="206">
        <v>39426</v>
      </c>
      <c r="D9" s="12">
        <v>39426</v>
      </c>
      <c r="E9" s="207" t="s">
        <v>717</v>
      </c>
      <c r="F9" s="15" t="s">
        <v>618</v>
      </c>
      <c r="G9" s="16" t="s">
        <v>714</v>
      </c>
      <c r="H9" s="15">
        <v>65</v>
      </c>
      <c r="I9" s="15" t="s">
        <v>916</v>
      </c>
      <c r="J9" s="15" t="s">
        <v>715</v>
      </c>
      <c r="K9" s="10" t="s">
        <v>719</v>
      </c>
      <c r="L9" s="10" t="s">
        <v>355</v>
      </c>
      <c r="M9" s="10" t="s">
        <v>383</v>
      </c>
      <c r="N9" s="16" t="s">
        <v>890</v>
      </c>
      <c r="O9" s="10" t="s">
        <v>790</v>
      </c>
      <c r="P9" s="16" t="s">
        <v>527</v>
      </c>
      <c r="Q9" s="122" t="s">
        <v>716</v>
      </c>
      <c r="R9" s="122" t="s">
        <v>718</v>
      </c>
      <c r="S9" s="12">
        <v>39426</v>
      </c>
      <c r="T9" s="10" t="s">
        <v>739</v>
      </c>
      <c r="U9" s="44" t="s">
        <v>851</v>
      </c>
    </row>
    <row r="10" spans="1:21" s="23" customFormat="1" ht="51">
      <c r="A10" s="113"/>
      <c r="B10" s="49" t="s">
        <v>908</v>
      </c>
      <c r="C10" s="206">
        <v>39426</v>
      </c>
      <c r="D10" s="12">
        <v>39426</v>
      </c>
      <c r="E10" s="205" t="s">
        <v>713</v>
      </c>
      <c r="F10" s="15" t="s">
        <v>665</v>
      </c>
      <c r="G10" s="16" t="s">
        <v>714</v>
      </c>
      <c r="H10" s="15">
        <v>60</v>
      </c>
      <c r="I10" s="15" t="s">
        <v>846</v>
      </c>
      <c r="J10" s="15" t="s">
        <v>846</v>
      </c>
      <c r="K10" s="10" t="s">
        <v>751</v>
      </c>
      <c r="L10" s="10" t="s">
        <v>752</v>
      </c>
      <c r="M10" s="10" t="s">
        <v>383</v>
      </c>
      <c r="N10" s="16" t="s">
        <v>890</v>
      </c>
      <c r="O10" s="10" t="s">
        <v>790</v>
      </c>
      <c r="P10" s="16" t="s">
        <v>527</v>
      </c>
      <c r="Q10" s="122" t="s">
        <v>753</v>
      </c>
      <c r="R10" s="122" t="s">
        <v>755</v>
      </c>
      <c r="S10" s="12">
        <v>39426</v>
      </c>
      <c r="T10" s="10" t="s">
        <v>754</v>
      </c>
      <c r="U10" s="45" t="s">
        <v>765</v>
      </c>
    </row>
    <row r="11" spans="1:21" s="23" customFormat="1" ht="25.5">
      <c r="A11" s="113"/>
      <c r="B11" s="198" t="s">
        <v>908</v>
      </c>
      <c r="C11" s="208">
        <v>39424</v>
      </c>
      <c r="D11" s="57">
        <v>39423</v>
      </c>
      <c r="E11" s="209" t="s">
        <v>748</v>
      </c>
      <c r="F11" s="58" t="s">
        <v>902</v>
      </c>
      <c r="G11" s="59" t="s">
        <v>749</v>
      </c>
      <c r="H11" s="58">
        <v>435</v>
      </c>
      <c r="I11" s="58" t="s">
        <v>476</v>
      </c>
      <c r="J11" s="58" t="s">
        <v>476</v>
      </c>
      <c r="K11" s="61" t="s">
        <v>892</v>
      </c>
      <c r="L11" s="61" t="s">
        <v>805</v>
      </c>
      <c r="M11" s="61" t="s">
        <v>805</v>
      </c>
      <c r="N11" s="59" t="s">
        <v>889</v>
      </c>
      <c r="O11" s="61" t="s">
        <v>750</v>
      </c>
      <c r="P11" s="59" t="s">
        <v>527</v>
      </c>
      <c r="Q11" s="123" t="s">
        <v>805</v>
      </c>
      <c r="R11" s="123" t="s">
        <v>805</v>
      </c>
      <c r="S11" s="57">
        <v>39424</v>
      </c>
      <c r="T11" s="61"/>
      <c r="U11" s="44" t="s">
        <v>851</v>
      </c>
    </row>
    <row r="12" spans="1:21" s="23" customFormat="1" ht="12.75">
      <c r="A12" s="113"/>
      <c r="B12" s="203"/>
      <c r="C12" s="25"/>
      <c r="D12" s="25"/>
      <c r="E12" s="25"/>
      <c r="F12" s="26"/>
      <c r="G12" s="27"/>
      <c r="H12" s="26"/>
      <c r="I12" s="26"/>
      <c r="J12" s="26"/>
      <c r="K12" s="28"/>
      <c r="L12" s="28"/>
      <c r="M12" s="28"/>
      <c r="N12" s="27"/>
      <c r="O12" s="28"/>
      <c r="P12" s="27"/>
      <c r="Q12" s="204"/>
      <c r="R12" s="26"/>
      <c r="S12" s="25"/>
      <c r="T12" s="28"/>
      <c r="U12" s="33"/>
    </row>
    <row r="13" spans="1:21" s="23" customFormat="1" ht="25.5">
      <c r="A13" s="113"/>
      <c r="B13" s="49" t="s">
        <v>907</v>
      </c>
      <c r="C13" s="12">
        <v>39404</v>
      </c>
      <c r="D13" s="12">
        <v>39404</v>
      </c>
      <c r="E13" s="169" t="s">
        <v>671</v>
      </c>
      <c r="F13" s="15" t="s">
        <v>887</v>
      </c>
      <c r="G13" s="170" t="s">
        <v>670</v>
      </c>
      <c r="H13" s="15">
        <v>2</v>
      </c>
      <c r="I13" s="15" t="s">
        <v>476</v>
      </c>
      <c r="J13" s="15" t="s">
        <v>476</v>
      </c>
      <c r="K13" s="10" t="s">
        <v>673</v>
      </c>
      <c r="L13" s="10" t="s">
        <v>384</v>
      </c>
      <c r="M13" s="10" t="s">
        <v>383</v>
      </c>
      <c r="N13" s="170" t="s">
        <v>890</v>
      </c>
      <c r="O13" s="10" t="s">
        <v>790</v>
      </c>
      <c r="P13" s="170" t="s">
        <v>527</v>
      </c>
      <c r="Q13" s="10" t="s">
        <v>673</v>
      </c>
      <c r="R13" s="15" t="s">
        <v>674</v>
      </c>
      <c r="S13" s="12">
        <v>39404</v>
      </c>
      <c r="T13" s="10"/>
      <c r="U13" s="44" t="s">
        <v>851</v>
      </c>
    </row>
    <row r="14" spans="1:21" s="199" customFormat="1" ht="25.5">
      <c r="A14" s="113"/>
      <c r="B14" s="198" t="s">
        <v>907</v>
      </c>
      <c r="C14" s="57">
        <v>39404</v>
      </c>
      <c r="D14" s="57">
        <v>39400</v>
      </c>
      <c r="E14" s="202" t="s">
        <v>672</v>
      </c>
      <c r="F14" s="58" t="s">
        <v>886</v>
      </c>
      <c r="G14" s="58" t="s">
        <v>887</v>
      </c>
      <c r="H14" s="58">
        <v>720</v>
      </c>
      <c r="I14" s="60" t="s">
        <v>476</v>
      </c>
      <c r="J14" s="58" t="s">
        <v>476</v>
      </c>
      <c r="K14" s="123" t="s">
        <v>892</v>
      </c>
      <c r="L14" s="61" t="s">
        <v>805</v>
      </c>
      <c r="M14" s="123" t="s">
        <v>805</v>
      </c>
      <c r="N14" s="59" t="s">
        <v>889</v>
      </c>
      <c r="O14" s="61" t="s">
        <v>917</v>
      </c>
      <c r="P14" s="59" t="s">
        <v>527</v>
      </c>
      <c r="Q14" s="123" t="s">
        <v>805</v>
      </c>
      <c r="R14" s="58" t="s">
        <v>805</v>
      </c>
      <c r="S14" s="57">
        <v>39404</v>
      </c>
      <c r="T14" s="61"/>
      <c r="U14" s="44" t="s">
        <v>851</v>
      </c>
    </row>
    <row r="15" spans="1:21" s="23" customFormat="1" ht="38.25">
      <c r="A15" s="113"/>
      <c r="B15" s="49" t="s">
        <v>907</v>
      </c>
      <c r="C15" s="12">
        <v>39400</v>
      </c>
      <c r="D15" s="12">
        <v>39400</v>
      </c>
      <c r="E15" s="169" t="s">
        <v>658</v>
      </c>
      <c r="F15" s="15" t="s">
        <v>659</v>
      </c>
      <c r="G15" s="170" t="s">
        <v>662</v>
      </c>
      <c r="H15" s="15">
        <v>80</v>
      </c>
      <c r="I15" s="15" t="s">
        <v>805</v>
      </c>
      <c r="J15" s="15" t="s">
        <v>488</v>
      </c>
      <c r="K15" s="10" t="s">
        <v>660</v>
      </c>
      <c r="L15" s="10" t="s">
        <v>488</v>
      </c>
      <c r="M15" s="10" t="s">
        <v>383</v>
      </c>
      <c r="N15" s="170" t="s">
        <v>890</v>
      </c>
      <c r="O15" s="10" t="s">
        <v>790</v>
      </c>
      <c r="P15" s="170" t="s">
        <v>527</v>
      </c>
      <c r="Q15" s="122" t="s">
        <v>677</v>
      </c>
      <c r="R15" s="15" t="s">
        <v>678</v>
      </c>
      <c r="S15" s="12">
        <v>39400</v>
      </c>
      <c r="T15" s="10" t="s">
        <v>679</v>
      </c>
      <c r="U15" s="44" t="s">
        <v>851</v>
      </c>
    </row>
    <row r="16" spans="1:21" s="23" customFormat="1" ht="25.5">
      <c r="A16" s="113"/>
      <c r="B16" s="49" t="s">
        <v>907</v>
      </c>
      <c r="C16" s="12">
        <v>39399</v>
      </c>
      <c r="D16" s="12">
        <v>39399</v>
      </c>
      <c r="E16" s="169" t="s">
        <v>656</v>
      </c>
      <c r="F16" s="15" t="s">
        <v>661</v>
      </c>
      <c r="G16" s="170" t="s">
        <v>518</v>
      </c>
      <c r="H16" s="15">
        <v>85</v>
      </c>
      <c r="I16" s="15" t="s">
        <v>663</v>
      </c>
      <c r="J16" s="15" t="s">
        <v>664</v>
      </c>
      <c r="K16" s="10" t="s">
        <v>668</v>
      </c>
      <c r="L16" s="10" t="s">
        <v>173</v>
      </c>
      <c r="M16" s="10" t="s">
        <v>383</v>
      </c>
      <c r="N16" s="170" t="s">
        <v>890</v>
      </c>
      <c r="O16" s="10" t="s">
        <v>790</v>
      </c>
      <c r="P16" s="170" t="s">
        <v>527</v>
      </c>
      <c r="Q16" s="122" t="s">
        <v>675</v>
      </c>
      <c r="R16" s="15" t="s">
        <v>676</v>
      </c>
      <c r="S16" s="12">
        <v>39399</v>
      </c>
      <c r="T16" s="10"/>
      <c r="U16" s="44" t="s">
        <v>851</v>
      </c>
    </row>
    <row r="17" spans="1:21" s="23" customFormat="1" ht="25.5">
      <c r="A17" s="113"/>
      <c r="B17" s="49" t="s">
        <v>907</v>
      </c>
      <c r="C17" s="12">
        <v>39398</v>
      </c>
      <c r="D17" s="12">
        <v>39398</v>
      </c>
      <c r="E17" s="169" t="s">
        <v>657</v>
      </c>
      <c r="F17" s="15" t="s">
        <v>665</v>
      </c>
      <c r="G17" s="170" t="s">
        <v>666</v>
      </c>
      <c r="H17" s="15">
        <v>85</v>
      </c>
      <c r="I17" s="15" t="s">
        <v>667</v>
      </c>
      <c r="J17" s="15" t="s">
        <v>846</v>
      </c>
      <c r="K17" s="10" t="s">
        <v>669</v>
      </c>
      <c r="L17" s="10" t="s">
        <v>386</v>
      </c>
      <c r="M17" s="10" t="s">
        <v>383</v>
      </c>
      <c r="N17" s="170" t="s">
        <v>890</v>
      </c>
      <c r="O17" s="10" t="s">
        <v>790</v>
      </c>
      <c r="P17" s="170" t="s">
        <v>527</v>
      </c>
      <c r="Q17" s="122" t="s">
        <v>680</v>
      </c>
      <c r="R17" s="15" t="s">
        <v>681</v>
      </c>
      <c r="S17" s="12">
        <v>39398</v>
      </c>
      <c r="T17" s="10" t="s">
        <v>682</v>
      </c>
      <c r="U17" s="44" t="s">
        <v>851</v>
      </c>
    </row>
    <row r="18" spans="1:21" s="199" customFormat="1" ht="25.5">
      <c r="A18" s="113"/>
      <c r="B18" s="198" t="s">
        <v>907</v>
      </c>
      <c r="C18" s="57">
        <v>39396</v>
      </c>
      <c r="D18" s="57">
        <v>39396</v>
      </c>
      <c r="E18" s="202" t="s">
        <v>654</v>
      </c>
      <c r="F18" s="58" t="s">
        <v>902</v>
      </c>
      <c r="G18" s="58" t="s">
        <v>655</v>
      </c>
      <c r="H18" s="58">
        <v>580</v>
      </c>
      <c r="I18" s="60" t="s">
        <v>476</v>
      </c>
      <c r="J18" s="58" t="s">
        <v>476</v>
      </c>
      <c r="K18" s="123" t="s">
        <v>892</v>
      </c>
      <c r="L18" s="61" t="s">
        <v>805</v>
      </c>
      <c r="M18" s="123" t="s">
        <v>805</v>
      </c>
      <c r="N18" s="59" t="s">
        <v>889</v>
      </c>
      <c r="O18" s="61" t="s">
        <v>917</v>
      </c>
      <c r="P18" s="59" t="s">
        <v>527</v>
      </c>
      <c r="Q18" s="123" t="s">
        <v>805</v>
      </c>
      <c r="R18" s="58" t="s">
        <v>805</v>
      </c>
      <c r="S18" s="57">
        <v>39396</v>
      </c>
      <c r="T18" s="61"/>
      <c r="U18" s="44" t="s">
        <v>851</v>
      </c>
    </row>
    <row r="19" spans="1:21" s="23" customFormat="1" ht="38.25">
      <c r="A19" s="113"/>
      <c r="B19" s="49" t="s">
        <v>907</v>
      </c>
      <c r="C19" s="12">
        <v>39393</v>
      </c>
      <c r="D19" s="12">
        <v>39393</v>
      </c>
      <c r="E19" s="169" t="s">
        <v>648</v>
      </c>
      <c r="F19" s="15" t="s">
        <v>649</v>
      </c>
      <c r="G19" s="170" t="s">
        <v>559</v>
      </c>
      <c r="H19" s="15">
        <v>193</v>
      </c>
      <c r="I19" s="15" t="s">
        <v>476</v>
      </c>
      <c r="J19" s="15" t="s">
        <v>476</v>
      </c>
      <c r="K19" s="10" t="s">
        <v>650</v>
      </c>
      <c r="L19" s="10" t="s">
        <v>386</v>
      </c>
      <c r="M19" s="10" t="s">
        <v>383</v>
      </c>
      <c r="N19" s="170" t="s">
        <v>890</v>
      </c>
      <c r="O19" s="10" t="s">
        <v>790</v>
      </c>
      <c r="P19" s="170" t="s">
        <v>527</v>
      </c>
      <c r="Q19" s="122" t="s">
        <v>651</v>
      </c>
      <c r="R19" s="15" t="s">
        <v>652</v>
      </c>
      <c r="S19" s="169" t="s">
        <v>653</v>
      </c>
      <c r="T19" s="10"/>
      <c r="U19" s="44" t="s">
        <v>851</v>
      </c>
    </row>
    <row r="20" spans="1:21" s="199" customFormat="1" ht="25.5">
      <c r="A20" s="113"/>
      <c r="B20" s="198" t="s">
        <v>907</v>
      </c>
      <c r="C20" s="57">
        <v>39390</v>
      </c>
      <c r="D20" s="57">
        <v>39379</v>
      </c>
      <c r="E20" s="202" t="s">
        <v>646</v>
      </c>
      <c r="F20" s="58" t="s">
        <v>886</v>
      </c>
      <c r="G20" s="58" t="s">
        <v>647</v>
      </c>
      <c r="H20" s="58">
        <v>405</v>
      </c>
      <c r="I20" s="60" t="s">
        <v>476</v>
      </c>
      <c r="J20" s="58" t="s">
        <v>476</v>
      </c>
      <c r="K20" s="123" t="s">
        <v>892</v>
      </c>
      <c r="L20" s="61" t="s">
        <v>805</v>
      </c>
      <c r="M20" s="123" t="s">
        <v>805</v>
      </c>
      <c r="N20" s="59" t="s">
        <v>889</v>
      </c>
      <c r="O20" s="61" t="s">
        <v>917</v>
      </c>
      <c r="P20" s="59" t="s">
        <v>527</v>
      </c>
      <c r="Q20" s="123" t="s">
        <v>805</v>
      </c>
      <c r="R20" s="58" t="s">
        <v>805</v>
      </c>
      <c r="S20" s="57">
        <v>39390</v>
      </c>
      <c r="T20" s="61"/>
      <c r="U20" s="44" t="s">
        <v>851</v>
      </c>
    </row>
    <row r="21" spans="1:21" s="4" customFormat="1" ht="12.75">
      <c r="A21" s="111"/>
      <c r="B21" s="1"/>
      <c r="C21" s="1"/>
      <c r="D21" s="1"/>
      <c r="E21" s="1"/>
      <c r="F21" s="1"/>
      <c r="G21" s="1"/>
      <c r="H21" s="1"/>
      <c r="I21" s="1"/>
      <c r="J21" s="2"/>
      <c r="K21" s="1"/>
      <c r="L21" s="1"/>
      <c r="M21" s="1"/>
      <c r="N21" s="1"/>
      <c r="O21" s="1"/>
      <c r="P21" s="1"/>
      <c r="Q21" s="121"/>
      <c r="R21" s="1"/>
      <c r="S21" s="1"/>
      <c r="T21" s="1"/>
      <c r="U21" s="1"/>
    </row>
    <row r="22" spans="1:21" s="23" customFormat="1" ht="25.5">
      <c r="A22" s="113"/>
      <c r="B22" s="49" t="s">
        <v>879</v>
      </c>
      <c r="C22" s="12">
        <v>39386</v>
      </c>
      <c r="D22" s="12" t="s">
        <v>805</v>
      </c>
      <c r="E22" s="169" t="s">
        <v>805</v>
      </c>
      <c r="F22" s="15" t="s">
        <v>805</v>
      </c>
      <c r="G22" s="170" t="s">
        <v>805</v>
      </c>
      <c r="H22" s="15" t="s">
        <v>805</v>
      </c>
      <c r="I22" s="15" t="s">
        <v>910</v>
      </c>
      <c r="J22" s="15" t="s">
        <v>683</v>
      </c>
      <c r="K22" s="10" t="s">
        <v>684</v>
      </c>
      <c r="L22" s="10" t="s">
        <v>376</v>
      </c>
      <c r="M22" s="10" t="s">
        <v>176</v>
      </c>
      <c r="N22" s="170" t="s">
        <v>685</v>
      </c>
      <c r="O22" s="10" t="s">
        <v>821</v>
      </c>
      <c r="P22" s="170" t="s">
        <v>527</v>
      </c>
      <c r="Q22" s="122" t="s">
        <v>686</v>
      </c>
      <c r="R22" s="15" t="s">
        <v>687</v>
      </c>
      <c r="S22" s="12">
        <v>39387</v>
      </c>
      <c r="T22" s="10"/>
      <c r="U22" s="44" t="s">
        <v>851</v>
      </c>
    </row>
    <row r="23" spans="1:21" s="23" customFormat="1" ht="63.75">
      <c r="A23" s="113"/>
      <c r="B23" s="49" t="s">
        <v>879</v>
      </c>
      <c r="C23" s="12">
        <v>39384</v>
      </c>
      <c r="D23" s="12">
        <v>39386</v>
      </c>
      <c r="E23" s="12" t="s">
        <v>642</v>
      </c>
      <c r="F23" s="15" t="s">
        <v>805</v>
      </c>
      <c r="G23" s="16" t="s">
        <v>805</v>
      </c>
      <c r="H23" s="49" t="s">
        <v>805</v>
      </c>
      <c r="I23" s="49" t="s">
        <v>891</v>
      </c>
      <c r="J23" s="15" t="s">
        <v>792</v>
      </c>
      <c r="K23" s="10" t="s">
        <v>589</v>
      </c>
      <c r="L23" s="10" t="s">
        <v>385</v>
      </c>
      <c r="M23" s="10" t="s">
        <v>178</v>
      </c>
      <c r="N23" s="172" t="s">
        <v>591</v>
      </c>
      <c r="O23" s="10" t="s">
        <v>790</v>
      </c>
      <c r="P23" s="16" t="s">
        <v>527</v>
      </c>
      <c r="Q23" s="125" t="s">
        <v>6</v>
      </c>
      <c r="R23" s="9" t="s">
        <v>133</v>
      </c>
      <c r="S23" s="13" t="s">
        <v>805</v>
      </c>
      <c r="T23" s="21" t="s">
        <v>4</v>
      </c>
      <c r="U23" s="45" t="s">
        <v>7</v>
      </c>
    </row>
    <row r="24" spans="1:21" s="23" customFormat="1" ht="25.5">
      <c r="A24" s="113"/>
      <c r="B24" s="49" t="s">
        <v>879</v>
      </c>
      <c r="C24" s="12">
        <v>39377</v>
      </c>
      <c r="D24" s="12">
        <v>39377</v>
      </c>
      <c r="E24" s="12" t="s">
        <v>636</v>
      </c>
      <c r="F24" s="15" t="s">
        <v>637</v>
      </c>
      <c r="G24" s="16" t="s">
        <v>638</v>
      </c>
      <c r="H24" s="15">
        <v>20</v>
      </c>
      <c r="I24" s="15" t="s">
        <v>916</v>
      </c>
      <c r="J24" s="15" t="s">
        <v>916</v>
      </c>
      <c r="K24" s="10" t="s">
        <v>639</v>
      </c>
      <c r="L24" s="10" t="s">
        <v>355</v>
      </c>
      <c r="M24" s="10" t="s">
        <v>383</v>
      </c>
      <c r="N24" s="16" t="s">
        <v>890</v>
      </c>
      <c r="O24" s="10" t="s">
        <v>790</v>
      </c>
      <c r="P24" s="16" t="s">
        <v>527</v>
      </c>
      <c r="Q24" s="122" t="s">
        <v>640</v>
      </c>
      <c r="R24" s="15" t="s">
        <v>641</v>
      </c>
      <c r="S24" s="12">
        <v>39377</v>
      </c>
      <c r="T24" s="10"/>
      <c r="U24" s="44" t="s">
        <v>851</v>
      </c>
    </row>
    <row r="25" spans="1:21" s="23" customFormat="1" ht="25.5">
      <c r="A25" s="113"/>
      <c r="B25" s="49" t="s">
        <v>879</v>
      </c>
      <c r="C25" s="13" t="s">
        <v>629</v>
      </c>
      <c r="D25" s="13">
        <v>39370</v>
      </c>
      <c r="E25" s="13" t="s">
        <v>628</v>
      </c>
      <c r="F25" s="15" t="s">
        <v>626</v>
      </c>
      <c r="G25" s="18" t="s">
        <v>627</v>
      </c>
      <c r="H25" s="182">
        <v>2550</v>
      </c>
      <c r="I25" s="201" t="s">
        <v>916</v>
      </c>
      <c r="J25" s="201" t="s">
        <v>916</v>
      </c>
      <c r="K25" s="122" t="s">
        <v>644</v>
      </c>
      <c r="L25" s="10" t="s">
        <v>805</v>
      </c>
      <c r="M25" s="122" t="s">
        <v>805</v>
      </c>
      <c r="N25" s="16" t="s">
        <v>645</v>
      </c>
      <c r="O25" s="10" t="s">
        <v>603</v>
      </c>
      <c r="P25" s="18" t="s">
        <v>527</v>
      </c>
      <c r="Q25" s="122" t="s">
        <v>805</v>
      </c>
      <c r="R25" s="15" t="s">
        <v>805</v>
      </c>
      <c r="S25" s="13">
        <v>39377</v>
      </c>
      <c r="T25" s="10"/>
      <c r="U25" s="44" t="s">
        <v>851</v>
      </c>
    </row>
    <row r="26" spans="1:21" s="23" customFormat="1" ht="38.25">
      <c r="A26" s="113"/>
      <c r="B26" s="49" t="s">
        <v>879</v>
      </c>
      <c r="C26" s="12">
        <v>39374</v>
      </c>
      <c r="D26" s="12">
        <v>39374</v>
      </c>
      <c r="E26" s="12" t="s">
        <v>625</v>
      </c>
      <c r="F26" s="15" t="s">
        <v>164</v>
      </c>
      <c r="G26" s="16" t="s">
        <v>618</v>
      </c>
      <c r="H26" s="15">
        <v>30</v>
      </c>
      <c r="I26" s="15" t="s">
        <v>910</v>
      </c>
      <c r="J26" s="15" t="s">
        <v>910</v>
      </c>
      <c r="K26" s="10" t="s">
        <v>633</v>
      </c>
      <c r="L26" s="10" t="s">
        <v>376</v>
      </c>
      <c r="M26" s="10" t="s">
        <v>383</v>
      </c>
      <c r="N26" s="16" t="s">
        <v>890</v>
      </c>
      <c r="O26" s="10" t="s">
        <v>168</v>
      </c>
      <c r="P26" s="16" t="s">
        <v>527</v>
      </c>
      <c r="Q26" s="10" t="s">
        <v>634</v>
      </c>
      <c r="R26" s="15" t="s">
        <v>635</v>
      </c>
      <c r="S26" s="12">
        <v>39373</v>
      </c>
      <c r="T26" s="10"/>
      <c r="U26" s="44" t="s">
        <v>851</v>
      </c>
    </row>
    <row r="27" spans="1:21" s="23" customFormat="1" ht="63.75">
      <c r="A27" s="113"/>
      <c r="B27" s="49" t="s">
        <v>879</v>
      </c>
      <c r="C27" s="12">
        <v>39370</v>
      </c>
      <c r="D27" s="12">
        <v>39370</v>
      </c>
      <c r="E27" s="12" t="s">
        <v>623</v>
      </c>
      <c r="F27" s="15" t="s">
        <v>624</v>
      </c>
      <c r="G27" s="16" t="s">
        <v>201</v>
      </c>
      <c r="H27" s="15">
        <v>35</v>
      </c>
      <c r="I27" s="15" t="s">
        <v>476</v>
      </c>
      <c r="J27" s="15" t="s">
        <v>476</v>
      </c>
      <c r="K27" s="122" t="s">
        <v>513</v>
      </c>
      <c r="L27" s="10" t="s">
        <v>355</v>
      </c>
      <c r="M27" s="10" t="s">
        <v>383</v>
      </c>
      <c r="N27" s="16" t="s">
        <v>890</v>
      </c>
      <c r="O27" s="10" t="s">
        <v>790</v>
      </c>
      <c r="P27" s="16" t="s">
        <v>527</v>
      </c>
      <c r="Q27" s="10" t="s">
        <v>632</v>
      </c>
      <c r="R27" s="15" t="s">
        <v>630</v>
      </c>
      <c r="S27" s="12">
        <v>39425</v>
      </c>
      <c r="T27" s="10" t="s">
        <v>631</v>
      </c>
      <c r="U27" s="45" t="s">
        <v>599</v>
      </c>
    </row>
    <row r="28" spans="1:21" s="23" customFormat="1" ht="25.5">
      <c r="A28" s="113"/>
      <c r="B28" s="49" t="s">
        <v>879</v>
      </c>
      <c r="C28" s="12">
        <v>39369</v>
      </c>
      <c r="D28" s="12">
        <v>39370</v>
      </c>
      <c r="E28" s="12" t="s">
        <v>619</v>
      </c>
      <c r="F28" s="197" t="s">
        <v>616</v>
      </c>
      <c r="G28" s="200" t="s">
        <v>617</v>
      </c>
      <c r="H28" s="15">
        <v>180</v>
      </c>
      <c r="I28" s="15" t="s">
        <v>476</v>
      </c>
      <c r="J28" s="15" t="s">
        <v>476</v>
      </c>
      <c r="K28" s="122" t="s">
        <v>620</v>
      </c>
      <c r="L28" s="10" t="s">
        <v>384</v>
      </c>
      <c r="M28" s="10" t="s">
        <v>383</v>
      </c>
      <c r="N28" s="16" t="s">
        <v>890</v>
      </c>
      <c r="O28" s="10" t="s">
        <v>790</v>
      </c>
      <c r="P28" s="16" t="s">
        <v>527</v>
      </c>
      <c r="Q28" s="122" t="s">
        <v>621</v>
      </c>
      <c r="R28" s="15" t="s">
        <v>622</v>
      </c>
      <c r="S28" s="12">
        <v>39369</v>
      </c>
      <c r="T28" s="10"/>
      <c r="U28" s="44" t="s">
        <v>851</v>
      </c>
    </row>
    <row r="29" spans="1:21" s="23" customFormat="1" ht="25.5">
      <c r="A29" s="113"/>
      <c r="B29" s="49" t="s">
        <v>879</v>
      </c>
      <c r="C29" s="13">
        <v>39364</v>
      </c>
      <c r="D29" s="13">
        <v>39364</v>
      </c>
      <c r="E29" s="13" t="s">
        <v>611</v>
      </c>
      <c r="F29" s="15" t="s">
        <v>508</v>
      </c>
      <c r="G29" s="15" t="s">
        <v>612</v>
      </c>
      <c r="H29" s="15">
        <v>35</v>
      </c>
      <c r="I29" s="201" t="s">
        <v>916</v>
      </c>
      <c r="J29" s="15" t="s">
        <v>916</v>
      </c>
      <c r="K29" s="122" t="s">
        <v>613</v>
      </c>
      <c r="L29" s="10" t="s">
        <v>356</v>
      </c>
      <c r="M29" s="10" t="s">
        <v>174</v>
      </c>
      <c r="N29" s="16" t="s">
        <v>914</v>
      </c>
      <c r="O29" s="10" t="s">
        <v>168</v>
      </c>
      <c r="P29" s="18"/>
      <c r="Q29" s="122" t="s">
        <v>614</v>
      </c>
      <c r="R29" s="15" t="s">
        <v>615</v>
      </c>
      <c r="S29" s="13">
        <v>39364</v>
      </c>
      <c r="T29" s="10"/>
      <c r="U29" s="44" t="s">
        <v>851</v>
      </c>
    </row>
    <row r="30" spans="1:21" s="23" customFormat="1" ht="38.25">
      <c r="A30" s="113"/>
      <c r="B30" s="49" t="s">
        <v>879</v>
      </c>
      <c r="C30" s="12">
        <v>39362</v>
      </c>
      <c r="D30" s="12">
        <v>39362</v>
      </c>
      <c r="E30" s="12" t="s">
        <v>600</v>
      </c>
      <c r="F30" s="15" t="s">
        <v>887</v>
      </c>
      <c r="G30" s="16" t="s">
        <v>602</v>
      </c>
      <c r="H30" s="15">
        <v>97</v>
      </c>
      <c r="I30" s="15" t="s">
        <v>476</v>
      </c>
      <c r="J30" s="15" t="s">
        <v>476</v>
      </c>
      <c r="K30" s="122" t="s">
        <v>564</v>
      </c>
      <c r="L30" s="10" t="s">
        <v>384</v>
      </c>
      <c r="M30" s="10" t="s">
        <v>383</v>
      </c>
      <c r="N30" s="172" t="s">
        <v>890</v>
      </c>
      <c r="O30" s="10" t="s">
        <v>603</v>
      </c>
      <c r="P30" s="16" t="s">
        <v>527</v>
      </c>
      <c r="Q30" s="122" t="s">
        <v>609</v>
      </c>
      <c r="R30" s="15" t="s">
        <v>610</v>
      </c>
      <c r="S30" s="12">
        <v>39362</v>
      </c>
      <c r="T30" s="10"/>
      <c r="U30" s="44" t="s">
        <v>851</v>
      </c>
    </row>
    <row r="31" spans="1:21" s="199" customFormat="1" ht="25.5">
      <c r="A31" s="113"/>
      <c r="B31" s="198" t="s">
        <v>879</v>
      </c>
      <c r="C31" s="57">
        <v>39362</v>
      </c>
      <c r="D31" s="57">
        <v>39352</v>
      </c>
      <c r="E31" s="57" t="s">
        <v>601</v>
      </c>
      <c r="F31" s="58" t="s">
        <v>886</v>
      </c>
      <c r="G31" s="58" t="s">
        <v>887</v>
      </c>
      <c r="H31" s="58">
        <v>720</v>
      </c>
      <c r="I31" s="60" t="s">
        <v>476</v>
      </c>
      <c r="J31" s="58" t="s">
        <v>476</v>
      </c>
      <c r="K31" s="123" t="s">
        <v>892</v>
      </c>
      <c r="L31" s="61" t="s">
        <v>805</v>
      </c>
      <c r="M31" s="123" t="s">
        <v>805</v>
      </c>
      <c r="N31" s="59" t="s">
        <v>889</v>
      </c>
      <c r="O31" s="61" t="s">
        <v>917</v>
      </c>
      <c r="P31" s="59" t="s">
        <v>527</v>
      </c>
      <c r="Q31" s="123" t="s">
        <v>805</v>
      </c>
      <c r="R31" s="58" t="s">
        <v>805</v>
      </c>
      <c r="S31" s="57">
        <v>39362</v>
      </c>
      <c r="T31" s="61"/>
      <c r="U31" s="44" t="s">
        <v>851</v>
      </c>
    </row>
    <row r="32" spans="1:21" s="4" customFormat="1" ht="12.75">
      <c r="A32" s="111"/>
      <c r="B32" s="1"/>
      <c r="C32" s="1"/>
      <c r="D32" s="1"/>
      <c r="E32" s="1"/>
      <c r="F32" s="1"/>
      <c r="G32" s="1"/>
      <c r="H32" s="1"/>
      <c r="I32" s="1"/>
      <c r="J32" s="2"/>
      <c r="K32" s="1"/>
      <c r="L32" s="1"/>
      <c r="M32" s="1"/>
      <c r="N32" s="1"/>
      <c r="O32" s="1"/>
      <c r="P32" s="1"/>
      <c r="Q32" s="121"/>
      <c r="R32" s="1"/>
      <c r="S32" s="1"/>
      <c r="T32" s="1"/>
      <c r="U32" s="1"/>
    </row>
    <row r="33" spans="1:21" s="23" customFormat="1" ht="38.25">
      <c r="A33" s="113"/>
      <c r="B33" s="60" t="s">
        <v>878</v>
      </c>
      <c r="C33" s="57" t="s">
        <v>594</v>
      </c>
      <c r="D33" s="57">
        <v>39303</v>
      </c>
      <c r="E33" s="173" t="s">
        <v>595</v>
      </c>
      <c r="F33" s="58" t="s">
        <v>596</v>
      </c>
      <c r="G33" s="58" t="s">
        <v>597</v>
      </c>
      <c r="H33" s="60">
        <v>1560</v>
      </c>
      <c r="I33" s="60" t="s">
        <v>476</v>
      </c>
      <c r="J33" s="58" t="s">
        <v>476</v>
      </c>
      <c r="K33" s="123" t="s">
        <v>892</v>
      </c>
      <c r="L33" s="61" t="s">
        <v>805</v>
      </c>
      <c r="M33" s="61" t="s">
        <v>805</v>
      </c>
      <c r="N33" s="59" t="s">
        <v>889</v>
      </c>
      <c r="O33" s="61" t="s">
        <v>917</v>
      </c>
      <c r="P33" s="59" t="s">
        <v>527</v>
      </c>
      <c r="Q33" s="123" t="s">
        <v>805</v>
      </c>
      <c r="R33" s="58" t="s">
        <v>805</v>
      </c>
      <c r="S33" s="57">
        <v>39348</v>
      </c>
      <c r="T33" s="61"/>
      <c r="U33" s="44" t="s">
        <v>851</v>
      </c>
    </row>
    <row r="34" spans="1:21" s="23" customFormat="1" ht="38.25">
      <c r="A34" s="113"/>
      <c r="B34" s="49" t="s">
        <v>878</v>
      </c>
      <c r="C34" s="12">
        <v>39343</v>
      </c>
      <c r="D34" s="12">
        <v>39345</v>
      </c>
      <c r="E34" s="12" t="s">
        <v>588</v>
      </c>
      <c r="F34" s="15" t="s">
        <v>805</v>
      </c>
      <c r="G34" s="16" t="s">
        <v>805</v>
      </c>
      <c r="H34" s="182" t="s">
        <v>805</v>
      </c>
      <c r="I34" s="15"/>
      <c r="J34" s="15" t="s">
        <v>846</v>
      </c>
      <c r="K34" s="10" t="s">
        <v>589</v>
      </c>
      <c r="L34" s="10" t="s">
        <v>384</v>
      </c>
      <c r="M34" s="10" t="s">
        <v>178</v>
      </c>
      <c r="N34" s="172" t="s">
        <v>591</v>
      </c>
      <c r="O34" s="10" t="s">
        <v>790</v>
      </c>
      <c r="P34" s="16" t="s">
        <v>527</v>
      </c>
      <c r="Q34" s="122" t="s">
        <v>592</v>
      </c>
      <c r="R34" s="15" t="s">
        <v>593</v>
      </c>
      <c r="S34" s="12">
        <v>39345</v>
      </c>
      <c r="T34" s="10"/>
      <c r="U34" s="44" t="s">
        <v>851</v>
      </c>
    </row>
    <row r="35" spans="1:21" s="23" customFormat="1" ht="51">
      <c r="A35" s="113"/>
      <c r="B35" s="49" t="s">
        <v>878</v>
      </c>
      <c r="C35" s="12" t="s">
        <v>582</v>
      </c>
      <c r="D35" s="12">
        <v>39345</v>
      </c>
      <c r="E35" s="12" t="s">
        <v>581</v>
      </c>
      <c r="F35" s="15" t="s">
        <v>583</v>
      </c>
      <c r="G35" s="16" t="s">
        <v>584</v>
      </c>
      <c r="H35" s="182">
        <v>559</v>
      </c>
      <c r="I35" s="15" t="s">
        <v>910</v>
      </c>
      <c r="J35" s="15" t="s">
        <v>910</v>
      </c>
      <c r="K35" s="10" t="s">
        <v>590</v>
      </c>
      <c r="L35" s="10" t="s">
        <v>376</v>
      </c>
      <c r="M35" s="10" t="s">
        <v>383</v>
      </c>
      <c r="N35" s="16" t="s">
        <v>890</v>
      </c>
      <c r="O35" s="10" t="s">
        <v>790</v>
      </c>
      <c r="P35" s="16" t="s">
        <v>527</v>
      </c>
      <c r="Q35" s="122" t="s">
        <v>585</v>
      </c>
      <c r="R35" s="15" t="s">
        <v>586</v>
      </c>
      <c r="S35" s="12">
        <v>39345</v>
      </c>
      <c r="T35" s="10" t="s">
        <v>587</v>
      </c>
      <c r="U35" s="44" t="s">
        <v>851</v>
      </c>
    </row>
    <row r="36" spans="1:21" s="23" customFormat="1" ht="25.5">
      <c r="A36" s="113"/>
      <c r="B36" s="60" t="s">
        <v>878</v>
      </c>
      <c r="C36" s="57" t="s">
        <v>575</v>
      </c>
      <c r="D36" s="57">
        <v>39323</v>
      </c>
      <c r="E36" s="173" t="s">
        <v>577</v>
      </c>
      <c r="F36" s="58" t="s">
        <v>578</v>
      </c>
      <c r="G36" s="58" t="s">
        <v>579</v>
      </c>
      <c r="H36" s="60">
        <v>2040</v>
      </c>
      <c r="I36" s="60" t="s">
        <v>476</v>
      </c>
      <c r="J36" s="58" t="s">
        <v>476</v>
      </c>
      <c r="K36" s="123" t="s">
        <v>892</v>
      </c>
      <c r="L36" s="61" t="s">
        <v>805</v>
      </c>
      <c r="M36" s="61" t="s">
        <v>805</v>
      </c>
      <c r="N36" s="59" t="s">
        <v>889</v>
      </c>
      <c r="O36" s="61" t="s">
        <v>917</v>
      </c>
      <c r="P36" s="59" t="s">
        <v>527</v>
      </c>
      <c r="Q36" s="123" t="s">
        <v>805</v>
      </c>
      <c r="R36" s="58" t="s">
        <v>805</v>
      </c>
      <c r="S36" s="57">
        <v>39341</v>
      </c>
      <c r="T36" s="61" t="s">
        <v>580</v>
      </c>
      <c r="U36" s="44" t="s">
        <v>851</v>
      </c>
    </row>
    <row r="37" spans="1:21" s="23" customFormat="1" ht="25.5">
      <c r="A37" s="113"/>
      <c r="B37" s="60" t="s">
        <v>878</v>
      </c>
      <c r="C37" s="57" t="s">
        <v>571</v>
      </c>
      <c r="D37" s="57">
        <v>39323</v>
      </c>
      <c r="E37" s="173" t="s">
        <v>576</v>
      </c>
      <c r="F37" s="58" t="s">
        <v>572</v>
      </c>
      <c r="G37" s="58" t="s">
        <v>573</v>
      </c>
      <c r="H37" s="60">
        <v>2160</v>
      </c>
      <c r="I37" s="60" t="s">
        <v>476</v>
      </c>
      <c r="J37" s="58" t="s">
        <v>476</v>
      </c>
      <c r="K37" s="123" t="s">
        <v>892</v>
      </c>
      <c r="L37" s="61" t="s">
        <v>805</v>
      </c>
      <c r="M37" s="61" t="s">
        <v>805</v>
      </c>
      <c r="N37" s="59" t="s">
        <v>889</v>
      </c>
      <c r="O37" s="61" t="s">
        <v>917</v>
      </c>
      <c r="P37" s="59" t="s">
        <v>527</v>
      </c>
      <c r="Q37" s="123" t="s">
        <v>805</v>
      </c>
      <c r="R37" s="58" t="s">
        <v>805</v>
      </c>
      <c r="S37" s="57">
        <v>39335</v>
      </c>
      <c r="T37" s="61" t="s">
        <v>574</v>
      </c>
      <c r="U37" s="44" t="s">
        <v>851</v>
      </c>
    </row>
    <row r="38" spans="1:21" s="4" customFormat="1" ht="12.75">
      <c r="A38" s="111"/>
      <c r="B38" s="1"/>
      <c r="C38" s="1"/>
      <c r="D38" s="1"/>
      <c r="E38" s="1"/>
      <c r="F38" s="1"/>
      <c r="G38" s="1"/>
      <c r="H38" s="1"/>
      <c r="I38" s="1"/>
      <c r="J38" s="2"/>
      <c r="K38" s="1"/>
      <c r="L38" s="1"/>
      <c r="M38" s="1"/>
      <c r="N38" s="1"/>
      <c r="O38" s="1"/>
      <c r="P38" s="1"/>
      <c r="Q38" s="121"/>
      <c r="R38" s="1"/>
      <c r="S38" s="1"/>
      <c r="T38" s="1"/>
      <c r="U38" s="1"/>
    </row>
    <row r="39" spans="1:21" s="23" customFormat="1" ht="63.75">
      <c r="A39" s="113"/>
      <c r="B39" s="49" t="s">
        <v>877</v>
      </c>
      <c r="C39" s="12">
        <v>39321</v>
      </c>
      <c r="D39" s="12">
        <v>39321</v>
      </c>
      <c r="E39" s="171" t="s">
        <v>558</v>
      </c>
      <c r="F39" s="15" t="s">
        <v>559</v>
      </c>
      <c r="G39" s="172" t="s">
        <v>560</v>
      </c>
      <c r="H39" s="15">
        <v>570</v>
      </c>
      <c r="I39" s="15" t="s">
        <v>891</v>
      </c>
      <c r="J39" s="15" t="s">
        <v>815</v>
      </c>
      <c r="K39" s="122" t="s">
        <v>570</v>
      </c>
      <c r="L39" s="10" t="s">
        <v>386</v>
      </c>
      <c r="M39" s="10" t="s">
        <v>177</v>
      </c>
      <c r="N39" s="16" t="s">
        <v>233</v>
      </c>
      <c r="O39" s="10" t="s">
        <v>790</v>
      </c>
      <c r="P39" s="16" t="s">
        <v>527</v>
      </c>
      <c r="Q39" s="122" t="s">
        <v>562</v>
      </c>
      <c r="R39" s="15" t="s">
        <v>561</v>
      </c>
      <c r="S39" s="12">
        <v>39321</v>
      </c>
      <c r="T39" s="10" t="s">
        <v>569</v>
      </c>
      <c r="U39" s="44" t="s">
        <v>851</v>
      </c>
    </row>
    <row r="40" spans="1:21" s="23" customFormat="1" ht="51">
      <c r="A40" s="113"/>
      <c r="B40" s="49" t="s">
        <v>877</v>
      </c>
      <c r="C40" s="12">
        <v>39321</v>
      </c>
      <c r="D40" s="12">
        <v>39321</v>
      </c>
      <c r="E40" s="15" t="s">
        <v>568</v>
      </c>
      <c r="F40" s="15" t="s">
        <v>940</v>
      </c>
      <c r="G40" s="172" t="s">
        <v>563</v>
      </c>
      <c r="H40" s="15">
        <v>160</v>
      </c>
      <c r="I40" s="15" t="s">
        <v>476</v>
      </c>
      <c r="J40" s="15" t="s">
        <v>476</v>
      </c>
      <c r="K40" s="122" t="s">
        <v>564</v>
      </c>
      <c r="L40" s="10" t="s">
        <v>384</v>
      </c>
      <c r="M40" s="10" t="s">
        <v>383</v>
      </c>
      <c r="N40" s="172" t="s">
        <v>890</v>
      </c>
      <c r="O40" s="10" t="s">
        <v>603</v>
      </c>
      <c r="P40" s="16" t="s">
        <v>527</v>
      </c>
      <c r="Q40" s="122" t="s">
        <v>565</v>
      </c>
      <c r="R40" s="15" t="s">
        <v>566</v>
      </c>
      <c r="S40" s="12">
        <v>39321</v>
      </c>
      <c r="T40" s="10"/>
      <c r="U40" s="44" t="s">
        <v>851</v>
      </c>
    </row>
    <row r="41" spans="1:21" s="23" customFormat="1" ht="25.5">
      <c r="A41" s="113"/>
      <c r="B41" s="60" t="s">
        <v>877</v>
      </c>
      <c r="C41" s="57" t="s">
        <v>542</v>
      </c>
      <c r="D41" s="57">
        <v>39310</v>
      </c>
      <c r="E41" s="173" t="s">
        <v>556</v>
      </c>
      <c r="F41" s="58" t="s">
        <v>543</v>
      </c>
      <c r="G41" s="58" t="s">
        <v>545</v>
      </c>
      <c r="H41" s="60">
        <v>2160</v>
      </c>
      <c r="I41" s="60" t="s">
        <v>476</v>
      </c>
      <c r="J41" s="58" t="s">
        <v>476</v>
      </c>
      <c r="K41" s="123" t="s">
        <v>892</v>
      </c>
      <c r="L41" s="61" t="s">
        <v>805</v>
      </c>
      <c r="M41" s="61" t="s">
        <v>805</v>
      </c>
      <c r="N41" s="59" t="s">
        <v>889</v>
      </c>
      <c r="O41" s="61" t="s">
        <v>917</v>
      </c>
      <c r="P41" s="59" t="s">
        <v>527</v>
      </c>
      <c r="Q41" s="123" t="s">
        <v>805</v>
      </c>
      <c r="R41" s="58" t="s">
        <v>805</v>
      </c>
      <c r="S41" s="57">
        <v>39321</v>
      </c>
      <c r="T41" s="61"/>
      <c r="U41" s="44" t="s">
        <v>851</v>
      </c>
    </row>
    <row r="42" spans="1:21" s="23" customFormat="1" ht="63.75">
      <c r="A42" s="113"/>
      <c r="B42" s="49" t="s">
        <v>877</v>
      </c>
      <c r="C42" s="171" t="s">
        <v>547</v>
      </c>
      <c r="D42" s="12">
        <v>39317</v>
      </c>
      <c r="E42" s="171" t="s">
        <v>567</v>
      </c>
      <c r="F42" s="15" t="s">
        <v>805</v>
      </c>
      <c r="G42" s="172" t="s">
        <v>805</v>
      </c>
      <c r="H42" s="15" t="s">
        <v>805</v>
      </c>
      <c r="I42" s="15"/>
      <c r="J42" s="15" t="s">
        <v>815</v>
      </c>
      <c r="K42" s="122" t="s">
        <v>548</v>
      </c>
      <c r="L42" s="10" t="s">
        <v>353</v>
      </c>
      <c r="M42" s="10" t="s">
        <v>178</v>
      </c>
      <c r="N42" s="172" t="s">
        <v>554</v>
      </c>
      <c r="O42" s="10" t="s">
        <v>790</v>
      </c>
      <c r="P42" s="16" t="s">
        <v>527</v>
      </c>
      <c r="Q42" s="122" t="s">
        <v>803</v>
      </c>
      <c r="R42" s="15" t="s">
        <v>803</v>
      </c>
      <c r="S42" s="171" t="s">
        <v>803</v>
      </c>
      <c r="T42" s="10" t="s">
        <v>555</v>
      </c>
      <c r="U42" s="45" t="s">
        <v>216</v>
      </c>
    </row>
    <row r="43" spans="1:21" s="23" customFormat="1" ht="38.25">
      <c r="A43" s="113"/>
      <c r="B43" s="49" t="s">
        <v>877</v>
      </c>
      <c r="C43" s="171" t="s">
        <v>546</v>
      </c>
      <c r="D43" s="12">
        <v>39304</v>
      </c>
      <c r="E43" s="171" t="s">
        <v>557</v>
      </c>
      <c r="F43" s="15" t="s">
        <v>805</v>
      </c>
      <c r="G43" s="172" t="s">
        <v>805</v>
      </c>
      <c r="H43" s="15" t="s">
        <v>805</v>
      </c>
      <c r="I43" s="15"/>
      <c r="J43" s="15" t="s">
        <v>929</v>
      </c>
      <c r="K43" s="10" t="s">
        <v>549</v>
      </c>
      <c r="L43" s="10" t="s">
        <v>185</v>
      </c>
      <c r="M43" s="10" t="s">
        <v>185</v>
      </c>
      <c r="N43" s="172" t="s">
        <v>551</v>
      </c>
      <c r="O43" s="10" t="s">
        <v>790</v>
      </c>
      <c r="P43" s="16" t="s">
        <v>527</v>
      </c>
      <c r="Q43" s="122" t="s">
        <v>552</v>
      </c>
      <c r="R43" s="15" t="s">
        <v>553</v>
      </c>
      <c r="S43" s="12">
        <v>39308</v>
      </c>
      <c r="T43" s="10"/>
      <c r="U43" s="44" t="s">
        <v>851</v>
      </c>
    </row>
    <row r="44" spans="1:21" s="23" customFormat="1" ht="51">
      <c r="A44" s="113"/>
      <c r="B44" s="49" t="s">
        <v>877</v>
      </c>
      <c r="C44" s="169" t="s">
        <v>538</v>
      </c>
      <c r="D44" s="12">
        <v>39301</v>
      </c>
      <c r="E44" s="169" t="s">
        <v>537</v>
      </c>
      <c r="F44" s="15" t="s">
        <v>805</v>
      </c>
      <c r="G44" s="170" t="s">
        <v>805</v>
      </c>
      <c r="H44" s="15" t="s">
        <v>805</v>
      </c>
      <c r="I44" s="15"/>
      <c r="J44" s="15" t="s">
        <v>910</v>
      </c>
      <c r="K44" s="122" t="s">
        <v>550</v>
      </c>
      <c r="L44" s="10" t="s">
        <v>384</v>
      </c>
      <c r="M44" s="10" t="s">
        <v>176</v>
      </c>
      <c r="N44" s="170" t="s">
        <v>539</v>
      </c>
      <c r="O44" s="10" t="s">
        <v>168</v>
      </c>
      <c r="P44" s="16" t="s">
        <v>527</v>
      </c>
      <c r="Q44" s="122" t="s">
        <v>541</v>
      </c>
      <c r="R44" s="15" t="s">
        <v>540</v>
      </c>
      <c r="S44" s="12">
        <v>39308</v>
      </c>
      <c r="T44" s="10"/>
      <c r="U44" s="44" t="s">
        <v>851</v>
      </c>
    </row>
    <row r="45" spans="1:21" s="4" customFormat="1" ht="12.75">
      <c r="A45" s="111"/>
      <c r="B45" s="1"/>
      <c r="C45" s="1"/>
      <c r="D45" s="1"/>
      <c r="E45" s="1"/>
      <c r="F45" s="1"/>
      <c r="G45" s="1"/>
      <c r="H45" s="1"/>
      <c r="I45" s="1"/>
      <c r="J45" s="2"/>
      <c r="K45" s="1"/>
      <c r="L45" s="1"/>
      <c r="M45" s="1"/>
      <c r="N45" s="1"/>
      <c r="O45" s="1"/>
      <c r="P45" s="1"/>
      <c r="Q45" s="121"/>
      <c r="R45" s="1"/>
      <c r="S45" s="1"/>
      <c r="T45" s="1"/>
      <c r="U45" s="1"/>
    </row>
    <row r="46" spans="1:21" s="23" customFormat="1" ht="76.5">
      <c r="A46" s="113"/>
      <c r="B46" s="49" t="s">
        <v>876</v>
      </c>
      <c r="C46" s="12">
        <v>39292</v>
      </c>
      <c r="D46" s="12">
        <v>39293</v>
      </c>
      <c r="E46" s="12" t="s">
        <v>497</v>
      </c>
      <c r="F46" s="15" t="s">
        <v>887</v>
      </c>
      <c r="G46" s="16" t="s">
        <v>498</v>
      </c>
      <c r="H46" s="15">
        <v>120</v>
      </c>
      <c r="I46" s="15" t="s">
        <v>891</v>
      </c>
      <c r="J46" s="15" t="s">
        <v>929</v>
      </c>
      <c r="K46" s="122" t="s">
        <v>499</v>
      </c>
      <c r="L46" s="10" t="s">
        <v>173</v>
      </c>
      <c r="M46" s="10" t="s">
        <v>383</v>
      </c>
      <c r="N46" s="16" t="s">
        <v>890</v>
      </c>
      <c r="O46" s="10" t="s">
        <v>790</v>
      </c>
      <c r="P46" s="16" t="s">
        <v>527</v>
      </c>
      <c r="Q46" s="10" t="s">
        <v>500</v>
      </c>
      <c r="R46" s="15" t="s">
        <v>501</v>
      </c>
      <c r="S46" s="12">
        <v>39292</v>
      </c>
      <c r="T46" s="10"/>
      <c r="U46" s="44" t="s">
        <v>851</v>
      </c>
    </row>
    <row r="47" spans="1:21" s="23" customFormat="1" ht="25.5">
      <c r="A47" s="113"/>
      <c r="B47" s="60" t="s">
        <v>876</v>
      </c>
      <c r="C47" s="57">
        <v>39292</v>
      </c>
      <c r="D47" s="57">
        <v>39287</v>
      </c>
      <c r="E47" s="57" t="s">
        <v>502</v>
      </c>
      <c r="F47" s="58" t="s">
        <v>886</v>
      </c>
      <c r="G47" s="59" t="s">
        <v>505</v>
      </c>
      <c r="H47" s="60">
        <v>630</v>
      </c>
      <c r="I47" s="60" t="s">
        <v>476</v>
      </c>
      <c r="J47" s="58" t="s">
        <v>476</v>
      </c>
      <c r="K47" s="123" t="s">
        <v>892</v>
      </c>
      <c r="L47" s="61" t="s">
        <v>805</v>
      </c>
      <c r="M47" s="61" t="s">
        <v>805</v>
      </c>
      <c r="N47" s="59" t="s">
        <v>889</v>
      </c>
      <c r="O47" s="61" t="s">
        <v>917</v>
      </c>
      <c r="P47" s="59" t="s">
        <v>527</v>
      </c>
      <c r="Q47" s="123" t="s">
        <v>805</v>
      </c>
      <c r="R47" s="58" t="s">
        <v>805</v>
      </c>
      <c r="S47" s="57">
        <v>39292</v>
      </c>
      <c r="T47" s="61"/>
      <c r="U47" s="44" t="s">
        <v>851</v>
      </c>
    </row>
    <row r="48" spans="1:21" s="23" customFormat="1" ht="51">
      <c r="A48" s="113"/>
      <c r="B48" s="49" t="s">
        <v>876</v>
      </c>
      <c r="C48" s="12">
        <v>39288</v>
      </c>
      <c r="D48" s="12">
        <v>39288</v>
      </c>
      <c r="E48" s="12" t="s">
        <v>512</v>
      </c>
      <c r="F48" s="15" t="s">
        <v>509</v>
      </c>
      <c r="G48" s="16" t="s">
        <v>510</v>
      </c>
      <c r="H48" s="15">
        <v>43</v>
      </c>
      <c r="I48" s="15" t="s">
        <v>910</v>
      </c>
      <c r="J48" s="15" t="s">
        <v>910</v>
      </c>
      <c r="K48" s="122" t="s">
        <v>511</v>
      </c>
      <c r="L48" s="10" t="s">
        <v>384</v>
      </c>
      <c r="M48" s="10" t="s">
        <v>383</v>
      </c>
      <c r="N48" s="16" t="s">
        <v>890</v>
      </c>
      <c r="O48" s="10" t="s">
        <v>790</v>
      </c>
      <c r="P48" s="16" t="s">
        <v>527</v>
      </c>
      <c r="Q48" s="10" t="s">
        <v>515</v>
      </c>
      <c r="R48" s="15" t="s">
        <v>516</v>
      </c>
      <c r="S48" s="12">
        <v>39288</v>
      </c>
      <c r="T48" s="10"/>
      <c r="U48" s="44" t="s">
        <v>851</v>
      </c>
    </row>
    <row r="49" spans="1:21" s="23" customFormat="1" ht="63.75">
      <c r="A49" s="113"/>
      <c r="B49" s="49" t="s">
        <v>876</v>
      </c>
      <c r="C49" s="12">
        <v>39287</v>
      </c>
      <c r="D49" s="12">
        <v>39287</v>
      </c>
      <c r="E49" s="12" t="s">
        <v>506</v>
      </c>
      <c r="F49" s="15" t="s">
        <v>507</v>
      </c>
      <c r="G49" s="16" t="s">
        <v>508</v>
      </c>
      <c r="H49" s="15">
        <v>255</v>
      </c>
      <c r="I49" s="15" t="s">
        <v>476</v>
      </c>
      <c r="J49" s="15" t="s">
        <v>476</v>
      </c>
      <c r="K49" s="122" t="s">
        <v>513</v>
      </c>
      <c r="L49" s="10" t="s">
        <v>355</v>
      </c>
      <c r="M49" s="10" t="s">
        <v>383</v>
      </c>
      <c r="N49" s="16" t="s">
        <v>890</v>
      </c>
      <c r="O49" s="10" t="s">
        <v>790</v>
      </c>
      <c r="P49" s="16" t="s">
        <v>527</v>
      </c>
      <c r="Q49" s="10" t="s">
        <v>632</v>
      </c>
      <c r="R49" s="15" t="s">
        <v>630</v>
      </c>
      <c r="S49" s="12">
        <v>39305</v>
      </c>
      <c r="T49" s="10" t="s">
        <v>631</v>
      </c>
      <c r="U49" s="45" t="s">
        <v>599</v>
      </c>
    </row>
    <row r="50" spans="1:21" s="23" customFormat="1" ht="51">
      <c r="A50" s="113"/>
      <c r="B50" s="49" t="s">
        <v>876</v>
      </c>
      <c r="C50" s="12">
        <v>39286</v>
      </c>
      <c r="D50" s="12">
        <v>39286</v>
      </c>
      <c r="E50" s="12" t="s">
        <v>514</v>
      </c>
      <c r="F50" s="15" t="s">
        <v>518</v>
      </c>
      <c r="G50" s="16" t="s">
        <v>519</v>
      </c>
      <c r="H50" s="15">
        <v>80</v>
      </c>
      <c r="I50" s="15" t="s">
        <v>910</v>
      </c>
      <c r="J50" s="15" t="s">
        <v>910</v>
      </c>
      <c r="K50" s="122" t="s">
        <v>511</v>
      </c>
      <c r="L50" s="10" t="s">
        <v>384</v>
      </c>
      <c r="M50" s="10" t="s">
        <v>383</v>
      </c>
      <c r="N50" s="16" t="s">
        <v>890</v>
      </c>
      <c r="O50" s="10" t="s">
        <v>790</v>
      </c>
      <c r="P50" s="16" t="s">
        <v>527</v>
      </c>
      <c r="Q50" s="10" t="s">
        <v>515</v>
      </c>
      <c r="R50" s="15" t="s">
        <v>516</v>
      </c>
      <c r="S50" s="12">
        <v>39286</v>
      </c>
      <c r="T50" s="10" t="s">
        <v>517</v>
      </c>
      <c r="U50" s="44" t="s">
        <v>851</v>
      </c>
    </row>
    <row r="51" spans="1:21" s="23" customFormat="1" ht="25.5">
      <c r="A51" s="113"/>
      <c r="B51" s="60" t="s">
        <v>876</v>
      </c>
      <c r="C51" s="57">
        <v>39285</v>
      </c>
      <c r="D51" s="57">
        <v>39283</v>
      </c>
      <c r="E51" s="57" t="s">
        <v>520</v>
      </c>
      <c r="F51" s="58" t="s">
        <v>886</v>
      </c>
      <c r="G51" s="59" t="s">
        <v>925</v>
      </c>
      <c r="H51" s="60">
        <v>660</v>
      </c>
      <c r="I51" s="60" t="s">
        <v>916</v>
      </c>
      <c r="J51" s="60" t="s">
        <v>916</v>
      </c>
      <c r="K51" s="123" t="s">
        <v>892</v>
      </c>
      <c r="L51" s="61" t="s">
        <v>805</v>
      </c>
      <c r="M51" s="61" t="s">
        <v>805</v>
      </c>
      <c r="N51" s="59" t="s">
        <v>889</v>
      </c>
      <c r="O51" s="61" t="s">
        <v>917</v>
      </c>
      <c r="P51" s="59" t="s">
        <v>527</v>
      </c>
      <c r="Q51" s="123" t="s">
        <v>805</v>
      </c>
      <c r="R51" s="58" t="s">
        <v>805</v>
      </c>
      <c r="S51" s="57">
        <v>39285</v>
      </c>
      <c r="T51" s="61"/>
      <c r="U51" s="44" t="s">
        <v>851</v>
      </c>
    </row>
    <row r="52" spans="1:21" s="23" customFormat="1" ht="25.5">
      <c r="A52" s="113"/>
      <c r="B52" s="60" t="s">
        <v>876</v>
      </c>
      <c r="C52" s="57">
        <v>39271</v>
      </c>
      <c r="D52" s="57">
        <v>39268</v>
      </c>
      <c r="E52" s="57" t="s">
        <v>521</v>
      </c>
      <c r="F52" s="58" t="s">
        <v>886</v>
      </c>
      <c r="G52" s="59" t="s">
        <v>522</v>
      </c>
      <c r="H52" s="60">
        <v>495</v>
      </c>
      <c r="I52" s="60" t="s">
        <v>476</v>
      </c>
      <c r="J52" s="60" t="s">
        <v>476</v>
      </c>
      <c r="K52" s="123" t="s">
        <v>892</v>
      </c>
      <c r="L52" s="61" t="s">
        <v>805</v>
      </c>
      <c r="M52" s="61" t="s">
        <v>805</v>
      </c>
      <c r="N52" s="59" t="s">
        <v>889</v>
      </c>
      <c r="O52" s="61" t="s">
        <v>917</v>
      </c>
      <c r="P52" s="59" t="s">
        <v>527</v>
      </c>
      <c r="Q52" s="123" t="s">
        <v>805</v>
      </c>
      <c r="R52" s="58" t="s">
        <v>805</v>
      </c>
      <c r="S52" s="57">
        <v>39271</v>
      </c>
      <c r="T52" s="61"/>
      <c r="U52" s="44" t="s">
        <v>851</v>
      </c>
    </row>
    <row r="53" spans="1:21" s="23" customFormat="1" ht="63.75">
      <c r="A53" s="113"/>
      <c r="B53" s="49" t="s">
        <v>876</v>
      </c>
      <c r="C53" s="12" t="s">
        <v>523</v>
      </c>
      <c r="D53" s="12">
        <v>39268</v>
      </c>
      <c r="E53" s="12" t="s">
        <v>524</v>
      </c>
      <c r="F53" s="15" t="s">
        <v>805</v>
      </c>
      <c r="G53" s="16" t="s">
        <v>805</v>
      </c>
      <c r="H53" s="15"/>
      <c r="I53" s="15"/>
      <c r="J53" s="15" t="s">
        <v>792</v>
      </c>
      <c r="K53" s="122" t="s">
        <v>525</v>
      </c>
      <c r="L53" s="10" t="s">
        <v>385</v>
      </c>
      <c r="M53" s="10" t="s">
        <v>178</v>
      </c>
      <c r="N53" s="16" t="s">
        <v>526</v>
      </c>
      <c r="O53" s="10" t="s">
        <v>790</v>
      </c>
      <c r="P53" s="16" t="s">
        <v>527</v>
      </c>
      <c r="Q53" s="122" t="s">
        <v>803</v>
      </c>
      <c r="R53" s="15" t="s">
        <v>803</v>
      </c>
      <c r="S53" s="12" t="s">
        <v>803</v>
      </c>
      <c r="T53" s="10" t="s">
        <v>643</v>
      </c>
      <c r="U53" s="45" t="s">
        <v>216</v>
      </c>
    </row>
    <row r="54" spans="1:21" s="23" customFormat="1" ht="25.5">
      <c r="A54" s="113"/>
      <c r="B54" s="60" t="s">
        <v>876</v>
      </c>
      <c r="C54" s="57">
        <v>39264</v>
      </c>
      <c r="D54" s="57">
        <v>39254</v>
      </c>
      <c r="E54" s="57" t="s">
        <v>496</v>
      </c>
      <c r="F54" s="58" t="s">
        <v>886</v>
      </c>
      <c r="G54" s="59" t="s">
        <v>854</v>
      </c>
      <c r="H54" s="60">
        <v>610</v>
      </c>
      <c r="I54" s="60" t="s">
        <v>476</v>
      </c>
      <c r="J54" s="58" t="s">
        <v>476</v>
      </c>
      <c r="K54" s="123" t="s">
        <v>892</v>
      </c>
      <c r="L54" s="61" t="s">
        <v>805</v>
      </c>
      <c r="M54" s="61" t="s">
        <v>805</v>
      </c>
      <c r="N54" s="59" t="s">
        <v>889</v>
      </c>
      <c r="O54" s="61" t="s">
        <v>917</v>
      </c>
      <c r="P54" s="59" t="s">
        <v>527</v>
      </c>
      <c r="Q54" s="123" t="s">
        <v>805</v>
      </c>
      <c r="R54" s="58" t="s">
        <v>805</v>
      </c>
      <c r="S54" s="57">
        <v>38892</v>
      </c>
      <c r="T54" s="61"/>
      <c r="U54" s="44" t="s">
        <v>851</v>
      </c>
    </row>
    <row r="55" spans="1:21" s="4" customFormat="1" ht="12.75">
      <c r="A55" s="111"/>
      <c r="B55" s="1"/>
      <c r="C55" s="1"/>
      <c r="D55" s="1"/>
      <c r="E55" s="1"/>
      <c r="F55" s="1"/>
      <c r="G55" s="1"/>
      <c r="H55" s="1"/>
      <c r="I55" s="1"/>
      <c r="J55" s="2"/>
      <c r="K55" s="1"/>
      <c r="L55" s="1"/>
      <c r="M55" s="1"/>
      <c r="N55" s="1"/>
      <c r="O55" s="1"/>
      <c r="P55" s="1"/>
      <c r="Q55" s="121"/>
      <c r="R55" s="1"/>
      <c r="S55" s="1"/>
      <c r="T55" s="1"/>
      <c r="U55" s="1"/>
    </row>
    <row r="56" spans="1:21" s="23" customFormat="1" ht="51">
      <c r="A56" s="113"/>
      <c r="B56" s="49" t="s">
        <v>875</v>
      </c>
      <c r="C56" s="12">
        <v>39260</v>
      </c>
      <c r="D56" s="12">
        <v>39260</v>
      </c>
      <c r="E56" s="12" t="s">
        <v>528</v>
      </c>
      <c r="F56" s="15" t="s">
        <v>533</v>
      </c>
      <c r="G56" s="16" t="s">
        <v>529</v>
      </c>
      <c r="H56" s="15">
        <v>730</v>
      </c>
      <c r="I56" s="15" t="s">
        <v>476</v>
      </c>
      <c r="J56" s="15" t="s">
        <v>476</v>
      </c>
      <c r="K56" s="122" t="s">
        <v>513</v>
      </c>
      <c r="L56" s="10" t="s">
        <v>386</v>
      </c>
      <c r="M56" s="10" t="s">
        <v>383</v>
      </c>
      <c r="N56" s="16" t="s">
        <v>890</v>
      </c>
      <c r="O56" s="10" t="s">
        <v>790</v>
      </c>
      <c r="P56" s="16" t="s">
        <v>527</v>
      </c>
      <c r="Q56" s="10" t="s">
        <v>530</v>
      </c>
      <c r="R56" s="15" t="s">
        <v>532</v>
      </c>
      <c r="S56" s="12">
        <v>39260</v>
      </c>
      <c r="T56" s="10" t="s">
        <v>531</v>
      </c>
      <c r="U56" s="44" t="s">
        <v>851</v>
      </c>
    </row>
    <row r="57" spans="2:21" s="23" customFormat="1" ht="38.25">
      <c r="B57" s="60" t="s">
        <v>875</v>
      </c>
      <c r="C57" s="57" t="s">
        <v>456</v>
      </c>
      <c r="D57" s="57">
        <v>39232</v>
      </c>
      <c r="E57" s="57" t="s">
        <v>473</v>
      </c>
      <c r="F57" s="58" t="s">
        <v>474</v>
      </c>
      <c r="G57" s="59" t="s">
        <v>475</v>
      </c>
      <c r="H57" s="60">
        <v>2700</v>
      </c>
      <c r="I57" s="60" t="s">
        <v>476</v>
      </c>
      <c r="J57" s="58" t="s">
        <v>476</v>
      </c>
      <c r="K57" s="61" t="s">
        <v>457</v>
      </c>
      <c r="L57" s="61" t="s">
        <v>805</v>
      </c>
      <c r="M57" s="61" t="s">
        <v>805</v>
      </c>
      <c r="N57" s="59" t="s">
        <v>889</v>
      </c>
      <c r="O57" s="61" t="s">
        <v>917</v>
      </c>
      <c r="P57" s="59" t="s">
        <v>527</v>
      </c>
      <c r="Q57" s="123" t="s">
        <v>805</v>
      </c>
      <c r="R57" s="58" t="s">
        <v>805</v>
      </c>
      <c r="S57" s="57">
        <v>38892</v>
      </c>
      <c r="T57" s="61"/>
      <c r="U57" s="44" t="s">
        <v>851</v>
      </c>
    </row>
    <row r="58" spans="1:21" s="23" customFormat="1" ht="51">
      <c r="A58" s="113"/>
      <c r="B58" s="49" t="s">
        <v>875</v>
      </c>
      <c r="C58" s="12">
        <v>39253</v>
      </c>
      <c r="D58" s="12">
        <v>39254</v>
      </c>
      <c r="E58" s="12" t="s">
        <v>468</v>
      </c>
      <c r="F58" s="15" t="s">
        <v>469</v>
      </c>
      <c r="G58" s="16" t="s">
        <v>470</v>
      </c>
      <c r="H58" s="15">
        <v>100</v>
      </c>
      <c r="I58" s="15" t="s">
        <v>891</v>
      </c>
      <c r="J58" s="15" t="s">
        <v>846</v>
      </c>
      <c r="K58" s="10" t="s">
        <v>471</v>
      </c>
      <c r="L58" s="10" t="s">
        <v>355</v>
      </c>
      <c r="M58" s="10" t="s">
        <v>383</v>
      </c>
      <c r="N58" s="16" t="s">
        <v>890</v>
      </c>
      <c r="O58" s="10" t="s">
        <v>790</v>
      </c>
      <c r="P58" s="16" t="s">
        <v>527</v>
      </c>
      <c r="Q58" s="122" t="s">
        <v>486</v>
      </c>
      <c r="R58" s="15" t="s">
        <v>472</v>
      </c>
      <c r="S58" s="12">
        <v>39253</v>
      </c>
      <c r="T58" s="10"/>
      <c r="U58" s="44" t="s">
        <v>851</v>
      </c>
    </row>
    <row r="59" spans="1:21" s="23" customFormat="1" ht="63.75">
      <c r="A59" s="113"/>
      <c r="B59" s="49" t="s">
        <v>875</v>
      </c>
      <c r="C59" s="12" t="s">
        <v>461</v>
      </c>
      <c r="D59" s="12">
        <v>39252</v>
      </c>
      <c r="E59" s="12" t="s">
        <v>463</v>
      </c>
      <c r="F59" s="15" t="s">
        <v>805</v>
      </c>
      <c r="G59" s="16" t="s">
        <v>805</v>
      </c>
      <c r="H59" s="15" t="s">
        <v>805</v>
      </c>
      <c r="I59" s="15"/>
      <c r="J59" s="15" t="s">
        <v>916</v>
      </c>
      <c r="K59" s="10" t="s">
        <v>342</v>
      </c>
      <c r="L59" s="10" t="s">
        <v>356</v>
      </c>
      <c r="M59" s="10" t="s">
        <v>174</v>
      </c>
      <c r="N59" s="16" t="s">
        <v>914</v>
      </c>
      <c r="O59" s="10" t="s">
        <v>168</v>
      </c>
      <c r="P59" s="16" t="s">
        <v>527</v>
      </c>
      <c r="Q59" s="122" t="s">
        <v>464</v>
      </c>
      <c r="R59" s="15" t="s">
        <v>465</v>
      </c>
      <c r="S59" s="12">
        <v>39254</v>
      </c>
      <c r="T59" s="10" t="s">
        <v>466</v>
      </c>
      <c r="U59" s="45" t="s">
        <v>467</v>
      </c>
    </row>
    <row r="60" spans="2:21" s="23" customFormat="1" ht="38.25">
      <c r="B60" s="49" t="s">
        <v>875</v>
      </c>
      <c r="C60" s="12">
        <v>39240</v>
      </c>
      <c r="D60" s="12">
        <v>39241</v>
      </c>
      <c r="E60" s="12" t="s">
        <v>462</v>
      </c>
      <c r="F60" s="15" t="s">
        <v>805</v>
      </c>
      <c r="G60" s="16" t="s">
        <v>805</v>
      </c>
      <c r="H60" s="15" t="s">
        <v>805</v>
      </c>
      <c r="I60" s="15"/>
      <c r="J60" s="15" t="s">
        <v>792</v>
      </c>
      <c r="K60" s="10" t="s">
        <v>458</v>
      </c>
      <c r="L60" s="10" t="s">
        <v>385</v>
      </c>
      <c r="M60" s="10" t="s">
        <v>184</v>
      </c>
      <c r="N60" s="16" t="s">
        <v>810</v>
      </c>
      <c r="O60" s="10" t="s">
        <v>790</v>
      </c>
      <c r="P60" s="16" t="s">
        <v>527</v>
      </c>
      <c r="Q60" s="122" t="s">
        <v>459</v>
      </c>
      <c r="R60" s="15" t="s">
        <v>460</v>
      </c>
      <c r="S60" s="12">
        <v>39240</v>
      </c>
      <c r="T60" s="10"/>
      <c r="U60" s="44" t="s">
        <v>851</v>
      </c>
    </row>
    <row r="61" spans="1:21" s="23" customFormat="1" ht="25.5">
      <c r="A61" s="113"/>
      <c r="B61" s="60" t="s">
        <v>875</v>
      </c>
      <c r="C61" s="57">
        <v>39236</v>
      </c>
      <c r="D61" s="57">
        <v>39226</v>
      </c>
      <c r="E61" s="57" t="s">
        <v>455</v>
      </c>
      <c r="F61" s="58" t="s">
        <v>886</v>
      </c>
      <c r="G61" s="59" t="s">
        <v>374</v>
      </c>
      <c r="H61" s="60">
        <v>530</v>
      </c>
      <c r="I61" s="60" t="s">
        <v>476</v>
      </c>
      <c r="J61" s="58" t="s">
        <v>476</v>
      </c>
      <c r="K61" s="61" t="s">
        <v>892</v>
      </c>
      <c r="L61" s="61" t="s">
        <v>805</v>
      </c>
      <c r="M61" s="61" t="s">
        <v>805</v>
      </c>
      <c r="N61" s="59" t="s">
        <v>889</v>
      </c>
      <c r="O61" s="61" t="s">
        <v>917</v>
      </c>
      <c r="P61" s="59" t="s">
        <v>527</v>
      </c>
      <c r="Q61" s="123" t="s">
        <v>805</v>
      </c>
      <c r="R61" s="58" t="s">
        <v>805</v>
      </c>
      <c r="S61" s="57">
        <v>39236</v>
      </c>
      <c r="T61" s="61"/>
      <c r="U61" s="44" t="s">
        <v>851</v>
      </c>
    </row>
    <row r="62" spans="1:21" s="4" customFormat="1" ht="12.75">
      <c r="A62" s="111"/>
      <c r="B62" s="1"/>
      <c r="C62" s="1"/>
      <c r="D62" s="1"/>
      <c r="E62" s="1"/>
      <c r="F62" s="1"/>
      <c r="G62" s="1"/>
      <c r="H62" s="1"/>
      <c r="I62" s="1"/>
      <c r="J62" s="2"/>
      <c r="K62" s="1"/>
      <c r="L62" s="1"/>
      <c r="M62" s="1"/>
      <c r="N62" s="1"/>
      <c r="O62" s="1"/>
      <c r="P62" s="1"/>
      <c r="Q62" s="121"/>
      <c r="R62" s="1"/>
      <c r="S62" s="1"/>
      <c r="T62" s="1"/>
      <c r="U62" s="1"/>
    </row>
    <row r="63" spans="2:21" s="23" customFormat="1" ht="25.5">
      <c r="B63" s="60" t="s">
        <v>874</v>
      </c>
      <c r="C63" s="57" t="s">
        <v>395</v>
      </c>
      <c r="D63" s="57">
        <v>39204</v>
      </c>
      <c r="E63" s="57" t="s">
        <v>398</v>
      </c>
      <c r="F63" s="58" t="s">
        <v>396</v>
      </c>
      <c r="G63" s="59" t="s">
        <v>397</v>
      </c>
      <c r="H63" s="60">
        <v>1375</v>
      </c>
      <c r="I63" s="60" t="s">
        <v>891</v>
      </c>
      <c r="J63" s="58" t="s">
        <v>891</v>
      </c>
      <c r="K63" s="61" t="s">
        <v>900</v>
      </c>
      <c r="L63" s="61" t="s">
        <v>805</v>
      </c>
      <c r="M63" s="61" t="s">
        <v>805</v>
      </c>
      <c r="N63" s="59" t="s">
        <v>889</v>
      </c>
      <c r="O63" s="61" t="s">
        <v>917</v>
      </c>
      <c r="P63" s="59" t="s">
        <v>527</v>
      </c>
      <c r="Q63" s="123" t="s">
        <v>805</v>
      </c>
      <c r="R63" s="58" t="s">
        <v>805</v>
      </c>
      <c r="S63" s="57">
        <v>39215</v>
      </c>
      <c r="T63" s="61"/>
      <c r="U63" s="44" t="s">
        <v>851</v>
      </c>
    </row>
    <row r="64" spans="1:21" s="23" customFormat="1" ht="25.5">
      <c r="A64" s="113"/>
      <c r="B64" s="60" t="s">
        <v>874</v>
      </c>
      <c r="C64" s="57">
        <v>39208</v>
      </c>
      <c r="D64" s="57">
        <v>39198</v>
      </c>
      <c r="E64" s="57" t="s">
        <v>393</v>
      </c>
      <c r="F64" s="58" t="s">
        <v>886</v>
      </c>
      <c r="G64" s="59" t="s">
        <v>394</v>
      </c>
      <c r="H64" s="60">
        <v>320</v>
      </c>
      <c r="I64" s="60" t="s">
        <v>891</v>
      </c>
      <c r="J64" s="58" t="s">
        <v>891</v>
      </c>
      <c r="K64" s="61" t="s">
        <v>892</v>
      </c>
      <c r="L64" s="61" t="s">
        <v>805</v>
      </c>
      <c r="M64" s="61" t="s">
        <v>805</v>
      </c>
      <c r="N64" s="59" t="s">
        <v>889</v>
      </c>
      <c r="O64" s="61" t="s">
        <v>917</v>
      </c>
      <c r="P64" s="59" t="s">
        <v>527</v>
      </c>
      <c r="Q64" s="123" t="s">
        <v>805</v>
      </c>
      <c r="R64" s="58" t="s">
        <v>805</v>
      </c>
      <c r="S64" s="57">
        <v>39208</v>
      </c>
      <c r="T64" s="61"/>
      <c r="U64" s="44" t="s">
        <v>851</v>
      </c>
    </row>
    <row r="65" spans="1:21" s="23" customFormat="1" ht="63.75">
      <c r="A65" s="113"/>
      <c r="B65" s="49" t="s">
        <v>874</v>
      </c>
      <c r="C65" s="12">
        <v>39204</v>
      </c>
      <c r="D65" s="12">
        <v>39205</v>
      </c>
      <c r="E65" s="12" t="s">
        <v>392</v>
      </c>
      <c r="F65" s="15" t="s">
        <v>805</v>
      </c>
      <c r="G65" s="16" t="s">
        <v>805</v>
      </c>
      <c r="H65" s="15" t="s">
        <v>805</v>
      </c>
      <c r="I65" s="15"/>
      <c r="J65" s="15" t="s">
        <v>846</v>
      </c>
      <c r="K65" s="10" t="s">
        <v>388</v>
      </c>
      <c r="L65" s="10" t="s">
        <v>355</v>
      </c>
      <c r="M65" s="10" t="s">
        <v>230</v>
      </c>
      <c r="N65" s="16" t="s">
        <v>389</v>
      </c>
      <c r="O65" s="10" t="s">
        <v>790</v>
      </c>
      <c r="P65" s="16" t="s">
        <v>527</v>
      </c>
      <c r="Q65" s="122" t="s">
        <v>390</v>
      </c>
      <c r="R65" s="15" t="s">
        <v>803</v>
      </c>
      <c r="S65" s="12">
        <v>39204</v>
      </c>
      <c r="T65" s="10" t="s">
        <v>391</v>
      </c>
      <c r="U65" s="45" t="s">
        <v>216</v>
      </c>
    </row>
    <row r="66" spans="1:21" s="4" customFormat="1" ht="12.75">
      <c r="A66" s="111"/>
      <c r="B66" s="1"/>
      <c r="C66" s="1"/>
      <c r="D66" s="1"/>
      <c r="E66" s="1"/>
      <c r="F66" s="1"/>
      <c r="G66" s="1"/>
      <c r="H66" s="1"/>
      <c r="I66" s="1"/>
      <c r="J66" s="2"/>
      <c r="K66" s="1"/>
      <c r="L66" s="1"/>
      <c r="M66" s="1"/>
      <c r="N66" s="1"/>
      <c r="O66" s="1"/>
      <c r="P66" s="1"/>
      <c r="Q66" s="121"/>
      <c r="R66" s="1"/>
      <c r="S66" s="1"/>
      <c r="T66" s="1"/>
      <c r="U66" s="1"/>
    </row>
    <row r="67" spans="2:21" s="23" customFormat="1" ht="25.5">
      <c r="B67" s="49" t="s">
        <v>873</v>
      </c>
      <c r="C67" s="12">
        <v>39184</v>
      </c>
      <c r="D67" s="12">
        <v>39185</v>
      </c>
      <c r="E67" s="12" t="s">
        <v>235</v>
      </c>
      <c r="F67" s="15" t="s">
        <v>231</v>
      </c>
      <c r="G67" s="16" t="s">
        <v>232</v>
      </c>
      <c r="H67" s="15" t="s">
        <v>805</v>
      </c>
      <c r="I67" s="15"/>
      <c r="J67" s="15" t="s">
        <v>792</v>
      </c>
      <c r="K67" s="10" t="s">
        <v>534</v>
      </c>
      <c r="L67" s="10" t="s">
        <v>173</v>
      </c>
      <c r="M67" s="10" t="s">
        <v>230</v>
      </c>
      <c r="N67" s="16" t="s">
        <v>233</v>
      </c>
      <c r="O67" s="10" t="s">
        <v>821</v>
      </c>
      <c r="P67" s="16" t="s">
        <v>527</v>
      </c>
      <c r="Q67" s="10" t="s">
        <v>234</v>
      </c>
      <c r="R67" s="15" t="s">
        <v>535</v>
      </c>
      <c r="S67" s="12">
        <v>39185</v>
      </c>
      <c r="T67" s="10"/>
      <c r="U67" s="44" t="s">
        <v>851</v>
      </c>
    </row>
    <row r="68" spans="2:21" s="23" customFormat="1" ht="25.5">
      <c r="B68" s="60" t="s">
        <v>873</v>
      </c>
      <c r="C68" s="57">
        <v>39173</v>
      </c>
      <c r="D68" s="57" t="s">
        <v>373</v>
      </c>
      <c r="E68" s="57"/>
      <c r="F68" s="58" t="s">
        <v>886</v>
      </c>
      <c r="G68" s="59" t="s">
        <v>374</v>
      </c>
      <c r="H68" s="60">
        <v>530</v>
      </c>
      <c r="I68" s="60" t="s">
        <v>891</v>
      </c>
      <c r="J68" s="58" t="s">
        <v>891</v>
      </c>
      <c r="K68" s="61" t="s">
        <v>892</v>
      </c>
      <c r="L68" s="61" t="s">
        <v>805</v>
      </c>
      <c r="M68" s="61" t="s">
        <v>805</v>
      </c>
      <c r="N68" s="59" t="s">
        <v>889</v>
      </c>
      <c r="O68" s="61" t="s">
        <v>917</v>
      </c>
      <c r="P68" s="59" t="s">
        <v>527</v>
      </c>
      <c r="Q68" s="123" t="s">
        <v>805</v>
      </c>
      <c r="R68" s="58" t="s">
        <v>805</v>
      </c>
      <c r="S68" s="57">
        <v>39173</v>
      </c>
      <c r="T68" s="61"/>
      <c r="U68" s="44" t="s">
        <v>851</v>
      </c>
    </row>
    <row r="69" spans="2:21" s="23" customFormat="1" ht="12.75">
      <c r="B69" s="1"/>
      <c r="C69" s="25"/>
      <c r="D69" s="25"/>
      <c r="E69" s="25"/>
      <c r="F69" s="26"/>
      <c r="G69" s="27"/>
      <c r="H69" s="27"/>
      <c r="I69" s="27"/>
      <c r="J69" s="26"/>
      <c r="K69" s="28"/>
      <c r="L69" s="28"/>
      <c r="M69" s="28"/>
      <c r="N69" s="27"/>
      <c r="O69" s="28"/>
      <c r="P69" s="27"/>
      <c r="Q69" s="124"/>
      <c r="R69" s="30"/>
      <c r="S69" s="31"/>
      <c r="T69" s="32"/>
      <c r="U69" s="33"/>
    </row>
    <row r="70" spans="2:21" s="23" customFormat="1" ht="89.25">
      <c r="B70" s="49" t="s">
        <v>872</v>
      </c>
      <c r="C70" s="12">
        <v>39164</v>
      </c>
      <c r="D70" s="12">
        <v>39164</v>
      </c>
      <c r="E70" s="12" t="s">
        <v>345</v>
      </c>
      <c r="F70" s="15" t="s">
        <v>346</v>
      </c>
      <c r="G70" s="16" t="s">
        <v>347</v>
      </c>
      <c r="H70" s="16">
        <v>78</v>
      </c>
      <c r="I70" s="16" t="s">
        <v>916</v>
      </c>
      <c r="J70" s="15" t="s">
        <v>916</v>
      </c>
      <c r="K70" s="10" t="s">
        <v>487</v>
      </c>
      <c r="L70" s="10" t="s">
        <v>355</v>
      </c>
      <c r="M70" s="10" t="s">
        <v>383</v>
      </c>
      <c r="N70" s="16" t="s">
        <v>890</v>
      </c>
      <c r="O70" s="10" t="s">
        <v>790</v>
      </c>
      <c r="P70" s="16" t="s">
        <v>527</v>
      </c>
      <c r="Q70" s="122" t="s">
        <v>387</v>
      </c>
      <c r="R70" s="15" t="s">
        <v>194</v>
      </c>
      <c r="S70" s="12">
        <v>39164</v>
      </c>
      <c r="T70" s="10" t="s">
        <v>348</v>
      </c>
      <c r="U70" s="44" t="s">
        <v>349</v>
      </c>
    </row>
    <row r="71" spans="2:21" s="23" customFormat="1" ht="63.75">
      <c r="B71" s="49" t="s">
        <v>872</v>
      </c>
      <c r="C71" s="12">
        <v>39162</v>
      </c>
      <c r="D71" s="12">
        <v>39163</v>
      </c>
      <c r="E71" s="12"/>
      <c r="F71" s="15" t="s">
        <v>805</v>
      </c>
      <c r="G71" s="15" t="s">
        <v>805</v>
      </c>
      <c r="H71" s="15" t="s">
        <v>805</v>
      </c>
      <c r="I71" s="15"/>
      <c r="J71" s="15" t="s">
        <v>815</v>
      </c>
      <c r="K71" s="10" t="s">
        <v>204</v>
      </c>
      <c r="L71" s="10" t="s">
        <v>353</v>
      </c>
      <c r="M71" s="10" t="s">
        <v>230</v>
      </c>
      <c r="N71" s="15" t="s">
        <v>205</v>
      </c>
      <c r="O71" s="10" t="s">
        <v>790</v>
      </c>
      <c r="P71" s="16" t="s">
        <v>527</v>
      </c>
      <c r="Q71" s="122" t="s">
        <v>206</v>
      </c>
      <c r="R71" s="15" t="s">
        <v>803</v>
      </c>
      <c r="S71" s="12" t="s">
        <v>803</v>
      </c>
      <c r="T71" s="10" t="s">
        <v>391</v>
      </c>
      <c r="U71" s="45" t="s">
        <v>216</v>
      </c>
    </row>
    <row r="72" spans="2:21" s="23" customFormat="1" ht="25.5">
      <c r="B72" s="49" t="s">
        <v>872</v>
      </c>
      <c r="C72" s="12">
        <v>39160</v>
      </c>
      <c r="D72" s="12">
        <v>39160</v>
      </c>
      <c r="E72" s="12"/>
      <c r="F72" s="15" t="s">
        <v>195</v>
      </c>
      <c r="G72" s="16" t="s">
        <v>196</v>
      </c>
      <c r="H72" s="16">
        <v>96</v>
      </c>
      <c r="I72" s="16" t="s">
        <v>910</v>
      </c>
      <c r="J72" s="15" t="s">
        <v>910</v>
      </c>
      <c r="K72" s="10" t="s">
        <v>197</v>
      </c>
      <c r="L72" s="10" t="s">
        <v>365</v>
      </c>
      <c r="M72" s="10" t="s">
        <v>383</v>
      </c>
      <c r="N72" s="16" t="s">
        <v>890</v>
      </c>
      <c r="O72" s="10" t="s">
        <v>168</v>
      </c>
      <c r="P72" s="16" t="s">
        <v>527</v>
      </c>
      <c r="Q72" s="122" t="s">
        <v>198</v>
      </c>
      <c r="R72" s="15" t="s">
        <v>199</v>
      </c>
      <c r="S72" s="12">
        <v>39160</v>
      </c>
      <c r="T72" s="10"/>
      <c r="U72" s="44" t="s">
        <v>851</v>
      </c>
    </row>
    <row r="73" spans="2:21" s="23" customFormat="1" ht="51">
      <c r="B73" s="49" t="s">
        <v>872</v>
      </c>
      <c r="C73" s="12" t="s">
        <v>217</v>
      </c>
      <c r="D73" s="12">
        <v>39149</v>
      </c>
      <c r="E73" s="12"/>
      <c r="F73" s="15" t="s">
        <v>805</v>
      </c>
      <c r="G73" s="16" t="s">
        <v>805</v>
      </c>
      <c r="H73" s="15" t="s">
        <v>805</v>
      </c>
      <c r="J73" s="15" t="s">
        <v>846</v>
      </c>
      <c r="K73" s="10" t="s">
        <v>218</v>
      </c>
      <c r="L73" s="10" t="s">
        <v>355</v>
      </c>
      <c r="M73" s="10" t="s">
        <v>230</v>
      </c>
      <c r="N73" s="16" t="s">
        <v>219</v>
      </c>
      <c r="O73" s="10" t="s">
        <v>821</v>
      </c>
      <c r="P73" s="16" t="s">
        <v>527</v>
      </c>
      <c r="Q73" s="122" t="s">
        <v>220</v>
      </c>
      <c r="R73" s="15" t="s">
        <v>221</v>
      </c>
      <c r="S73" s="12">
        <v>39147</v>
      </c>
      <c r="T73" s="10"/>
      <c r="U73" s="44" t="s">
        <v>851</v>
      </c>
    </row>
    <row r="74" spans="2:21" s="23" customFormat="1" ht="76.5">
      <c r="B74" s="49" t="s">
        <v>872</v>
      </c>
      <c r="C74" s="12">
        <v>39147</v>
      </c>
      <c r="D74" s="12">
        <v>39148</v>
      </c>
      <c r="E74" s="12"/>
      <c r="F74" s="15" t="s">
        <v>805</v>
      </c>
      <c r="G74" s="16" t="s">
        <v>805</v>
      </c>
      <c r="H74" s="15" t="s">
        <v>805</v>
      </c>
      <c r="I74" s="15"/>
      <c r="J74" s="15" t="s">
        <v>792</v>
      </c>
      <c r="K74" s="10" t="s">
        <v>222</v>
      </c>
      <c r="L74" s="10" t="s">
        <v>385</v>
      </c>
      <c r="M74" s="10" t="s">
        <v>230</v>
      </c>
      <c r="N74" s="16" t="s">
        <v>219</v>
      </c>
      <c r="O74" s="10" t="s">
        <v>821</v>
      </c>
      <c r="P74" s="16" t="s">
        <v>527</v>
      </c>
      <c r="Q74" s="122" t="s">
        <v>223</v>
      </c>
      <c r="R74" s="15" t="s">
        <v>224</v>
      </c>
      <c r="S74" s="12">
        <v>39147</v>
      </c>
      <c r="T74" s="10"/>
      <c r="U74" s="44" t="s">
        <v>851</v>
      </c>
    </row>
    <row r="75" spans="2:21" s="23" customFormat="1" ht="25.5">
      <c r="B75" s="60" t="s">
        <v>872</v>
      </c>
      <c r="C75" s="57">
        <v>39145</v>
      </c>
      <c r="D75" s="57" t="s">
        <v>200</v>
      </c>
      <c r="E75" s="57"/>
      <c r="F75" s="58" t="s">
        <v>886</v>
      </c>
      <c r="G75" s="59" t="s">
        <v>201</v>
      </c>
      <c r="H75" s="60">
        <v>570</v>
      </c>
      <c r="I75" s="60" t="s">
        <v>891</v>
      </c>
      <c r="J75" s="58" t="s">
        <v>891</v>
      </c>
      <c r="K75" s="61" t="s">
        <v>892</v>
      </c>
      <c r="L75" s="61" t="s">
        <v>805</v>
      </c>
      <c r="M75" s="61" t="s">
        <v>805</v>
      </c>
      <c r="N75" s="59" t="s">
        <v>889</v>
      </c>
      <c r="O75" s="61" t="s">
        <v>917</v>
      </c>
      <c r="P75" s="59" t="s">
        <v>527</v>
      </c>
      <c r="Q75" s="123" t="s">
        <v>805</v>
      </c>
      <c r="R75" s="58" t="s">
        <v>805</v>
      </c>
      <c r="S75" s="57">
        <v>39145</v>
      </c>
      <c r="T75" s="61"/>
      <c r="U75" s="44" t="s">
        <v>851</v>
      </c>
    </row>
    <row r="76" spans="2:21" s="23" customFormat="1" ht="51">
      <c r="B76" s="49" t="s">
        <v>872</v>
      </c>
      <c r="C76" s="12">
        <v>39145</v>
      </c>
      <c r="D76" s="12">
        <v>39146</v>
      </c>
      <c r="E76" s="12"/>
      <c r="F76" s="15" t="s">
        <v>225</v>
      </c>
      <c r="G76" s="16" t="s">
        <v>226</v>
      </c>
      <c r="H76" s="15" t="s">
        <v>805</v>
      </c>
      <c r="I76" s="15"/>
      <c r="J76" s="15" t="s">
        <v>916</v>
      </c>
      <c r="K76" s="10" t="s">
        <v>227</v>
      </c>
      <c r="L76" s="10" t="s">
        <v>384</v>
      </c>
      <c r="M76" s="10" t="s">
        <v>174</v>
      </c>
      <c r="N76" s="16" t="s">
        <v>914</v>
      </c>
      <c r="O76" s="10" t="s">
        <v>821</v>
      </c>
      <c r="P76" s="16" t="s">
        <v>527</v>
      </c>
      <c r="Q76" s="122" t="s">
        <v>228</v>
      </c>
      <c r="R76" s="15" t="s">
        <v>229</v>
      </c>
      <c r="S76" s="12">
        <v>39145</v>
      </c>
      <c r="T76" s="10"/>
      <c r="U76" s="44" t="s">
        <v>851</v>
      </c>
    </row>
    <row r="77" spans="2:21" s="23" customFormat="1" ht="51">
      <c r="B77" s="49" t="s">
        <v>872</v>
      </c>
      <c r="C77" s="12">
        <v>39143</v>
      </c>
      <c r="D77" s="12">
        <v>39143</v>
      </c>
      <c r="E77" s="12"/>
      <c r="F77" s="15" t="s">
        <v>202</v>
      </c>
      <c r="G77" s="16" t="s">
        <v>169</v>
      </c>
      <c r="H77" s="16">
        <v>75</v>
      </c>
      <c r="I77" s="16" t="s">
        <v>916</v>
      </c>
      <c r="J77" s="15" t="s">
        <v>916</v>
      </c>
      <c r="K77" s="10" t="s">
        <v>487</v>
      </c>
      <c r="L77" s="10" t="s">
        <v>361</v>
      </c>
      <c r="M77" s="10" t="s">
        <v>383</v>
      </c>
      <c r="N77" s="16" t="s">
        <v>890</v>
      </c>
      <c r="O77" s="10" t="s">
        <v>790</v>
      </c>
      <c r="P77" s="16" t="s">
        <v>527</v>
      </c>
      <c r="Q77" s="122" t="s">
        <v>193</v>
      </c>
      <c r="R77" s="15" t="s">
        <v>194</v>
      </c>
      <c r="S77" s="12">
        <v>39143</v>
      </c>
      <c r="T77" s="10" t="s">
        <v>203</v>
      </c>
      <c r="U77" s="44" t="s">
        <v>851</v>
      </c>
    </row>
    <row r="78" spans="2:21" s="23" customFormat="1" ht="12.75">
      <c r="B78" s="1"/>
      <c r="C78" s="25"/>
      <c r="D78" s="25"/>
      <c r="E78" s="25"/>
      <c r="F78" s="26"/>
      <c r="G78" s="27"/>
      <c r="H78" s="27"/>
      <c r="I78" s="27"/>
      <c r="J78" s="26"/>
      <c r="K78" s="28"/>
      <c r="L78" s="28"/>
      <c r="M78" s="28"/>
      <c r="N78" s="27"/>
      <c r="O78" s="28"/>
      <c r="P78" s="27"/>
      <c r="Q78" s="124"/>
      <c r="R78" s="30"/>
      <c r="S78" s="31"/>
      <c r="T78" s="32"/>
      <c r="U78" s="33"/>
    </row>
    <row r="79" spans="2:21" s="23" customFormat="1" ht="25.5">
      <c r="B79" s="49" t="s">
        <v>871</v>
      </c>
      <c r="C79" s="12">
        <v>39139</v>
      </c>
      <c r="D79" s="12">
        <v>39139</v>
      </c>
      <c r="E79" s="12"/>
      <c r="F79" s="15" t="s">
        <v>169</v>
      </c>
      <c r="G79" s="16" t="s">
        <v>164</v>
      </c>
      <c r="H79" s="16"/>
      <c r="I79" s="16"/>
      <c r="J79" s="15" t="s">
        <v>916</v>
      </c>
      <c r="K79" s="10" t="s">
        <v>342</v>
      </c>
      <c r="L79" s="10" t="s">
        <v>364</v>
      </c>
      <c r="M79" s="10" t="s">
        <v>174</v>
      </c>
      <c r="N79" s="16" t="s">
        <v>914</v>
      </c>
      <c r="O79" s="10" t="s">
        <v>168</v>
      </c>
      <c r="P79" s="16" t="s">
        <v>527</v>
      </c>
      <c r="Q79" s="122" t="s">
        <v>343</v>
      </c>
      <c r="R79" s="15" t="s">
        <v>344</v>
      </c>
      <c r="S79" s="12">
        <v>39139</v>
      </c>
      <c r="T79" s="10"/>
      <c r="U79" s="44" t="s">
        <v>851</v>
      </c>
    </row>
    <row r="80" spans="2:21" s="23" customFormat="1" ht="25.5">
      <c r="B80" s="60" t="s">
        <v>871</v>
      </c>
      <c r="C80" s="57">
        <v>39138</v>
      </c>
      <c r="D80" s="57" t="s">
        <v>160</v>
      </c>
      <c r="E80" s="57"/>
      <c r="F80" s="58" t="s">
        <v>886</v>
      </c>
      <c r="G80" s="59" t="s">
        <v>161</v>
      </c>
      <c r="H80" s="60">
        <v>600</v>
      </c>
      <c r="I80" s="60" t="s">
        <v>891</v>
      </c>
      <c r="J80" s="58" t="s">
        <v>891</v>
      </c>
      <c r="K80" s="61" t="s">
        <v>892</v>
      </c>
      <c r="L80" s="61" t="s">
        <v>805</v>
      </c>
      <c r="M80" s="61" t="s">
        <v>805</v>
      </c>
      <c r="N80" s="59" t="s">
        <v>889</v>
      </c>
      <c r="O80" s="61" t="s">
        <v>917</v>
      </c>
      <c r="P80" s="59" t="s">
        <v>527</v>
      </c>
      <c r="Q80" s="123" t="s">
        <v>805</v>
      </c>
      <c r="R80" s="58" t="s">
        <v>805</v>
      </c>
      <c r="S80" s="57">
        <v>39138</v>
      </c>
      <c r="T80" s="61"/>
      <c r="U80" s="44" t="s">
        <v>851</v>
      </c>
    </row>
    <row r="81" spans="2:21" s="23" customFormat="1" ht="38.25">
      <c r="B81" s="49" t="s">
        <v>871</v>
      </c>
      <c r="C81" s="12">
        <v>39136</v>
      </c>
      <c r="D81" s="12">
        <v>39136</v>
      </c>
      <c r="E81" s="12"/>
      <c r="F81" s="15" t="s">
        <v>144</v>
      </c>
      <c r="G81" s="16" t="s">
        <v>164</v>
      </c>
      <c r="H81" s="48">
        <v>70</v>
      </c>
      <c r="I81" s="48" t="s">
        <v>891</v>
      </c>
      <c r="J81" s="15" t="s">
        <v>22</v>
      </c>
      <c r="K81" s="10" t="s">
        <v>167</v>
      </c>
      <c r="L81" s="10" t="s">
        <v>381</v>
      </c>
      <c r="M81" s="10" t="s">
        <v>383</v>
      </c>
      <c r="N81" s="16" t="s">
        <v>890</v>
      </c>
      <c r="O81" s="10" t="s">
        <v>790</v>
      </c>
      <c r="P81" s="16" t="s">
        <v>527</v>
      </c>
      <c r="Q81" s="122" t="s">
        <v>165</v>
      </c>
      <c r="R81" s="15" t="s">
        <v>166</v>
      </c>
      <c r="S81" s="12">
        <v>39136</v>
      </c>
      <c r="T81" s="10" t="s">
        <v>947</v>
      </c>
      <c r="U81" s="44" t="s">
        <v>851</v>
      </c>
    </row>
    <row r="82" spans="2:21" s="23" customFormat="1" ht="38.25">
      <c r="B82" s="60" t="s">
        <v>871</v>
      </c>
      <c r="C82" s="57">
        <v>39131</v>
      </c>
      <c r="D82" s="57" t="s">
        <v>159</v>
      </c>
      <c r="E82" s="57"/>
      <c r="F82" s="58" t="s">
        <v>886</v>
      </c>
      <c r="G82" s="59" t="s">
        <v>887</v>
      </c>
      <c r="H82" s="60">
        <v>720</v>
      </c>
      <c r="I82" s="60" t="s">
        <v>891</v>
      </c>
      <c r="J82" s="58" t="s">
        <v>891</v>
      </c>
      <c r="K82" s="61" t="s">
        <v>892</v>
      </c>
      <c r="L82" s="61" t="s">
        <v>805</v>
      </c>
      <c r="M82" s="61" t="s">
        <v>805</v>
      </c>
      <c r="N82" s="59" t="s">
        <v>889</v>
      </c>
      <c r="O82" s="61" t="s">
        <v>917</v>
      </c>
      <c r="P82" s="59" t="s">
        <v>527</v>
      </c>
      <c r="Q82" s="123" t="s">
        <v>805</v>
      </c>
      <c r="R82" s="58" t="s">
        <v>805</v>
      </c>
      <c r="S82" s="57">
        <v>39131</v>
      </c>
      <c r="T82" s="61"/>
      <c r="U82" s="44" t="s">
        <v>851</v>
      </c>
    </row>
    <row r="83" spans="2:21" s="23" customFormat="1" ht="51">
      <c r="B83" s="60" t="s">
        <v>871</v>
      </c>
      <c r="C83" s="57" t="s">
        <v>156</v>
      </c>
      <c r="D83" s="57" t="s">
        <v>157</v>
      </c>
      <c r="E83" s="57"/>
      <c r="F83" s="58" t="s">
        <v>155</v>
      </c>
      <c r="G83" s="59" t="s">
        <v>154</v>
      </c>
      <c r="H83" s="60">
        <v>1740</v>
      </c>
      <c r="I83" s="60" t="s">
        <v>891</v>
      </c>
      <c r="J83" s="58" t="s">
        <v>891</v>
      </c>
      <c r="K83" s="61" t="s">
        <v>900</v>
      </c>
      <c r="L83" s="61" t="s">
        <v>805</v>
      </c>
      <c r="M83" s="61" t="s">
        <v>805</v>
      </c>
      <c r="N83" s="59" t="s">
        <v>889</v>
      </c>
      <c r="O83" s="61" t="s">
        <v>917</v>
      </c>
      <c r="P83" s="59" t="s">
        <v>527</v>
      </c>
      <c r="Q83" s="123" t="s">
        <v>805</v>
      </c>
      <c r="R83" s="58" t="s">
        <v>805</v>
      </c>
      <c r="S83" s="57">
        <v>39124</v>
      </c>
      <c r="T83" s="61"/>
      <c r="U83" s="44" t="s">
        <v>851</v>
      </c>
    </row>
    <row r="84" spans="2:21" s="23" customFormat="1" ht="63.75">
      <c r="B84" s="49" t="s">
        <v>871</v>
      </c>
      <c r="C84" s="12">
        <v>39120</v>
      </c>
      <c r="D84" s="12">
        <v>39121</v>
      </c>
      <c r="E84" s="12"/>
      <c r="F84" s="15" t="s">
        <v>150</v>
      </c>
      <c r="G84" s="16" t="s">
        <v>151</v>
      </c>
      <c r="H84" s="16">
        <v>85</v>
      </c>
      <c r="I84" s="16" t="s">
        <v>891</v>
      </c>
      <c r="J84" s="15" t="s">
        <v>792</v>
      </c>
      <c r="K84" s="10" t="s">
        <v>152</v>
      </c>
      <c r="L84" s="10" t="s">
        <v>364</v>
      </c>
      <c r="M84" s="10" t="s">
        <v>383</v>
      </c>
      <c r="N84" s="16" t="s">
        <v>890</v>
      </c>
      <c r="O84" s="10" t="s">
        <v>790</v>
      </c>
      <c r="P84" s="16" t="s">
        <v>527</v>
      </c>
      <c r="Q84" s="125" t="s">
        <v>153</v>
      </c>
      <c r="R84" s="9" t="s">
        <v>133</v>
      </c>
      <c r="S84" s="13" t="s">
        <v>803</v>
      </c>
      <c r="T84" s="21" t="s">
        <v>4</v>
      </c>
      <c r="U84" s="45" t="s">
        <v>7</v>
      </c>
    </row>
    <row r="85" spans="2:21" s="23" customFormat="1" ht="38.25">
      <c r="B85" s="49" t="s">
        <v>871</v>
      </c>
      <c r="C85" s="12">
        <v>39120</v>
      </c>
      <c r="D85" s="12">
        <v>39120</v>
      </c>
      <c r="E85" s="12"/>
      <c r="F85" s="15" t="s">
        <v>144</v>
      </c>
      <c r="G85" s="16" t="s">
        <v>145</v>
      </c>
      <c r="H85" s="110">
        <v>50</v>
      </c>
      <c r="I85" s="91" t="s">
        <v>916</v>
      </c>
      <c r="J85" s="15" t="s">
        <v>143</v>
      </c>
      <c r="K85" s="10" t="s">
        <v>146</v>
      </c>
      <c r="L85" s="10" t="s">
        <v>488</v>
      </c>
      <c r="M85" s="10" t="s">
        <v>383</v>
      </c>
      <c r="N85" s="16" t="s">
        <v>890</v>
      </c>
      <c r="O85" s="10" t="s">
        <v>821</v>
      </c>
      <c r="P85" s="16" t="s">
        <v>527</v>
      </c>
      <c r="Q85" s="122" t="s">
        <v>147</v>
      </c>
      <c r="R85" s="15" t="s">
        <v>148</v>
      </c>
      <c r="S85" s="12">
        <v>39120</v>
      </c>
      <c r="T85" s="10" t="s">
        <v>149</v>
      </c>
      <c r="U85" s="44" t="s">
        <v>851</v>
      </c>
    </row>
    <row r="86" spans="2:21" s="23" customFormat="1" ht="63.75">
      <c r="B86" s="49" t="s">
        <v>871</v>
      </c>
      <c r="C86" s="12">
        <v>39119</v>
      </c>
      <c r="D86" s="12">
        <v>39120</v>
      </c>
      <c r="E86" s="12"/>
      <c r="F86" s="15" t="s">
        <v>805</v>
      </c>
      <c r="G86" s="16" t="s">
        <v>805</v>
      </c>
      <c r="H86" s="15" t="s">
        <v>805</v>
      </c>
      <c r="I86" s="49"/>
      <c r="J86" s="15" t="s">
        <v>792</v>
      </c>
      <c r="K86" s="10" t="s">
        <v>142</v>
      </c>
      <c r="L86" s="10" t="s">
        <v>385</v>
      </c>
      <c r="M86" s="10" t="s">
        <v>184</v>
      </c>
      <c r="N86" s="16" t="s">
        <v>810</v>
      </c>
      <c r="O86" s="10" t="s">
        <v>790</v>
      </c>
      <c r="P86" s="16" t="s">
        <v>527</v>
      </c>
      <c r="Q86" s="125" t="s">
        <v>6</v>
      </c>
      <c r="R86" s="9" t="s">
        <v>133</v>
      </c>
      <c r="S86" s="13" t="s">
        <v>805</v>
      </c>
      <c r="T86" s="21" t="s">
        <v>4</v>
      </c>
      <c r="U86" s="45" t="s">
        <v>7</v>
      </c>
    </row>
    <row r="87" spans="2:21" s="23" customFormat="1" ht="76.5">
      <c r="B87" s="49" t="s">
        <v>871</v>
      </c>
      <c r="C87" s="12" t="s">
        <v>137</v>
      </c>
      <c r="D87" s="12" t="s">
        <v>138</v>
      </c>
      <c r="E87" s="12"/>
      <c r="F87" s="15" t="s">
        <v>805</v>
      </c>
      <c r="G87" s="16" t="s">
        <v>805</v>
      </c>
      <c r="H87" s="15" t="s">
        <v>805</v>
      </c>
      <c r="I87" s="49"/>
      <c r="J87" s="15" t="s">
        <v>815</v>
      </c>
      <c r="K87" s="47" t="s">
        <v>139</v>
      </c>
      <c r="L87" s="24" t="s">
        <v>359</v>
      </c>
      <c r="M87" s="10" t="s">
        <v>171</v>
      </c>
      <c r="N87" s="16" t="s">
        <v>140</v>
      </c>
      <c r="O87" s="10" t="s">
        <v>790</v>
      </c>
      <c r="P87" s="16" t="s">
        <v>527</v>
      </c>
      <c r="Q87" s="122" t="s">
        <v>141</v>
      </c>
      <c r="R87" s="15" t="s">
        <v>135</v>
      </c>
      <c r="S87" s="12">
        <v>39124</v>
      </c>
      <c r="T87" s="10" t="s">
        <v>258</v>
      </c>
      <c r="U87" s="44" t="s">
        <v>851</v>
      </c>
    </row>
    <row r="88" spans="2:21" s="23" customFormat="1" ht="76.5">
      <c r="B88" s="49" t="s">
        <v>871</v>
      </c>
      <c r="C88" s="12">
        <v>39115</v>
      </c>
      <c r="D88" s="12" t="s">
        <v>338</v>
      </c>
      <c r="E88" s="12"/>
      <c r="F88" s="15" t="s">
        <v>339</v>
      </c>
      <c r="G88" s="16" t="s">
        <v>850</v>
      </c>
      <c r="H88" s="16">
        <v>210</v>
      </c>
      <c r="I88" s="16" t="s">
        <v>891</v>
      </c>
      <c r="J88" s="15" t="s">
        <v>815</v>
      </c>
      <c r="K88" s="10" t="s">
        <v>340</v>
      </c>
      <c r="L88" s="10" t="s">
        <v>359</v>
      </c>
      <c r="M88" s="10" t="s">
        <v>383</v>
      </c>
      <c r="N88" s="16" t="s">
        <v>890</v>
      </c>
      <c r="O88" s="10" t="s">
        <v>790</v>
      </c>
      <c r="P88" s="16" t="s">
        <v>527</v>
      </c>
      <c r="Q88" s="122" t="s">
        <v>341</v>
      </c>
      <c r="R88" s="15" t="s">
        <v>135</v>
      </c>
      <c r="S88" s="12">
        <v>39124</v>
      </c>
      <c r="T88" s="10" t="s">
        <v>136</v>
      </c>
      <c r="U88" s="44" t="s">
        <v>851</v>
      </c>
    </row>
    <row r="89" spans="2:21" s="23" customFormat="1" ht="12.75">
      <c r="B89" s="1"/>
      <c r="C89" s="25"/>
      <c r="D89" s="25"/>
      <c r="E89" s="25"/>
      <c r="F89" s="26"/>
      <c r="G89" s="27"/>
      <c r="H89" s="27"/>
      <c r="I89" s="27"/>
      <c r="J89" s="26"/>
      <c r="K89" s="28"/>
      <c r="L89" s="28"/>
      <c r="M89" s="28"/>
      <c r="N89" s="27"/>
      <c r="O89" s="28"/>
      <c r="P89" s="27"/>
      <c r="Q89" s="124"/>
      <c r="R89" s="30"/>
      <c r="S89" s="31"/>
      <c r="T89" s="32"/>
      <c r="U89" s="33"/>
    </row>
    <row r="90" spans="2:21" s="23" customFormat="1" ht="63.75">
      <c r="B90" s="49" t="s">
        <v>869</v>
      </c>
      <c r="C90" s="12">
        <v>39113</v>
      </c>
      <c r="D90" s="12">
        <v>39114</v>
      </c>
      <c r="E90" s="12"/>
      <c r="F90" s="15" t="s">
        <v>805</v>
      </c>
      <c r="G90" s="16" t="s">
        <v>805</v>
      </c>
      <c r="H90" s="15" t="s">
        <v>805</v>
      </c>
      <c r="I90" s="15"/>
      <c r="J90" s="15" t="s">
        <v>792</v>
      </c>
      <c r="K90" s="10" t="s">
        <v>132</v>
      </c>
      <c r="L90" s="10" t="s">
        <v>385</v>
      </c>
      <c r="M90" s="10" t="s">
        <v>184</v>
      </c>
      <c r="N90" s="16" t="s">
        <v>810</v>
      </c>
      <c r="O90" s="10" t="s">
        <v>790</v>
      </c>
      <c r="P90" s="16" t="s">
        <v>527</v>
      </c>
      <c r="Q90" s="125" t="s">
        <v>6</v>
      </c>
      <c r="R90" s="9" t="s">
        <v>133</v>
      </c>
      <c r="S90" s="13" t="s">
        <v>805</v>
      </c>
      <c r="T90" s="21" t="s">
        <v>4</v>
      </c>
      <c r="U90" s="45" t="s">
        <v>7</v>
      </c>
    </row>
    <row r="91" spans="2:21" s="23" customFormat="1" ht="63.75">
      <c r="B91" s="49" t="s">
        <v>869</v>
      </c>
      <c r="C91" s="12" t="s">
        <v>129</v>
      </c>
      <c r="D91" s="12">
        <v>39112</v>
      </c>
      <c r="E91" s="12"/>
      <c r="F91" s="15" t="s">
        <v>805</v>
      </c>
      <c r="G91" s="16" t="s">
        <v>805</v>
      </c>
      <c r="H91" s="15" t="s">
        <v>805</v>
      </c>
      <c r="I91" s="15"/>
      <c r="J91" s="15" t="s">
        <v>792</v>
      </c>
      <c r="K91" s="10" t="s">
        <v>130</v>
      </c>
      <c r="L91" s="10" t="s">
        <v>385</v>
      </c>
      <c r="M91" s="10" t="s">
        <v>184</v>
      </c>
      <c r="N91" s="16" t="s">
        <v>810</v>
      </c>
      <c r="O91" s="10" t="s">
        <v>790</v>
      </c>
      <c r="P91" s="16" t="s">
        <v>527</v>
      </c>
      <c r="Q91" s="125" t="s">
        <v>6</v>
      </c>
      <c r="R91" s="9" t="s">
        <v>133</v>
      </c>
      <c r="S91" s="13" t="s">
        <v>805</v>
      </c>
      <c r="T91" s="21" t="s">
        <v>4</v>
      </c>
      <c r="U91" s="45" t="s">
        <v>7</v>
      </c>
    </row>
    <row r="92" spans="2:21" s="23" customFormat="1" ht="76.5">
      <c r="B92" s="49" t="s">
        <v>869</v>
      </c>
      <c r="C92" s="12">
        <v>39107</v>
      </c>
      <c r="D92" s="12">
        <v>39107</v>
      </c>
      <c r="E92" s="12"/>
      <c r="F92" s="15" t="s">
        <v>805</v>
      </c>
      <c r="G92" s="16" t="s">
        <v>805</v>
      </c>
      <c r="H92" s="15" t="s">
        <v>805</v>
      </c>
      <c r="I92" s="15"/>
      <c r="J92" s="15" t="s">
        <v>33</v>
      </c>
      <c r="K92" s="10" t="s">
        <v>127</v>
      </c>
      <c r="L92" s="24" t="s">
        <v>386</v>
      </c>
      <c r="M92" s="10" t="s">
        <v>178</v>
      </c>
      <c r="N92" s="16" t="s">
        <v>128</v>
      </c>
      <c r="O92" s="10" t="s">
        <v>790</v>
      </c>
      <c r="P92" s="16" t="s">
        <v>527</v>
      </c>
      <c r="Q92" s="122" t="s">
        <v>158</v>
      </c>
      <c r="R92" s="15" t="s">
        <v>135</v>
      </c>
      <c r="S92" s="12">
        <v>39124</v>
      </c>
      <c r="T92" s="10" t="s">
        <v>136</v>
      </c>
      <c r="U92" s="44" t="s">
        <v>851</v>
      </c>
    </row>
    <row r="93" spans="2:21" s="23" customFormat="1" ht="89.25">
      <c r="B93" s="49" t="s">
        <v>869</v>
      </c>
      <c r="C93" s="12">
        <v>39106</v>
      </c>
      <c r="D93" s="12">
        <v>39106</v>
      </c>
      <c r="E93" s="12"/>
      <c r="F93" s="15" t="s">
        <v>902</v>
      </c>
      <c r="G93" s="16" t="s">
        <v>75</v>
      </c>
      <c r="H93" s="15" t="s">
        <v>805</v>
      </c>
      <c r="I93" s="16" t="s">
        <v>891</v>
      </c>
      <c r="J93" s="15" t="s">
        <v>929</v>
      </c>
      <c r="K93" s="10" t="s">
        <v>126</v>
      </c>
      <c r="L93" s="10" t="s">
        <v>360</v>
      </c>
      <c r="M93" s="10" t="s">
        <v>383</v>
      </c>
      <c r="N93" s="16" t="s">
        <v>890</v>
      </c>
      <c r="O93" s="10" t="s">
        <v>790</v>
      </c>
      <c r="P93" s="16" t="s">
        <v>527</v>
      </c>
      <c r="Q93" s="126" t="s">
        <v>895</v>
      </c>
      <c r="R93" s="9" t="s">
        <v>795</v>
      </c>
      <c r="S93" s="12">
        <v>39106</v>
      </c>
      <c r="T93" s="20" t="s">
        <v>896</v>
      </c>
      <c r="U93" s="44" t="s">
        <v>131</v>
      </c>
    </row>
    <row r="94" spans="2:21" s="23" customFormat="1" ht="89.25">
      <c r="B94" s="49" t="s">
        <v>869</v>
      </c>
      <c r="C94" s="12">
        <v>39104</v>
      </c>
      <c r="D94" s="12">
        <v>39104</v>
      </c>
      <c r="E94" s="12"/>
      <c r="F94" s="15" t="s">
        <v>73</v>
      </c>
      <c r="G94" s="16" t="s">
        <v>74</v>
      </c>
      <c r="H94" s="16">
        <v>112</v>
      </c>
      <c r="I94" s="16" t="s">
        <v>891</v>
      </c>
      <c r="J94" s="15" t="s">
        <v>929</v>
      </c>
      <c r="K94" s="10" t="s">
        <v>858</v>
      </c>
      <c r="L94" s="10" t="s">
        <v>360</v>
      </c>
      <c r="M94" s="10" t="s">
        <v>383</v>
      </c>
      <c r="N94" s="16" t="s">
        <v>890</v>
      </c>
      <c r="O94" s="10" t="s">
        <v>790</v>
      </c>
      <c r="P94" s="16" t="s">
        <v>527</v>
      </c>
      <c r="Q94" s="126" t="s">
        <v>895</v>
      </c>
      <c r="R94" s="9" t="s">
        <v>795</v>
      </c>
      <c r="S94" s="12">
        <v>39104</v>
      </c>
      <c r="T94" s="20" t="s">
        <v>896</v>
      </c>
      <c r="U94" s="44" t="s">
        <v>131</v>
      </c>
    </row>
    <row r="95" spans="2:21" s="23" customFormat="1" ht="38.25">
      <c r="B95" s="60" t="s">
        <v>869</v>
      </c>
      <c r="C95" s="57">
        <v>39103</v>
      </c>
      <c r="D95" s="57" t="s">
        <v>71</v>
      </c>
      <c r="E95" s="57"/>
      <c r="F95" s="58" t="s">
        <v>886</v>
      </c>
      <c r="G95" s="59" t="s">
        <v>72</v>
      </c>
      <c r="H95" s="59">
        <v>330</v>
      </c>
      <c r="I95" s="60" t="s">
        <v>891</v>
      </c>
      <c r="J95" s="58" t="s">
        <v>891</v>
      </c>
      <c r="K95" s="61" t="s">
        <v>892</v>
      </c>
      <c r="L95" s="61" t="s">
        <v>805</v>
      </c>
      <c r="M95" s="61" t="s">
        <v>805</v>
      </c>
      <c r="N95" s="59" t="s">
        <v>889</v>
      </c>
      <c r="O95" s="61" t="s">
        <v>917</v>
      </c>
      <c r="P95" s="59" t="s">
        <v>527</v>
      </c>
      <c r="Q95" s="123" t="s">
        <v>805</v>
      </c>
      <c r="R95" s="58" t="s">
        <v>805</v>
      </c>
      <c r="S95" s="57">
        <v>39103</v>
      </c>
      <c r="T95" s="61"/>
      <c r="U95" s="44" t="s">
        <v>851</v>
      </c>
    </row>
    <row r="96" spans="2:21" s="23" customFormat="1" ht="25.5">
      <c r="B96" s="49" t="s">
        <v>869</v>
      </c>
      <c r="C96" s="12">
        <v>39100</v>
      </c>
      <c r="D96" s="12">
        <v>39100</v>
      </c>
      <c r="E96" s="12"/>
      <c r="F96" s="12" t="s">
        <v>886</v>
      </c>
      <c r="G96" s="15" t="s">
        <v>13</v>
      </c>
      <c r="H96" s="16">
        <v>45</v>
      </c>
      <c r="I96" s="16" t="s">
        <v>916</v>
      </c>
      <c r="J96" s="15" t="s">
        <v>916</v>
      </c>
      <c r="K96" s="10" t="s">
        <v>61</v>
      </c>
      <c r="L96" s="10" t="s">
        <v>382</v>
      </c>
      <c r="M96" s="10" t="s">
        <v>383</v>
      </c>
      <c r="N96" s="16" t="s">
        <v>890</v>
      </c>
      <c r="O96" s="10" t="s">
        <v>790</v>
      </c>
      <c r="P96" s="16" t="s">
        <v>527</v>
      </c>
      <c r="Q96" s="122" t="s">
        <v>62</v>
      </c>
      <c r="R96" s="15" t="s">
        <v>63</v>
      </c>
      <c r="S96" s="12">
        <v>39100</v>
      </c>
      <c r="T96" s="10"/>
      <c r="U96" s="44" t="s">
        <v>851</v>
      </c>
    </row>
    <row r="97" spans="2:21" s="23" customFormat="1" ht="63.75">
      <c r="B97" s="49" t="s">
        <v>869</v>
      </c>
      <c r="C97" s="12" t="s">
        <v>70</v>
      </c>
      <c r="D97" s="12" t="s">
        <v>66</v>
      </c>
      <c r="E97" s="12"/>
      <c r="F97" s="15" t="s">
        <v>805</v>
      </c>
      <c r="G97" s="16" t="s">
        <v>805</v>
      </c>
      <c r="H97" s="15" t="s">
        <v>805</v>
      </c>
      <c r="I97" s="15"/>
      <c r="J97" s="15" t="s">
        <v>792</v>
      </c>
      <c r="K97" s="10" t="s">
        <v>67</v>
      </c>
      <c r="L97" s="10" t="s">
        <v>385</v>
      </c>
      <c r="M97" s="10" t="s">
        <v>178</v>
      </c>
      <c r="N97" s="16" t="s">
        <v>35</v>
      </c>
      <c r="O97" s="10" t="s">
        <v>790</v>
      </c>
      <c r="P97" s="16" t="s">
        <v>527</v>
      </c>
      <c r="Q97" s="127" t="s">
        <v>69</v>
      </c>
      <c r="R97" s="16" t="s">
        <v>68</v>
      </c>
      <c r="S97" s="12">
        <v>39105</v>
      </c>
      <c r="T97" s="21" t="s">
        <v>4</v>
      </c>
      <c r="U97" s="45" t="s">
        <v>7</v>
      </c>
    </row>
    <row r="98" spans="2:21" s="23" customFormat="1" ht="25.5">
      <c r="B98" s="60" t="s">
        <v>869</v>
      </c>
      <c r="C98" s="57">
        <v>39096</v>
      </c>
      <c r="D98" s="57" t="s">
        <v>58</v>
      </c>
      <c r="E98" s="57"/>
      <c r="F98" s="58" t="s">
        <v>886</v>
      </c>
      <c r="G98" s="59" t="s">
        <v>59</v>
      </c>
      <c r="H98" s="59">
        <v>210</v>
      </c>
      <c r="I98" s="60" t="s">
        <v>891</v>
      </c>
      <c r="J98" s="58" t="s">
        <v>891</v>
      </c>
      <c r="K98" s="61" t="s">
        <v>892</v>
      </c>
      <c r="L98" s="61" t="s">
        <v>805</v>
      </c>
      <c r="M98" s="61" t="s">
        <v>805</v>
      </c>
      <c r="N98" s="59" t="s">
        <v>889</v>
      </c>
      <c r="O98" s="61" t="s">
        <v>917</v>
      </c>
      <c r="P98" s="59" t="s">
        <v>527</v>
      </c>
      <c r="Q98" s="123" t="s">
        <v>805</v>
      </c>
      <c r="R98" s="58" t="s">
        <v>805</v>
      </c>
      <c r="S98" s="57">
        <v>39096</v>
      </c>
      <c r="T98" s="61" t="s">
        <v>60</v>
      </c>
      <c r="U98" s="44" t="s">
        <v>851</v>
      </c>
    </row>
    <row r="99" spans="2:21" s="23" customFormat="1" ht="76.5">
      <c r="B99" s="49" t="s">
        <v>869</v>
      </c>
      <c r="C99" s="12">
        <v>39092</v>
      </c>
      <c r="D99" s="12" t="s">
        <v>163</v>
      </c>
      <c r="E99" s="12"/>
      <c r="F99" s="15" t="s">
        <v>805</v>
      </c>
      <c r="G99" s="16" t="s">
        <v>805</v>
      </c>
      <c r="H99" s="15" t="s">
        <v>805</v>
      </c>
      <c r="I99" s="15"/>
      <c r="J99" s="15" t="s">
        <v>916</v>
      </c>
      <c r="K99" s="10" t="s">
        <v>56</v>
      </c>
      <c r="L99" s="46" t="s">
        <v>356</v>
      </c>
      <c r="M99" s="10" t="s">
        <v>186</v>
      </c>
      <c r="N99" s="16" t="s">
        <v>844</v>
      </c>
      <c r="O99" s="10" t="s">
        <v>821</v>
      </c>
      <c r="P99" s="16" t="s">
        <v>527</v>
      </c>
      <c r="Q99" s="122" t="s">
        <v>54</v>
      </c>
      <c r="R99" s="15" t="s">
        <v>55</v>
      </c>
      <c r="S99" s="12">
        <v>39124</v>
      </c>
      <c r="T99" s="10" t="s">
        <v>57</v>
      </c>
      <c r="U99" s="44" t="s">
        <v>851</v>
      </c>
    </row>
    <row r="100" spans="2:21" s="23" customFormat="1" ht="25.5">
      <c r="B100" s="49" t="s">
        <v>869</v>
      </c>
      <c r="C100" s="12">
        <v>39091</v>
      </c>
      <c r="D100" s="12">
        <v>39091</v>
      </c>
      <c r="E100" s="12"/>
      <c r="F100" s="15" t="s">
        <v>50</v>
      </c>
      <c r="G100" s="16" t="s">
        <v>51</v>
      </c>
      <c r="H100" s="16">
        <v>17</v>
      </c>
      <c r="I100" s="16" t="s">
        <v>916</v>
      </c>
      <c r="J100" s="15" t="s">
        <v>916</v>
      </c>
      <c r="K100" s="10" t="s">
        <v>52</v>
      </c>
      <c r="L100" s="10" t="s">
        <v>382</v>
      </c>
      <c r="M100" s="10" t="s">
        <v>383</v>
      </c>
      <c r="N100" s="16" t="s">
        <v>890</v>
      </c>
      <c r="O100" s="10" t="s">
        <v>790</v>
      </c>
      <c r="P100" s="16" t="s">
        <v>527</v>
      </c>
      <c r="Q100" s="122" t="s">
        <v>53</v>
      </c>
      <c r="R100" s="15" t="s">
        <v>134</v>
      </c>
      <c r="S100" s="12">
        <v>39091</v>
      </c>
      <c r="T100" s="10"/>
      <c r="U100" s="44" t="s">
        <v>851</v>
      </c>
    </row>
    <row r="101" spans="2:21" s="23" customFormat="1" ht="63.75">
      <c r="B101" s="49" t="s">
        <v>869</v>
      </c>
      <c r="C101" s="12">
        <v>39090</v>
      </c>
      <c r="D101" s="12">
        <v>39090</v>
      </c>
      <c r="E101" s="12"/>
      <c r="F101" s="15" t="s">
        <v>45</v>
      </c>
      <c r="G101" s="16" t="s">
        <v>46</v>
      </c>
      <c r="H101" s="16">
        <v>195</v>
      </c>
      <c r="I101" s="16" t="s">
        <v>891</v>
      </c>
      <c r="J101" s="15" t="s">
        <v>792</v>
      </c>
      <c r="K101" s="10" t="s">
        <v>47</v>
      </c>
      <c r="L101" s="10" t="s">
        <v>382</v>
      </c>
      <c r="M101" s="10" t="s">
        <v>383</v>
      </c>
      <c r="N101" s="16" t="s">
        <v>890</v>
      </c>
      <c r="O101" s="10" t="s">
        <v>790</v>
      </c>
      <c r="P101" s="16" t="s">
        <v>527</v>
      </c>
      <c r="Q101" s="122" t="s">
        <v>48</v>
      </c>
      <c r="R101" s="15" t="s">
        <v>49</v>
      </c>
      <c r="S101" s="12" t="s">
        <v>803</v>
      </c>
      <c r="T101" s="21" t="s">
        <v>4</v>
      </c>
      <c r="U101" s="45" t="s">
        <v>7</v>
      </c>
    </row>
    <row r="102" spans="2:21" s="23" customFormat="1" ht="63.75">
      <c r="B102" s="49" t="s">
        <v>869</v>
      </c>
      <c r="C102" s="12">
        <v>39087</v>
      </c>
      <c r="D102" s="12">
        <v>39087</v>
      </c>
      <c r="E102" s="12"/>
      <c r="F102" s="15" t="s">
        <v>39</v>
      </c>
      <c r="G102" s="16" t="s">
        <v>40</v>
      </c>
      <c r="H102" s="16">
        <v>270</v>
      </c>
      <c r="I102" s="16" t="s">
        <v>891</v>
      </c>
      <c r="J102" s="15" t="s">
        <v>792</v>
      </c>
      <c r="K102" s="10" t="s">
        <v>41</v>
      </c>
      <c r="L102" s="10" t="s">
        <v>382</v>
      </c>
      <c r="M102" s="10" t="s">
        <v>383</v>
      </c>
      <c r="N102" s="16" t="s">
        <v>890</v>
      </c>
      <c r="O102" s="10" t="s">
        <v>790</v>
      </c>
      <c r="P102" s="16" t="s">
        <v>527</v>
      </c>
      <c r="Q102" s="125" t="s">
        <v>6</v>
      </c>
      <c r="R102" s="9" t="s">
        <v>133</v>
      </c>
      <c r="S102" s="13" t="s">
        <v>803</v>
      </c>
      <c r="T102" s="21" t="s">
        <v>4</v>
      </c>
      <c r="U102" s="45" t="s">
        <v>7</v>
      </c>
    </row>
    <row r="103" spans="2:21" s="23" customFormat="1" ht="25.5">
      <c r="B103" s="49" t="s">
        <v>869</v>
      </c>
      <c r="C103" s="12">
        <v>39087</v>
      </c>
      <c r="D103" s="12">
        <v>39087</v>
      </c>
      <c r="E103" s="12"/>
      <c r="F103" s="15" t="s">
        <v>805</v>
      </c>
      <c r="G103" s="16" t="s">
        <v>805</v>
      </c>
      <c r="H103" s="15" t="s">
        <v>805</v>
      </c>
      <c r="I103" s="15"/>
      <c r="J103" s="15" t="s">
        <v>916</v>
      </c>
      <c r="K103" s="10" t="s">
        <v>42</v>
      </c>
      <c r="L103" s="46" t="s">
        <v>356</v>
      </c>
      <c r="M103" s="10" t="s">
        <v>174</v>
      </c>
      <c r="N103" s="16" t="s">
        <v>914</v>
      </c>
      <c r="O103" s="10" t="s">
        <v>821</v>
      </c>
      <c r="P103" s="16" t="s">
        <v>527</v>
      </c>
      <c r="Q103" s="122" t="s">
        <v>43</v>
      </c>
      <c r="R103" s="15" t="s">
        <v>44</v>
      </c>
      <c r="S103" s="12">
        <v>39087</v>
      </c>
      <c r="T103" s="10"/>
      <c r="U103" s="44" t="s">
        <v>851</v>
      </c>
    </row>
    <row r="104" spans="2:21" s="23" customFormat="1" ht="63.75">
      <c r="B104" s="49" t="s">
        <v>869</v>
      </c>
      <c r="C104" s="12">
        <v>39085</v>
      </c>
      <c r="D104" s="12">
        <v>39086</v>
      </c>
      <c r="E104" s="12"/>
      <c r="F104" s="15" t="s">
        <v>805</v>
      </c>
      <c r="G104" s="16" t="s">
        <v>805</v>
      </c>
      <c r="H104" s="15" t="s">
        <v>805</v>
      </c>
      <c r="I104" s="15"/>
      <c r="J104" s="15" t="s">
        <v>33</v>
      </c>
      <c r="K104" s="10" t="s">
        <v>34</v>
      </c>
      <c r="L104" s="10" t="s">
        <v>173</v>
      </c>
      <c r="M104" s="10" t="s">
        <v>178</v>
      </c>
      <c r="N104" s="16" t="s">
        <v>35</v>
      </c>
      <c r="O104" s="10" t="s">
        <v>790</v>
      </c>
      <c r="P104" s="16" t="s">
        <v>527</v>
      </c>
      <c r="Q104" s="122" t="s">
        <v>36</v>
      </c>
      <c r="R104" s="10" t="s">
        <v>37</v>
      </c>
      <c r="S104" s="12">
        <v>39108</v>
      </c>
      <c r="T104" s="10" t="s">
        <v>38</v>
      </c>
      <c r="U104" s="44" t="s">
        <v>851</v>
      </c>
    </row>
    <row r="105" spans="2:21" s="23" customFormat="1" ht="76.5">
      <c r="B105" s="49" t="s">
        <v>869</v>
      </c>
      <c r="C105" s="12">
        <v>39085</v>
      </c>
      <c r="D105" s="12">
        <v>39086</v>
      </c>
      <c r="E105" s="12"/>
      <c r="F105" s="15" t="s">
        <v>27</v>
      </c>
      <c r="G105" s="16" t="s">
        <v>28</v>
      </c>
      <c r="H105" s="16">
        <v>130</v>
      </c>
      <c r="I105" s="16" t="s">
        <v>891</v>
      </c>
      <c r="J105" s="15" t="s">
        <v>792</v>
      </c>
      <c r="K105" s="10" t="s">
        <v>29</v>
      </c>
      <c r="L105" s="10" t="s">
        <v>382</v>
      </c>
      <c r="M105" s="10" t="s">
        <v>383</v>
      </c>
      <c r="N105" s="16" t="s">
        <v>890</v>
      </c>
      <c r="O105" s="10" t="s">
        <v>790</v>
      </c>
      <c r="P105" s="16" t="s">
        <v>527</v>
      </c>
      <c r="Q105" s="122" t="s">
        <v>30</v>
      </c>
      <c r="R105" s="15" t="s">
        <v>31</v>
      </c>
      <c r="S105" s="12">
        <v>39085</v>
      </c>
      <c r="T105" s="10" t="s">
        <v>32</v>
      </c>
      <c r="U105" s="44" t="s">
        <v>851</v>
      </c>
    </row>
    <row r="106" spans="2:21" s="23" customFormat="1" ht="38.25">
      <c r="B106" s="49" t="s">
        <v>869</v>
      </c>
      <c r="C106" s="12">
        <v>39084</v>
      </c>
      <c r="D106" s="12" t="s">
        <v>21</v>
      </c>
      <c r="E106" s="12"/>
      <c r="F106" s="15" t="s">
        <v>19</v>
      </c>
      <c r="G106" s="16" t="s">
        <v>20</v>
      </c>
      <c r="H106" s="16">
        <v>750</v>
      </c>
      <c r="I106" s="16" t="s">
        <v>891</v>
      </c>
      <c r="J106" s="15" t="s">
        <v>22</v>
      </c>
      <c r="K106" s="10" t="s">
        <v>23</v>
      </c>
      <c r="L106" s="10" t="s">
        <v>173</v>
      </c>
      <c r="M106" s="10" t="s">
        <v>383</v>
      </c>
      <c r="N106" s="16" t="s">
        <v>890</v>
      </c>
      <c r="O106" s="10" t="s">
        <v>790</v>
      </c>
      <c r="P106" s="16" t="s">
        <v>527</v>
      </c>
      <c r="Q106" s="122" t="s">
        <v>24</v>
      </c>
      <c r="R106" s="15" t="s">
        <v>25</v>
      </c>
      <c r="S106" s="12">
        <v>39085</v>
      </c>
      <c r="T106" s="10" t="s">
        <v>26</v>
      </c>
      <c r="U106" s="44" t="s">
        <v>851</v>
      </c>
    </row>
    <row r="107" spans="2:21" s="23" customFormat="1" ht="12.75">
      <c r="B107" s="25"/>
      <c r="C107" s="25"/>
      <c r="D107" s="25"/>
      <c r="E107" s="25"/>
      <c r="F107" s="26"/>
      <c r="G107" s="27"/>
      <c r="H107" s="27"/>
      <c r="I107" s="27"/>
      <c r="J107" s="26"/>
      <c r="K107" s="26"/>
      <c r="L107" s="26"/>
      <c r="M107" s="28"/>
      <c r="N107" s="27"/>
      <c r="O107" s="28"/>
      <c r="P107" s="27"/>
      <c r="Q107" s="29"/>
      <c r="R107" s="30"/>
      <c r="S107" s="31"/>
      <c r="T107" s="32"/>
      <c r="U107" s="33"/>
    </row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</sheetData>
  <sheetProtection/>
  <autoFilter ref="A3:U106"/>
  <printOptions/>
  <pageMargins left="0.44" right="0.3" top="0.76" bottom="1" header="0.5" footer="0.5"/>
  <pageSetup fitToHeight="50" fitToWidth="1" horizontalDpi="600" verticalDpi="600" orientation="landscape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1" sqref="A1:G1"/>
    </sheetView>
  </sheetViews>
  <sheetFormatPr defaultColWidth="0" defaultRowHeight="0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2.57421875" style="0" customWidth="1"/>
  </cols>
  <sheetData>
    <row r="1" spans="1:7" ht="23.25" customHeight="1">
      <c r="A1" s="221" t="s">
        <v>180</v>
      </c>
      <c r="B1" s="221"/>
      <c r="C1" s="221"/>
      <c r="D1" s="221"/>
      <c r="E1" s="221"/>
      <c r="F1" s="221"/>
      <c r="G1" s="221"/>
    </row>
    <row r="2" ht="23.25" customHeight="1" thickBot="1">
      <c r="A2" s="147" t="s">
        <v>478</v>
      </c>
    </row>
    <row r="3" spans="1:7" ht="22.5" thickBot="1">
      <c r="A3" s="42" t="s">
        <v>881</v>
      </c>
      <c r="B3" s="42" t="s">
        <v>882</v>
      </c>
      <c r="C3" s="42" t="s">
        <v>864</v>
      </c>
      <c r="D3" s="42" t="s">
        <v>865</v>
      </c>
      <c r="E3" s="42" t="s">
        <v>866</v>
      </c>
      <c r="F3" s="176" t="s">
        <v>867</v>
      </c>
      <c r="G3" s="179" t="s">
        <v>868</v>
      </c>
    </row>
    <row r="4" spans="1:7" ht="23.25" customHeight="1" thickBot="1">
      <c r="A4" s="34" t="s">
        <v>869</v>
      </c>
      <c r="B4" s="34" t="s">
        <v>870</v>
      </c>
      <c r="C4" s="35">
        <v>44640</v>
      </c>
      <c r="D4" s="35">
        <v>540</v>
      </c>
      <c r="E4" s="35">
        <f>SUM(C4-D4)</f>
        <v>44100</v>
      </c>
      <c r="F4" s="177">
        <v>1637</v>
      </c>
      <c r="G4" s="180">
        <f aca="true" t="shared" si="0" ref="G4:G9">(E4-F4)/E4</f>
        <v>0.9628798185941043</v>
      </c>
    </row>
    <row r="5" spans="1:7" ht="23.25" customHeight="1" thickBot="1">
      <c r="A5" s="34" t="s">
        <v>871</v>
      </c>
      <c r="B5" s="34" t="s">
        <v>870</v>
      </c>
      <c r="C5" s="35">
        <v>40320</v>
      </c>
      <c r="D5" s="35">
        <v>3060</v>
      </c>
      <c r="E5" s="35">
        <f>SUM(C5-D5)</f>
        <v>37260</v>
      </c>
      <c r="F5" s="178">
        <v>365</v>
      </c>
      <c r="G5" s="180">
        <f t="shared" si="0"/>
        <v>0.99020397208803</v>
      </c>
    </row>
    <row r="6" spans="1:7" ht="23.25" customHeight="1" thickBot="1">
      <c r="A6" s="34" t="s">
        <v>872</v>
      </c>
      <c r="B6" s="34" t="s">
        <v>870</v>
      </c>
      <c r="C6" s="35">
        <v>44640</v>
      </c>
      <c r="D6" s="35">
        <v>570</v>
      </c>
      <c r="E6" s="35">
        <f>SUM(C6-D6)</f>
        <v>44070</v>
      </c>
      <c r="F6" s="178">
        <v>0</v>
      </c>
      <c r="G6" s="181">
        <f t="shared" si="0"/>
        <v>1</v>
      </c>
    </row>
    <row r="7" spans="1:7" ht="23.25" customHeight="1" thickBot="1">
      <c r="A7" s="34" t="s">
        <v>873</v>
      </c>
      <c r="B7" s="34" t="s">
        <v>870</v>
      </c>
      <c r="C7" s="35">
        <v>43200</v>
      </c>
      <c r="D7" s="35">
        <v>530</v>
      </c>
      <c r="E7" s="35">
        <f>SUM(C7-D7)</f>
        <v>42670</v>
      </c>
      <c r="F7" s="178">
        <v>0</v>
      </c>
      <c r="G7" s="181">
        <f t="shared" si="0"/>
        <v>1</v>
      </c>
    </row>
    <row r="8" spans="1:7" ht="23.25" customHeight="1" thickBot="1">
      <c r="A8" s="34" t="s">
        <v>874</v>
      </c>
      <c r="B8" s="34" t="s">
        <v>870</v>
      </c>
      <c r="C8" s="35">
        <v>44640</v>
      </c>
      <c r="D8" s="35">
        <v>1695</v>
      </c>
      <c r="E8" s="35">
        <f aca="true" t="shared" si="1" ref="E8:E20">SUM(C8-D8)</f>
        <v>42945</v>
      </c>
      <c r="F8" s="178">
        <v>0</v>
      </c>
      <c r="G8" s="181">
        <f t="shared" si="0"/>
        <v>1</v>
      </c>
    </row>
    <row r="9" spans="1:7" ht="23.25" customHeight="1">
      <c r="A9" s="226" t="s">
        <v>477</v>
      </c>
      <c r="B9" s="226" t="s">
        <v>870</v>
      </c>
      <c r="C9" s="40">
        <f>SUM(C4:C8)</f>
        <v>217440</v>
      </c>
      <c r="D9" s="228">
        <f>SUM(D4:D8)</f>
        <v>6395</v>
      </c>
      <c r="E9" s="228">
        <f>C9-D9</f>
        <v>211045</v>
      </c>
      <c r="F9" s="230">
        <f>SUM(F4:F8)</f>
        <v>2002</v>
      </c>
      <c r="G9" s="232">
        <f t="shared" si="0"/>
        <v>0.990513871449217</v>
      </c>
    </row>
    <row r="10" spans="1:7" ht="23.25" customHeight="1" thickBot="1">
      <c r="A10" s="227"/>
      <c r="B10" s="227"/>
      <c r="C10" s="41" t="s">
        <v>399</v>
      </c>
      <c r="D10" s="229"/>
      <c r="E10" s="229"/>
      <c r="F10" s="231"/>
      <c r="G10" s="225"/>
    </row>
    <row r="11" spans="1:7" ht="23.25" customHeight="1">
      <c r="A11" s="143"/>
      <c r="B11" s="143"/>
      <c r="C11" s="143"/>
      <c r="D11" s="144"/>
      <c r="E11" s="144"/>
      <c r="F11" s="145"/>
      <c r="G11" s="146"/>
    </row>
    <row r="12" spans="1:7" ht="23.25" customHeight="1" thickBot="1">
      <c r="A12" s="147" t="s">
        <v>479</v>
      </c>
      <c r="B12" s="143"/>
      <c r="C12" s="143"/>
      <c r="D12" s="144"/>
      <c r="E12" s="144"/>
      <c r="F12" s="145"/>
      <c r="G12" s="146"/>
    </row>
    <row r="13" spans="1:7" ht="22.5" thickBot="1">
      <c r="A13" s="42" t="s">
        <v>881</v>
      </c>
      <c r="B13" s="42" t="s">
        <v>882</v>
      </c>
      <c r="C13" s="42" t="s">
        <v>864</v>
      </c>
      <c r="D13" s="42" t="s">
        <v>865</v>
      </c>
      <c r="E13" s="42" t="s">
        <v>866</v>
      </c>
      <c r="F13" s="42" t="s">
        <v>867</v>
      </c>
      <c r="G13" s="42" t="s">
        <v>868</v>
      </c>
    </row>
    <row r="14" spans="1:7" ht="23.25" customHeight="1" thickBot="1">
      <c r="A14" s="34" t="s">
        <v>875</v>
      </c>
      <c r="B14" s="34" t="s">
        <v>870</v>
      </c>
      <c r="C14" s="35">
        <v>43200</v>
      </c>
      <c r="D14" s="35">
        <v>3230</v>
      </c>
      <c r="E14" s="35">
        <f t="shared" si="1"/>
        <v>39970</v>
      </c>
      <c r="F14" s="34">
        <v>830</v>
      </c>
      <c r="G14" s="36">
        <f aca="true" t="shared" si="2" ref="G14:G20">(E14-F14)/E14</f>
        <v>0.9792344258193645</v>
      </c>
    </row>
    <row r="15" spans="1:7" ht="23.25" customHeight="1" thickBot="1">
      <c r="A15" s="34" t="s">
        <v>876</v>
      </c>
      <c r="B15" s="34" t="s">
        <v>870</v>
      </c>
      <c r="C15" s="35">
        <v>44640</v>
      </c>
      <c r="D15" s="35">
        <v>1735</v>
      </c>
      <c r="E15" s="35">
        <f t="shared" si="1"/>
        <v>42905</v>
      </c>
      <c r="F15" s="34">
        <v>375</v>
      </c>
      <c r="G15" s="36">
        <f t="shared" si="2"/>
        <v>0.9912597599347396</v>
      </c>
    </row>
    <row r="16" spans="1:7" ht="23.25" customHeight="1" thickBot="1">
      <c r="A16" s="34" t="s">
        <v>877</v>
      </c>
      <c r="B16" s="34" t="s">
        <v>870</v>
      </c>
      <c r="C16" s="35">
        <v>44640</v>
      </c>
      <c r="D16" s="35">
        <v>2160</v>
      </c>
      <c r="E16" s="35">
        <f t="shared" si="1"/>
        <v>42480</v>
      </c>
      <c r="F16" s="34">
        <v>160</v>
      </c>
      <c r="G16" s="36">
        <f t="shared" si="2"/>
        <v>0.9962335216572504</v>
      </c>
    </row>
    <row r="17" spans="1:7" ht="23.25" customHeight="1" thickBot="1">
      <c r="A17" s="34" t="s">
        <v>878</v>
      </c>
      <c r="B17" s="34" t="s">
        <v>870</v>
      </c>
      <c r="C17" s="35">
        <v>43200</v>
      </c>
      <c r="D17" s="35">
        <v>5760</v>
      </c>
      <c r="E17" s="35">
        <f t="shared" si="1"/>
        <v>37440</v>
      </c>
      <c r="F17" s="35">
        <v>0</v>
      </c>
      <c r="G17" s="43">
        <f t="shared" si="2"/>
        <v>1</v>
      </c>
    </row>
    <row r="18" spans="1:7" ht="23.25" customHeight="1" thickBot="1">
      <c r="A18" s="37" t="s">
        <v>879</v>
      </c>
      <c r="B18" s="37" t="s">
        <v>870</v>
      </c>
      <c r="C18" s="35">
        <v>44640</v>
      </c>
      <c r="D18" s="35">
        <v>720</v>
      </c>
      <c r="E18" s="38">
        <f t="shared" si="1"/>
        <v>43920</v>
      </c>
      <c r="F18" s="38">
        <v>312</v>
      </c>
      <c r="G18" s="36">
        <f t="shared" si="2"/>
        <v>0.992896174863388</v>
      </c>
    </row>
    <row r="19" spans="1:7" ht="23.25" customHeight="1" thickBot="1">
      <c r="A19" s="37" t="s">
        <v>907</v>
      </c>
      <c r="B19" s="37" t="s">
        <v>870</v>
      </c>
      <c r="C19" s="35">
        <v>43200</v>
      </c>
      <c r="D19" s="35">
        <v>1705</v>
      </c>
      <c r="E19" s="38">
        <f t="shared" si="1"/>
        <v>41495</v>
      </c>
      <c r="F19" s="38">
        <v>280</v>
      </c>
      <c r="G19" s="36">
        <f t="shared" si="2"/>
        <v>0.9932521990601277</v>
      </c>
    </row>
    <row r="20" spans="1:7" ht="23.25" customHeight="1" thickBot="1">
      <c r="A20" s="37" t="s">
        <v>908</v>
      </c>
      <c r="B20" s="37" t="s">
        <v>870</v>
      </c>
      <c r="C20" s="38">
        <v>44640</v>
      </c>
      <c r="D20" s="35">
        <v>435</v>
      </c>
      <c r="E20" s="38">
        <f t="shared" si="1"/>
        <v>44205</v>
      </c>
      <c r="F20" s="38">
        <f>321+60+146</f>
        <v>527</v>
      </c>
      <c r="G20" s="36">
        <f t="shared" si="2"/>
        <v>0.988078271688723</v>
      </c>
    </row>
    <row r="21" spans="1:7" ht="23.25" customHeight="1">
      <c r="A21" s="226" t="s">
        <v>536</v>
      </c>
      <c r="B21" s="226" t="s">
        <v>870</v>
      </c>
      <c r="C21" s="40">
        <f>C9+SUM(C14:C20)</f>
        <v>525600</v>
      </c>
      <c r="D21" s="228">
        <f>D9+SUM(D14:D20)</f>
        <v>22140</v>
      </c>
      <c r="E21" s="228">
        <f>C21-D21</f>
        <v>503460</v>
      </c>
      <c r="F21" s="230">
        <f>F9+SUM(F14:F20)</f>
        <v>4486</v>
      </c>
      <c r="G21" s="224">
        <f>(E21-F21)/E21</f>
        <v>0.9910896595558734</v>
      </c>
    </row>
    <row r="22" spans="1:7" ht="23.25" customHeight="1" thickBot="1">
      <c r="A22" s="227"/>
      <c r="B22" s="227"/>
      <c r="C22" s="41" t="s">
        <v>773</v>
      </c>
      <c r="D22" s="229"/>
      <c r="E22" s="229"/>
      <c r="F22" s="231"/>
      <c r="G22" s="225"/>
    </row>
  </sheetData>
  <sheetProtection/>
  <mergeCells count="13">
    <mergeCell ref="F21:F22"/>
    <mergeCell ref="G21:G22"/>
    <mergeCell ref="A21:A22"/>
    <mergeCell ref="B21:B22"/>
    <mergeCell ref="D21:D22"/>
    <mergeCell ref="E21:E22"/>
    <mergeCell ref="A1:G1"/>
    <mergeCell ref="F9:F10"/>
    <mergeCell ref="G9:G10"/>
    <mergeCell ref="A9:A10"/>
    <mergeCell ref="B9:B10"/>
    <mergeCell ref="D9:D10"/>
    <mergeCell ref="E9:E10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asmallwood</cp:lastModifiedBy>
  <cp:lastPrinted>2007-09-26T03:32:25Z</cp:lastPrinted>
  <dcterms:created xsi:type="dcterms:W3CDTF">2006-03-02T20:08:25Z</dcterms:created>
  <dcterms:modified xsi:type="dcterms:W3CDTF">2008-06-09T23:07:40Z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