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9" activeTab="0"/>
  </bookViews>
  <sheets>
    <sheet name="Nodal Project Schedule" sheetId="1" r:id="rId1"/>
    <sheet name="Nodal Protocol Application" sheetId="2" r:id="rId2"/>
    <sheet name="Zonal Protocol Retirement" sheetId="3" r:id="rId3"/>
  </sheets>
  <definedNames>
    <definedName name="_xlnm._FilterDatabase" localSheetId="0" hidden="1">'Nodal Project Schedule'!$A$1:$A$102</definedName>
    <definedName name="_xlnm._FilterDatabase" localSheetId="1" hidden="1">'Nodal Protocol Application'!$B$1:$B$113</definedName>
    <definedName name="_xlnm.Print_Area" localSheetId="0">'Nodal Project Schedule'!$A$2:$J$33</definedName>
    <definedName name="_xlnm.Print_Titles" localSheetId="0">'Nodal Project Schedule'!$3:$3</definedName>
    <definedName name="_xlnm.Print_Titles" localSheetId="1">'Nodal Protocol Application'!$A:$B,'Nodal Protocol Application'!$1:$1</definedName>
    <definedName name="Z_ECEA0EF1_722A_4F7E_8DBF_CE3F850E3837_.wvu.Cols" localSheetId="0" hidden="1">'Nodal Project Schedule'!$G:$I</definedName>
    <definedName name="Z_ECEA0EF1_722A_4F7E_8DBF_CE3F850E3837_.wvu.PrintArea" localSheetId="0" hidden="1">'Nodal Project Schedule'!$A$1:$J$36</definedName>
    <definedName name="Z_ECEA0EF1_722A_4F7E_8DBF_CE3F850E3837_.wvu.PrintTitles" localSheetId="0" hidden="1">'Nodal Project Schedule'!$3:$3</definedName>
  </definedNames>
  <calcPr fullCalcOnLoad="1"/>
</workbook>
</file>

<file path=xl/sharedStrings.xml><?xml version="1.0" encoding="utf-8"?>
<sst xmlns="http://schemas.openxmlformats.org/spreadsheetml/2006/main" count="368" uniqueCount="284">
  <si>
    <t>Outage Coordination</t>
  </si>
  <si>
    <t>Analysis of Long-Term Resource Adequacy</t>
  </si>
  <si>
    <t>Management of Changes to ERCOT Transmission Grid</t>
  </si>
  <si>
    <t>Load Zones</t>
  </si>
  <si>
    <t>Hubs</t>
  </si>
  <si>
    <t>Load Participation</t>
  </si>
  <si>
    <t>Resource Parameters</t>
  </si>
  <si>
    <t>Special Considerations for Split Generation Meters</t>
  </si>
  <si>
    <t>Current Operating Plan (COP)</t>
  </si>
  <si>
    <t>Network Operations Modeling and Telemetry</t>
  </si>
  <si>
    <t>Transmission Planning</t>
  </si>
  <si>
    <t>Load Forecasting</t>
  </si>
  <si>
    <t>Renewable Production Potential Forecasts</t>
  </si>
  <si>
    <t>Contracts for Reliability Resources</t>
  </si>
  <si>
    <t>Voltage Support</t>
  </si>
  <si>
    <t>Standards for Determining Ancillary Service Quantities</t>
  </si>
  <si>
    <t>Ancillary Service Capacity Products</t>
  </si>
  <si>
    <t>Resource Limits in Providing Ancillary Service</t>
  </si>
  <si>
    <t>Constraint Competitiveness Tests</t>
  </si>
  <si>
    <t>Day-Ahead Operations</t>
  </si>
  <si>
    <t>Transmission Security Analysis and Reliability Unit Commitment (RUC)</t>
  </si>
  <si>
    <t>Adjustment Period and Real-Time Operations</t>
  </si>
  <si>
    <t>Congestion Revenue Rights</t>
  </si>
  <si>
    <t>Function of Congestion Revenue Rights</t>
  </si>
  <si>
    <t>Characteristics of Congestion Revenue Rights</t>
  </si>
  <si>
    <t>Types of Congestion Revenue Rights to Be Auctioned</t>
  </si>
  <si>
    <t>Allocation of Preassigned Congestion Revenue Rights</t>
  </si>
  <si>
    <t>CRR Auctions</t>
  </si>
  <si>
    <t>CRR Balancing Account</t>
  </si>
  <si>
    <t>Congestion Management in McCamey Area</t>
  </si>
  <si>
    <t>Bilateral Trades and ERCOT CRR Registration System</t>
  </si>
  <si>
    <t>CRR Settlements</t>
  </si>
  <si>
    <t>Performance Monitoring and Compliance</t>
  </si>
  <si>
    <t>QSE/Resource Performance Monitoring and Compliance</t>
  </si>
  <si>
    <t>ERCOT Performance Monitoring and Compliance</t>
  </si>
  <si>
    <t>TSP Performance Monitoring and Compliance</t>
  </si>
  <si>
    <t>Non-Compliance</t>
  </si>
  <si>
    <t>Frequency Response Requirements and Monitoring</t>
  </si>
  <si>
    <t>Overview</t>
  </si>
  <si>
    <t>Scope of Metering Responsibilities</t>
  </si>
  <si>
    <t>Certification of EPS Metering Facilities</t>
  </si>
  <si>
    <t>TSP and DSP EPS Meter Inspectors</t>
  </si>
  <si>
    <t>Auditing and Testing of Metering Facilities</t>
  </si>
  <si>
    <t>ERCOT Request for Installation of EPS Metering Facilities</t>
  </si>
  <si>
    <t>Maintenance of Metering Facilities</t>
  </si>
  <si>
    <t>Standards for Metering Facilities</t>
  </si>
  <si>
    <t>Security of Meter Data</t>
  </si>
  <si>
    <t>Validating, Editing, and Estimating of Meter Data</t>
  </si>
  <si>
    <t>Communications</t>
  </si>
  <si>
    <t>Meter Identification</t>
  </si>
  <si>
    <t>Exemptions from Compliance to Metering Protocols</t>
  </si>
  <si>
    <t>11*</t>
  </si>
  <si>
    <t>Data Acquisition and Aggregation</t>
  </si>
  <si>
    <t>Market Information System</t>
  </si>
  <si>
    <t>Transmission and Distribution Losses</t>
  </si>
  <si>
    <t>14*</t>
  </si>
  <si>
    <t>State of Texas Renewable Energy Credit Trading Program</t>
  </si>
  <si>
    <t>15*</t>
  </si>
  <si>
    <t>Customer Registration</t>
  </si>
  <si>
    <t>Qualification, Registration, and Execution of Agreements</t>
  </si>
  <si>
    <t>Registration and Qualification of Qualified Scheduling Entities</t>
  </si>
  <si>
    <t>Registration of Load Serving Entities</t>
  </si>
  <si>
    <t>Registration of ERCOT and Non-ERCOT Transmission and Distribution Service Providers</t>
  </si>
  <si>
    <t>Registration of a Resource Entity</t>
  </si>
  <si>
    <t>Registration of Municipally Owned Utilities and Electric Cooperatives in the ERCOT Region</t>
  </si>
  <si>
    <t>Registration of Renewable Energy Credit Account Holders</t>
  </si>
  <si>
    <t>Registration and Qualification of Congestion Revenue Rights Account Holders</t>
  </si>
  <si>
    <t>Resources Providing Reliability Must-Run Service</t>
  </si>
  <si>
    <t>Resources Providing Black Start Service</t>
  </si>
  <si>
    <t>Financial Security for Counter-Parties</t>
  </si>
  <si>
    <t>User Security Administrator and Digital Certificates</t>
  </si>
  <si>
    <t>18*</t>
  </si>
  <si>
    <t>Load Profiling</t>
  </si>
  <si>
    <t>19*</t>
  </si>
  <si>
    <t>Texas Standard Electronic Transaction (TX SET)</t>
  </si>
  <si>
    <t>20*</t>
  </si>
  <si>
    <t>Alternative Dispute Resolution Procedure</t>
  </si>
  <si>
    <t>21*</t>
  </si>
  <si>
    <t>Process for Protocol Revision</t>
  </si>
  <si>
    <t>Agreements</t>
  </si>
  <si>
    <t>Standard Form Black Start Agreement</t>
  </si>
  <si>
    <t>Standard Form Load Serving Entity Agreement</t>
  </si>
  <si>
    <t>Standard Form Qualified Scheduling Entity Agreement</t>
  </si>
  <si>
    <t>Standard Form REC Account Agreement</t>
  </si>
  <si>
    <t>Standard Form Resource Entity Agreement</t>
  </si>
  <si>
    <t>Standard Form Transmission and/or Distribution Service Provider Agreement</t>
  </si>
  <si>
    <t>Standard Form TCR Account Holder Agreement</t>
  </si>
  <si>
    <t>Notification of Suspension of Operations</t>
  </si>
  <si>
    <t>23*</t>
  </si>
  <si>
    <t>24*</t>
  </si>
  <si>
    <t>Retail Point to Point Communications</t>
  </si>
  <si>
    <t>*   - From Zonal Protocol</t>
  </si>
  <si>
    <t>Texas Test Plan Team - Retail Market Testing</t>
  </si>
  <si>
    <t>Performance Measured</t>
  </si>
  <si>
    <t>Compliance Application</t>
  </si>
  <si>
    <t>3.10</t>
  </si>
  <si>
    <t>10.10</t>
  </si>
  <si>
    <t>16.10</t>
  </si>
  <si>
    <t>Texas Nodal Market Implementation Schedule</t>
  </si>
  <si>
    <t>Features</t>
  </si>
  <si>
    <t>Project</t>
  </si>
  <si>
    <t>Status
G/Y/R</t>
  </si>
  <si>
    <t>Prev Status</t>
  </si>
  <si>
    <t>Mitigation Activities</t>
  </si>
  <si>
    <t>Comments</t>
  </si>
  <si>
    <t xml:space="preserve">EMS 1 </t>
  </si>
  <si>
    <t>Zonal Settlement Systems Retire</t>
  </si>
  <si>
    <t>Readiness Criteria Measurement Begins</t>
  </si>
  <si>
    <t>Never</t>
  </si>
  <si>
    <t>N/A</t>
  </si>
  <si>
    <t>Zonal Hubs are applicable to zonal market.</t>
  </si>
  <si>
    <t>13</t>
  </si>
  <si>
    <t>Regulation AS certification begins in EDS3 Release 6 testing.  Resources not subject to certification will qualify for AS in accordance with Section 8 prior to market open.</t>
  </si>
  <si>
    <t>NA</t>
  </si>
  <si>
    <t>Frequency Response provisions must be in effect beginning with the test sequence that implements the nodal LFC as the system frequency control.</t>
  </si>
  <si>
    <t>ERCOT performance monitoring is performed by the IMM.  IMM reports are reviewed by the TAC.</t>
  </si>
  <si>
    <t>ERCOT must develop a TSP Monitoring Program and obtain TAC approval.</t>
  </si>
  <si>
    <t>The CCT implementation must be implemented in sufficient time to allow CMWG/TAC to evaluate the constraint classifications Competitive/non-competitive prior to market open.</t>
  </si>
  <si>
    <t>EDS 1, Release 1</t>
  </si>
  <si>
    <t>EDS 2, Release 3</t>
  </si>
  <si>
    <t>EDS 3, Release 5</t>
  </si>
  <si>
    <t>EMS 2 A</t>
  </si>
  <si>
    <t>EMS 2 B, EDW 1</t>
  </si>
  <si>
    <t>REG 1</t>
  </si>
  <si>
    <t xml:space="preserve">NMMS 1, NMMS 2, EIP 1 </t>
  </si>
  <si>
    <t>EDW 2, MMS 1, S&amp;B 1,
EIP 2, EMS 2C, MIS 1, EIP3</t>
  </si>
  <si>
    <t xml:space="preserve">EMS 3, EDW 3,   </t>
  </si>
  <si>
    <t>EDS 3, Release 6</t>
  </si>
  <si>
    <t>EDS 3, Release 7</t>
  </si>
  <si>
    <t xml:space="preserve">CRR 1, EIP 5, EDW 4 </t>
  </si>
  <si>
    <t>EDS 4, Release 8</t>
  </si>
  <si>
    <t>OS 1, NMMS 3, EMS4, 
S&amp;B 3, EIP 7, EMS 5, 
S&amp;B 4, EDW 6</t>
  </si>
  <si>
    <t xml:space="preserve">MMS 2, S&amp;B 2, EIP 6, 
EDW 5 </t>
  </si>
  <si>
    <t>TNM Implementation</t>
  </si>
  <si>
    <t>Nodal Project Dates</t>
  </si>
  <si>
    <t>EDS 3, Registration</t>
  </si>
  <si>
    <t>Real-Time Market Go-Live</t>
  </si>
  <si>
    <t>Day-Ahead Market Go-Live</t>
  </si>
  <si>
    <r>
      <t xml:space="preserve">EDS 4, Release 9, </t>
    </r>
    <r>
      <rPr>
        <i/>
        <sz val="10"/>
        <rFont val="Arial"/>
        <family val="2"/>
      </rPr>
      <t>Baseline 1, 2</t>
    </r>
  </si>
  <si>
    <t>EDS 1, Release 2</t>
  </si>
  <si>
    <t>ERCOT Business Processes</t>
  </si>
  <si>
    <t>Load Forecasting/Adequacy</t>
  </si>
  <si>
    <t>Nodal Compliance Application Date</t>
  </si>
  <si>
    <t>Performance Measured Under Nodal Section 8 Date</t>
  </si>
  <si>
    <t>Nodal Section Number</t>
  </si>
  <si>
    <t>Nodal Section Title</t>
  </si>
  <si>
    <t>3.1.5.3</t>
  </si>
  <si>
    <t>Timelines for response by ERCOT for TSP Requests</t>
  </si>
  <si>
    <t>2-Day Response for Outage (Section 3.1.5.3)</t>
  </si>
  <si>
    <t>Zonal Section Number</t>
  </si>
  <si>
    <t>Implementation schedule pending from ERCOT</t>
  </si>
  <si>
    <t>3.10.1</t>
  </si>
  <si>
    <t>Full Nodal Functionaliy in Preparation for the 168-Hour Test Process</t>
  </si>
  <si>
    <t>All sections with a Retire Date = TBD are subject to Expiration of Confidentiality (section 1.3.3) as stated in section 9.5.2 of the protocols.</t>
  </si>
  <si>
    <t>Initial Statements</t>
  </si>
  <si>
    <t>Final Statements</t>
  </si>
  <si>
    <t>True-Up Statement</t>
  </si>
  <si>
    <t>9.2.3</t>
  </si>
  <si>
    <t>9.2.4</t>
  </si>
  <si>
    <t>9.2.6</t>
  </si>
  <si>
    <t>PCRR Documentation Delivered to ERCOT</t>
  </si>
  <si>
    <t>NOIE Load Zone Declaration</t>
  </si>
  <si>
    <t>CRR Auction</t>
  </si>
  <si>
    <t>Standard Form Agreements Completed</t>
  </si>
  <si>
    <t>9/30/08 date in place for Market Participants who will participate in the CRR Auction</t>
  </si>
  <si>
    <t>Standard Form Reliability Must-Run Agreement</t>
  </si>
  <si>
    <t>Standard Form Agreement replaces existing ERCOT/MP agreements</t>
  </si>
  <si>
    <t>Zonal Section Title</t>
  </si>
  <si>
    <t>Texas Nodal Market Implementation Date</t>
  </si>
  <si>
    <t>Definitions and Acronyms</t>
  </si>
  <si>
    <t>Management Activities for the ERCOT System</t>
  </si>
  <si>
    <t>Settlement and Billing</t>
  </si>
  <si>
    <t>Metering</t>
  </si>
  <si>
    <t>Registration and Qualification of Market Participants</t>
  </si>
  <si>
    <t>Market Monitoring and Data Collection</t>
  </si>
  <si>
    <t>Open Access to the ERCOT Transmission Grid</t>
  </si>
  <si>
    <t>Scheduling</t>
  </si>
  <si>
    <t>Dispatch</t>
  </si>
  <si>
    <t>Ancillary Services</t>
  </si>
  <si>
    <t>Congestion Management</t>
  </si>
  <si>
    <t>Trading Hubs</t>
  </si>
  <si>
    <t>Planned Outages and Maintenance Outages of Transmission and Resource Facilities</t>
  </si>
  <si>
    <t>Communications Regarding Resource Facility and Transmission Facility Outages</t>
  </si>
  <si>
    <t>ERCOT Approval of Transmission System Outages</t>
  </si>
  <si>
    <t>Acceptance of Proposed Planned Outages of Resources other than Reliability Resources</t>
  </si>
  <si>
    <t>Approval of RMR Unit, Synchronous Condenser Unit or Black Start Resource Outages</t>
  </si>
  <si>
    <t>Management of Resource Outages other than Reliability Resources</t>
  </si>
  <si>
    <t>Long-Term-Demand Forecasts</t>
  </si>
  <si>
    <t>Coordination for System Topology Modifications</t>
  </si>
  <si>
    <t>ERCOT Obligation to Provide Information</t>
  </si>
  <si>
    <t>Transmission-Related Information</t>
  </si>
  <si>
    <t>Market-Related Information</t>
  </si>
  <si>
    <t>Applicable Reliability Standards</t>
  </si>
  <si>
    <t>Market Data Collection and Use</t>
  </si>
  <si>
    <t>22(A)</t>
  </si>
  <si>
    <t>22(B)</t>
  </si>
  <si>
    <t>22(C)</t>
  </si>
  <si>
    <t>22(D)</t>
  </si>
  <si>
    <t>22(E)</t>
  </si>
  <si>
    <t>22(F)</t>
  </si>
  <si>
    <t>22(G)</t>
  </si>
  <si>
    <t>22(H)</t>
  </si>
  <si>
    <t>22(I)</t>
  </si>
  <si>
    <t>Standard Form Synchronous Condernser Agreement</t>
  </si>
  <si>
    <t>22(J)</t>
  </si>
  <si>
    <t>Standard Form Emergency Interruptible Load Service (EILS) Agreement</t>
  </si>
  <si>
    <t>22(K)</t>
  </si>
  <si>
    <t>Standard Form Market Participant Agreement</t>
  </si>
  <si>
    <t>22(L)</t>
  </si>
  <si>
    <t>Texas Test Plan Team – Retail Market Testing</t>
  </si>
  <si>
    <t>Retirement Date</t>
  </si>
  <si>
    <t>3.10.2</t>
  </si>
  <si>
    <t>3.10.3</t>
  </si>
  <si>
    <t>CRR Network Model</t>
  </si>
  <si>
    <t>3.10.4</t>
  </si>
  <si>
    <t>ERCOT Responsibilities</t>
  </si>
  <si>
    <t>3.10.5</t>
  </si>
  <si>
    <t>TSP Responsibilities</t>
  </si>
  <si>
    <t>3.10.6</t>
  </si>
  <si>
    <t>Resource Entity Responsibilities</t>
  </si>
  <si>
    <t>Time Line for Network Model Change Requests</t>
  </si>
  <si>
    <t>ERCOT Annual Planning Model</t>
  </si>
  <si>
    <t>EDS 4, Release 9, ERCOT, QSE &amp; TSP Responsibilities</t>
  </si>
  <si>
    <t>Outage Coordination except 3.1.5.3</t>
  </si>
  <si>
    <t xml:space="preserve">Effective Date for Readiness Criteria Measurement </t>
  </si>
  <si>
    <t>10.3.2.3</t>
  </si>
  <si>
    <t>Generation Netting for EPS Meters</t>
  </si>
  <si>
    <t>Meter Data Acquisition System (MDAS) except 10.3.2.3</t>
  </si>
  <si>
    <t xml:space="preserve"> </t>
  </si>
  <si>
    <t>Indicates areas not appropriate to transition matrix.</t>
  </si>
  <si>
    <t>ERCOT shall post CRR auction notices in accordance with Section 7.5.3.2 to MIS for the first monthly auction.</t>
  </si>
  <si>
    <t>Requirements to post zonal offers per PUC rule requirement.</t>
  </si>
  <si>
    <t>Comment</t>
  </si>
  <si>
    <t>ERCOT and Market Participant Zonal Control Systems Retire</t>
  </si>
  <si>
    <t>Legal to provide specific language describing "Never" or an accronym.</t>
  </si>
  <si>
    <r>
      <t xml:space="preserve">
</t>
    </r>
    <r>
      <rPr>
        <sz val="10"/>
        <rFont val="Arial"/>
        <family val="2"/>
      </rPr>
      <t>01/07/08</t>
    </r>
  </si>
  <si>
    <r>
      <t xml:space="preserve">
</t>
    </r>
    <r>
      <rPr>
        <sz val="10"/>
        <rFont val="Arial"/>
        <family val="2"/>
      </rPr>
      <t>01/15/08</t>
    </r>
  </si>
  <si>
    <t>Nodal Metric</t>
  </si>
  <si>
    <t xml:space="preserve">
</t>
  </si>
  <si>
    <t>MP11 - MP Registration Activities</t>
  </si>
  <si>
    <t>MP 15 - EDS-3 Trials Participation</t>
  </si>
  <si>
    <t>MP9 - QSE, DAM MIS and WEB Service Transactions</t>
  </si>
  <si>
    <t>CRR5 - Trial Operation of Annual CRR Auction during Trials</t>
  </si>
  <si>
    <t xml:space="preserve">3.10.4(1) N3 - Valid SE Performance and Accuracy
3.10.4(2) MO5 - Generate LMPs for 6 months
3.10.4(4) N2 - ERCOT Telemetry/ICCP System Failover
3.10.4(4) N3 - Valid SE Performance and Accuracy
3.10.4(4) E12 - MIS Compliance Test
3.10.4(4) MO5 - Generate LMPs for 6 months
3.10.4(7) MP10 - Mapping of Resources to Resource Notes and Resources to Revenue Quality Meters is Complete 
</t>
  </si>
  <si>
    <t>MP6 - QSE and TSP Telemetry/ICCP System Availability</t>
  </si>
  <si>
    <t>MP 11 - MP Registration Activities</t>
  </si>
  <si>
    <t>EM01 - Network Security Analysis &amp; Transmission Constraint Management</t>
  </si>
  <si>
    <t>EM07 - Verify Load Forecast Accuracy</t>
  </si>
  <si>
    <t xml:space="preserve">EMO2 - Verify Voltage Support and Functionality
</t>
  </si>
  <si>
    <t>MP16 - MP EDS-4 Trials Participation
MO3 -  Verify Supplemental Ancillary Services Market (SASM)
MO6 - Verify DAM Ancillary Services</t>
  </si>
  <si>
    <t>CO3 - Verify DAM Settlement Statements
CO7 - Verify DAM Invoices</t>
  </si>
  <si>
    <t>5.4 (1) MP8 - QSE, AP &amp; RTM MIS and Web Service Transactions
5.4 (5) MP8 - QSE, AP &amp; RTM MIS and Web Service Transactions
5.4 (6)MP8 - QSE, AP &amp; RTM MIS and Web Service Transactions
5.5.3 (4) MP16 - MP EDS-4 Trials Participation</t>
  </si>
  <si>
    <t>6.4.2 (1) MP8 - QSE, AP &amp; RTM MIS and Web Service Transactions 
6.5.5.1 (1,2,3) MP6 QSE and TSP Telemetry/ICCP System Availability
6.5.6 (1) EM03 - Verify Outage Evaluation System Functionality
6.5.6 (1) MP14 - MP EDS-2 Trials Only
6.5.7.6.1 (5) MP15 - MP EDS 3 Trials Only
6.5.7.8 (2) MP15 - MP EDS 3 Trials Only
6.5.7.8 (4) MP15 - MP EDS 3 Trials Only
6.5.7.8 (6) MP15 - MP EDS 3 Trials Only
6.5.7.8 (9) MP15 - MP EDS 3 Trials Only
6.5.7.9 (1) MP15 - MP EDS 3 Trials Only
6.5.7.9 (2) MP15 - MP EDS 3 Trials Only
6.5.7.9 (4) MP15 - MP EDS 3 Trials Only
6.5.7.9 (5) MP15 - MP EDS 3 Trials Only
6.5.7.9 (7) MP15 - MP EDS 3 Trials Only
6.5.9.3 (1) MP15 - MP EDS 3 Trials Only
6.5.9.3.1 (5) MP15 - MP EDS 3 Trials Only</t>
  </si>
  <si>
    <t>7.3 (8) CRR3 - Trial Operation of Monthly CRR Auction
7.3 (8) CRR5 - Trial Operation of Annual CRR Auction During Trials</t>
  </si>
  <si>
    <t>CRR3 - Trial Operation of Monthly CRR Auction
CRR5 - Trial Operation of Annual CRR Auction During Trials</t>
  </si>
  <si>
    <t>CO8 - Verify CRR Auction Invoices</t>
  </si>
  <si>
    <t>7.7.3.3 CRR3 Trial Operation of Monthly CRR Auction
7.7.3.3 CRR5 Trial Operation of Annual CRR Auction During Trials</t>
  </si>
  <si>
    <t>8.1(2) MP6 - QSE and TSP Telemetry/ICCP System Availability</t>
  </si>
  <si>
    <t>8.2(1) E2 - Verfify ERCOT Performance Monitoring Test Plan</t>
  </si>
  <si>
    <t>EM06 - QSE Response to Dispatch</t>
  </si>
  <si>
    <t>9.2.8 MP16 - MP EDS-4 Trials Participation
9.14.1 CO1 - Settle Market for 7 Days and provide appropriate extracts
9.14.1 CO2 - Verify Dispute Process of 168 Hour Test</t>
  </si>
  <si>
    <t>10.9.1(1) N3 - Validate SE Performance and Accuracy</t>
  </si>
  <si>
    <t>E12 - MIS Compliance Test</t>
  </si>
  <si>
    <t>MP11 - MP Registration Activities
MP17 - MP Qualification Activities</t>
  </si>
  <si>
    <t>16.11.6.3 (1) MP11 - MP Registration Activities</t>
  </si>
  <si>
    <t>IMM1 - Market Monitor Systems Capability</t>
  </si>
  <si>
    <t>MP17 - MP Qualification Activities</t>
  </si>
  <si>
    <t>E15 - Verify TSP Performance Monitoring Test Plan</t>
  </si>
  <si>
    <t>3.10.7</t>
  </si>
  <si>
    <t>ERCOT System Modeling Requirements</t>
  </si>
  <si>
    <t>3.10.7.1.1(2) MP14 - MP EDS-2 Trials Participation
3.10.7.1.1(3) MP14 - MP EDS-2 Trials Participation
3.10.7.1.1(4) MP14 - MP EDS-2 Trials Participation
3.10.7.1.3(2) MP14 - MP EDS-2 Trials Participation
3.10.7.1.4(3) MP14 - MP EDS-2 Trials Participation
3.10.7.4.2 MP6 - QSE and TSP Telemetry/ICCP System Availability
3.10.7.4.2 N2 ERCOT Telemetry/ICCP System Failover
3.10.7.4.2 MP14 - MP EDS-2 Trials Participation
3.10.7.5.1(6) MP5</t>
  </si>
  <si>
    <t>TBD</t>
  </si>
  <si>
    <t>EDS 2, Release 4
(Includes EDS 4, NOMCR)</t>
  </si>
  <si>
    <t>Single Entry Network Model</t>
  </si>
  <si>
    <t>Initiation of the 168-hour test</t>
  </si>
  <si>
    <t>Completion of 168-hour test</t>
  </si>
  <si>
    <t>Nodal Project Milestone</t>
  </si>
  <si>
    <t xml:space="preserve">Reference 10.3.1 </t>
  </si>
  <si>
    <t>Attachment B: Standard Form Reliability Must-Run Agreement</t>
  </si>
  <si>
    <t>Attachment A: Standard Form Market Participant Agreement</t>
  </si>
  <si>
    <t>Attachment C: Amendment to Standard Form Market Participant Agreement</t>
  </si>
  <si>
    <t>Standard Form Synchonous Condensor Agreement</t>
  </si>
  <si>
    <t>EILS Agreement</t>
  </si>
  <si>
    <t>Change Generation Resource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</si>
</sst>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m\ dd\ \,\ yyyy"/>
    <numFmt numFmtId="166" formatCode="[$-409]dddd\,\ mmmm\ dd\,\ yyyy"/>
    <numFmt numFmtId="167" formatCode="m/d/yy;@"/>
    <numFmt numFmtId="168" formatCode="[$-409]mmmm\ d\,\ yyyy;@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sz val="10"/>
      <color indexed="57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i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169" fontId="0" fillId="0" borderId="5" xfId="0" applyNumberFormat="1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169" fontId="0" fillId="0" borderId="11" xfId="0" applyNumberFormat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7" xfId="0" applyBorder="1" applyAlignment="1">
      <alignment horizontal="left" indent="1"/>
    </xf>
    <xf numFmtId="169" fontId="0" fillId="0" borderId="8" xfId="0" applyNumberFormat="1" applyBorder="1" applyAlignment="1">
      <alignment horizontal="center"/>
    </xf>
    <xf numFmtId="169" fontId="0" fillId="0" borderId="8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3" xfId="0" applyBorder="1" applyAlignment="1">
      <alignment horizontal="left" indent="1"/>
    </xf>
    <xf numFmtId="169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left" wrapText="1" indent="1"/>
    </xf>
    <xf numFmtId="169" fontId="0" fillId="0" borderId="14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 quotePrefix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169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left" wrapText="1" indent="1"/>
    </xf>
    <xf numFmtId="168" fontId="0" fillId="0" borderId="14" xfId="0" applyNumberFormat="1" applyBorder="1" applyAlignment="1">
      <alignment horizontal="center"/>
    </xf>
    <xf numFmtId="0" fontId="8" fillId="0" borderId="16" xfId="0" applyFont="1" applyBorder="1" applyAlignment="1">
      <alignment wrapText="1"/>
    </xf>
    <xf numFmtId="0" fontId="0" fillId="0" borderId="4" xfId="0" applyBorder="1" applyAlignment="1">
      <alignment horizontal="left" indent="1"/>
    </xf>
    <xf numFmtId="169" fontId="0" fillId="0" borderId="17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8" xfId="0" applyBorder="1" applyAlignment="1" quotePrefix="1">
      <alignment horizontal="left" wrapText="1" indent="1"/>
    </xf>
    <xf numFmtId="0" fontId="7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left" wrapText="1" indent="1"/>
    </xf>
    <xf numFmtId="0" fontId="2" fillId="2" borderId="4" xfId="0" applyFont="1" applyFill="1" applyBorder="1" applyAlignment="1">
      <alignment horizontal="center"/>
    </xf>
    <xf numFmtId="0" fontId="0" fillId="0" borderId="18" xfId="0" applyBorder="1" applyAlignment="1" quotePrefix="1">
      <alignment wrapText="1"/>
    </xf>
    <xf numFmtId="0" fontId="0" fillId="0" borderId="19" xfId="0" applyBorder="1" applyAlignment="1">
      <alignment horizontal="left" wrapText="1" indent="1"/>
    </xf>
    <xf numFmtId="169" fontId="0" fillId="0" borderId="20" xfId="0" applyNumberForma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21" xfId="0" applyFont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0" fillId="0" borderId="19" xfId="0" applyBorder="1" applyAlignment="1">
      <alignment horizontal="left" indent="1"/>
    </xf>
    <xf numFmtId="0" fontId="0" fillId="0" borderId="21" xfId="0" applyBorder="1" applyAlignment="1" quotePrefix="1">
      <alignment wrapText="1"/>
    </xf>
    <xf numFmtId="0" fontId="0" fillId="0" borderId="19" xfId="0" applyFill="1" applyBorder="1" applyAlignment="1">
      <alignment horizontal="left" indent="1"/>
    </xf>
    <xf numFmtId="169" fontId="0" fillId="0" borderId="20" xfId="0" applyNumberFormat="1" applyFill="1" applyBorder="1" applyAlignment="1">
      <alignment horizontal="center"/>
    </xf>
    <xf numFmtId="169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8" fillId="0" borderId="22" xfId="0" applyFont="1" applyBorder="1" applyAlignment="1">
      <alignment wrapText="1"/>
    </xf>
    <xf numFmtId="0" fontId="0" fillId="0" borderId="23" xfId="0" applyBorder="1" applyAlignment="1">
      <alignment horizontal="left" wrapText="1" indent="1"/>
    </xf>
    <xf numFmtId="169" fontId="0" fillId="0" borderId="24" xfId="0" applyNumberFormat="1" applyBorder="1" applyAlignment="1">
      <alignment horizontal="center"/>
    </xf>
    <xf numFmtId="169" fontId="0" fillId="0" borderId="24" xfId="0" applyNumberForma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 wrapText="1"/>
    </xf>
    <xf numFmtId="169" fontId="0" fillId="0" borderId="20" xfId="0" applyNumberFormat="1" applyBorder="1" applyAlignment="1">
      <alignment horizontal="center" wrapText="1"/>
    </xf>
    <xf numFmtId="169" fontId="0" fillId="0" borderId="26" xfId="0" applyNumberFormat="1" applyBorder="1" applyAlignment="1">
      <alignment horizontal="center"/>
    </xf>
    <xf numFmtId="0" fontId="0" fillId="0" borderId="21" xfId="0" applyBorder="1" applyAlignment="1">
      <alignment horizontal="left" wrapText="1" indent="1"/>
    </xf>
    <xf numFmtId="0" fontId="6" fillId="5" borderId="27" xfId="0" applyFont="1" applyFill="1" applyBorder="1" applyAlignment="1">
      <alignment/>
    </xf>
    <xf numFmtId="0" fontId="5" fillId="5" borderId="28" xfId="0" applyFont="1" applyFill="1" applyBorder="1" applyAlignment="1">
      <alignment/>
    </xf>
    <xf numFmtId="0" fontId="0" fillId="0" borderId="23" xfId="0" applyBorder="1" applyAlignment="1">
      <alignment horizontal="left" indent="1"/>
    </xf>
    <xf numFmtId="169" fontId="0" fillId="0" borderId="3" xfId="0" applyNumberFormat="1" applyBorder="1" applyAlignment="1" applyProtection="1">
      <alignment horizontal="center" vertical="center" wrapText="1"/>
      <protection locked="0"/>
    </xf>
    <xf numFmtId="15" fontId="0" fillId="0" borderId="3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169" fontId="0" fillId="6" borderId="24" xfId="0" applyNumberFormat="1" applyFill="1" applyBorder="1" applyAlignment="1">
      <alignment horizontal="center" wrapText="1"/>
    </xf>
    <xf numFmtId="169" fontId="0" fillId="6" borderId="24" xfId="0" applyNumberFormat="1" applyFill="1" applyBorder="1" applyAlignment="1">
      <alignment horizontal="center"/>
    </xf>
    <xf numFmtId="16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left" wrapText="1" indent="1"/>
    </xf>
    <xf numFmtId="0" fontId="14" fillId="0" borderId="0" xfId="0" applyFont="1" applyBorder="1" applyAlignment="1">
      <alignment horizontal="left" vertical="center" wrapText="1" indent="1"/>
    </xf>
    <xf numFmtId="14" fontId="0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4" fontId="0" fillId="0" borderId="3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horizontal="right" vertical="center" wrapText="1"/>
      <protection locked="0"/>
    </xf>
    <xf numFmtId="15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169" fontId="0" fillId="0" borderId="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9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15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 applyProtection="1">
      <alignment horizontal="center" vertical="center" wrapText="1"/>
      <protection locked="0"/>
    </xf>
    <xf numFmtId="169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 applyProtection="1">
      <alignment wrapText="1"/>
      <protection locked="0"/>
    </xf>
    <xf numFmtId="0" fontId="0" fillId="0" borderId="0" xfId="0" applyBorder="1" applyAlignment="1">
      <alignment horizontal="left" wrapText="1" indent="1"/>
    </xf>
    <xf numFmtId="0" fontId="0" fillId="6" borderId="0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169" fontId="0" fillId="6" borderId="3" xfId="0" applyNumberFormat="1" applyFill="1" applyBorder="1" applyAlignment="1" applyProtection="1">
      <alignment horizontal="center" vertical="center"/>
      <protection locked="0"/>
    </xf>
    <xf numFmtId="169" fontId="0" fillId="6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49" fontId="2" fillId="6" borderId="3" xfId="0" applyNumberFormat="1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horizontal="right" vertical="center"/>
      <protection locked="0"/>
    </xf>
    <xf numFmtId="49" fontId="0" fillId="0" borderId="3" xfId="0" applyNumberFormat="1" applyFill="1" applyBorder="1" applyAlignment="1" applyProtection="1">
      <alignment horizontal="right"/>
      <protection locked="0"/>
    </xf>
    <xf numFmtId="0" fontId="2" fillId="0" borderId="30" xfId="0" applyFont="1" applyBorder="1" applyAlignment="1">
      <alignment vertical="center" wrapText="1"/>
    </xf>
    <xf numFmtId="169" fontId="0" fillId="6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15" fontId="17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right" vertical="center"/>
      <protection locked="0"/>
    </xf>
    <xf numFmtId="49" fontId="17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>
      <alignment vertical="center"/>
    </xf>
    <xf numFmtId="169" fontId="0" fillId="0" borderId="3" xfId="0" applyNumberFormat="1" applyFont="1" applyBorder="1" applyAlignment="1">
      <alignment horizontal="center" vertical="center"/>
    </xf>
    <xf numFmtId="169" fontId="0" fillId="0" borderId="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1" xfId="0" applyBorder="1" applyAlignment="1">
      <alignment/>
    </xf>
    <xf numFmtId="0" fontId="5" fillId="5" borderId="32" xfId="0" applyFont="1" applyFill="1" applyBorder="1" applyAlignment="1">
      <alignment/>
    </xf>
    <xf numFmtId="0" fontId="7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3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9" fontId="0" fillId="6" borderId="35" xfId="0" applyNumberFormat="1" applyFill="1" applyBorder="1" applyAlignment="1">
      <alignment horizontal="center" wrapText="1"/>
    </xf>
    <xf numFmtId="0" fontId="8" fillId="6" borderId="22" xfId="0" applyFont="1" applyFill="1" applyBorder="1" applyAlignment="1">
      <alignment wrapText="1"/>
    </xf>
    <xf numFmtId="0" fontId="0" fillId="6" borderId="25" xfId="0" applyFill="1" applyBorder="1" applyAlignment="1">
      <alignment horizontal="left" wrapText="1" indent="1"/>
    </xf>
    <xf numFmtId="0" fontId="0" fillId="6" borderId="3" xfId="0" applyFill="1" applyBorder="1" applyAlignment="1" applyProtection="1">
      <alignment vertical="center"/>
      <protection locked="0"/>
    </xf>
    <xf numFmtId="0" fontId="8" fillId="0" borderId="31" xfId="0" applyFont="1" applyBorder="1" applyAlignment="1">
      <alignment wrapText="1"/>
    </xf>
    <xf numFmtId="167" fontId="0" fillId="0" borderId="17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22" fillId="0" borderId="20" xfId="0" applyNumberFormat="1" applyFont="1" applyBorder="1" applyAlignment="1">
      <alignment horizontal="center" wrapText="1"/>
    </xf>
    <xf numFmtId="167" fontId="0" fillId="0" borderId="14" xfId="0" applyNumberFormat="1" applyBorder="1" applyAlignment="1">
      <alignment horizontal="center"/>
    </xf>
    <xf numFmtId="167" fontId="23" fillId="0" borderId="14" xfId="0" applyNumberFormat="1" applyFont="1" applyBorder="1" applyAlignment="1">
      <alignment horizontal="center" wrapText="1"/>
    </xf>
    <xf numFmtId="167" fontId="0" fillId="0" borderId="20" xfId="0" applyNumberFormat="1" applyFill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 wrapText="1"/>
    </xf>
    <xf numFmtId="167" fontId="0" fillId="6" borderId="24" xfId="0" applyNumberFormat="1" applyFill="1" applyBorder="1" applyAlignment="1">
      <alignment horizontal="center" wrapText="1"/>
    </xf>
    <xf numFmtId="167" fontId="0" fillId="0" borderId="36" xfId="0" applyNumberFormat="1" applyFont="1" applyBorder="1" applyAlignment="1">
      <alignment horizontal="center"/>
    </xf>
    <xf numFmtId="167" fontId="0" fillId="0" borderId="14" xfId="0" applyNumberFormat="1" applyBorder="1" applyAlignment="1">
      <alignment horizontal="center" wrapText="1"/>
    </xf>
    <xf numFmtId="167" fontId="0" fillId="0" borderId="5" xfId="0" applyNumberFormat="1" applyBorder="1" applyAlignment="1">
      <alignment horizontal="center" wrapText="1"/>
    </xf>
    <xf numFmtId="167" fontId="0" fillId="0" borderId="11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/>
    </xf>
    <xf numFmtId="0" fontId="23" fillId="0" borderId="3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>
      <alignment/>
    </xf>
    <xf numFmtId="0" fontId="0" fillId="0" borderId="0" xfId="0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15" fontId="0" fillId="0" borderId="3" xfId="0" applyNumberFormat="1" applyFont="1" applyFill="1" applyBorder="1" applyAlignment="1" applyProtection="1">
      <alignment horizontal="left" vertical="top" wrapText="1"/>
      <protection locked="0"/>
    </xf>
    <xf numFmtId="169" fontId="0" fillId="6" borderId="3" xfId="0" applyNumberFormat="1" applyFont="1" applyFill="1" applyBorder="1" applyAlignment="1" applyProtection="1">
      <alignment horizontal="left" vertical="top" wrapText="1"/>
      <protection locked="0"/>
    </xf>
    <xf numFmtId="169" fontId="0" fillId="0" borderId="3" xfId="0" applyNumberFormat="1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0" borderId="3" xfId="0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6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49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9" fontId="23" fillId="0" borderId="5" xfId="0" applyNumberFormat="1" applyFont="1" applyFill="1" applyBorder="1" applyAlignment="1">
      <alignment horizontal="center"/>
    </xf>
    <xf numFmtId="169" fontId="23" fillId="0" borderId="5" xfId="0" applyNumberFormat="1" applyFont="1" applyBorder="1" applyAlignment="1">
      <alignment horizontal="center" wrapText="1"/>
    </xf>
    <xf numFmtId="169" fontId="23" fillId="0" borderId="5" xfId="0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169" fontId="23" fillId="0" borderId="3" xfId="0" applyNumberFormat="1" applyFont="1" applyBorder="1" applyAlignment="1" applyProtection="1">
      <alignment horizontal="center" vertical="center"/>
      <protection locked="0"/>
    </xf>
    <xf numFmtId="169" fontId="0" fillId="0" borderId="3" xfId="0" applyNumberFormat="1" applyFont="1" applyBorder="1" applyAlignment="1" applyProtection="1">
      <alignment horizontal="center" vertical="center"/>
      <protection locked="0"/>
    </xf>
    <xf numFmtId="167" fontId="23" fillId="0" borderId="5" xfId="0" applyNumberFormat="1" applyFont="1" applyFill="1" applyBorder="1" applyAlignment="1">
      <alignment horizontal="center"/>
    </xf>
    <xf numFmtId="0" fontId="23" fillId="0" borderId="6" xfId="0" applyFont="1" applyBorder="1" applyAlignment="1">
      <alignment wrapTex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7" xfId="0" applyFont="1" applyFill="1" applyBorder="1" applyAlignment="1">
      <alignment horizontal="left" vertical="center" wrapText="1" indent="1"/>
    </xf>
    <xf numFmtId="0" fontId="14" fillId="0" borderId="38" xfId="0" applyFont="1" applyBorder="1" applyAlignment="1">
      <alignment horizontal="left" vertical="center" wrapText="1" indent="1"/>
    </xf>
    <xf numFmtId="0" fontId="14" fillId="0" borderId="39" xfId="0" applyFont="1" applyBorder="1" applyAlignment="1">
      <alignment horizontal="left" vertical="center" wrapText="1" indent="1"/>
    </xf>
    <xf numFmtId="0" fontId="12" fillId="5" borderId="40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left" vertical="center" wrapText="1" indent="1"/>
    </xf>
    <xf numFmtId="0" fontId="14" fillId="0" borderId="37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4" sqref="D24"/>
    </sheetView>
  </sheetViews>
  <sheetFormatPr defaultColWidth="9.140625" defaultRowHeight="12.75"/>
  <cols>
    <col min="1" max="1" width="30.8515625" style="188" customWidth="1"/>
    <col min="2" max="2" width="26.28125" style="0" customWidth="1"/>
    <col min="3" max="3" width="17.8515625" style="0" customWidth="1"/>
    <col min="4" max="4" width="17.7109375" style="0" customWidth="1"/>
    <col min="5" max="5" width="18.57421875" style="0" customWidth="1"/>
    <col min="6" max="6" width="18.28125" style="0" customWidth="1"/>
    <col min="7" max="9" width="9.140625" style="0" hidden="1" customWidth="1"/>
    <col min="10" max="10" width="44.140625" style="0" customWidth="1"/>
  </cols>
  <sheetData>
    <row r="1" spans="1:10" ht="18.75" thickBot="1">
      <c r="A1" s="173"/>
      <c r="B1" s="3" t="s">
        <v>98</v>
      </c>
      <c r="C1" s="3"/>
      <c r="D1" s="3"/>
      <c r="E1" s="4"/>
      <c r="F1" s="1"/>
      <c r="G1" s="1"/>
      <c r="H1" s="1"/>
      <c r="I1" s="1"/>
      <c r="J1" s="5"/>
    </row>
    <row r="2" spans="1:10" ht="18">
      <c r="A2" s="174"/>
      <c r="B2" s="79"/>
      <c r="C2" s="238" t="s">
        <v>134</v>
      </c>
      <c r="D2" s="239"/>
      <c r="E2" s="239"/>
      <c r="F2" s="239"/>
      <c r="G2" s="79"/>
      <c r="H2" s="79"/>
      <c r="I2" s="79"/>
      <c r="J2" s="80"/>
    </row>
    <row r="3" spans="1:10" ht="63.75" thickBot="1">
      <c r="A3" s="175" t="s">
        <v>99</v>
      </c>
      <c r="B3" s="49" t="s">
        <v>100</v>
      </c>
      <c r="C3" s="50" t="s">
        <v>107</v>
      </c>
      <c r="D3" s="50" t="s">
        <v>133</v>
      </c>
      <c r="E3" s="50" t="s">
        <v>93</v>
      </c>
      <c r="F3" s="50" t="s">
        <v>94</v>
      </c>
      <c r="G3" s="51" t="s">
        <v>101</v>
      </c>
      <c r="H3" s="51" t="s">
        <v>102</v>
      </c>
      <c r="I3" s="52" t="s">
        <v>103</v>
      </c>
      <c r="J3" s="53" t="s">
        <v>104</v>
      </c>
    </row>
    <row r="4" spans="1:10" ht="24.75" customHeight="1">
      <c r="A4" s="44" t="s">
        <v>118</v>
      </c>
      <c r="B4" s="45" t="s">
        <v>105</v>
      </c>
      <c r="C4" s="194">
        <v>39264</v>
      </c>
      <c r="D4" s="46">
        <v>39783</v>
      </c>
      <c r="E4" s="46">
        <v>39630</v>
      </c>
      <c r="F4" s="46">
        <f>E4+92</f>
        <v>39722</v>
      </c>
      <c r="G4" s="47"/>
      <c r="H4" s="47"/>
      <c r="I4" s="45"/>
      <c r="J4" s="48"/>
    </row>
    <row r="5" spans="1:10" ht="15.75" customHeight="1">
      <c r="A5" s="176" t="s">
        <v>139</v>
      </c>
      <c r="B5" s="57" t="s">
        <v>121</v>
      </c>
      <c r="C5" s="195">
        <v>39326</v>
      </c>
      <c r="D5" s="58">
        <v>39783</v>
      </c>
      <c r="E5" s="58">
        <v>39630</v>
      </c>
      <c r="F5" s="58">
        <f>E5+92</f>
        <v>39722</v>
      </c>
      <c r="G5" s="59"/>
      <c r="H5" s="60"/>
      <c r="I5" s="60"/>
      <c r="J5" s="61"/>
    </row>
    <row r="6" spans="1:10" ht="21.75" customHeight="1">
      <c r="A6" s="44" t="s">
        <v>119</v>
      </c>
      <c r="B6" s="54" t="s">
        <v>122</v>
      </c>
      <c r="C6" s="194">
        <v>39356</v>
      </c>
      <c r="D6" s="46">
        <v>39783</v>
      </c>
      <c r="E6" s="46">
        <v>39630</v>
      </c>
      <c r="F6" s="46">
        <f>E6+92</f>
        <v>39722</v>
      </c>
      <c r="G6" s="55"/>
      <c r="H6" s="15"/>
      <c r="I6" s="15"/>
      <c r="J6" s="56"/>
    </row>
    <row r="7" spans="1:10" ht="25.5">
      <c r="A7" s="176" t="s">
        <v>272</v>
      </c>
      <c r="B7" s="63" t="s">
        <v>124</v>
      </c>
      <c r="C7" s="196" t="s">
        <v>236</v>
      </c>
      <c r="D7" s="58">
        <v>39783</v>
      </c>
      <c r="E7" s="58">
        <v>39630</v>
      </c>
      <c r="F7" s="58">
        <f>E7+92</f>
        <v>39722</v>
      </c>
      <c r="G7" s="59"/>
      <c r="H7" s="60"/>
      <c r="I7" s="60"/>
      <c r="J7" s="64"/>
    </row>
    <row r="8" spans="1:10" ht="25.5" customHeight="1">
      <c r="A8" s="62" t="s">
        <v>135</v>
      </c>
      <c r="B8" s="54" t="s">
        <v>123</v>
      </c>
      <c r="C8" s="194">
        <v>39329</v>
      </c>
      <c r="D8" s="46">
        <v>39783</v>
      </c>
      <c r="E8" s="46">
        <v>39630</v>
      </c>
      <c r="F8" s="46">
        <f>E8+92</f>
        <v>39722</v>
      </c>
      <c r="G8" s="55"/>
      <c r="H8" s="15"/>
      <c r="I8" s="15"/>
      <c r="J8" s="56"/>
    </row>
    <row r="9" spans="1:10" ht="26.25" customHeight="1">
      <c r="A9" s="177" t="s">
        <v>120</v>
      </c>
      <c r="B9" s="34" t="s">
        <v>125</v>
      </c>
      <c r="C9" s="197">
        <v>39356</v>
      </c>
      <c r="D9" s="33">
        <v>39783</v>
      </c>
      <c r="E9" s="33">
        <v>39845</v>
      </c>
      <c r="F9" s="46">
        <f>E9+120</f>
        <v>39965</v>
      </c>
      <c r="G9" s="36"/>
      <c r="H9" s="37"/>
      <c r="I9" s="37"/>
      <c r="J9" s="38"/>
    </row>
    <row r="10" spans="1:10" ht="26.25" customHeight="1">
      <c r="A10" s="177" t="s">
        <v>127</v>
      </c>
      <c r="B10" s="34" t="s">
        <v>126</v>
      </c>
      <c r="C10" s="198" t="s">
        <v>235</v>
      </c>
      <c r="D10" s="33">
        <v>39783</v>
      </c>
      <c r="E10" s="35">
        <v>39845</v>
      </c>
      <c r="F10" s="46">
        <f>E10+120</f>
        <v>39965</v>
      </c>
      <c r="G10" s="36"/>
      <c r="H10" s="37"/>
      <c r="I10" s="37"/>
      <c r="J10" s="39"/>
    </row>
    <row r="11" spans="1:10" ht="12.75">
      <c r="A11" s="178" t="s">
        <v>128</v>
      </c>
      <c r="B11" s="65" t="s">
        <v>129</v>
      </c>
      <c r="C11" s="199">
        <v>39450</v>
      </c>
      <c r="D11" s="66">
        <v>39783</v>
      </c>
      <c r="E11" s="67">
        <v>39845</v>
      </c>
      <c r="F11" s="58">
        <f>E11+120</f>
        <v>39965</v>
      </c>
      <c r="G11" s="59"/>
      <c r="H11" s="60"/>
      <c r="I11" s="60"/>
      <c r="J11" s="68"/>
    </row>
    <row r="12" spans="1:10" ht="25.5">
      <c r="A12" s="69" t="s">
        <v>130</v>
      </c>
      <c r="B12" s="70" t="s">
        <v>132</v>
      </c>
      <c r="C12" s="200">
        <v>39508</v>
      </c>
      <c r="D12" s="71">
        <v>39783</v>
      </c>
      <c r="E12" s="72">
        <v>39845</v>
      </c>
      <c r="F12" s="71">
        <f>E12+120</f>
        <v>39965</v>
      </c>
      <c r="G12" s="73"/>
      <c r="H12" s="74"/>
      <c r="I12" s="74"/>
      <c r="J12" s="75"/>
    </row>
    <row r="13" spans="1:10" ht="12.75">
      <c r="A13" s="193"/>
      <c r="B13" s="130"/>
      <c r="C13" s="201"/>
      <c r="D13" s="16"/>
      <c r="E13" s="17"/>
      <c r="F13" s="16"/>
      <c r="G13" s="14"/>
      <c r="H13" s="1"/>
      <c r="I13" s="1"/>
      <c r="J13" s="18"/>
    </row>
    <row r="14" spans="1:10" ht="38.25">
      <c r="A14" s="176" t="s">
        <v>138</v>
      </c>
      <c r="B14" s="57" t="s">
        <v>131</v>
      </c>
      <c r="C14" s="202">
        <v>39569</v>
      </c>
      <c r="D14" s="66">
        <v>39783</v>
      </c>
      <c r="E14" s="76">
        <v>39845</v>
      </c>
      <c r="F14" s="77">
        <f>E14+120</f>
        <v>39965</v>
      </c>
      <c r="G14" s="63"/>
      <c r="H14" s="63"/>
      <c r="I14" s="63"/>
      <c r="J14" s="78"/>
    </row>
    <row r="15" spans="1:10" ht="25.5">
      <c r="A15" s="179" t="s">
        <v>222</v>
      </c>
      <c r="B15" s="130"/>
      <c r="C15" s="202">
        <v>39462</v>
      </c>
      <c r="D15" s="17">
        <v>39630</v>
      </c>
      <c r="E15" s="87">
        <v>39706</v>
      </c>
      <c r="F15" s="16">
        <v>39783</v>
      </c>
      <c r="G15" s="13"/>
      <c r="H15" s="13"/>
      <c r="I15" s="13"/>
      <c r="J15" s="88"/>
    </row>
    <row r="16" spans="1:10" ht="12.75">
      <c r="A16" s="190" t="s">
        <v>140</v>
      </c>
      <c r="B16" s="189"/>
      <c r="C16" s="203"/>
      <c r="D16" s="86"/>
      <c r="E16" s="85"/>
      <c r="F16" s="86"/>
      <c r="G16" s="81"/>
      <c r="H16" s="81"/>
      <c r="I16" s="81"/>
      <c r="J16" s="191"/>
    </row>
    <row r="17" spans="1:10" ht="12.75">
      <c r="A17" s="180" t="s">
        <v>141</v>
      </c>
      <c r="B17" s="34"/>
      <c r="C17" s="204">
        <v>39569</v>
      </c>
      <c r="D17" s="35">
        <v>39722</v>
      </c>
      <c r="E17" s="41">
        <v>39630</v>
      </c>
      <c r="F17" s="46">
        <f>E17+92</f>
        <v>39722</v>
      </c>
      <c r="G17" s="32"/>
      <c r="H17" s="32"/>
      <c r="I17" s="32"/>
      <c r="J17" s="42"/>
    </row>
    <row r="18" spans="1:10" ht="21" customHeight="1">
      <c r="A18" s="240" t="s">
        <v>12</v>
      </c>
      <c r="B18" s="241"/>
      <c r="C18" s="205">
        <v>39600</v>
      </c>
      <c r="D18" s="35">
        <v>39722</v>
      </c>
      <c r="E18" s="41">
        <v>39630</v>
      </c>
      <c r="F18" s="33">
        <f>E18+92</f>
        <v>39722</v>
      </c>
      <c r="G18" s="32"/>
      <c r="H18" s="32"/>
      <c r="I18" s="32"/>
      <c r="J18" s="42"/>
    </row>
    <row r="19" spans="1:10" ht="12.75">
      <c r="A19" s="240" t="s">
        <v>13</v>
      </c>
      <c r="B19" s="241"/>
      <c r="C19" s="205">
        <v>39600</v>
      </c>
      <c r="D19" s="35">
        <v>39722</v>
      </c>
      <c r="E19" s="41">
        <v>39630</v>
      </c>
      <c r="F19" s="33">
        <f>E19+92</f>
        <v>39722</v>
      </c>
      <c r="G19" s="32"/>
      <c r="H19" s="32"/>
      <c r="I19" s="32"/>
      <c r="J19" s="42"/>
    </row>
    <row r="20" spans="1:10" ht="21" customHeight="1">
      <c r="A20" s="240" t="s">
        <v>15</v>
      </c>
      <c r="B20" s="241"/>
      <c r="C20" s="205">
        <v>39722</v>
      </c>
      <c r="D20" s="41">
        <v>39722</v>
      </c>
      <c r="E20" s="41">
        <v>39722</v>
      </c>
      <c r="F20" s="41">
        <v>39722</v>
      </c>
      <c r="G20" s="32"/>
      <c r="H20" s="32"/>
      <c r="I20" s="32"/>
      <c r="J20" s="42"/>
    </row>
    <row r="21" spans="1:10" ht="21" customHeight="1">
      <c r="A21" s="234" t="s">
        <v>148</v>
      </c>
      <c r="B21" s="235"/>
      <c r="C21" s="205">
        <v>39539</v>
      </c>
      <c r="D21" s="35">
        <v>39630</v>
      </c>
      <c r="E21" s="41">
        <f>D21+62</f>
        <v>39692</v>
      </c>
      <c r="F21" s="33">
        <f>E21+91</f>
        <v>39783</v>
      </c>
      <c r="G21" s="32"/>
      <c r="H21" s="32"/>
      <c r="I21" s="32"/>
      <c r="J21" s="42" t="s">
        <v>150</v>
      </c>
    </row>
    <row r="22" spans="1:10" ht="31.5" customHeight="1">
      <c r="A22" s="236" t="s">
        <v>152</v>
      </c>
      <c r="B22" s="237"/>
      <c r="C22" s="206">
        <v>39630</v>
      </c>
      <c r="D22" s="17" t="s">
        <v>109</v>
      </c>
      <c r="E22" s="87" t="s">
        <v>109</v>
      </c>
      <c r="F22" s="16" t="s">
        <v>109</v>
      </c>
      <c r="G22" s="13"/>
      <c r="H22" s="13"/>
      <c r="I22" s="13"/>
      <c r="J22" s="88"/>
    </row>
    <row r="23" spans="1:10" ht="31.5" customHeight="1">
      <c r="A23" s="181" t="s">
        <v>160</v>
      </c>
      <c r="B23" s="89"/>
      <c r="C23" s="206">
        <v>39356</v>
      </c>
      <c r="D23" s="17">
        <v>39721</v>
      </c>
      <c r="E23" s="87" t="s">
        <v>109</v>
      </c>
      <c r="F23" s="16">
        <v>39965</v>
      </c>
      <c r="G23" s="13"/>
      <c r="H23" s="13"/>
      <c r="I23" s="13"/>
      <c r="J23" s="88"/>
    </row>
    <row r="24" spans="1:10" ht="31.5" customHeight="1">
      <c r="A24" s="181" t="s">
        <v>161</v>
      </c>
      <c r="B24" s="89"/>
      <c r="C24" s="206">
        <v>39356</v>
      </c>
      <c r="D24" s="17">
        <f>D31</f>
        <v>39783</v>
      </c>
      <c r="E24" s="87" t="s">
        <v>109</v>
      </c>
      <c r="F24" s="16" t="s">
        <v>109</v>
      </c>
      <c r="G24" s="13"/>
      <c r="H24" s="13"/>
      <c r="I24" s="13"/>
      <c r="J24" s="88"/>
    </row>
    <row r="25" spans="1:10" ht="31.5" customHeight="1">
      <c r="A25" s="182" t="s">
        <v>162</v>
      </c>
      <c r="B25" s="89"/>
      <c r="C25" s="206">
        <v>39448</v>
      </c>
      <c r="D25" s="226">
        <v>39769</v>
      </c>
      <c r="E25" s="227">
        <f>D25</f>
        <v>39769</v>
      </c>
      <c r="F25" s="228">
        <v>39769</v>
      </c>
      <c r="G25" s="13"/>
      <c r="H25" s="13"/>
      <c r="I25" s="13"/>
      <c r="J25" s="88"/>
    </row>
    <row r="26" spans="1:10" ht="31.5" customHeight="1">
      <c r="A26" s="181" t="s">
        <v>163</v>
      </c>
      <c r="B26" s="89"/>
      <c r="C26" s="206">
        <v>39295</v>
      </c>
      <c r="D26" s="17">
        <v>39370</v>
      </c>
      <c r="E26" s="87" t="s">
        <v>109</v>
      </c>
      <c r="F26" s="16">
        <f>D26</f>
        <v>39370</v>
      </c>
      <c r="G26" s="13"/>
      <c r="H26" s="13"/>
      <c r="I26" s="13"/>
      <c r="J26" s="88"/>
    </row>
    <row r="27" spans="1:10" ht="12.75">
      <c r="A27" s="229" t="s">
        <v>273</v>
      </c>
      <c r="B27" s="84"/>
      <c r="C27" s="232">
        <v>39601</v>
      </c>
      <c r="D27" s="226">
        <v>39601</v>
      </c>
      <c r="E27" s="232">
        <v>39661</v>
      </c>
      <c r="F27" s="232">
        <v>39692</v>
      </c>
      <c r="G27" s="14"/>
      <c r="H27" s="1"/>
      <c r="I27" s="1"/>
      <c r="J27" s="233" t="s">
        <v>277</v>
      </c>
    </row>
    <row r="28" spans="1:10" ht="12.75">
      <c r="A28" s="229" t="s">
        <v>274</v>
      </c>
      <c r="B28" s="84"/>
      <c r="C28" s="232">
        <v>39692</v>
      </c>
      <c r="D28" s="226" t="s">
        <v>109</v>
      </c>
      <c r="E28" s="232" t="s">
        <v>109</v>
      </c>
      <c r="F28" s="232" t="s">
        <v>109</v>
      </c>
      <c r="G28" s="14"/>
      <c r="H28" s="1"/>
      <c r="I28" s="1"/>
      <c r="J28" s="233" t="s">
        <v>276</v>
      </c>
    </row>
    <row r="29" spans="1:10" ht="13.5" thickBot="1">
      <c r="A29" s="229" t="s">
        <v>275</v>
      </c>
      <c r="B29" s="84"/>
      <c r="C29" s="232">
        <v>39692</v>
      </c>
      <c r="D29" s="226" t="s">
        <v>109</v>
      </c>
      <c r="E29" s="232" t="s">
        <v>109</v>
      </c>
      <c r="F29" s="232" t="s">
        <v>109</v>
      </c>
      <c r="G29" s="14"/>
      <c r="H29" s="1"/>
      <c r="I29" s="1"/>
      <c r="J29" s="233" t="s">
        <v>276</v>
      </c>
    </row>
    <row r="30" spans="1:10" ht="12.75">
      <c r="A30" s="23"/>
      <c r="B30" s="2"/>
      <c r="C30" s="207"/>
      <c r="D30" s="25"/>
      <c r="E30" s="25"/>
      <c r="F30" s="24"/>
      <c r="G30" s="26"/>
      <c r="H30" s="2"/>
      <c r="I30" s="2"/>
      <c r="J30" s="27"/>
    </row>
    <row r="31" spans="1:10" ht="12.75">
      <c r="A31" s="183" t="s">
        <v>136</v>
      </c>
      <c r="B31" s="32"/>
      <c r="C31" s="197"/>
      <c r="D31" s="35">
        <v>39783</v>
      </c>
      <c r="E31" s="35">
        <v>39783</v>
      </c>
      <c r="F31" s="33">
        <f>E31+182</f>
        <v>39965</v>
      </c>
      <c r="G31" s="36"/>
      <c r="H31" s="37"/>
      <c r="I31" s="37"/>
      <c r="J31" s="39"/>
    </row>
    <row r="32" spans="1:10" ht="12.75">
      <c r="A32" s="183" t="s">
        <v>137</v>
      </c>
      <c r="B32" s="32"/>
      <c r="C32" s="197"/>
      <c r="D32" s="33">
        <v>39790</v>
      </c>
      <c r="E32" s="35">
        <v>39790</v>
      </c>
      <c r="F32" s="33">
        <f>E32+175</f>
        <v>39965</v>
      </c>
      <c r="G32" s="36"/>
      <c r="H32" s="37"/>
      <c r="I32" s="37"/>
      <c r="J32" s="40"/>
    </row>
    <row r="33" spans="1:10" ht="13.5" thickBot="1">
      <c r="A33" s="184"/>
      <c r="B33" s="28"/>
      <c r="C33" s="208"/>
      <c r="D33" s="29"/>
      <c r="E33" s="30"/>
      <c r="F33" s="29"/>
      <c r="G33" s="31"/>
      <c r="H33" s="20"/>
      <c r="I33" s="20"/>
      <c r="J33" s="22"/>
    </row>
    <row r="34" spans="1:10" ht="12.75">
      <c r="A34" s="185"/>
      <c r="B34" s="13"/>
      <c r="C34" s="201"/>
      <c r="D34" s="16"/>
      <c r="E34" s="17"/>
      <c r="F34" s="16"/>
      <c r="G34" s="14"/>
      <c r="H34" s="1"/>
      <c r="I34" s="1"/>
      <c r="J34" s="19"/>
    </row>
    <row r="35" spans="1:10" ht="47.25" customHeight="1">
      <c r="A35" s="142" t="s">
        <v>233</v>
      </c>
      <c r="B35" s="37"/>
      <c r="C35" s="197" t="s">
        <v>228</v>
      </c>
      <c r="D35" s="33">
        <v>39845</v>
      </c>
      <c r="E35" s="33">
        <v>39845</v>
      </c>
      <c r="F35" s="33">
        <v>39845</v>
      </c>
      <c r="G35" s="37"/>
      <c r="H35" s="37"/>
      <c r="I35" s="37"/>
      <c r="J35" s="40"/>
    </row>
    <row r="36" spans="1:10" ht="12.75">
      <c r="A36" s="183" t="s">
        <v>106</v>
      </c>
      <c r="B36" s="37"/>
      <c r="C36" s="197" t="s">
        <v>228</v>
      </c>
      <c r="D36" s="43" t="s">
        <v>108</v>
      </c>
      <c r="E36" s="43" t="s">
        <v>108</v>
      </c>
      <c r="F36" s="43" t="s">
        <v>108</v>
      </c>
      <c r="G36" s="37"/>
      <c r="H36" s="37"/>
      <c r="I36" s="37"/>
      <c r="J36" s="40" t="s">
        <v>234</v>
      </c>
    </row>
    <row r="37" spans="1:10" ht="13.5" thickBot="1">
      <c r="A37" s="186"/>
      <c r="B37" s="20"/>
      <c r="C37" s="209"/>
      <c r="D37" s="21"/>
      <c r="E37" s="21"/>
      <c r="F37" s="21"/>
      <c r="G37" s="20"/>
      <c r="H37" s="20"/>
      <c r="I37" s="20"/>
      <c r="J37" s="22"/>
    </row>
    <row r="38" spans="1:10" ht="12.75">
      <c r="A38" s="187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87"/>
      <c r="B39" s="171"/>
      <c r="C39" s="1"/>
      <c r="D39" s="1"/>
      <c r="E39" s="1"/>
      <c r="F39" s="1"/>
      <c r="G39" s="1"/>
      <c r="H39" s="1"/>
      <c r="I39" s="1"/>
      <c r="J39" s="1"/>
    </row>
    <row r="40" spans="1:10" ht="12.75">
      <c r="A40" s="187"/>
      <c r="B40" s="171"/>
      <c r="C40" s="1"/>
      <c r="D40" s="1"/>
      <c r="E40" s="1"/>
      <c r="F40" s="1"/>
      <c r="G40" s="1"/>
      <c r="H40" s="1"/>
      <c r="I40" s="1"/>
      <c r="J40" s="1"/>
    </row>
    <row r="41" spans="1:10" ht="12.75">
      <c r="A41" s="187"/>
      <c r="B41" s="171"/>
      <c r="C41" s="1"/>
      <c r="D41" s="1"/>
      <c r="E41" s="1"/>
      <c r="F41" s="1"/>
      <c r="G41" s="1"/>
      <c r="H41" s="1"/>
      <c r="I41" s="1"/>
      <c r="J41" s="1"/>
    </row>
    <row r="42" spans="1:10" ht="12.75">
      <c r="A42" s="187"/>
      <c r="B42" s="171"/>
      <c r="C42" s="1"/>
      <c r="D42" s="1"/>
      <c r="E42" s="1"/>
      <c r="F42" s="1"/>
      <c r="G42" s="1"/>
      <c r="H42" s="1"/>
      <c r="I42" s="1"/>
      <c r="J42" s="1"/>
    </row>
    <row r="43" spans="1:10" ht="12.75">
      <c r="A43" s="187"/>
      <c r="B43" s="171"/>
      <c r="C43" s="1"/>
      <c r="D43" s="1"/>
      <c r="E43" s="1"/>
      <c r="F43" s="1"/>
      <c r="G43" s="1"/>
      <c r="H43" s="1"/>
      <c r="I43" s="1"/>
      <c r="J43" s="1"/>
    </row>
    <row r="44" spans="1:10" ht="12.75">
      <c r="A44" s="187"/>
      <c r="B44" s="171"/>
      <c r="C44" s="1"/>
      <c r="D44" s="1"/>
      <c r="E44" s="1"/>
      <c r="F44" s="1"/>
      <c r="G44" s="1"/>
      <c r="H44" s="1"/>
      <c r="I44" s="1"/>
      <c r="J44" s="1"/>
    </row>
    <row r="45" spans="1:10" ht="12.75">
      <c r="A45" s="187"/>
      <c r="B45" s="171"/>
      <c r="C45" s="1"/>
      <c r="D45" s="1"/>
      <c r="E45" s="1"/>
      <c r="F45" s="1"/>
      <c r="G45" s="1"/>
      <c r="H45" s="1"/>
      <c r="I45" s="1"/>
      <c r="J45" s="1"/>
    </row>
    <row r="46" spans="1:10" ht="12.75">
      <c r="A46" s="187"/>
      <c r="B46" s="171"/>
      <c r="C46" s="1"/>
      <c r="D46" s="1"/>
      <c r="E46" s="1"/>
      <c r="F46" s="1"/>
      <c r="G46" s="1"/>
      <c r="H46" s="1"/>
      <c r="I46" s="1"/>
      <c r="J46" s="1"/>
    </row>
    <row r="47" spans="1:10" ht="12.75">
      <c r="A47" s="187"/>
      <c r="B47" s="172"/>
      <c r="C47" s="1"/>
      <c r="D47" s="1"/>
      <c r="E47" s="1"/>
      <c r="F47" s="1"/>
      <c r="G47" s="1"/>
      <c r="H47" s="1"/>
      <c r="I47" s="1"/>
      <c r="J47" s="1"/>
    </row>
    <row r="48" spans="1:10" ht="12.75">
      <c r="A48" s="187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87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87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87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87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87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87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87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87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87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87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87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87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87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87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87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87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87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87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87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87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87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87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87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87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87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87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87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87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87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87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87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87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87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87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87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87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87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87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87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87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87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87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87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87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87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87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87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87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87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87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87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8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8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87"/>
      <c r="B102" s="1"/>
      <c r="C102" s="1"/>
      <c r="D102" s="1"/>
      <c r="E102" s="1"/>
      <c r="F102" s="1"/>
      <c r="G102" s="1"/>
      <c r="H102" s="1"/>
      <c r="I102" s="1"/>
      <c r="J102" s="1"/>
    </row>
  </sheetData>
  <autoFilter ref="A1:A102"/>
  <mergeCells count="6">
    <mergeCell ref="A21:B21"/>
    <mergeCell ref="A22:B22"/>
    <mergeCell ref="C2:F2"/>
    <mergeCell ref="A18:B18"/>
    <mergeCell ref="A19:B19"/>
    <mergeCell ref="A20:B20"/>
  </mergeCells>
  <printOptions/>
  <pageMargins left="0.75" right="0.75" top="0.4" bottom="0.5" header="0.5" footer="0.5"/>
  <pageSetup fitToHeight="5" fitToWidth="1" horizontalDpi="204" verticalDpi="204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pane xSplit="2" ySplit="1" topLeftCell="C6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98" sqref="E98"/>
    </sheetView>
  </sheetViews>
  <sheetFormatPr defaultColWidth="9.140625" defaultRowHeight="12.75"/>
  <cols>
    <col min="1" max="1" width="10.28125" style="116" customWidth="1"/>
    <col min="2" max="2" width="45.57421875" style="9" customWidth="1"/>
    <col min="3" max="3" width="18.28125" style="117" customWidth="1"/>
    <col min="4" max="4" width="15.7109375" style="9" customWidth="1"/>
    <col min="5" max="5" width="16.00390625" style="117" customWidth="1"/>
    <col min="6" max="6" width="14.421875" style="117" customWidth="1"/>
    <col min="7" max="7" width="59.421875" style="224" customWidth="1"/>
    <col min="8" max="8" width="43.8515625" style="100" customWidth="1"/>
    <col min="9" max="16384" width="9.140625" style="116" customWidth="1"/>
  </cols>
  <sheetData>
    <row r="1" spans="1:8" s="96" customFormat="1" ht="61.5" customHeight="1">
      <c r="A1" s="94" t="s">
        <v>144</v>
      </c>
      <c r="B1" s="95" t="s">
        <v>145</v>
      </c>
      <c r="C1" s="94" t="s">
        <v>224</v>
      </c>
      <c r="D1" s="94" t="s">
        <v>168</v>
      </c>
      <c r="E1" s="94" t="s">
        <v>143</v>
      </c>
      <c r="F1" s="94" t="s">
        <v>142</v>
      </c>
      <c r="G1" s="214" t="s">
        <v>237</v>
      </c>
      <c r="H1" s="94" t="s">
        <v>104</v>
      </c>
    </row>
    <row r="2" spans="1:8" s="100" customFormat="1" ht="25.5">
      <c r="A2" s="98">
        <v>1</v>
      </c>
      <c r="B2" s="7" t="s">
        <v>38</v>
      </c>
      <c r="C2" s="99">
        <v>39264</v>
      </c>
      <c r="D2" s="83">
        <v>39264</v>
      </c>
      <c r="E2" s="99">
        <v>39264</v>
      </c>
      <c r="F2" s="99">
        <v>39264</v>
      </c>
      <c r="G2" s="215" t="s">
        <v>238</v>
      </c>
      <c r="H2" s="6"/>
    </row>
    <row r="3" spans="1:8" s="100" customFormat="1" ht="12.75">
      <c r="A3" s="101">
        <v>2</v>
      </c>
      <c r="B3" s="7" t="s">
        <v>169</v>
      </c>
      <c r="C3" s="99">
        <v>39264</v>
      </c>
      <c r="D3" s="83">
        <v>39264</v>
      </c>
      <c r="E3" s="99">
        <v>39264</v>
      </c>
      <c r="F3" s="99">
        <v>39264</v>
      </c>
      <c r="G3" s="215"/>
      <c r="H3" s="6"/>
    </row>
    <row r="4" spans="1:8" s="100" customFormat="1" ht="12.75">
      <c r="A4" s="101">
        <v>3</v>
      </c>
      <c r="B4" s="7" t="s">
        <v>170</v>
      </c>
      <c r="C4" s="133"/>
      <c r="D4" s="134"/>
      <c r="E4" s="133"/>
      <c r="F4" s="133"/>
      <c r="G4" s="216"/>
      <c r="H4" s="132"/>
    </row>
    <row r="5" spans="1:8" s="100" customFormat="1" ht="12.75">
      <c r="A5" s="140">
        <v>3.1</v>
      </c>
      <c r="B5" s="6" t="s">
        <v>223</v>
      </c>
      <c r="C5" s="82">
        <f>'Nodal Project Schedule'!C15</f>
        <v>39462</v>
      </c>
      <c r="D5" s="82">
        <f>'Nodal Project Schedule'!D15</f>
        <v>39630</v>
      </c>
      <c r="E5" s="102">
        <f>'Nodal Project Schedule'!E15</f>
        <v>39706</v>
      </c>
      <c r="F5" s="102">
        <f>'Nodal Project Schedule'!F15</f>
        <v>39783</v>
      </c>
      <c r="G5" s="217"/>
      <c r="H5" s="6"/>
    </row>
    <row r="6" spans="1:8" s="100" customFormat="1" ht="12.75">
      <c r="A6" s="140" t="s">
        <v>146</v>
      </c>
      <c r="B6" s="6" t="s">
        <v>147</v>
      </c>
      <c r="C6" s="102">
        <f>C5+60</f>
        <v>39522</v>
      </c>
      <c r="D6" s="82">
        <f>D5</f>
        <v>39630</v>
      </c>
      <c r="E6" s="102">
        <f>E5</f>
        <v>39706</v>
      </c>
      <c r="F6" s="102">
        <f>F5</f>
        <v>39783</v>
      </c>
      <c r="G6" s="217"/>
      <c r="H6" s="6"/>
    </row>
    <row r="7" spans="1:8" s="100" customFormat="1" ht="12.75">
      <c r="A7" s="103">
        <v>3.2</v>
      </c>
      <c r="B7" s="6" t="s">
        <v>1</v>
      </c>
      <c r="C7" s="102">
        <f>'Nodal Project Schedule'!C17</f>
        <v>39569</v>
      </c>
      <c r="D7" s="82">
        <f>'Nodal Project Schedule'!D17</f>
        <v>39722</v>
      </c>
      <c r="E7" s="102">
        <f>'Nodal Project Schedule'!E17</f>
        <v>39630</v>
      </c>
      <c r="F7" s="102">
        <f>'Nodal Project Schedule'!F17</f>
        <v>39722</v>
      </c>
      <c r="G7" s="217"/>
      <c r="H7" s="6"/>
    </row>
    <row r="8" spans="1:8" s="100" customFormat="1" ht="25.5">
      <c r="A8" s="140">
        <v>3.3</v>
      </c>
      <c r="B8" s="6" t="s">
        <v>2</v>
      </c>
      <c r="C8" s="102">
        <f>'Nodal Project Schedule'!C15</f>
        <v>39462</v>
      </c>
      <c r="D8" s="82">
        <f>'Nodal Project Schedule'!D15</f>
        <v>39630</v>
      </c>
      <c r="E8" s="102">
        <f>'Nodal Project Schedule'!E15</f>
        <v>39706</v>
      </c>
      <c r="F8" s="102">
        <f>'Nodal Project Schedule'!F15</f>
        <v>39783</v>
      </c>
      <c r="G8" s="217" t="s">
        <v>239</v>
      </c>
      <c r="H8" s="6"/>
    </row>
    <row r="9" spans="1:8" s="100" customFormat="1" ht="18.75" customHeight="1">
      <c r="A9" s="103">
        <v>3.4</v>
      </c>
      <c r="B9" s="6" t="s">
        <v>3</v>
      </c>
      <c r="C9" s="133" t="s">
        <v>228</v>
      </c>
      <c r="D9" s="82">
        <v>39264</v>
      </c>
      <c r="E9" s="133" t="s">
        <v>228</v>
      </c>
      <c r="F9" s="133" t="s">
        <v>228</v>
      </c>
      <c r="G9" s="217"/>
      <c r="H9" s="6"/>
    </row>
    <row r="10" spans="1:8" s="100" customFormat="1" ht="29.25" customHeight="1">
      <c r="A10" s="103">
        <v>3.5</v>
      </c>
      <c r="B10" s="6" t="s">
        <v>4</v>
      </c>
      <c r="C10" s="133" t="s">
        <v>228</v>
      </c>
      <c r="D10" s="82">
        <v>39264</v>
      </c>
      <c r="E10" s="133" t="s">
        <v>228</v>
      </c>
      <c r="F10" s="133" t="s">
        <v>228</v>
      </c>
      <c r="G10" s="217"/>
      <c r="H10" s="6" t="s">
        <v>110</v>
      </c>
    </row>
    <row r="11" spans="1:8" s="100" customFormat="1" ht="12.75">
      <c r="A11" s="103">
        <v>3.6</v>
      </c>
      <c r="B11" s="6" t="s">
        <v>5</v>
      </c>
      <c r="C11" s="102">
        <f>'Nodal Project Schedule'!C8</f>
        <v>39329</v>
      </c>
      <c r="D11" s="102">
        <f>'Nodal Project Schedule'!D8</f>
        <v>39783</v>
      </c>
      <c r="E11" s="102">
        <f>'Nodal Project Schedule'!E8</f>
        <v>39630</v>
      </c>
      <c r="F11" s="102">
        <f>'Nodal Project Schedule'!F8</f>
        <v>39722</v>
      </c>
      <c r="G11" s="217" t="s">
        <v>240</v>
      </c>
      <c r="H11" s="6"/>
    </row>
    <row r="12" spans="1:8" s="100" customFormat="1" ht="12.75">
      <c r="A12" s="103">
        <v>3.7</v>
      </c>
      <c r="B12" s="6" t="s">
        <v>6</v>
      </c>
      <c r="C12" s="102">
        <v>39329</v>
      </c>
      <c r="D12" s="82">
        <v>39783</v>
      </c>
      <c r="E12" s="102">
        <v>39630</v>
      </c>
      <c r="F12" s="102">
        <v>39722</v>
      </c>
      <c r="G12" s="217" t="s">
        <v>239</v>
      </c>
      <c r="H12" s="6"/>
    </row>
    <row r="13" spans="1:8" s="100" customFormat="1" ht="12.75">
      <c r="A13" s="103">
        <v>3.8</v>
      </c>
      <c r="B13" s="6" t="s">
        <v>7</v>
      </c>
      <c r="C13" s="102">
        <v>39329</v>
      </c>
      <c r="D13" s="82">
        <v>39783</v>
      </c>
      <c r="E13" s="102">
        <v>39630</v>
      </c>
      <c r="F13" s="102">
        <v>39722</v>
      </c>
      <c r="G13" s="217" t="s">
        <v>239</v>
      </c>
      <c r="H13" s="6"/>
    </row>
    <row r="14" spans="1:8" s="100" customFormat="1" ht="12.75">
      <c r="A14" s="103">
        <v>3.9</v>
      </c>
      <c r="B14" s="6" t="s">
        <v>8</v>
      </c>
      <c r="C14" s="102">
        <f>'Nodal Project Schedule'!C9</f>
        <v>39356</v>
      </c>
      <c r="D14" s="102">
        <f>'Nodal Project Schedule'!D9</f>
        <v>39783</v>
      </c>
      <c r="E14" s="102">
        <f>'Nodal Project Schedule'!E9</f>
        <v>39845</v>
      </c>
      <c r="F14" s="102">
        <f>'Nodal Project Schedule'!F9</f>
        <v>39965</v>
      </c>
      <c r="G14" s="217" t="s">
        <v>241</v>
      </c>
      <c r="H14" s="6"/>
    </row>
    <row r="15" spans="1:8" s="100" customFormat="1" ht="12.75" customHeight="1">
      <c r="A15" s="140" t="s">
        <v>95</v>
      </c>
      <c r="B15" s="6" t="s">
        <v>9</v>
      </c>
      <c r="C15" s="131"/>
      <c r="D15" s="131"/>
      <c r="E15" s="131"/>
      <c r="F15" s="131"/>
      <c r="G15" s="218"/>
      <c r="H15" s="132"/>
    </row>
    <row r="16" spans="1:8" s="100" customFormat="1" ht="12.75" customHeight="1">
      <c r="A16" s="141" t="s">
        <v>151</v>
      </c>
      <c r="B16" s="129" t="s">
        <v>220</v>
      </c>
      <c r="C16" s="102">
        <f>'Nodal Project Schedule'!C15</f>
        <v>39462</v>
      </c>
      <c r="D16" s="82">
        <f>'Nodal Project Schedule'!D15</f>
        <v>39630</v>
      </c>
      <c r="E16" s="102">
        <f>'Nodal Project Schedule'!E15</f>
        <v>39706</v>
      </c>
      <c r="F16" s="102">
        <f>'Nodal Project Schedule'!F15</f>
        <v>39783</v>
      </c>
      <c r="G16" s="217"/>
      <c r="H16" s="6"/>
    </row>
    <row r="17" spans="1:8" s="100" customFormat="1" ht="12.75" customHeight="1">
      <c r="A17" s="141" t="s">
        <v>211</v>
      </c>
      <c r="B17" s="129" t="s">
        <v>221</v>
      </c>
      <c r="C17" s="102">
        <f>'Nodal Project Schedule'!C25</f>
        <v>39448</v>
      </c>
      <c r="D17" s="82">
        <f>'Nodal Project Schedule'!D25</f>
        <v>39769</v>
      </c>
      <c r="E17" s="102">
        <f>'Nodal Project Schedule'!E25</f>
        <v>39769</v>
      </c>
      <c r="F17" s="102">
        <f>'Nodal Project Schedule'!E25</f>
        <v>39769</v>
      </c>
      <c r="G17" s="217" t="s">
        <v>242</v>
      </c>
      <c r="H17" s="6"/>
    </row>
    <row r="18" spans="1:8" s="100" customFormat="1" ht="12.75" customHeight="1">
      <c r="A18" s="141" t="s">
        <v>212</v>
      </c>
      <c r="B18" s="129" t="s">
        <v>213</v>
      </c>
      <c r="C18" s="102">
        <f>C36</f>
        <v>39450</v>
      </c>
      <c r="D18" s="82">
        <f>D36</f>
        <v>39721</v>
      </c>
      <c r="E18" s="102">
        <f>E36</f>
        <v>39769</v>
      </c>
      <c r="F18" s="102">
        <f>F36</f>
        <v>39769</v>
      </c>
      <c r="G18" s="217" t="s">
        <v>242</v>
      </c>
      <c r="H18" s="6"/>
    </row>
    <row r="19" spans="1:8" s="100" customFormat="1" ht="106.5" customHeight="1">
      <c r="A19" s="141" t="s">
        <v>214</v>
      </c>
      <c r="B19" s="129" t="s">
        <v>215</v>
      </c>
      <c r="C19" s="102">
        <f>'Nodal Project Schedule'!C15</f>
        <v>39462</v>
      </c>
      <c r="D19" s="82">
        <f>'Nodal Project Schedule'!D15</f>
        <v>39630</v>
      </c>
      <c r="E19" s="102">
        <f>'Nodal Project Schedule'!E15</f>
        <v>39706</v>
      </c>
      <c r="F19" s="102">
        <f>'Nodal Project Schedule'!F15</f>
        <v>39783</v>
      </c>
      <c r="G19" s="219" t="s">
        <v>243</v>
      </c>
      <c r="H19" s="6"/>
    </row>
    <row r="20" spans="1:8" s="100" customFormat="1" ht="12.75" customHeight="1">
      <c r="A20" s="141" t="s">
        <v>216</v>
      </c>
      <c r="B20" s="129" t="s">
        <v>217</v>
      </c>
      <c r="C20" s="102">
        <f>'Nodal Project Schedule'!C15</f>
        <v>39462</v>
      </c>
      <c r="D20" s="82">
        <f>'Nodal Project Schedule'!D15</f>
        <v>39630</v>
      </c>
      <c r="E20" s="102">
        <f>'Nodal Project Schedule'!E15</f>
        <v>39706</v>
      </c>
      <c r="F20" s="102">
        <f>'Nodal Project Schedule'!F15</f>
        <v>39783</v>
      </c>
      <c r="G20" s="217" t="s">
        <v>244</v>
      </c>
      <c r="H20" s="6"/>
    </row>
    <row r="21" spans="1:8" s="100" customFormat="1" ht="12.75" customHeight="1">
      <c r="A21" s="141" t="s">
        <v>218</v>
      </c>
      <c r="B21" s="129" t="s">
        <v>219</v>
      </c>
      <c r="C21" s="102">
        <f>'Nodal Project Schedule'!C15</f>
        <v>39462</v>
      </c>
      <c r="D21" s="82">
        <f>'Nodal Project Schedule'!D15</f>
        <v>39630</v>
      </c>
      <c r="E21" s="102">
        <f>'Nodal Project Schedule'!E15</f>
        <v>39706</v>
      </c>
      <c r="F21" s="102">
        <f>'Nodal Project Schedule'!F15</f>
        <v>39783</v>
      </c>
      <c r="G21" s="217" t="s">
        <v>245</v>
      </c>
      <c r="H21" s="6"/>
    </row>
    <row r="22" spans="1:8" s="211" customFormat="1" ht="123" customHeight="1">
      <c r="A22" s="225" t="s">
        <v>268</v>
      </c>
      <c r="B22" s="92" t="s">
        <v>269</v>
      </c>
      <c r="C22" s="118" t="s">
        <v>271</v>
      </c>
      <c r="D22" s="118" t="s">
        <v>271</v>
      </c>
      <c r="E22" s="118" t="s">
        <v>271</v>
      </c>
      <c r="F22" s="118" t="s">
        <v>271</v>
      </c>
      <c r="G22" s="220" t="s">
        <v>270</v>
      </c>
      <c r="H22" s="210"/>
    </row>
    <row r="23" spans="1:8" s="100" customFormat="1" ht="25.5">
      <c r="A23" s="140">
        <v>3.11</v>
      </c>
      <c r="B23" s="6" t="s">
        <v>10</v>
      </c>
      <c r="C23" s="102">
        <f>'Nodal Project Schedule'!C25</f>
        <v>39448</v>
      </c>
      <c r="D23" s="82">
        <f>'Nodal Project Schedule'!D25</f>
        <v>39769</v>
      </c>
      <c r="E23" s="102">
        <f>'Nodal Project Schedule'!E25</f>
        <v>39769</v>
      </c>
      <c r="F23" s="102">
        <f>'Nodal Project Schedule'!E25</f>
        <v>39769</v>
      </c>
      <c r="G23" s="217" t="s">
        <v>246</v>
      </c>
      <c r="H23" s="6"/>
    </row>
    <row r="24" spans="1:8" s="100" customFormat="1" ht="12.75">
      <c r="A24" s="103">
        <v>3.12</v>
      </c>
      <c r="B24" s="6" t="s">
        <v>11</v>
      </c>
      <c r="C24" s="102">
        <f>'Nodal Project Schedule'!C17</f>
        <v>39569</v>
      </c>
      <c r="D24" s="102">
        <f>'Nodal Project Schedule'!D17</f>
        <v>39722</v>
      </c>
      <c r="E24" s="102">
        <f>'Nodal Project Schedule'!E17</f>
        <v>39630</v>
      </c>
      <c r="F24" s="102">
        <f>'Nodal Project Schedule'!F17</f>
        <v>39722</v>
      </c>
      <c r="G24" s="217" t="s">
        <v>247</v>
      </c>
      <c r="H24" s="6"/>
    </row>
    <row r="25" spans="1:8" s="100" customFormat="1" ht="12.75">
      <c r="A25" s="103">
        <v>3.13</v>
      </c>
      <c r="B25" s="6" t="s">
        <v>12</v>
      </c>
      <c r="C25" s="102">
        <f>'Nodal Project Schedule'!C18</f>
        <v>39600</v>
      </c>
      <c r="D25" s="82">
        <f>'Nodal Project Schedule'!D18</f>
        <v>39722</v>
      </c>
      <c r="E25" s="102">
        <f>'Nodal Project Schedule'!E18</f>
        <v>39630</v>
      </c>
      <c r="F25" s="102">
        <f>'Nodal Project Schedule'!F18</f>
        <v>39722</v>
      </c>
      <c r="G25" s="217"/>
      <c r="H25" s="6"/>
    </row>
    <row r="26" spans="1:8" s="100" customFormat="1" ht="12.75">
      <c r="A26" s="103">
        <v>3.14</v>
      </c>
      <c r="B26" s="6" t="s">
        <v>13</v>
      </c>
      <c r="C26" s="102">
        <f>'Nodal Project Schedule'!C19</f>
        <v>39600</v>
      </c>
      <c r="D26" s="82">
        <f>'Nodal Project Schedule'!D19</f>
        <v>39722</v>
      </c>
      <c r="E26" s="102">
        <f>'Nodal Project Schedule'!E19</f>
        <v>39630</v>
      </c>
      <c r="F26" s="102">
        <f>'Nodal Project Schedule'!F19</f>
        <v>39722</v>
      </c>
      <c r="G26" s="217"/>
      <c r="H26" s="6"/>
    </row>
    <row r="27" spans="1:8" s="100" customFormat="1" ht="25.5">
      <c r="A27" s="140">
        <v>3.15</v>
      </c>
      <c r="B27" s="6" t="s">
        <v>14</v>
      </c>
      <c r="C27" s="102">
        <f>'Nodal Project Schedule'!C15</f>
        <v>39462</v>
      </c>
      <c r="D27" s="82">
        <f>'Nodal Project Schedule'!D15</f>
        <v>39630</v>
      </c>
      <c r="E27" s="102">
        <f>'Nodal Project Schedule'!E15</f>
        <v>39706</v>
      </c>
      <c r="F27" s="102">
        <f>'Nodal Project Schedule'!F15</f>
        <v>39783</v>
      </c>
      <c r="G27" s="217" t="s">
        <v>248</v>
      </c>
      <c r="H27" s="6"/>
    </row>
    <row r="28" spans="1:8" s="100" customFormat="1" ht="25.5">
      <c r="A28" s="103">
        <v>3.16</v>
      </c>
      <c r="B28" s="6" t="s">
        <v>15</v>
      </c>
      <c r="C28" s="102">
        <f>'Nodal Project Schedule'!C20</f>
        <v>39722</v>
      </c>
      <c r="D28" s="82">
        <v>39783</v>
      </c>
      <c r="E28" s="102">
        <f>'Nodal Project Schedule'!D31</f>
        <v>39783</v>
      </c>
      <c r="F28" s="102">
        <f>'Nodal Project Schedule'!D31</f>
        <v>39783</v>
      </c>
      <c r="G28" s="217"/>
      <c r="H28" s="6"/>
    </row>
    <row r="29" spans="1:8" s="100" customFormat="1" ht="38.25">
      <c r="A29" s="103">
        <v>3.17</v>
      </c>
      <c r="B29" s="6" t="s">
        <v>16</v>
      </c>
      <c r="C29" s="102">
        <f>'Nodal Project Schedule'!C8</f>
        <v>39329</v>
      </c>
      <c r="D29" s="102">
        <f>'Nodal Project Schedule'!D8</f>
        <v>39783</v>
      </c>
      <c r="E29" s="102">
        <f>'Nodal Project Schedule'!E8</f>
        <v>39630</v>
      </c>
      <c r="F29" s="102">
        <f>'Nodal Project Schedule'!F8</f>
        <v>39722</v>
      </c>
      <c r="G29" s="217" t="s">
        <v>249</v>
      </c>
      <c r="H29" s="6"/>
    </row>
    <row r="30" spans="1:8" s="100" customFormat="1" ht="38.25">
      <c r="A30" s="103">
        <v>3.18</v>
      </c>
      <c r="B30" s="6" t="s">
        <v>17</v>
      </c>
      <c r="C30" s="102">
        <f>'Nodal Project Schedule'!C8</f>
        <v>39329</v>
      </c>
      <c r="D30" s="102">
        <f>'Nodal Project Schedule'!D8</f>
        <v>39783</v>
      </c>
      <c r="E30" s="102">
        <f>'Nodal Project Schedule'!E8</f>
        <v>39630</v>
      </c>
      <c r="F30" s="102">
        <f>'Nodal Project Schedule'!F8</f>
        <v>39722</v>
      </c>
      <c r="G30" s="217" t="s">
        <v>249</v>
      </c>
      <c r="H30" s="6"/>
    </row>
    <row r="31" spans="1:8" s="10" customFormat="1" ht="87" customHeight="1">
      <c r="A31" s="93">
        <v>3.19</v>
      </c>
      <c r="B31" s="12" t="s">
        <v>18</v>
      </c>
      <c r="C31" s="118" t="str">
        <f>'Nodal Project Schedule'!C10</f>
        <v>
01/07/08</v>
      </c>
      <c r="D31" s="118">
        <f>'Nodal Project Schedule'!D10</f>
        <v>39783</v>
      </c>
      <c r="E31" s="118">
        <f>'Nodal Project Schedule'!C14</f>
        <v>39569</v>
      </c>
      <c r="F31" s="118">
        <f>D31</f>
        <v>39783</v>
      </c>
      <c r="G31" s="217"/>
      <c r="H31" s="92" t="s">
        <v>117</v>
      </c>
    </row>
    <row r="32" spans="1:8" s="100" customFormat="1" ht="25.5">
      <c r="A32" s="101">
        <v>4</v>
      </c>
      <c r="B32" s="7" t="s">
        <v>19</v>
      </c>
      <c r="C32" s="102">
        <f>'Nodal Project Schedule'!C14</f>
        <v>39569</v>
      </c>
      <c r="D32" s="102">
        <f>'Nodal Project Schedule'!D14</f>
        <v>39783</v>
      </c>
      <c r="E32" s="102">
        <f>'Nodal Project Schedule'!E14</f>
        <v>39845</v>
      </c>
      <c r="F32" s="102">
        <f>'Nodal Project Schedule'!F14</f>
        <v>39965</v>
      </c>
      <c r="G32" s="217" t="s">
        <v>250</v>
      </c>
      <c r="H32" s="6"/>
    </row>
    <row r="33" spans="1:8" s="100" customFormat="1" ht="51">
      <c r="A33" s="101">
        <v>5</v>
      </c>
      <c r="B33" s="7" t="s">
        <v>20</v>
      </c>
      <c r="C33" s="102">
        <f>'Nodal Project Schedule'!C14</f>
        <v>39569</v>
      </c>
      <c r="D33" s="102">
        <f>'Nodal Project Schedule'!D14</f>
        <v>39783</v>
      </c>
      <c r="E33" s="102">
        <f>'Nodal Project Schedule'!E14</f>
        <v>39845</v>
      </c>
      <c r="F33" s="102">
        <f>'Nodal Project Schedule'!F14</f>
        <v>39965</v>
      </c>
      <c r="G33" s="217" t="s">
        <v>251</v>
      </c>
      <c r="H33" s="6"/>
    </row>
    <row r="34" spans="1:8" s="100" customFormat="1" ht="216.75">
      <c r="A34" s="101">
        <v>6</v>
      </c>
      <c r="B34" s="7" t="s">
        <v>21</v>
      </c>
      <c r="C34" s="102">
        <f>'Nodal Project Schedule'!C9</f>
        <v>39356</v>
      </c>
      <c r="D34" s="102">
        <f>'Nodal Project Schedule'!D9</f>
        <v>39783</v>
      </c>
      <c r="E34" s="102">
        <f>'Nodal Project Schedule'!E9</f>
        <v>39845</v>
      </c>
      <c r="F34" s="102">
        <f>'Nodal Project Schedule'!F9</f>
        <v>39965</v>
      </c>
      <c r="G34" s="219" t="s">
        <v>252</v>
      </c>
      <c r="H34" s="6"/>
    </row>
    <row r="35" spans="1:8" s="100" customFormat="1" ht="12.75">
      <c r="A35" s="101">
        <v>7</v>
      </c>
      <c r="B35" s="7" t="s">
        <v>22</v>
      </c>
      <c r="C35" s="133"/>
      <c r="D35" s="133"/>
      <c r="E35" s="133"/>
      <c r="F35" s="133"/>
      <c r="G35" s="216"/>
      <c r="H35" s="132"/>
    </row>
    <row r="36" spans="1:8" s="100" customFormat="1" ht="12.75">
      <c r="A36" s="103">
        <v>7.1</v>
      </c>
      <c r="B36" s="6" t="s">
        <v>23</v>
      </c>
      <c r="C36" s="102">
        <f>'Nodal Project Schedule'!$C$11</f>
        <v>39450</v>
      </c>
      <c r="D36" s="231">
        <f>'Nodal Project Schedule'!$D$23</f>
        <v>39721</v>
      </c>
      <c r="E36" s="230">
        <f>'Nodal Project Schedule'!$D$25</f>
        <v>39769</v>
      </c>
      <c r="F36" s="230">
        <f>'Nodal Project Schedule'!$F$25</f>
        <v>39769</v>
      </c>
      <c r="G36" s="217"/>
      <c r="H36" s="6"/>
    </row>
    <row r="37" spans="1:8" s="100" customFormat="1" ht="12.75">
      <c r="A37" s="103">
        <v>7.2</v>
      </c>
      <c r="B37" s="6" t="s">
        <v>24</v>
      </c>
      <c r="C37" s="102">
        <f>'Nodal Project Schedule'!$C$11</f>
        <v>39450</v>
      </c>
      <c r="D37" s="231">
        <f>'Nodal Project Schedule'!$D$23</f>
        <v>39721</v>
      </c>
      <c r="E37" s="230">
        <f>'Nodal Project Schedule'!$D$25</f>
        <v>39769</v>
      </c>
      <c r="F37" s="230">
        <f>'Nodal Project Schedule'!$F$25</f>
        <v>39769</v>
      </c>
      <c r="G37" s="217"/>
      <c r="H37" s="6"/>
    </row>
    <row r="38" spans="1:8" s="100" customFormat="1" ht="25.5">
      <c r="A38" s="103">
        <v>7.3</v>
      </c>
      <c r="B38" s="6" t="s">
        <v>25</v>
      </c>
      <c r="C38" s="102">
        <f>'Nodal Project Schedule'!$C$11</f>
        <v>39450</v>
      </c>
      <c r="D38" s="231">
        <f>'Nodal Project Schedule'!$D$23</f>
        <v>39721</v>
      </c>
      <c r="E38" s="230">
        <f>'Nodal Project Schedule'!$D$25</f>
        <v>39769</v>
      </c>
      <c r="F38" s="230">
        <f>'Nodal Project Schedule'!$F$25</f>
        <v>39769</v>
      </c>
      <c r="G38" s="217" t="s">
        <v>253</v>
      </c>
      <c r="H38" s="6"/>
    </row>
    <row r="39" spans="1:8" s="100" customFormat="1" ht="25.5">
      <c r="A39" s="103">
        <v>7.4</v>
      </c>
      <c r="B39" s="6" t="s">
        <v>26</v>
      </c>
      <c r="C39" s="102">
        <f>'Nodal Project Schedule'!C23</f>
        <v>39356</v>
      </c>
      <c r="D39" s="231">
        <f>'Nodal Project Schedule'!$D$23</f>
        <v>39721</v>
      </c>
      <c r="E39" s="230">
        <f>'Nodal Project Schedule'!$D$25</f>
        <v>39769</v>
      </c>
      <c r="F39" s="230">
        <f>'Nodal Project Schedule'!$F$25</f>
        <v>39769</v>
      </c>
      <c r="G39" s="217" t="s">
        <v>254</v>
      </c>
      <c r="H39" s="6"/>
    </row>
    <row r="40" spans="1:8" s="100" customFormat="1" ht="25.5">
      <c r="A40" s="103">
        <v>7.5</v>
      </c>
      <c r="B40" s="6" t="s">
        <v>27</v>
      </c>
      <c r="C40" s="102">
        <f>'Nodal Project Schedule'!$C$11</f>
        <v>39450</v>
      </c>
      <c r="D40" s="231">
        <f>'Nodal Project Schedule'!$D$23</f>
        <v>39721</v>
      </c>
      <c r="E40" s="230">
        <f>'Nodal Project Schedule'!$D$25</f>
        <v>39769</v>
      </c>
      <c r="F40" s="230">
        <f>'Nodal Project Schedule'!$F$25</f>
        <v>39769</v>
      </c>
      <c r="G40" s="217" t="s">
        <v>254</v>
      </c>
      <c r="H40" s="6"/>
    </row>
    <row r="41" spans="1:8" s="100" customFormat="1" ht="12.75">
      <c r="A41" s="103">
        <v>7.6</v>
      </c>
      <c r="B41" s="6" t="s">
        <v>28</v>
      </c>
      <c r="C41" s="102">
        <f>'Nodal Project Schedule'!$C$11</f>
        <v>39450</v>
      </c>
      <c r="D41" s="231">
        <f>'Nodal Project Schedule'!$D$23</f>
        <v>39721</v>
      </c>
      <c r="E41" s="230">
        <f>'Nodal Project Schedule'!$D$25</f>
        <v>39769</v>
      </c>
      <c r="F41" s="230">
        <f>'Nodal Project Schedule'!$F$25</f>
        <v>39769</v>
      </c>
      <c r="G41" s="217" t="s">
        <v>255</v>
      </c>
      <c r="H41" s="6"/>
    </row>
    <row r="42" spans="1:8" s="100" customFormat="1" ht="25.5">
      <c r="A42" s="103">
        <v>7.7</v>
      </c>
      <c r="B42" s="6" t="s">
        <v>29</v>
      </c>
      <c r="C42" s="102">
        <f>'Nodal Project Schedule'!D25</f>
        <v>39769</v>
      </c>
      <c r="D42" s="231">
        <f>'Nodal Project Schedule'!$D$23</f>
        <v>39721</v>
      </c>
      <c r="E42" s="230">
        <f>'Nodal Project Schedule'!$D$25</f>
        <v>39769</v>
      </c>
      <c r="F42" s="230">
        <f>'Nodal Project Schedule'!$F$25</f>
        <v>39769</v>
      </c>
      <c r="G42" s="217" t="s">
        <v>256</v>
      </c>
      <c r="H42" s="6"/>
    </row>
    <row r="43" spans="1:8" s="100" customFormat="1" ht="25.5">
      <c r="A43" s="103">
        <v>7.8</v>
      </c>
      <c r="B43" s="6" t="s">
        <v>30</v>
      </c>
      <c r="C43" s="102">
        <f>'Nodal Project Schedule'!$C$11</f>
        <v>39450</v>
      </c>
      <c r="D43" s="231">
        <f>'Nodal Project Schedule'!$D$23</f>
        <v>39721</v>
      </c>
      <c r="E43" s="230">
        <f>'Nodal Project Schedule'!$D$25</f>
        <v>39769</v>
      </c>
      <c r="F43" s="230">
        <f>'Nodal Project Schedule'!$F$25</f>
        <v>39769</v>
      </c>
      <c r="G43" s="217"/>
      <c r="H43" s="6"/>
    </row>
    <row r="44" spans="1:8" s="100" customFormat="1" ht="12.75">
      <c r="A44" s="103">
        <v>7.9</v>
      </c>
      <c r="B44" s="6" t="s">
        <v>31</v>
      </c>
      <c r="C44" s="102">
        <f>'Nodal Project Schedule'!$C$11</f>
        <v>39450</v>
      </c>
      <c r="D44" s="231">
        <f>'Nodal Project Schedule'!$D$23</f>
        <v>39721</v>
      </c>
      <c r="E44" s="231">
        <f>D44</f>
        <v>39721</v>
      </c>
      <c r="F44" s="230">
        <f>'Nodal Project Schedule'!$F$25</f>
        <v>39769</v>
      </c>
      <c r="G44" s="217" t="s">
        <v>255</v>
      </c>
      <c r="H44" s="6"/>
    </row>
    <row r="45" spans="1:8" s="108" customFormat="1" ht="12.75">
      <c r="A45" s="105">
        <v>8</v>
      </c>
      <c r="B45" s="106" t="s">
        <v>32</v>
      </c>
      <c r="C45" s="139"/>
      <c r="D45" s="139"/>
      <c r="E45" s="139"/>
      <c r="F45" s="139"/>
      <c r="G45" s="221"/>
      <c r="H45" s="139"/>
    </row>
    <row r="46" spans="1:8" s="11" customFormat="1" ht="62.25" customHeight="1">
      <c r="A46" s="93">
        <v>8.1</v>
      </c>
      <c r="B46" s="12" t="s">
        <v>33</v>
      </c>
      <c r="C46" s="118" t="str">
        <f>'Nodal Project Schedule'!C10</f>
        <v>
01/07/08</v>
      </c>
      <c r="D46" s="118">
        <f>'Nodal Project Schedule'!D31</f>
        <v>39783</v>
      </c>
      <c r="E46" s="118" t="str">
        <f>'Nodal Project Schedule'!C10</f>
        <v>
01/07/08</v>
      </c>
      <c r="F46" s="118">
        <f>'Nodal Project Schedule'!F10</f>
        <v>39965</v>
      </c>
      <c r="G46" s="217" t="s">
        <v>257</v>
      </c>
      <c r="H46" s="97" t="s">
        <v>112</v>
      </c>
    </row>
    <row r="47" spans="1:8" s="11" customFormat="1" ht="44.25" customHeight="1">
      <c r="A47" s="93">
        <v>8.2</v>
      </c>
      <c r="B47" s="12" t="s">
        <v>34</v>
      </c>
      <c r="C47" s="118">
        <f>'Nodal Project Schedule'!D31</f>
        <v>39783</v>
      </c>
      <c r="D47" s="118">
        <f>'Nodal Project Schedule'!D31</f>
        <v>39783</v>
      </c>
      <c r="E47" s="118">
        <f>'Nodal Project Schedule'!E31</f>
        <v>39783</v>
      </c>
      <c r="F47" s="118">
        <f>'Nodal Project Schedule'!F31</f>
        <v>39965</v>
      </c>
      <c r="G47" s="217" t="s">
        <v>258</v>
      </c>
      <c r="H47" s="97" t="s">
        <v>115</v>
      </c>
    </row>
    <row r="48" spans="1:8" s="11" customFormat="1" ht="46.5" customHeight="1">
      <c r="A48" s="93">
        <v>8.3</v>
      </c>
      <c r="B48" s="12" t="s">
        <v>35</v>
      </c>
      <c r="C48" s="118">
        <f>'Nodal Project Schedule'!C15</f>
        <v>39462</v>
      </c>
      <c r="D48" s="118">
        <f>'Nodal Project Schedule'!D31</f>
        <v>39783</v>
      </c>
      <c r="E48" s="118">
        <f>'Nodal Project Schedule'!C22</f>
        <v>39630</v>
      </c>
      <c r="F48" s="118">
        <f>'Nodal Project Schedule'!F31</f>
        <v>39965</v>
      </c>
      <c r="G48" s="217" t="s">
        <v>267</v>
      </c>
      <c r="H48" s="97" t="s">
        <v>116</v>
      </c>
    </row>
    <row r="49" spans="1:8" s="11" customFormat="1" ht="12.75">
      <c r="A49" s="93">
        <v>8.4</v>
      </c>
      <c r="B49" s="12" t="s">
        <v>36</v>
      </c>
      <c r="C49" s="118" t="s">
        <v>113</v>
      </c>
      <c r="D49" s="118" t="s">
        <v>113</v>
      </c>
      <c r="E49" s="118" t="s">
        <v>113</v>
      </c>
      <c r="F49" s="118">
        <f>'Nodal Project Schedule'!F31</f>
        <v>39965</v>
      </c>
      <c r="G49" s="217"/>
      <c r="H49" s="97"/>
    </row>
    <row r="50" spans="1:8" s="11" customFormat="1" ht="80.25" customHeight="1">
      <c r="A50" s="93">
        <v>8.5</v>
      </c>
      <c r="B50" s="12" t="s">
        <v>37</v>
      </c>
      <c r="C50" s="118">
        <f>'Nodal Project Schedule'!C22</f>
        <v>39630</v>
      </c>
      <c r="D50" s="118">
        <f>'Nodal Project Schedule'!D31</f>
        <v>39783</v>
      </c>
      <c r="E50" s="118">
        <f>'Nodal Project Schedule'!C22</f>
        <v>39630</v>
      </c>
      <c r="F50" s="118">
        <f>'Nodal Project Schedule'!F31</f>
        <v>39965</v>
      </c>
      <c r="G50" s="217" t="s">
        <v>259</v>
      </c>
      <c r="H50" s="97" t="s">
        <v>114</v>
      </c>
    </row>
    <row r="51" spans="1:8" s="100" customFormat="1" ht="51">
      <c r="A51" s="101">
        <v>9</v>
      </c>
      <c r="B51" s="7" t="s">
        <v>171</v>
      </c>
      <c r="C51" s="102">
        <f>'Nodal Project Schedule'!C12</f>
        <v>39508</v>
      </c>
      <c r="D51" s="102">
        <f>'Nodal Project Schedule'!D12</f>
        <v>39783</v>
      </c>
      <c r="E51" s="102">
        <f>'Nodal Project Schedule'!D31</f>
        <v>39783</v>
      </c>
      <c r="F51" s="102">
        <f>'Nodal Project Schedule'!D31</f>
        <v>39783</v>
      </c>
      <c r="G51" s="217" t="s">
        <v>260</v>
      </c>
      <c r="H51" s="109"/>
    </row>
    <row r="52" spans="1:8" s="100" customFormat="1" ht="12.75">
      <c r="A52" s="101">
        <v>10</v>
      </c>
      <c r="B52" s="7" t="s">
        <v>172</v>
      </c>
      <c r="C52" s="136"/>
      <c r="D52" s="132"/>
      <c r="E52" s="136"/>
      <c r="F52" s="136"/>
      <c r="G52" s="221"/>
      <c r="H52" s="192"/>
    </row>
    <row r="53" spans="1:8" s="100" customFormat="1" ht="12.75">
      <c r="A53" s="103">
        <v>10.1</v>
      </c>
      <c r="B53" s="6" t="s">
        <v>38</v>
      </c>
      <c r="C53" s="118">
        <f>'Nodal Project Schedule'!$D$31</f>
        <v>39783</v>
      </c>
      <c r="D53" s="118">
        <f>'Nodal Project Schedule'!$D$31</f>
        <v>39783</v>
      </c>
      <c r="E53" s="118">
        <f>'Nodal Project Schedule'!$D$31</f>
        <v>39783</v>
      </c>
      <c r="F53" s="118">
        <f>'Nodal Project Schedule'!$D$31</f>
        <v>39783</v>
      </c>
      <c r="G53" s="217"/>
      <c r="H53" s="109"/>
    </row>
    <row r="54" spans="1:8" s="100" customFormat="1" ht="12.75">
      <c r="A54" s="103">
        <v>10.2</v>
      </c>
      <c r="B54" s="6" t="s">
        <v>39</v>
      </c>
      <c r="C54" s="118">
        <f>'Nodal Project Schedule'!$D$31</f>
        <v>39783</v>
      </c>
      <c r="D54" s="118">
        <f>'Nodal Project Schedule'!$D$31</f>
        <v>39783</v>
      </c>
      <c r="E54" s="118">
        <f>'Nodal Project Schedule'!$D$31</f>
        <v>39783</v>
      </c>
      <c r="F54" s="118">
        <f>'Nodal Project Schedule'!$D$31</f>
        <v>39783</v>
      </c>
      <c r="G54" s="217"/>
      <c r="H54" s="109"/>
    </row>
    <row r="55" spans="1:8" s="100" customFormat="1" ht="25.5">
      <c r="A55" s="103">
        <v>10.3</v>
      </c>
      <c r="B55" s="6" t="s">
        <v>227</v>
      </c>
      <c r="C55" s="118">
        <f>'Nodal Project Schedule'!$D$31</f>
        <v>39783</v>
      </c>
      <c r="D55" s="118">
        <f>'Nodal Project Schedule'!$D$31</f>
        <v>39783</v>
      </c>
      <c r="E55" s="118">
        <f>'Nodal Project Schedule'!$D$31</f>
        <v>39783</v>
      </c>
      <c r="F55" s="118">
        <f>'Nodal Project Schedule'!$D$31</f>
        <v>39783</v>
      </c>
      <c r="G55" s="217"/>
      <c r="H55" s="109"/>
    </row>
    <row r="56" spans="1:10" s="100" customFormat="1" ht="25.5">
      <c r="A56" s="103" t="s">
        <v>225</v>
      </c>
      <c r="B56" s="6" t="s">
        <v>226</v>
      </c>
      <c r="C56" s="118" t="str">
        <f>'Nodal Project Schedule'!C10</f>
        <v>
01/07/08</v>
      </c>
      <c r="D56" s="118">
        <f>'Nodal Project Schedule'!$D$31</f>
        <v>39783</v>
      </c>
      <c r="E56" s="118">
        <f>'Nodal Project Schedule'!$D$31</f>
        <v>39783</v>
      </c>
      <c r="F56" s="118">
        <f>'Nodal Project Schedule'!$D$31</f>
        <v>39783</v>
      </c>
      <c r="G56" s="217"/>
      <c r="H56" s="135"/>
      <c r="I56" s="213"/>
      <c r="J56" s="213"/>
    </row>
    <row r="57" spans="1:8" s="100" customFormat="1" ht="12.75">
      <c r="A57" s="103">
        <v>10.4</v>
      </c>
      <c r="B57" s="6" t="s">
        <v>40</v>
      </c>
      <c r="C57" s="118">
        <f>'Nodal Project Schedule'!$D$31</f>
        <v>39783</v>
      </c>
      <c r="D57" s="118">
        <f>'Nodal Project Schedule'!$D$31</f>
        <v>39783</v>
      </c>
      <c r="E57" s="118">
        <f>'Nodal Project Schedule'!$D$31</f>
        <v>39783</v>
      </c>
      <c r="F57" s="118">
        <f>'Nodal Project Schedule'!$D$31</f>
        <v>39783</v>
      </c>
      <c r="G57" s="217"/>
      <c r="H57" s="109"/>
    </row>
    <row r="58" spans="1:8" s="100" customFormat="1" ht="12.75">
      <c r="A58" s="103">
        <v>10.5</v>
      </c>
      <c r="B58" s="6" t="s">
        <v>41</v>
      </c>
      <c r="C58" s="118">
        <f>'Nodal Project Schedule'!$D$31</f>
        <v>39783</v>
      </c>
      <c r="D58" s="118">
        <f>'Nodal Project Schedule'!$D$31</f>
        <v>39783</v>
      </c>
      <c r="E58" s="118">
        <f>'Nodal Project Schedule'!$D$31</f>
        <v>39783</v>
      </c>
      <c r="F58" s="118">
        <f>'Nodal Project Schedule'!$D$31</f>
        <v>39783</v>
      </c>
      <c r="G58" s="217"/>
      <c r="H58" s="109"/>
    </row>
    <row r="59" spans="1:8" s="100" customFormat="1" ht="12.75">
      <c r="A59" s="103">
        <v>10.6</v>
      </c>
      <c r="B59" s="6" t="s">
        <v>42</v>
      </c>
      <c r="C59" s="118">
        <f>'Nodal Project Schedule'!$D$31</f>
        <v>39783</v>
      </c>
      <c r="D59" s="118">
        <f>'Nodal Project Schedule'!$D$31</f>
        <v>39783</v>
      </c>
      <c r="E59" s="118">
        <f>'Nodal Project Schedule'!$D$31</f>
        <v>39783</v>
      </c>
      <c r="F59" s="118">
        <f>'Nodal Project Schedule'!$D$31</f>
        <v>39783</v>
      </c>
      <c r="G59" s="217"/>
      <c r="H59" s="109"/>
    </row>
    <row r="60" spans="1:8" s="100" customFormat="1" ht="25.5">
      <c r="A60" s="103">
        <v>10.7</v>
      </c>
      <c r="B60" s="6" t="s">
        <v>43</v>
      </c>
      <c r="C60" s="118">
        <f>'Nodal Project Schedule'!$D$31</f>
        <v>39783</v>
      </c>
      <c r="D60" s="118">
        <f>'Nodal Project Schedule'!$D$31</f>
        <v>39783</v>
      </c>
      <c r="E60" s="118">
        <f>'Nodal Project Schedule'!$D$31</f>
        <v>39783</v>
      </c>
      <c r="F60" s="118">
        <f>'Nodal Project Schedule'!$D$31</f>
        <v>39783</v>
      </c>
      <c r="G60" s="217"/>
      <c r="H60" s="109"/>
    </row>
    <row r="61" spans="1:8" s="100" customFormat="1" ht="12.75">
      <c r="A61" s="103">
        <v>10.8</v>
      </c>
      <c r="B61" s="6" t="s">
        <v>44</v>
      </c>
      <c r="C61" s="118">
        <f>'Nodal Project Schedule'!$D$31</f>
        <v>39783</v>
      </c>
      <c r="D61" s="118">
        <f>'Nodal Project Schedule'!$D$31</f>
        <v>39783</v>
      </c>
      <c r="E61" s="118">
        <f>'Nodal Project Schedule'!$D$31</f>
        <v>39783</v>
      </c>
      <c r="F61" s="118">
        <f>'Nodal Project Schedule'!$D$31</f>
        <v>39783</v>
      </c>
      <c r="G61" s="217"/>
      <c r="H61" s="109"/>
    </row>
    <row r="62" spans="1:8" s="100" customFormat="1" ht="25.5">
      <c r="A62" s="103">
        <v>10.9</v>
      </c>
      <c r="B62" s="6" t="s">
        <v>45</v>
      </c>
      <c r="C62" s="118" t="str">
        <f>'Nodal Project Schedule'!C7</f>
        <v>
01/15/08</v>
      </c>
      <c r="D62" s="118">
        <f>'Nodal Project Schedule'!D15</f>
        <v>39630</v>
      </c>
      <c r="E62" s="118">
        <f>'Nodal Project Schedule'!E15</f>
        <v>39706</v>
      </c>
      <c r="F62" s="118">
        <f>'Nodal Project Schedule'!$D$31</f>
        <v>39783</v>
      </c>
      <c r="G62" s="217" t="s">
        <v>261</v>
      </c>
      <c r="H62" s="109"/>
    </row>
    <row r="63" spans="1:8" s="100" customFormat="1" ht="12.75">
      <c r="A63" s="103" t="s">
        <v>96</v>
      </c>
      <c r="B63" s="6" t="s">
        <v>46</v>
      </c>
      <c r="C63" s="118">
        <f>'Nodal Project Schedule'!$D$31</f>
        <v>39783</v>
      </c>
      <c r="D63" s="118">
        <f>'Nodal Project Schedule'!$D$31</f>
        <v>39783</v>
      </c>
      <c r="E63" s="118">
        <f>'Nodal Project Schedule'!$D$31</f>
        <v>39783</v>
      </c>
      <c r="F63" s="118">
        <f>'Nodal Project Schedule'!$D$31</f>
        <v>39783</v>
      </c>
      <c r="G63" s="217"/>
      <c r="H63" s="109"/>
    </row>
    <row r="64" spans="1:8" s="100" customFormat="1" ht="12.75">
      <c r="A64" s="103">
        <v>10.11</v>
      </c>
      <c r="B64" s="6" t="s">
        <v>47</v>
      </c>
      <c r="C64" s="118">
        <f>'Nodal Project Schedule'!$D$31</f>
        <v>39783</v>
      </c>
      <c r="D64" s="118">
        <f>'Nodal Project Schedule'!$D$31</f>
        <v>39783</v>
      </c>
      <c r="E64" s="118">
        <f>'Nodal Project Schedule'!$D$31</f>
        <v>39783</v>
      </c>
      <c r="F64" s="118">
        <f>'Nodal Project Schedule'!$D$31</f>
        <v>39783</v>
      </c>
      <c r="G64" s="217"/>
      <c r="H64" s="109"/>
    </row>
    <row r="65" spans="1:8" s="100" customFormat="1" ht="12.75">
      <c r="A65" s="103">
        <v>10.12</v>
      </c>
      <c r="B65" s="6" t="s">
        <v>48</v>
      </c>
      <c r="C65" s="118">
        <f>'Nodal Project Schedule'!$D$31</f>
        <v>39783</v>
      </c>
      <c r="D65" s="118">
        <f>'Nodal Project Schedule'!$D$31</f>
        <v>39783</v>
      </c>
      <c r="E65" s="118">
        <f>'Nodal Project Schedule'!$D$31</f>
        <v>39783</v>
      </c>
      <c r="F65" s="118">
        <f>'Nodal Project Schedule'!$D$31</f>
        <v>39783</v>
      </c>
      <c r="G65" s="217"/>
      <c r="H65" s="109"/>
    </row>
    <row r="66" spans="1:8" s="100" customFormat="1" ht="12.75">
      <c r="A66" s="103">
        <v>10.13</v>
      </c>
      <c r="B66" s="6" t="s">
        <v>49</v>
      </c>
      <c r="C66" s="118">
        <f>'Nodal Project Schedule'!$D$31</f>
        <v>39783</v>
      </c>
      <c r="D66" s="118">
        <f>'Nodal Project Schedule'!$D$31</f>
        <v>39783</v>
      </c>
      <c r="E66" s="118">
        <f>'Nodal Project Schedule'!$D$31</f>
        <v>39783</v>
      </c>
      <c r="F66" s="118">
        <f>'Nodal Project Schedule'!$D$31</f>
        <v>39783</v>
      </c>
      <c r="G66" s="217"/>
      <c r="H66" s="109"/>
    </row>
    <row r="67" spans="1:8" s="100" customFormat="1" ht="12.75">
      <c r="A67" s="103">
        <v>10.14</v>
      </c>
      <c r="B67" s="6" t="s">
        <v>50</v>
      </c>
      <c r="C67" s="118">
        <f>'Nodal Project Schedule'!$D$31</f>
        <v>39783</v>
      </c>
      <c r="D67" s="118">
        <f>'Nodal Project Schedule'!$D$31</f>
        <v>39783</v>
      </c>
      <c r="E67" s="118">
        <f>'Nodal Project Schedule'!$D$31</f>
        <v>39783</v>
      </c>
      <c r="F67" s="118">
        <f>'Nodal Project Schedule'!$D$31</f>
        <v>39783</v>
      </c>
      <c r="G67" s="217"/>
      <c r="H67" s="109"/>
    </row>
    <row r="68" spans="1:8" s="100" customFormat="1" ht="12.75">
      <c r="A68" s="101" t="s">
        <v>51</v>
      </c>
      <c r="B68" s="7" t="s">
        <v>52</v>
      </c>
      <c r="C68" s="136" t="s">
        <v>228</v>
      </c>
      <c r="D68" s="82">
        <f>'Nodal Project Schedule'!D31</f>
        <v>39783</v>
      </c>
      <c r="E68" s="102">
        <f>'Nodal Project Schedule'!E31</f>
        <v>39783</v>
      </c>
      <c r="F68" s="102">
        <f>'Nodal Project Schedule'!D31</f>
        <v>39783</v>
      </c>
      <c r="G68" s="222"/>
      <c r="H68" s="109"/>
    </row>
    <row r="69" spans="1:8" s="100" customFormat="1" ht="38.25">
      <c r="A69" s="101">
        <v>12</v>
      </c>
      <c r="B69" s="7" t="s">
        <v>53</v>
      </c>
      <c r="C69" s="102">
        <f>'Nodal Project Schedule'!C9</f>
        <v>39356</v>
      </c>
      <c r="D69" s="102">
        <f>'Nodal Project Schedule'!D31</f>
        <v>39783</v>
      </c>
      <c r="E69" s="102">
        <f>'Nodal Project Schedule'!D31</f>
        <v>39783</v>
      </c>
      <c r="F69" s="102">
        <f>'Nodal Project Schedule'!D31</f>
        <v>39783</v>
      </c>
      <c r="G69" s="217" t="s">
        <v>262</v>
      </c>
      <c r="H69" s="6" t="s">
        <v>230</v>
      </c>
    </row>
    <row r="70" spans="1:8" s="100" customFormat="1" ht="12.75">
      <c r="A70" s="101" t="s">
        <v>111</v>
      </c>
      <c r="B70" s="7" t="s">
        <v>54</v>
      </c>
      <c r="C70" s="136" t="s">
        <v>228</v>
      </c>
      <c r="D70" s="82">
        <f>'Nodal Project Schedule'!D31</f>
        <v>39783</v>
      </c>
      <c r="E70" s="82">
        <f>'Nodal Project Schedule'!D31</f>
        <v>39783</v>
      </c>
      <c r="F70" s="82">
        <f>'Nodal Project Schedule'!D31</f>
        <v>39783</v>
      </c>
      <c r="G70" s="222"/>
      <c r="H70" s="109"/>
    </row>
    <row r="71" spans="1:8" s="100" customFormat="1" ht="25.5">
      <c r="A71" s="101" t="s">
        <v>55</v>
      </c>
      <c r="B71" s="7" t="s">
        <v>56</v>
      </c>
      <c r="C71" s="136" t="s">
        <v>228</v>
      </c>
      <c r="D71" s="82">
        <f>'Nodal Project Schedule'!D31</f>
        <v>39783</v>
      </c>
      <c r="E71" s="82">
        <f>'Nodal Project Schedule'!D31</f>
        <v>39783</v>
      </c>
      <c r="F71" s="82">
        <f>'Nodal Project Schedule'!D31</f>
        <v>39783</v>
      </c>
      <c r="G71" s="222"/>
      <c r="H71" s="109"/>
    </row>
    <row r="72" spans="1:8" s="100" customFormat="1" ht="12.75">
      <c r="A72" s="101" t="s">
        <v>57</v>
      </c>
      <c r="B72" s="7" t="s">
        <v>58</v>
      </c>
      <c r="C72" s="136" t="s">
        <v>228</v>
      </c>
      <c r="D72" s="82">
        <f>'Nodal Project Schedule'!D31</f>
        <v>39783</v>
      </c>
      <c r="E72" s="82">
        <f>'Nodal Project Schedule'!D31</f>
        <v>39783</v>
      </c>
      <c r="F72" s="82">
        <f>'Nodal Project Schedule'!D31</f>
        <v>39783</v>
      </c>
      <c r="G72" s="222"/>
      <c r="H72" s="109"/>
    </row>
    <row r="73" spans="1:8" s="108" customFormat="1" ht="25.5">
      <c r="A73" s="105">
        <v>16</v>
      </c>
      <c r="B73" s="106" t="s">
        <v>173</v>
      </c>
      <c r="C73" s="138"/>
      <c r="D73" s="139"/>
      <c r="E73" s="139"/>
      <c r="F73" s="139"/>
      <c r="G73" s="222" t="s">
        <v>263</v>
      </c>
      <c r="H73" s="107"/>
    </row>
    <row r="74" spans="1:8" s="108" customFormat="1" ht="36.75" customHeight="1">
      <c r="A74" s="111">
        <v>16.1</v>
      </c>
      <c r="B74" s="112" t="s">
        <v>59</v>
      </c>
      <c r="C74" s="118">
        <f>'Nodal Project Schedule'!C26</f>
        <v>39295</v>
      </c>
      <c r="D74" s="118">
        <f>'Nodal Project Schedule'!$D$26</f>
        <v>39370</v>
      </c>
      <c r="E74" s="118">
        <f>'Nodal Project Schedule'!$D$26</f>
        <v>39370</v>
      </c>
      <c r="F74" s="118">
        <f>'Nodal Project Schedule'!F26</f>
        <v>39370</v>
      </c>
      <c r="G74" s="217" t="s">
        <v>239</v>
      </c>
      <c r="H74" s="90" t="s">
        <v>166</v>
      </c>
    </row>
    <row r="75" spans="1:8" s="108" customFormat="1" ht="25.5">
      <c r="A75" s="111">
        <v>16.2</v>
      </c>
      <c r="B75" s="112" t="s">
        <v>60</v>
      </c>
      <c r="C75" s="118">
        <f>'Nodal Project Schedule'!C22</f>
        <v>39630</v>
      </c>
      <c r="D75" s="118">
        <f>'Nodal Project Schedule'!$D$31</f>
        <v>39783</v>
      </c>
      <c r="E75" s="118">
        <f>D75</f>
        <v>39783</v>
      </c>
      <c r="F75" s="118">
        <f>E75</f>
        <v>39783</v>
      </c>
      <c r="G75" s="222" t="s">
        <v>263</v>
      </c>
      <c r="H75" s="113"/>
    </row>
    <row r="76" spans="1:8" s="108" customFormat="1" ht="12.75">
      <c r="A76" s="111">
        <v>16.3</v>
      </c>
      <c r="B76" s="112" t="s">
        <v>61</v>
      </c>
      <c r="C76" s="118">
        <f>'Nodal Project Schedule'!$C$22</f>
        <v>39630</v>
      </c>
      <c r="D76" s="118">
        <f>'Nodal Project Schedule'!$D$31</f>
        <v>39783</v>
      </c>
      <c r="E76" s="118">
        <f aca="true" t="shared" si="0" ref="E76:F85">D76</f>
        <v>39783</v>
      </c>
      <c r="F76" s="118">
        <f t="shared" si="0"/>
        <v>39783</v>
      </c>
      <c r="G76" s="217"/>
      <c r="H76" s="113"/>
    </row>
    <row r="77" spans="1:8" s="108" customFormat="1" ht="25.5">
      <c r="A77" s="111">
        <v>16.4</v>
      </c>
      <c r="B77" s="112" t="s">
        <v>62</v>
      </c>
      <c r="C77" s="118">
        <f>'Nodal Project Schedule'!$C$22</f>
        <v>39630</v>
      </c>
      <c r="D77" s="118">
        <f>'Nodal Project Schedule'!$D$31</f>
        <v>39783</v>
      </c>
      <c r="E77" s="118">
        <f t="shared" si="0"/>
        <v>39783</v>
      </c>
      <c r="F77" s="118">
        <f t="shared" si="0"/>
        <v>39783</v>
      </c>
      <c r="G77" s="217"/>
      <c r="H77" s="113"/>
    </row>
    <row r="78" spans="1:8" s="108" customFormat="1" ht="12.75">
      <c r="A78" s="111">
        <v>16.5</v>
      </c>
      <c r="B78" s="112" t="s">
        <v>63</v>
      </c>
      <c r="C78" s="118">
        <f>'Nodal Project Schedule'!$C$22</f>
        <v>39630</v>
      </c>
      <c r="D78" s="118">
        <f>'Nodal Project Schedule'!$D$31</f>
        <v>39783</v>
      </c>
      <c r="E78" s="118">
        <f t="shared" si="0"/>
        <v>39783</v>
      </c>
      <c r="F78" s="118">
        <f t="shared" si="0"/>
        <v>39783</v>
      </c>
      <c r="G78" s="217" t="s">
        <v>239</v>
      </c>
      <c r="H78" s="113"/>
    </row>
    <row r="79" spans="1:8" s="108" customFormat="1" ht="25.5">
      <c r="A79" s="111">
        <v>16.6</v>
      </c>
      <c r="B79" s="112" t="s">
        <v>64</v>
      </c>
      <c r="C79" s="118">
        <f>'Nodal Project Schedule'!$C$22</f>
        <v>39630</v>
      </c>
      <c r="D79" s="118">
        <f>'Nodal Project Schedule'!$D$31</f>
        <v>39783</v>
      </c>
      <c r="E79" s="118">
        <f t="shared" si="0"/>
        <v>39783</v>
      </c>
      <c r="F79" s="118">
        <f t="shared" si="0"/>
        <v>39783</v>
      </c>
      <c r="G79" s="217"/>
      <c r="H79" s="113"/>
    </row>
    <row r="80" spans="1:8" s="108" customFormat="1" ht="25.5">
      <c r="A80" s="111">
        <v>16.7</v>
      </c>
      <c r="B80" s="112" t="s">
        <v>65</v>
      </c>
      <c r="C80" s="118">
        <f>'Nodal Project Schedule'!$C$22</f>
        <v>39630</v>
      </c>
      <c r="D80" s="118">
        <f>'Nodal Project Schedule'!$D$31</f>
        <v>39783</v>
      </c>
      <c r="E80" s="118">
        <f t="shared" si="0"/>
        <v>39783</v>
      </c>
      <c r="F80" s="118">
        <f t="shared" si="0"/>
        <v>39783</v>
      </c>
      <c r="G80" s="217"/>
      <c r="H80" s="113"/>
    </row>
    <row r="81" spans="1:8" s="108" customFormat="1" ht="25.5">
      <c r="A81" s="111">
        <v>16.8</v>
      </c>
      <c r="B81" s="112" t="s">
        <v>66</v>
      </c>
      <c r="C81" s="118">
        <f>'Nodal Project Schedule'!$C$22</f>
        <v>39630</v>
      </c>
      <c r="D81" s="118">
        <f>'Nodal Project Schedule'!D25</f>
        <v>39769</v>
      </c>
      <c r="E81" s="118">
        <f t="shared" si="0"/>
        <v>39769</v>
      </c>
      <c r="F81" s="118">
        <f t="shared" si="0"/>
        <v>39769</v>
      </c>
      <c r="G81" s="217" t="s">
        <v>239</v>
      </c>
      <c r="H81" s="113"/>
    </row>
    <row r="82" spans="1:8" s="108" customFormat="1" ht="12.75">
      <c r="A82" s="111">
        <v>16.9</v>
      </c>
      <c r="B82" s="112" t="s">
        <v>67</v>
      </c>
      <c r="C82" s="118">
        <f>'Nodal Project Schedule'!$C$22</f>
        <v>39630</v>
      </c>
      <c r="D82" s="118">
        <f>'Nodal Project Schedule'!$D$31</f>
        <v>39783</v>
      </c>
      <c r="E82" s="118">
        <f t="shared" si="0"/>
        <v>39783</v>
      </c>
      <c r="F82" s="118">
        <f t="shared" si="0"/>
        <v>39783</v>
      </c>
      <c r="G82" s="217" t="s">
        <v>239</v>
      </c>
      <c r="H82" s="113"/>
    </row>
    <row r="83" spans="1:8" s="108" customFormat="1" ht="12.75">
      <c r="A83" s="111" t="s">
        <v>97</v>
      </c>
      <c r="B83" s="112" t="s">
        <v>68</v>
      </c>
      <c r="C83" s="118">
        <f>'Nodal Project Schedule'!$C$22</f>
        <v>39630</v>
      </c>
      <c r="D83" s="118">
        <f>'Nodal Project Schedule'!$D$31</f>
        <v>39783</v>
      </c>
      <c r="E83" s="118">
        <f t="shared" si="0"/>
        <v>39783</v>
      </c>
      <c r="F83" s="118">
        <f t="shared" si="0"/>
        <v>39783</v>
      </c>
      <c r="G83" s="217"/>
      <c r="H83" s="113"/>
    </row>
    <row r="84" spans="1:8" s="108" customFormat="1" ht="44.25" customHeight="1">
      <c r="A84" s="111">
        <v>16.11</v>
      </c>
      <c r="B84" s="112" t="s">
        <v>69</v>
      </c>
      <c r="C84" s="118">
        <f>'Nodal Project Schedule'!$C$22</f>
        <v>39630</v>
      </c>
      <c r="D84" s="118">
        <f>'Nodal Project Schedule'!D25</f>
        <v>39769</v>
      </c>
      <c r="E84" s="118">
        <f>'Nodal Project Schedule'!E31</f>
        <v>39783</v>
      </c>
      <c r="F84" s="118">
        <f>E84</f>
        <v>39783</v>
      </c>
      <c r="G84" s="217" t="s">
        <v>264</v>
      </c>
      <c r="H84" s="92" t="s">
        <v>164</v>
      </c>
    </row>
    <row r="85" spans="1:8" s="108" customFormat="1" ht="12.75">
      <c r="A85" s="111">
        <v>16.12</v>
      </c>
      <c r="B85" s="112" t="s">
        <v>70</v>
      </c>
      <c r="C85" s="118">
        <f>'Nodal Project Schedule'!$C$22</f>
        <v>39630</v>
      </c>
      <c r="D85" s="118">
        <f>'Nodal Project Schedule'!$D$31</f>
        <v>39783</v>
      </c>
      <c r="E85" s="118">
        <f t="shared" si="0"/>
        <v>39783</v>
      </c>
      <c r="F85" s="118">
        <f>E85</f>
        <v>39783</v>
      </c>
      <c r="G85" s="217"/>
      <c r="H85" s="113"/>
    </row>
    <row r="86" spans="1:8" s="100" customFormat="1" ht="12.75">
      <c r="A86" s="101">
        <v>17</v>
      </c>
      <c r="B86" s="7" t="s">
        <v>174</v>
      </c>
      <c r="C86" s="102">
        <f>'Nodal Project Schedule'!C14</f>
        <v>39569</v>
      </c>
      <c r="D86" s="82">
        <f>'Nodal Project Schedule'!C22</f>
        <v>39630</v>
      </c>
      <c r="E86" s="133" t="s">
        <v>228</v>
      </c>
      <c r="F86" s="133" t="s">
        <v>228</v>
      </c>
      <c r="G86" s="217" t="s">
        <v>265</v>
      </c>
      <c r="H86" s="109"/>
    </row>
    <row r="87" spans="1:8" s="100" customFormat="1" ht="12.75">
      <c r="A87" s="101" t="s">
        <v>71</v>
      </c>
      <c r="B87" s="7" t="s">
        <v>72</v>
      </c>
      <c r="C87" s="133" t="s">
        <v>228</v>
      </c>
      <c r="D87" s="82">
        <f>'Nodal Project Schedule'!D31</f>
        <v>39783</v>
      </c>
      <c r="E87" s="82">
        <f>'Nodal Project Schedule'!D31</f>
        <v>39783</v>
      </c>
      <c r="F87" s="82">
        <f>'Nodal Project Schedule'!D31</f>
        <v>39783</v>
      </c>
      <c r="G87" s="217"/>
      <c r="H87" s="109"/>
    </row>
    <row r="88" spans="1:8" s="100" customFormat="1" ht="12.75">
      <c r="A88" s="101" t="s">
        <v>73</v>
      </c>
      <c r="B88" s="7" t="s">
        <v>74</v>
      </c>
      <c r="C88" s="133" t="s">
        <v>228</v>
      </c>
      <c r="D88" s="82">
        <f>'Nodal Project Schedule'!D31</f>
        <v>39783</v>
      </c>
      <c r="E88" s="82">
        <f>'Nodal Project Schedule'!D31</f>
        <v>39783</v>
      </c>
      <c r="F88" s="82">
        <f>'Nodal Project Schedule'!D31</f>
        <v>39783</v>
      </c>
      <c r="G88" s="217"/>
      <c r="H88" s="109"/>
    </row>
    <row r="89" spans="1:8" s="100" customFormat="1" ht="12.75">
      <c r="A89" s="101" t="s">
        <v>75</v>
      </c>
      <c r="B89" s="7" t="s">
        <v>76</v>
      </c>
      <c r="C89" s="133" t="s">
        <v>228</v>
      </c>
      <c r="D89" s="82">
        <f>'Nodal Project Schedule'!D31</f>
        <v>39783</v>
      </c>
      <c r="E89" s="82">
        <f>'Nodal Project Schedule'!D31</f>
        <v>39783</v>
      </c>
      <c r="F89" s="82">
        <f>'Nodal Project Schedule'!D31</f>
        <v>39783</v>
      </c>
      <c r="G89" s="217"/>
      <c r="H89" s="109"/>
    </row>
    <row r="90" spans="1:8" s="100" customFormat="1" ht="12.75">
      <c r="A90" s="101" t="s">
        <v>77</v>
      </c>
      <c r="B90" s="7" t="s">
        <v>78</v>
      </c>
      <c r="C90" s="133" t="s">
        <v>228</v>
      </c>
      <c r="D90" s="82">
        <f>'Nodal Project Schedule'!D31</f>
        <v>39783</v>
      </c>
      <c r="E90" s="82">
        <f>'Nodal Project Schedule'!D31</f>
        <v>39783</v>
      </c>
      <c r="F90" s="82">
        <f>'Nodal Project Schedule'!D31</f>
        <v>39783</v>
      </c>
      <c r="G90" s="217"/>
      <c r="H90" s="109"/>
    </row>
    <row r="91" spans="1:8" s="100" customFormat="1" ht="12.75">
      <c r="A91" s="101">
        <v>22</v>
      </c>
      <c r="B91" s="7" t="s">
        <v>79</v>
      </c>
      <c r="C91" s="102"/>
      <c r="D91" s="82"/>
      <c r="E91" s="102"/>
      <c r="F91" s="102"/>
      <c r="G91" s="217"/>
      <c r="H91" s="109"/>
    </row>
    <row r="92" spans="1:8" s="100" customFormat="1" ht="50.25" customHeight="1">
      <c r="A92" s="103"/>
      <c r="B92" s="210" t="s">
        <v>278</v>
      </c>
      <c r="C92" s="102">
        <f>'Nodal Project Schedule'!$D$15</f>
        <v>39630</v>
      </c>
      <c r="D92" s="102">
        <f>'Nodal Project Schedule'!$D$31</f>
        <v>39783</v>
      </c>
      <c r="E92" s="102">
        <f>'Nodal Project Schedule'!$D$15</f>
        <v>39630</v>
      </c>
      <c r="F92" s="102">
        <f>'Nodal Project Schedule'!$D$15</f>
        <v>39630</v>
      </c>
      <c r="G92" s="217"/>
      <c r="H92" s="109"/>
    </row>
    <row r="93" spans="1:8" s="100" customFormat="1" ht="36.75" customHeight="1">
      <c r="A93" s="103"/>
      <c r="B93" s="6" t="s">
        <v>80</v>
      </c>
      <c r="C93" s="133"/>
      <c r="D93" s="134"/>
      <c r="E93" s="133"/>
      <c r="F93" s="133"/>
      <c r="G93" s="217"/>
      <c r="H93" s="109"/>
    </row>
    <row r="94" spans="1:8" s="100" customFormat="1" ht="48" customHeight="1">
      <c r="A94" s="103"/>
      <c r="B94" s="210" t="s">
        <v>279</v>
      </c>
      <c r="C94" s="102">
        <f>'Nodal Project Schedule'!$D$26</f>
        <v>39370</v>
      </c>
      <c r="D94" s="102">
        <f>'Nodal Project Schedule'!$D$26</f>
        <v>39370</v>
      </c>
      <c r="E94" s="102">
        <f>'Nodal Project Schedule'!$D$26</f>
        <v>39370</v>
      </c>
      <c r="F94" s="102">
        <f>'Nodal Project Schedule'!$D$26</f>
        <v>39370</v>
      </c>
      <c r="G94" s="217" t="s">
        <v>266</v>
      </c>
      <c r="H94" s="109"/>
    </row>
    <row r="95" spans="1:8" s="100" customFormat="1" ht="48" customHeight="1">
      <c r="A95" s="103"/>
      <c r="B95" s="210" t="s">
        <v>280</v>
      </c>
      <c r="C95" s="230">
        <v>39508</v>
      </c>
      <c r="D95" s="230">
        <v>39508</v>
      </c>
      <c r="E95" s="230">
        <v>39508</v>
      </c>
      <c r="F95" s="230">
        <v>39508</v>
      </c>
      <c r="G95" s="217"/>
      <c r="H95" s="109"/>
    </row>
    <row r="96" spans="1:8" s="100" customFormat="1" ht="48" customHeight="1">
      <c r="A96" s="103"/>
      <c r="B96" s="210" t="s">
        <v>281</v>
      </c>
      <c r="C96" s="133"/>
      <c r="D96" s="133"/>
      <c r="E96" s="133"/>
      <c r="F96" s="133"/>
      <c r="G96" s="217"/>
      <c r="H96" s="109"/>
    </row>
    <row r="97" spans="1:8" s="100" customFormat="1" ht="48" customHeight="1">
      <c r="A97" s="103"/>
      <c r="B97" s="210" t="s">
        <v>282</v>
      </c>
      <c r="C97" s="133"/>
      <c r="D97" s="133"/>
      <c r="E97" s="133"/>
      <c r="F97" s="133"/>
      <c r="G97" s="217"/>
      <c r="H97" s="109"/>
    </row>
    <row r="98" spans="1:8" s="100" customFormat="1" ht="48" customHeight="1">
      <c r="A98" s="103"/>
      <c r="B98" s="210" t="s">
        <v>283</v>
      </c>
      <c r="C98" s="133"/>
      <c r="D98" s="133"/>
      <c r="E98" s="133"/>
      <c r="F98" s="133"/>
      <c r="G98" s="217"/>
      <c r="H98" s="109"/>
    </row>
    <row r="99" spans="1:8" s="100" customFormat="1" ht="37.5" customHeight="1">
      <c r="A99" s="103"/>
      <c r="B99" s="6" t="s">
        <v>83</v>
      </c>
      <c r="C99" s="133"/>
      <c r="D99" s="134"/>
      <c r="E99" s="133"/>
      <c r="F99" s="133"/>
      <c r="G99" s="217"/>
      <c r="H99" s="109"/>
    </row>
    <row r="100" spans="1:8" s="100" customFormat="1" ht="46.5" customHeight="1">
      <c r="A100" s="103"/>
      <c r="B100" s="6" t="s">
        <v>86</v>
      </c>
      <c r="C100" s="133"/>
      <c r="D100" s="134"/>
      <c r="E100" s="133"/>
      <c r="F100" s="133"/>
      <c r="G100" s="217"/>
      <c r="H100" s="109"/>
    </row>
    <row r="101" spans="1:8" s="100" customFormat="1" ht="45.75" customHeight="1">
      <c r="A101" s="103"/>
      <c r="B101" s="6" t="s">
        <v>87</v>
      </c>
      <c r="C101" s="133"/>
      <c r="D101" s="134"/>
      <c r="E101" s="133"/>
      <c r="F101" s="133"/>
      <c r="G101" s="217"/>
      <c r="H101" s="109"/>
    </row>
    <row r="102" spans="1:8" s="100" customFormat="1" ht="12.75">
      <c r="A102" s="101" t="s">
        <v>88</v>
      </c>
      <c r="B102" s="7" t="s">
        <v>92</v>
      </c>
      <c r="C102" s="133" t="s">
        <v>228</v>
      </c>
      <c r="D102" s="82">
        <f>'Nodal Project Schedule'!D31</f>
        <v>39783</v>
      </c>
      <c r="E102" s="82">
        <f>'Nodal Project Schedule'!D31</f>
        <v>39783</v>
      </c>
      <c r="F102" s="82">
        <f>'Nodal Project Schedule'!D31</f>
        <v>39783</v>
      </c>
      <c r="G102" s="217"/>
      <c r="H102" s="109"/>
    </row>
    <row r="103" spans="1:8" s="100" customFormat="1" ht="12.75">
      <c r="A103" s="101" t="s">
        <v>89</v>
      </c>
      <c r="B103" s="7" t="s">
        <v>90</v>
      </c>
      <c r="C103" s="133" t="s">
        <v>228</v>
      </c>
      <c r="D103" s="82">
        <f>'Nodal Project Schedule'!D31</f>
        <v>39783</v>
      </c>
      <c r="E103" s="82">
        <f>'Nodal Project Schedule'!D31</f>
        <v>39783</v>
      </c>
      <c r="F103" s="82">
        <f>'Nodal Project Schedule'!D31</f>
        <v>39783</v>
      </c>
      <c r="G103" s="217"/>
      <c r="H103" s="109"/>
    </row>
    <row r="104" spans="1:8" s="100" customFormat="1" ht="12.75">
      <c r="A104" s="103"/>
      <c r="B104" s="6"/>
      <c r="C104" s="104"/>
      <c r="D104" s="6"/>
      <c r="E104" s="104"/>
      <c r="F104" s="104"/>
      <c r="G104" s="222"/>
      <c r="H104" s="109"/>
    </row>
    <row r="105" spans="1:8" s="100" customFormat="1" ht="12.75">
      <c r="A105" s="137" t="s">
        <v>228</v>
      </c>
      <c r="B105" s="6" t="s">
        <v>229</v>
      </c>
      <c r="C105" s="104" t="s">
        <v>228</v>
      </c>
      <c r="D105" s="6"/>
      <c r="E105" s="104"/>
      <c r="F105" s="104"/>
      <c r="G105" s="222"/>
      <c r="H105" s="109"/>
    </row>
    <row r="106" spans="1:8" s="100" customFormat="1" ht="12.75">
      <c r="A106" s="114"/>
      <c r="B106" s="6"/>
      <c r="C106" s="104"/>
      <c r="D106" s="6"/>
      <c r="E106" s="104"/>
      <c r="F106" s="104"/>
      <c r="G106" s="222"/>
      <c r="H106" s="109"/>
    </row>
    <row r="107" spans="1:8" s="100" customFormat="1" ht="12.75">
      <c r="A107" s="114" t="s">
        <v>91</v>
      </c>
      <c r="B107" s="6"/>
      <c r="C107" s="104"/>
      <c r="D107" s="6"/>
      <c r="E107" s="104"/>
      <c r="F107" s="104"/>
      <c r="G107" s="222"/>
      <c r="H107" s="109"/>
    </row>
    <row r="108" spans="2:7" s="100" customFormat="1" ht="12.75">
      <c r="B108" s="8"/>
      <c r="C108" s="115"/>
      <c r="D108" s="8"/>
      <c r="E108" s="115"/>
      <c r="F108" s="115"/>
      <c r="G108" s="223"/>
    </row>
    <row r="109" spans="2:7" s="100" customFormat="1" ht="12.75">
      <c r="B109" s="8"/>
      <c r="C109" s="115"/>
      <c r="D109" s="8"/>
      <c r="E109" s="115"/>
      <c r="F109" s="115"/>
      <c r="G109" s="223"/>
    </row>
    <row r="110" spans="2:7" s="100" customFormat="1" ht="12.75">
      <c r="B110" s="8"/>
      <c r="C110" s="115"/>
      <c r="D110" s="8"/>
      <c r="E110" s="115"/>
      <c r="F110" s="115"/>
      <c r="G110" s="223"/>
    </row>
    <row r="111" spans="2:7" s="100" customFormat="1" ht="12.75">
      <c r="B111" s="8"/>
      <c r="C111" s="115"/>
      <c r="D111" s="8"/>
      <c r="E111" s="115"/>
      <c r="F111" s="115"/>
      <c r="G111" s="223"/>
    </row>
    <row r="112" spans="2:7" s="100" customFormat="1" ht="12.75">
      <c r="B112" s="8"/>
      <c r="C112" s="115"/>
      <c r="D112" s="8"/>
      <c r="E112" s="115"/>
      <c r="F112" s="115"/>
      <c r="G112" s="223"/>
    </row>
    <row r="113" spans="2:7" s="100" customFormat="1" ht="12.75">
      <c r="B113" s="8"/>
      <c r="C113" s="115"/>
      <c r="D113" s="8"/>
      <c r="E113" s="115"/>
      <c r="F113" s="115"/>
      <c r="G113" s="223"/>
    </row>
  </sheetData>
  <autoFilter ref="B1:B113"/>
  <printOptions/>
  <pageMargins left="0.25" right="0.25" top="1" bottom="1" header="0.5" footer="0.5"/>
  <pageSetup fitToHeight="4" horizontalDpi="600" verticalDpi="600" orientation="landscape" paperSize="5" scale="75" r:id="rId1"/>
  <headerFooter alignWithMargins="0">
    <oddHeader>&amp;C&amp;"Arial,Bold"&amp;14Protocol Transition Plan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2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9.140625" defaultRowHeight="12.75"/>
  <cols>
    <col min="1" max="1" width="18.140625" style="120" customWidth="1"/>
    <col min="2" max="2" width="102.28125" style="120" customWidth="1"/>
    <col min="3" max="3" width="24.140625" style="119" customWidth="1"/>
    <col min="4" max="4" width="20.140625" style="119" customWidth="1"/>
    <col min="5" max="16384" width="9.140625" style="119" customWidth="1"/>
  </cols>
  <sheetData>
    <row r="1" spans="1:4" s="121" customFormat="1" ht="31.5">
      <c r="A1" s="144" t="s">
        <v>149</v>
      </c>
      <c r="B1" s="145" t="s">
        <v>167</v>
      </c>
      <c r="C1" s="146" t="s">
        <v>210</v>
      </c>
      <c r="D1" s="145" t="s">
        <v>232</v>
      </c>
    </row>
    <row r="2" spans="1:4" ht="15">
      <c r="A2" s="147">
        <v>1</v>
      </c>
      <c r="B2" s="147" t="s">
        <v>38</v>
      </c>
      <c r="C2" s="127">
        <f>'Nodal Project Schedule'!$D$31-1</f>
        <v>39782</v>
      </c>
      <c r="D2" s="212"/>
    </row>
    <row r="3" spans="1:4" ht="15">
      <c r="A3" s="147">
        <v>2</v>
      </c>
      <c r="B3" s="147" t="s">
        <v>169</v>
      </c>
      <c r="C3" s="127">
        <f>'Nodal Project Schedule'!$D$31-1</f>
        <v>39782</v>
      </c>
      <c r="D3" s="212"/>
    </row>
    <row r="4" spans="1:4" ht="15">
      <c r="A4" s="147">
        <v>3</v>
      </c>
      <c r="B4" s="147" t="s">
        <v>175</v>
      </c>
      <c r="C4" s="127">
        <f>'Nodal Project Schedule'!$D$31-1</f>
        <v>39782</v>
      </c>
      <c r="D4" s="212"/>
    </row>
    <row r="5" spans="1:4" ht="15">
      <c r="A5" s="147">
        <v>4</v>
      </c>
      <c r="B5" s="147" t="s">
        <v>176</v>
      </c>
      <c r="C5" s="127">
        <f>'Nodal Project Schedule'!$D$31-1</f>
        <v>39782</v>
      </c>
      <c r="D5" s="212"/>
    </row>
    <row r="6" spans="1:4" ht="15">
      <c r="A6" s="147">
        <v>5</v>
      </c>
      <c r="B6" s="147" t="s">
        <v>177</v>
      </c>
      <c r="C6" s="127">
        <f>'Nodal Project Schedule'!$D$31-1</f>
        <v>39782</v>
      </c>
      <c r="D6" s="212"/>
    </row>
    <row r="7" spans="1:4" ht="15">
      <c r="A7" s="147">
        <v>6</v>
      </c>
      <c r="B7" s="147" t="s">
        <v>178</v>
      </c>
      <c r="C7" s="127">
        <f>'Nodal Project Schedule'!$D$31-1</f>
        <v>39782</v>
      </c>
      <c r="D7" s="212"/>
    </row>
    <row r="8" spans="1:4" ht="15">
      <c r="A8" s="147">
        <v>7</v>
      </c>
      <c r="B8" s="147" t="s">
        <v>179</v>
      </c>
      <c r="C8" s="127">
        <f>'Nodal Project Schedule'!$D$31-1</f>
        <v>39782</v>
      </c>
      <c r="D8" s="212"/>
    </row>
    <row r="9" spans="1:4" ht="12.75">
      <c r="A9" s="122">
        <v>7.9</v>
      </c>
      <c r="B9" s="122" t="s">
        <v>180</v>
      </c>
      <c r="C9" s="127">
        <f>'Nodal Project Schedule'!$D$31-1</f>
        <v>39782</v>
      </c>
      <c r="D9" s="212"/>
    </row>
    <row r="10" spans="1:4" ht="15">
      <c r="A10" s="147">
        <v>8</v>
      </c>
      <c r="B10" s="147" t="s">
        <v>181</v>
      </c>
      <c r="C10" s="143" t="s">
        <v>228</v>
      </c>
      <c r="D10" s="212"/>
    </row>
    <row r="11" spans="1:4" ht="12.75">
      <c r="A11" s="122">
        <v>8.1</v>
      </c>
      <c r="B11" s="122" t="s">
        <v>0</v>
      </c>
      <c r="C11" s="127">
        <f>'Nodal Project Schedule'!$D$7-1</f>
        <v>39782</v>
      </c>
      <c r="D11" s="212"/>
    </row>
    <row r="12" spans="1:4" ht="12.75">
      <c r="A12" s="122">
        <v>8.2</v>
      </c>
      <c r="B12" s="122" t="s">
        <v>182</v>
      </c>
      <c r="C12" s="127">
        <f>'Nodal Project Schedule'!$D$7-1</f>
        <v>39782</v>
      </c>
      <c r="D12" s="212"/>
    </row>
    <row r="13" spans="1:4" ht="12.75">
      <c r="A13" s="122">
        <v>8.3</v>
      </c>
      <c r="B13" s="122" t="s">
        <v>183</v>
      </c>
      <c r="C13" s="127">
        <f>'Nodal Project Schedule'!$D$7-1</f>
        <v>39782</v>
      </c>
      <c r="D13" s="212"/>
    </row>
    <row r="14" spans="1:4" ht="12.75">
      <c r="A14" s="122">
        <v>8.4</v>
      </c>
      <c r="B14" s="122" t="s">
        <v>184</v>
      </c>
      <c r="C14" s="127">
        <f>'Nodal Project Schedule'!$D$7-1</f>
        <v>39782</v>
      </c>
      <c r="D14" s="212"/>
    </row>
    <row r="15" spans="1:4" ht="12.75">
      <c r="A15" s="122">
        <v>8.5</v>
      </c>
      <c r="B15" s="122" t="s">
        <v>185</v>
      </c>
      <c r="C15" s="127">
        <f>'Nodal Project Schedule'!$D$7-1</f>
        <v>39782</v>
      </c>
      <c r="D15" s="212"/>
    </row>
    <row r="16" spans="1:4" ht="12.75">
      <c r="A16" s="122">
        <v>8.6</v>
      </c>
      <c r="B16" s="122" t="s">
        <v>186</v>
      </c>
      <c r="C16" s="127">
        <f>'Nodal Project Schedule'!$D$7-1</f>
        <v>39782</v>
      </c>
      <c r="D16" s="212"/>
    </row>
    <row r="17" spans="1:4" ht="12.75">
      <c r="A17" s="122">
        <v>8.7</v>
      </c>
      <c r="B17" s="122" t="s">
        <v>187</v>
      </c>
      <c r="C17" s="127">
        <f>'Nodal Project Schedule'!$D$31-1</f>
        <v>39782</v>
      </c>
      <c r="D17" s="212"/>
    </row>
    <row r="18" spans="1:4" ht="12.75">
      <c r="A18" s="122">
        <v>8.8</v>
      </c>
      <c r="B18" s="122" t="s">
        <v>188</v>
      </c>
      <c r="C18" s="127">
        <f>'Nodal Project Schedule'!$D$7-1</f>
        <v>39782</v>
      </c>
      <c r="D18" s="212"/>
    </row>
    <row r="19" spans="1:4" ht="89.25">
      <c r="A19" s="168">
        <v>9</v>
      </c>
      <c r="B19" s="168" t="s">
        <v>171</v>
      </c>
      <c r="C19" s="169" t="str">
        <f>'Nodal Project Schedule'!D36</f>
        <v>Never</v>
      </c>
      <c r="D19" s="110" t="s">
        <v>153</v>
      </c>
    </row>
    <row r="20" spans="1:4" ht="12.75">
      <c r="A20" s="148" t="s">
        <v>157</v>
      </c>
      <c r="B20" s="149" t="s">
        <v>154</v>
      </c>
      <c r="C20" s="170">
        <f>'Nodal Project Schedule'!$D$31+9</f>
        <v>39792</v>
      </c>
      <c r="D20" s="110"/>
    </row>
    <row r="21" spans="1:4" ht="12.75">
      <c r="A21" s="148" t="s">
        <v>158</v>
      </c>
      <c r="B21" s="149" t="s">
        <v>155</v>
      </c>
      <c r="C21" s="170">
        <f>'Nodal Project Schedule'!$D$31+58</f>
        <v>39841</v>
      </c>
      <c r="D21" s="110"/>
    </row>
    <row r="22" spans="1:4" ht="12.75">
      <c r="A22" s="148" t="s">
        <v>159</v>
      </c>
      <c r="B22" s="149" t="s">
        <v>156</v>
      </c>
      <c r="C22" s="170">
        <f>'Nodal Project Schedule'!$D$31+182</f>
        <v>39965</v>
      </c>
      <c r="D22" s="110"/>
    </row>
    <row r="23" spans="1:4" ht="15">
      <c r="A23" s="147">
        <v>10</v>
      </c>
      <c r="B23" s="147" t="s">
        <v>172</v>
      </c>
      <c r="C23" s="127">
        <f>'Nodal Project Schedule'!$D$31-1</f>
        <v>39782</v>
      </c>
      <c r="D23" s="212"/>
    </row>
    <row r="24" spans="1:4" ht="15">
      <c r="A24" s="147">
        <v>11</v>
      </c>
      <c r="B24" s="147" t="s">
        <v>52</v>
      </c>
      <c r="C24" s="127">
        <f>'Nodal Project Schedule'!$D$31-1</f>
        <v>39782</v>
      </c>
      <c r="D24" s="212"/>
    </row>
    <row r="25" spans="1:4" ht="15">
      <c r="A25" s="147">
        <v>12</v>
      </c>
      <c r="B25" s="147" t="s">
        <v>53</v>
      </c>
      <c r="C25" s="127"/>
      <c r="D25" s="212"/>
    </row>
    <row r="26" spans="1:4" ht="38.25">
      <c r="A26" s="122">
        <v>12.1</v>
      </c>
      <c r="B26" s="122" t="s">
        <v>38</v>
      </c>
      <c r="C26" s="127">
        <f>'Nodal Project Schedule'!$D$31+91</f>
        <v>39874</v>
      </c>
      <c r="D26" s="110" t="s">
        <v>231</v>
      </c>
    </row>
    <row r="27" spans="1:4" ht="12.75">
      <c r="A27" s="122">
        <v>12.2</v>
      </c>
      <c r="B27" s="122" t="s">
        <v>189</v>
      </c>
      <c r="C27" s="127">
        <f>'Nodal Project Schedule'!$D$31+91</f>
        <v>39874</v>
      </c>
      <c r="D27" s="212"/>
    </row>
    <row r="28" spans="1:4" ht="12.75">
      <c r="A28" s="122">
        <v>12.3</v>
      </c>
      <c r="B28" s="122" t="s">
        <v>190</v>
      </c>
      <c r="C28" s="127">
        <f>'Nodal Project Schedule'!$D$31+91</f>
        <v>39874</v>
      </c>
      <c r="D28" s="212"/>
    </row>
    <row r="29" spans="1:4" ht="12.75">
      <c r="A29" s="122">
        <v>12.4</v>
      </c>
      <c r="B29" s="122" t="s">
        <v>191</v>
      </c>
      <c r="C29" s="127">
        <f>'Nodal Project Schedule'!$D$31+91</f>
        <v>39874</v>
      </c>
      <c r="D29" s="212"/>
    </row>
    <row r="30" spans="1:4" ht="12.75">
      <c r="A30" s="122">
        <v>12.5</v>
      </c>
      <c r="B30" s="122" t="s">
        <v>192</v>
      </c>
      <c r="C30" s="127">
        <f>'Nodal Project Schedule'!$D$31+91</f>
        <v>39874</v>
      </c>
      <c r="D30" s="212"/>
    </row>
    <row r="31" spans="1:4" ht="15">
      <c r="A31" s="147">
        <v>13</v>
      </c>
      <c r="B31" s="147" t="s">
        <v>54</v>
      </c>
      <c r="C31" s="127">
        <f>'Nodal Project Schedule'!$D$31-1</f>
        <v>39782</v>
      </c>
      <c r="D31" s="212"/>
    </row>
    <row r="32" spans="1:4" ht="15">
      <c r="A32" s="147">
        <v>14</v>
      </c>
      <c r="B32" s="147" t="s">
        <v>56</v>
      </c>
      <c r="C32" s="127">
        <f>'Nodal Project Schedule'!$D$31-1</f>
        <v>39782</v>
      </c>
      <c r="D32" s="212"/>
    </row>
    <row r="33" spans="1:4" ht="15">
      <c r="A33" s="147">
        <v>15</v>
      </c>
      <c r="B33" s="147" t="s">
        <v>58</v>
      </c>
      <c r="C33" s="127">
        <f>'Nodal Project Schedule'!$D$31-1</f>
        <v>39782</v>
      </c>
      <c r="D33" s="212"/>
    </row>
    <row r="34" spans="1:4" ht="15">
      <c r="A34" s="147">
        <v>16</v>
      </c>
      <c r="B34" s="147" t="s">
        <v>173</v>
      </c>
      <c r="C34" s="127">
        <f>'Nodal Project Schedule'!$D$31-1</f>
        <v>39782</v>
      </c>
      <c r="D34" s="212"/>
    </row>
    <row r="35" spans="1:4" ht="15">
      <c r="A35" s="147">
        <v>17</v>
      </c>
      <c r="B35" s="147" t="s">
        <v>193</v>
      </c>
      <c r="C35" s="127">
        <f>'Nodal Project Schedule'!$D$31-1</f>
        <v>39782</v>
      </c>
      <c r="D35" s="212"/>
    </row>
    <row r="36" spans="1:4" ht="15">
      <c r="A36" s="147">
        <v>18</v>
      </c>
      <c r="B36" s="147" t="s">
        <v>72</v>
      </c>
      <c r="C36" s="127">
        <f>'Nodal Project Schedule'!$D$31-1</f>
        <v>39782</v>
      </c>
      <c r="D36" s="212"/>
    </row>
    <row r="37" spans="1:4" ht="15">
      <c r="A37" s="147">
        <v>19</v>
      </c>
      <c r="B37" s="147" t="s">
        <v>74</v>
      </c>
      <c r="C37" s="127">
        <f>'Nodal Project Schedule'!$D$31-1</f>
        <v>39782</v>
      </c>
      <c r="D37" s="212"/>
    </row>
    <row r="38" spans="1:4" ht="15">
      <c r="A38" s="147">
        <v>20</v>
      </c>
      <c r="B38" s="147" t="s">
        <v>76</v>
      </c>
      <c r="C38" s="127" t="str">
        <f>C19</f>
        <v>Never</v>
      </c>
      <c r="D38" s="212"/>
    </row>
    <row r="39" spans="1:4" ht="15">
      <c r="A39" s="147">
        <v>21</v>
      </c>
      <c r="B39" s="147" t="s">
        <v>78</v>
      </c>
      <c r="C39" s="127">
        <f>'Nodal Project Schedule'!$D$31-1</f>
        <v>39782</v>
      </c>
      <c r="D39" s="212"/>
    </row>
    <row r="40" spans="1:4" ht="15">
      <c r="A40" s="147">
        <v>22</v>
      </c>
      <c r="B40" s="147" t="s">
        <v>79</v>
      </c>
      <c r="C40" s="143" t="s">
        <v>228</v>
      </c>
      <c r="D40" s="212"/>
    </row>
    <row r="41" spans="1:4" ht="12.75">
      <c r="A41" s="150" t="s">
        <v>194</v>
      </c>
      <c r="B41" s="122" t="s">
        <v>80</v>
      </c>
      <c r="C41" s="143" t="s">
        <v>228</v>
      </c>
      <c r="D41" s="212"/>
    </row>
    <row r="42" spans="1:4" ht="12.75">
      <c r="A42" s="150" t="s">
        <v>195</v>
      </c>
      <c r="B42" s="122" t="s">
        <v>81</v>
      </c>
      <c r="C42" s="127">
        <f>'Nodal Protocol Application'!$D$94</f>
        <v>39370</v>
      </c>
      <c r="D42" s="212"/>
    </row>
    <row r="43" spans="1:4" ht="12.75">
      <c r="A43" s="150" t="s">
        <v>196</v>
      </c>
      <c r="B43" s="122" t="s">
        <v>82</v>
      </c>
      <c r="C43" s="127">
        <f>'Nodal Protocol Application'!$D$94</f>
        <v>39370</v>
      </c>
      <c r="D43" s="212"/>
    </row>
    <row r="44" spans="1:4" ht="12.75">
      <c r="A44" s="150" t="s">
        <v>197</v>
      </c>
      <c r="B44" s="122" t="s">
        <v>83</v>
      </c>
      <c r="C44" s="143" t="s">
        <v>228</v>
      </c>
      <c r="D44" s="212"/>
    </row>
    <row r="45" spans="1:4" ht="12.75">
      <c r="A45" s="150" t="s">
        <v>198</v>
      </c>
      <c r="B45" s="122" t="s">
        <v>84</v>
      </c>
      <c r="C45" s="127">
        <f>'Nodal Protocol Application'!$D$94</f>
        <v>39370</v>
      </c>
      <c r="D45" s="212"/>
    </row>
    <row r="46" spans="1:4" ht="12.75">
      <c r="A46" s="150" t="s">
        <v>199</v>
      </c>
      <c r="B46" s="122" t="s">
        <v>165</v>
      </c>
      <c r="C46" s="127">
        <f>'Nodal Project Schedule'!$D$31-1</f>
        <v>39782</v>
      </c>
      <c r="D46" s="212"/>
    </row>
    <row r="47" spans="1:4" ht="12.75">
      <c r="A47" s="150" t="s">
        <v>200</v>
      </c>
      <c r="B47" s="122" t="s">
        <v>85</v>
      </c>
      <c r="C47" s="127">
        <f>'Nodal Protocol Application'!$D$94</f>
        <v>39370</v>
      </c>
      <c r="D47" s="212"/>
    </row>
    <row r="48" spans="1:4" ht="12.75">
      <c r="A48" s="150" t="s">
        <v>201</v>
      </c>
      <c r="B48" s="122" t="s">
        <v>86</v>
      </c>
      <c r="C48" s="127">
        <f>'Nodal Project Schedule'!D35</f>
        <v>39845</v>
      </c>
      <c r="D48" s="212"/>
    </row>
    <row r="49" spans="1:4" ht="12.75">
      <c r="A49" s="150" t="s">
        <v>202</v>
      </c>
      <c r="B49" s="122" t="s">
        <v>87</v>
      </c>
      <c r="C49" s="143" t="s">
        <v>228</v>
      </c>
      <c r="D49" s="212"/>
    </row>
    <row r="50" spans="1:4" ht="12.75">
      <c r="A50" s="150" t="s">
        <v>204</v>
      </c>
      <c r="B50" s="122" t="s">
        <v>203</v>
      </c>
      <c r="C50" s="127">
        <f>'Nodal Project Schedule'!$D$31-1</f>
        <v>39782</v>
      </c>
      <c r="D50" s="212"/>
    </row>
    <row r="51" spans="1:4" ht="12.75">
      <c r="A51" s="150" t="s">
        <v>206</v>
      </c>
      <c r="B51" s="122" t="s">
        <v>205</v>
      </c>
      <c r="C51" s="127">
        <f>'Nodal Project Schedule'!$D$31-1</f>
        <v>39782</v>
      </c>
      <c r="D51" s="212"/>
    </row>
    <row r="52" spans="1:4" ht="12.75">
      <c r="A52" s="150" t="s">
        <v>208</v>
      </c>
      <c r="B52" s="122" t="s">
        <v>207</v>
      </c>
      <c r="C52" s="143" t="s">
        <v>228</v>
      </c>
      <c r="D52" s="212"/>
    </row>
    <row r="53" spans="1:4" ht="15">
      <c r="A53" s="147">
        <v>23</v>
      </c>
      <c r="B53" s="147" t="s">
        <v>209</v>
      </c>
      <c r="C53" s="127">
        <f>'Nodal Project Schedule'!$D$31-1</f>
        <v>39782</v>
      </c>
      <c r="D53" s="212"/>
    </row>
    <row r="54" spans="1:4" ht="15">
      <c r="A54" s="147">
        <v>24</v>
      </c>
      <c r="B54" s="147" t="s">
        <v>90</v>
      </c>
      <c r="C54" s="127">
        <f>'Nodal Project Schedule'!$D$31-1</f>
        <v>39782</v>
      </c>
      <c r="D54" s="212"/>
    </row>
    <row r="55" ht="12.75">
      <c r="C55" s="128"/>
    </row>
    <row r="56" ht="12.75">
      <c r="C56" s="128"/>
    </row>
    <row r="57" ht="12.75">
      <c r="C57" s="128"/>
    </row>
    <row r="58" spans="1:4" ht="12.75">
      <c r="A58" s="151"/>
      <c r="B58" s="151"/>
      <c r="C58" s="152"/>
      <c r="D58" s="153"/>
    </row>
    <row r="59" spans="1:4" ht="15.75">
      <c r="A59" s="154"/>
      <c r="B59" s="155"/>
      <c r="C59" s="156"/>
      <c r="D59" s="153"/>
    </row>
    <row r="60" spans="1:4" ht="12.75">
      <c r="A60" s="157"/>
      <c r="B60" s="158"/>
      <c r="C60" s="159"/>
      <c r="D60" s="123"/>
    </row>
    <row r="61" spans="1:4" ht="12.75">
      <c r="A61" s="160"/>
      <c r="B61" s="158"/>
      <c r="C61" s="159"/>
      <c r="D61" s="123"/>
    </row>
    <row r="62" spans="1:4" ht="12.75">
      <c r="A62" s="160"/>
      <c r="B62" s="158"/>
      <c r="C62" s="159"/>
      <c r="D62" s="124"/>
    </row>
    <row r="63" spans="1:4" ht="12.75">
      <c r="A63" s="161"/>
      <c r="B63" s="162"/>
      <c r="C63" s="159"/>
      <c r="D63" s="124"/>
    </row>
    <row r="64" spans="1:4" ht="12.75">
      <c r="A64" s="161"/>
      <c r="B64" s="162"/>
      <c r="C64" s="159"/>
      <c r="D64" s="124"/>
    </row>
    <row r="65" spans="1:4" ht="12.75">
      <c r="A65" s="161"/>
      <c r="B65" s="162"/>
      <c r="C65" s="159"/>
      <c r="D65" s="124"/>
    </row>
    <row r="66" spans="1:4" ht="12.75">
      <c r="A66" s="161"/>
      <c r="B66" s="162"/>
      <c r="C66" s="159"/>
      <c r="D66" s="91"/>
    </row>
    <row r="67" spans="1:4" ht="12.75">
      <c r="A67" s="161"/>
      <c r="B67" s="162"/>
      <c r="C67" s="159"/>
      <c r="D67" s="124"/>
    </row>
    <row r="68" spans="1:4" ht="12.75">
      <c r="A68" s="161"/>
      <c r="B68" s="162"/>
      <c r="C68" s="159"/>
      <c r="D68" s="124"/>
    </row>
    <row r="69" spans="1:4" ht="12.75">
      <c r="A69" s="161"/>
      <c r="B69" s="162"/>
      <c r="C69" s="159"/>
      <c r="D69" s="125"/>
    </row>
    <row r="70" spans="1:4" ht="12.75">
      <c r="A70" s="161"/>
      <c r="B70" s="162"/>
      <c r="C70" s="159"/>
      <c r="D70" s="124"/>
    </row>
    <row r="71" spans="1:4" ht="12.75">
      <c r="A71" s="161"/>
      <c r="B71" s="162"/>
      <c r="C71" s="159"/>
      <c r="D71" s="124"/>
    </row>
    <row r="72" spans="1:4" ht="12.75">
      <c r="A72" s="161"/>
      <c r="B72" s="162"/>
      <c r="C72" s="159"/>
      <c r="D72" s="125"/>
    </row>
    <row r="73" spans="1:4" ht="12.75">
      <c r="A73" s="161"/>
      <c r="B73" s="162"/>
      <c r="C73" s="159"/>
      <c r="D73" s="124"/>
    </row>
    <row r="74" spans="1:4" ht="12.75">
      <c r="A74" s="161"/>
      <c r="B74" s="162"/>
      <c r="C74" s="159"/>
      <c r="D74" s="124"/>
    </row>
    <row r="75" spans="1:4" ht="12.75">
      <c r="A75" s="161"/>
      <c r="B75" s="163"/>
      <c r="C75" s="159"/>
      <c r="D75" s="124"/>
    </row>
    <row r="76" spans="1:4" ht="12.75">
      <c r="A76" s="161"/>
      <c r="B76" s="162"/>
      <c r="C76" s="159"/>
      <c r="D76" s="124"/>
    </row>
    <row r="77" spans="1:4" ht="12.75">
      <c r="A77" s="161"/>
      <c r="B77" s="162"/>
      <c r="C77" s="159"/>
      <c r="D77" s="125"/>
    </row>
    <row r="78" spans="1:4" ht="12.75">
      <c r="A78" s="161"/>
      <c r="B78" s="162"/>
      <c r="C78" s="159"/>
      <c r="D78" s="124"/>
    </row>
    <row r="79" spans="1:4" ht="12.75">
      <c r="A79" s="161"/>
      <c r="B79" s="162"/>
      <c r="C79" s="159"/>
      <c r="D79" s="124"/>
    </row>
    <row r="80" spans="1:4" ht="12.75">
      <c r="A80" s="161"/>
      <c r="B80" s="162"/>
      <c r="C80" s="159"/>
      <c r="D80" s="124"/>
    </row>
    <row r="81" spans="1:4" ht="12.75">
      <c r="A81" s="161"/>
      <c r="B81" s="162"/>
      <c r="C81" s="159"/>
      <c r="D81" s="124"/>
    </row>
    <row r="82" spans="1:4" ht="12.75">
      <c r="A82" s="161"/>
      <c r="B82" s="162"/>
      <c r="C82" s="159"/>
      <c r="D82" s="125"/>
    </row>
    <row r="83" spans="1:4" ht="12.75">
      <c r="A83" s="161"/>
      <c r="B83" s="162"/>
      <c r="C83" s="159"/>
      <c r="D83" s="125"/>
    </row>
    <row r="84" spans="1:4" ht="12.75">
      <c r="A84" s="164"/>
      <c r="B84" s="165"/>
      <c r="C84" s="159"/>
      <c r="D84" s="126"/>
    </row>
    <row r="85" spans="1:4" ht="12.75">
      <c r="A85" s="160"/>
      <c r="B85" s="158"/>
      <c r="C85" s="159"/>
      <c r="D85" s="125"/>
    </row>
    <row r="86" spans="1:4" ht="12.75">
      <c r="A86" s="160"/>
      <c r="B86" s="158"/>
      <c r="C86" s="159"/>
      <c r="D86" s="125"/>
    </row>
    <row r="87" spans="1:4" ht="12.75">
      <c r="A87" s="160"/>
      <c r="B87" s="158"/>
      <c r="C87" s="159"/>
      <c r="D87" s="125"/>
    </row>
    <row r="88" spans="1:4" ht="12.75">
      <c r="A88" s="160"/>
      <c r="B88" s="158"/>
      <c r="C88" s="159"/>
      <c r="D88" s="125"/>
    </row>
    <row r="89" spans="1:4" ht="12.75">
      <c r="A89" s="161"/>
      <c r="B89" s="162"/>
      <c r="C89" s="159"/>
      <c r="D89" s="125"/>
    </row>
    <row r="90" spans="1:4" ht="12.75">
      <c r="A90" s="161"/>
      <c r="B90" s="162"/>
      <c r="C90" s="159"/>
      <c r="D90" s="125"/>
    </row>
    <row r="91" spans="1:4" ht="12.75">
      <c r="A91" s="161"/>
      <c r="B91" s="162"/>
      <c r="C91" s="159"/>
      <c r="D91" s="125"/>
    </row>
    <row r="92" spans="1:4" ht="12.75">
      <c r="A92" s="161"/>
      <c r="B92" s="162"/>
      <c r="C92" s="159"/>
      <c r="D92" s="125"/>
    </row>
    <row r="93" spans="1:4" ht="12.75">
      <c r="A93" s="161"/>
      <c r="B93" s="162"/>
      <c r="C93" s="159"/>
      <c r="D93" s="125"/>
    </row>
    <row r="94" spans="1:4" ht="12.75">
      <c r="A94" s="161"/>
      <c r="B94" s="162"/>
      <c r="C94" s="159"/>
      <c r="D94" s="125"/>
    </row>
    <row r="95" spans="1:4" ht="12.75">
      <c r="A95" s="161"/>
      <c r="B95" s="162"/>
      <c r="C95" s="159"/>
      <c r="D95" s="125"/>
    </row>
    <row r="96" spans="1:4" ht="12.75">
      <c r="A96" s="161"/>
      <c r="B96" s="162"/>
      <c r="C96" s="159"/>
      <c r="D96" s="125"/>
    </row>
    <row r="97" spans="1:4" ht="12.75">
      <c r="A97" s="161"/>
      <c r="B97" s="162"/>
      <c r="C97" s="159"/>
      <c r="D97" s="125"/>
    </row>
    <row r="98" spans="1:4" ht="12.75">
      <c r="A98" s="160"/>
      <c r="B98" s="158"/>
      <c r="C98" s="159"/>
      <c r="D98" s="108"/>
    </row>
    <row r="99" spans="1:4" ht="12.75">
      <c r="A99" s="164"/>
      <c r="B99" s="165"/>
      <c r="C99" s="159"/>
      <c r="D99" s="126"/>
    </row>
    <row r="100" spans="1:4" ht="12.75">
      <c r="A100" s="164"/>
      <c r="B100" s="165"/>
      <c r="C100" s="159"/>
      <c r="D100" s="126"/>
    </row>
    <row r="101" spans="1:4" ht="12.75">
      <c r="A101" s="164"/>
      <c r="B101" s="165"/>
      <c r="C101" s="159"/>
      <c r="D101" s="126"/>
    </row>
    <row r="102" spans="1:4" ht="12.75">
      <c r="A102" s="164"/>
      <c r="B102" s="165"/>
      <c r="C102" s="159"/>
      <c r="D102" s="126"/>
    </row>
    <row r="103" spans="1:4" ht="12.75">
      <c r="A103" s="164"/>
      <c r="B103" s="165"/>
      <c r="C103" s="159"/>
      <c r="D103" s="126"/>
    </row>
    <row r="104" spans="1:4" ht="12.75">
      <c r="A104" s="160"/>
      <c r="B104" s="158"/>
      <c r="C104" s="159"/>
      <c r="D104" s="125"/>
    </row>
    <row r="105" spans="1:4" ht="12.75">
      <c r="A105" s="160"/>
      <c r="B105" s="158"/>
      <c r="C105" s="159"/>
      <c r="D105" s="8"/>
    </row>
    <row r="106" spans="1:4" ht="12.75">
      <c r="A106" s="161"/>
      <c r="B106" s="162"/>
      <c r="C106" s="159"/>
      <c r="D106" s="8"/>
    </row>
    <row r="107" spans="1:4" ht="12.75">
      <c r="A107" s="161"/>
      <c r="B107" s="162"/>
      <c r="C107" s="159"/>
      <c r="D107" s="8"/>
    </row>
    <row r="108" spans="1:4" ht="12.75">
      <c r="A108" s="161"/>
      <c r="B108" s="162"/>
      <c r="C108" s="159"/>
      <c r="D108" s="8"/>
    </row>
    <row r="109" spans="1:4" ht="12.75">
      <c r="A109" s="161"/>
      <c r="B109" s="162"/>
      <c r="C109" s="159"/>
      <c r="D109" s="8"/>
    </row>
    <row r="110" spans="1:4" ht="12.75">
      <c r="A110" s="161"/>
      <c r="B110" s="162"/>
      <c r="C110" s="159"/>
      <c r="D110" s="8"/>
    </row>
    <row r="111" spans="1:4" ht="12.75">
      <c r="A111" s="161"/>
      <c r="B111" s="162"/>
      <c r="C111" s="159"/>
      <c r="D111" s="8"/>
    </row>
    <row r="112" spans="1:4" ht="12.75">
      <c r="A112" s="161"/>
      <c r="B112" s="162"/>
      <c r="C112" s="159"/>
      <c r="D112" s="8"/>
    </row>
    <row r="113" spans="1:4" ht="12.75">
      <c r="A113" s="161"/>
      <c r="B113" s="162"/>
      <c r="C113" s="159"/>
      <c r="D113" s="8"/>
    </row>
    <row r="114" spans="1:4" ht="12.75">
      <c r="A114" s="161"/>
      <c r="B114" s="162"/>
      <c r="C114" s="159"/>
      <c r="D114" s="8"/>
    </row>
    <row r="115" spans="1:4" ht="12.75">
      <c r="A115" s="161"/>
      <c r="B115" s="162"/>
      <c r="C115" s="159"/>
      <c r="D115" s="8"/>
    </row>
    <row r="116" spans="1:4" ht="12.75">
      <c r="A116" s="161"/>
      <c r="B116" s="162"/>
      <c r="C116" s="159"/>
      <c r="D116" s="8"/>
    </row>
    <row r="117" spans="1:4" ht="12.75">
      <c r="A117" s="161"/>
      <c r="B117" s="162"/>
      <c r="C117" s="159"/>
      <c r="D117" s="8"/>
    </row>
    <row r="118" spans="1:4" ht="12.75">
      <c r="A118" s="161"/>
      <c r="B118" s="162"/>
      <c r="C118" s="159"/>
      <c r="D118" s="8"/>
    </row>
    <row r="119" spans="1:4" ht="12.75">
      <c r="A119" s="161"/>
      <c r="B119" s="162"/>
      <c r="C119" s="159"/>
      <c r="D119" s="8"/>
    </row>
    <row r="120" spans="1:4" ht="12.75">
      <c r="A120" s="160"/>
      <c r="B120" s="158"/>
      <c r="C120" s="159"/>
      <c r="D120" s="124"/>
    </row>
    <row r="121" spans="1:4" ht="12.75">
      <c r="A121" s="160"/>
      <c r="B121" s="158"/>
      <c r="C121" s="159"/>
      <c r="D121" s="125"/>
    </row>
    <row r="122" spans="1:4" ht="12.75">
      <c r="A122" s="160"/>
      <c r="B122" s="158"/>
      <c r="C122" s="159"/>
      <c r="D122" s="124"/>
    </row>
    <row r="123" spans="1:4" ht="12.75">
      <c r="A123" s="160"/>
      <c r="B123" s="158"/>
      <c r="C123" s="159"/>
      <c r="D123" s="124"/>
    </row>
    <row r="124" spans="1:4" ht="12.75">
      <c r="A124" s="160"/>
      <c r="B124" s="158"/>
      <c r="C124" s="159"/>
      <c r="D124" s="124"/>
    </row>
    <row r="125" spans="1:4" ht="12.75">
      <c r="A125" s="160"/>
      <c r="B125" s="158"/>
      <c r="C125" s="159"/>
      <c r="D125" s="108"/>
    </row>
    <row r="126" spans="1:4" ht="12.75">
      <c r="A126" s="161"/>
      <c r="B126" s="162"/>
      <c r="C126" s="159"/>
      <c r="D126" s="126"/>
    </row>
    <row r="127" spans="1:4" ht="12.75">
      <c r="A127" s="161"/>
      <c r="B127" s="162"/>
      <c r="C127" s="159"/>
      <c r="D127" s="126"/>
    </row>
    <row r="128" spans="1:4" ht="12.75">
      <c r="A128" s="161"/>
      <c r="B128" s="162"/>
      <c r="C128" s="159"/>
      <c r="D128" s="126"/>
    </row>
    <row r="129" spans="1:4" ht="12.75">
      <c r="A129" s="161"/>
      <c r="B129" s="162"/>
      <c r="C129" s="159"/>
      <c r="D129" s="126"/>
    </row>
    <row r="130" spans="1:4" ht="12.75">
      <c r="A130" s="161"/>
      <c r="B130" s="162"/>
      <c r="C130" s="159"/>
      <c r="D130" s="126"/>
    </row>
    <row r="131" spans="1:4" ht="12.75">
      <c r="A131" s="161"/>
      <c r="B131" s="162"/>
      <c r="C131" s="159"/>
      <c r="D131" s="126"/>
    </row>
    <row r="132" spans="1:4" ht="12.75">
      <c r="A132" s="161"/>
      <c r="B132" s="162"/>
      <c r="C132" s="159"/>
      <c r="D132" s="126"/>
    </row>
    <row r="133" spans="1:4" ht="12.75">
      <c r="A133" s="161"/>
      <c r="B133" s="162"/>
      <c r="C133" s="159"/>
      <c r="D133" s="126"/>
    </row>
    <row r="134" spans="1:4" ht="12.75">
      <c r="A134" s="161"/>
      <c r="B134" s="162"/>
      <c r="C134" s="159"/>
      <c r="D134" s="126"/>
    </row>
    <row r="135" spans="1:4" ht="12.75">
      <c r="A135" s="161"/>
      <c r="B135" s="162"/>
      <c r="C135" s="159"/>
      <c r="D135" s="126"/>
    </row>
    <row r="136" spans="1:4" ht="12.75">
      <c r="A136" s="161"/>
      <c r="B136" s="162"/>
      <c r="C136" s="159"/>
      <c r="D136" s="126"/>
    </row>
    <row r="137" spans="1:4" ht="12.75">
      <c r="A137" s="161"/>
      <c r="B137" s="162"/>
      <c r="C137" s="159"/>
      <c r="D137" s="126"/>
    </row>
    <row r="138" spans="1:4" ht="12.75">
      <c r="A138" s="160"/>
      <c r="B138" s="158"/>
      <c r="C138" s="159"/>
      <c r="D138" s="124"/>
    </row>
    <row r="139" spans="1:4" ht="12.75">
      <c r="A139" s="160"/>
      <c r="B139" s="158"/>
      <c r="C139" s="159"/>
      <c r="D139" s="124"/>
    </row>
    <row r="140" spans="1:4" ht="12.75">
      <c r="A140" s="160"/>
      <c r="B140" s="158"/>
      <c r="C140" s="159"/>
      <c r="D140" s="124"/>
    </row>
    <row r="141" spans="1:4" ht="12.75">
      <c r="A141" s="160"/>
      <c r="B141" s="158"/>
      <c r="C141" s="159"/>
      <c r="D141" s="124"/>
    </row>
    <row r="142" spans="1:4" ht="12.75">
      <c r="A142" s="160"/>
      <c r="B142" s="158"/>
      <c r="C142" s="159"/>
      <c r="D142" s="124"/>
    </row>
    <row r="143" spans="1:4" ht="12.75">
      <c r="A143" s="160"/>
      <c r="B143" s="158"/>
      <c r="C143" s="159"/>
      <c r="D143" s="124"/>
    </row>
    <row r="144" spans="1:4" ht="12.75">
      <c r="A144" s="161"/>
      <c r="B144" s="162"/>
      <c r="C144" s="159"/>
      <c r="D144" s="100"/>
    </row>
    <row r="145" spans="1:4" ht="12.75">
      <c r="A145" s="161"/>
      <c r="B145" s="162"/>
      <c r="C145" s="159"/>
      <c r="D145" s="124"/>
    </row>
    <row r="146" spans="1:4" ht="12.75">
      <c r="A146" s="161"/>
      <c r="B146" s="162"/>
      <c r="C146" s="159"/>
      <c r="D146" s="124"/>
    </row>
    <row r="147" spans="1:4" ht="12.75">
      <c r="A147" s="161"/>
      <c r="B147" s="162"/>
      <c r="C147" s="159"/>
      <c r="D147" s="124"/>
    </row>
    <row r="148" spans="1:4" ht="12.75">
      <c r="A148" s="161"/>
      <c r="B148" s="162"/>
      <c r="C148" s="159"/>
      <c r="D148" s="124"/>
    </row>
    <row r="149" spans="1:4" ht="12.75">
      <c r="A149" s="161"/>
      <c r="B149" s="162"/>
      <c r="C149" s="159"/>
      <c r="D149" s="124"/>
    </row>
    <row r="150" spans="1:4" ht="12.75">
      <c r="A150" s="160"/>
      <c r="B150" s="158"/>
      <c r="C150" s="159"/>
      <c r="D150" s="124"/>
    </row>
    <row r="151" spans="1:4" ht="12.75">
      <c r="A151" s="160"/>
      <c r="B151" s="158"/>
      <c r="C151" s="159"/>
      <c r="D151" s="124"/>
    </row>
    <row r="152" spans="1:4" ht="12.75">
      <c r="A152" s="166"/>
      <c r="B152" s="162"/>
      <c r="C152" s="159"/>
      <c r="D152" s="8"/>
    </row>
    <row r="153" spans="1:4" ht="12.75">
      <c r="A153" s="167"/>
      <c r="B153" s="162"/>
      <c r="C153" s="159"/>
      <c r="D153" s="8"/>
    </row>
    <row r="154" spans="1:4" ht="12.75">
      <c r="A154" s="151"/>
      <c r="B154" s="151"/>
      <c r="C154" s="152"/>
      <c r="D154" s="153"/>
    </row>
    <row r="155" spans="1:4" ht="12.75">
      <c r="A155" s="151"/>
      <c r="B155" s="151"/>
      <c r="C155" s="152"/>
      <c r="D155" s="153"/>
    </row>
    <row r="156" spans="1:4" ht="12.75">
      <c r="A156" s="151"/>
      <c r="B156" s="151"/>
      <c r="C156" s="152"/>
      <c r="D156" s="153"/>
    </row>
    <row r="157" spans="1:4" ht="12.75">
      <c r="A157" s="151"/>
      <c r="B157" s="151"/>
      <c r="C157" s="152"/>
      <c r="D157" s="153"/>
    </row>
    <row r="158" spans="1:4" ht="12.75">
      <c r="A158" s="151"/>
      <c r="B158" s="151"/>
      <c r="C158" s="152"/>
      <c r="D158" s="153"/>
    </row>
    <row r="159" spans="1:4" ht="12.75">
      <c r="A159" s="151"/>
      <c r="B159" s="151"/>
      <c r="C159" s="152"/>
      <c r="D159" s="153"/>
    </row>
    <row r="160" spans="1:4" ht="12.75">
      <c r="A160" s="151"/>
      <c r="B160" s="151"/>
      <c r="C160" s="152"/>
      <c r="D160" s="153"/>
    </row>
    <row r="161" spans="1:4" ht="12.75">
      <c r="A161" s="151"/>
      <c r="B161" s="151"/>
      <c r="C161" s="152"/>
      <c r="D161" s="153"/>
    </row>
    <row r="162" spans="1:4" ht="12.75">
      <c r="A162" s="151"/>
      <c r="B162" s="151"/>
      <c r="C162" s="152"/>
      <c r="D162" s="153"/>
    </row>
    <row r="163" spans="1:4" ht="12.75">
      <c r="A163" s="151"/>
      <c r="B163" s="151"/>
      <c r="C163" s="152"/>
      <c r="D163" s="153"/>
    </row>
    <row r="164" ht="12.75">
      <c r="C164" s="128"/>
    </row>
    <row r="165" ht="12.75">
      <c r="C165" s="128"/>
    </row>
    <row r="166" ht="12.75">
      <c r="C166" s="128"/>
    </row>
    <row r="167" ht="12.75">
      <c r="C167" s="128"/>
    </row>
    <row r="168" ht="12.75">
      <c r="C168" s="128"/>
    </row>
    <row r="169" ht="12.75">
      <c r="C169" s="128"/>
    </row>
    <row r="170" ht="12.75">
      <c r="C170" s="128"/>
    </row>
    <row r="171" ht="12.75">
      <c r="C171" s="128"/>
    </row>
    <row r="172" ht="12.75">
      <c r="C172" s="128"/>
    </row>
    <row r="173" ht="12.75">
      <c r="C173" s="128"/>
    </row>
    <row r="174" ht="12.75">
      <c r="C174" s="128"/>
    </row>
    <row r="175" ht="12.75">
      <c r="C175" s="128"/>
    </row>
    <row r="176" ht="12.75">
      <c r="C176" s="128"/>
    </row>
    <row r="177" ht="12.75">
      <c r="C177" s="128"/>
    </row>
    <row r="178" ht="12.75">
      <c r="C178" s="128"/>
    </row>
    <row r="179" ht="12.75">
      <c r="C179" s="128"/>
    </row>
    <row r="180" ht="12.75">
      <c r="C180" s="128"/>
    </row>
    <row r="181" ht="12.75">
      <c r="C181" s="128"/>
    </row>
    <row r="182" ht="12.75">
      <c r="C182" s="128"/>
    </row>
  </sheetData>
  <printOptions/>
  <pageMargins left="0.25" right="0.2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Reliant Energy,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ftrefny2</dc:creator>
  <cp:keywords/>
  <dc:description/>
  <cp:lastModifiedBy>rchudgar</cp:lastModifiedBy>
  <cp:lastPrinted>2008-03-12T22:28:51Z</cp:lastPrinted>
  <dcterms:created xsi:type="dcterms:W3CDTF">2007-07-28T16:33:39Z</dcterms:created>
  <dcterms:modified xsi:type="dcterms:W3CDTF">2008-03-27T20:31:20Z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