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45" windowWidth="11880" windowHeight="6600" tabRatio="703" firstSheet="9" activeTab="10"/>
  </bookViews>
  <sheets>
    <sheet name="Instructions" sheetId="1" r:id="rId1"/>
    <sheet name="Signature Page" sheetId="2" r:id="rId2"/>
    <sheet name="Start-Up Costs" sheetId="3" r:id="rId3"/>
    <sheet name="Seasonal - Start-UP Cost " sheetId="4" r:id="rId4"/>
    <sheet name="SGR-StartUp Costs" sheetId="5" r:id="rId5"/>
    <sheet name="SGR-Seasonal StartUp Costs" sheetId="6" r:id="rId6"/>
    <sheet name="Minimum-Energy Costs" sheetId="7" r:id="rId7"/>
    <sheet name="Seasonal - Minimum Energy Costs" sheetId="8" r:id="rId8"/>
    <sheet name="SGR-Minimum Energy Costs" sheetId="9" r:id="rId9"/>
    <sheet name="SGR-Seasonal Minimum Energy " sheetId="10" r:id="rId10"/>
    <sheet name="Heat Rates Calculation" sheetId="11" r:id="rId11"/>
    <sheet name="Heat Rate Curves" sheetId="12" r:id="rId12"/>
    <sheet name="Costs Above LSL" sheetId="13" r:id="rId13"/>
    <sheet name="Seasonal - Costs Above LSL" sheetId="14" r:id="rId14"/>
    <sheet name="CCP-Seasonal StartUp Costs" sheetId="15" r:id="rId15"/>
    <sheet name="CCP-StartUp Costs" sheetId="16" r:id="rId16"/>
    <sheet name="Escalation Factors" sheetId="17" r:id="rId17"/>
  </sheets>
  <externalReferences>
    <externalReference r:id="rId20"/>
  </externalReferences>
  <definedNames>
    <definedName name="Fuel">'[1]Sheet1'!$D$2:$D$34</definedName>
    <definedName name="FuelTrans">'[1]Sheet1'!$E$2:$E$6</definedName>
    <definedName name="PhUnitType">'[1]Sheet1'!$C$2:$C$16</definedName>
    <definedName name="_xlnm.Print_Area" localSheetId="1">'Signature Page'!$A$1:$C$32</definedName>
    <definedName name="RenOff">'[1]Sheet1'!$M$2:$M$4</definedName>
    <definedName name="YN">'[1]Sheet1'!$F$2:$F$3</definedName>
  </definedNames>
  <calcPr calcMode="manual" fullCalcOnLoad="1" calcCompleted="0" calcOnSave="0"/>
</workbook>
</file>

<file path=xl/sharedStrings.xml><?xml version="1.0" encoding="utf-8"?>
<sst xmlns="http://schemas.openxmlformats.org/spreadsheetml/2006/main" count="566" uniqueCount="182">
  <si>
    <t xml:space="preserve">  Unit Code/Mnemonic</t>
  </si>
  <si>
    <t>Date Completed</t>
  </si>
  <si>
    <t>QSE Information</t>
  </si>
  <si>
    <t xml:space="preserve">  Name</t>
  </si>
  <si>
    <t xml:space="preserve">  Duns Number</t>
  </si>
  <si>
    <t>QSE Authorized Representative</t>
  </si>
  <si>
    <t>Signature:</t>
  </si>
  <si>
    <t>Printed Name:</t>
  </si>
  <si>
    <t>Title:</t>
  </si>
  <si>
    <t>Phone Number:</t>
  </si>
  <si>
    <t>E-mail Address:</t>
  </si>
  <si>
    <t>Fax Number:</t>
  </si>
  <si>
    <t>MMBtu</t>
  </si>
  <si>
    <t xml:space="preserve">Start Type            </t>
  </si>
  <si>
    <t>Cold</t>
  </si>
  <si>
    <t xml:space="preserve">Hot </t>
  </si>
  <si>
    <t xml:space="preserve">Notes:  </t>
  </si>
  <si>
    <t xml:space="preserve">The purpose of this template is to facilitate the process of QSE’s submitting Nodal Verifiable Costs.  It is not intended to indicate approval or denial of any costs. See the Nodal Verifiable Cost Manual for more information. </t>
  </si>
  <si>
    <t xml:space="preserve"> Point 1</t>
  </si>
  <si>
    <t xml:space="preserve"> Point 2</t>
  </si>
  <si>
    <t xml:space="preserve"> Point 3</t>
  </si>
  <si>
    <t xml:space="preserve"> Point 4</t>
  </si>
  <si>
    <t xml:space="preserve"> Point 5</t>
  </si>
  <si>
    <t xml:space="preserve"> Point 6</t>
  </si>
  <si>
    <t xml:space="preserve"> Point 7</t>
  </si>
  <si>
    <t xml:space="preserve"> Point 8</t>
  </si>
  <si>
    <t xml:space="preserve"> Point 9</t>
  </si>
  <si>
    <t xml:space="preserve"> Point 10</t>
  </si>
  <si>
    <t>lbs/MMBtu</t>
  </si>
  <si>
    <t>Version 1:  01/07/2008</t>
  </si>
  <si>
    <t>Nodal Verifiable Costs Submittal</t>
  </si>
  <si>
    <r>
      <t>Resource Information</t>
    </r>
    <r>
      <rPr>
        <b/>
        <vertAlign val="superscript"/>
        <sz val="12"/>
        <rFont val="Arial"/>
        <family val="2"/>
      </rPr>
      <t>(a)</t>
    </r>
  </si>
  <si>
    <t>QSE/Resource Identification and Signature</t>
  </si>
  <si>
    <t>The purpose of this template is to facilitate the process of QSE’s submitting Nodal Verifiable Costs.</t>
  </si>
  <si>
    <t xml:space="preserve">It is not intended to indicate approval or denial of any costs. See Nodal Verifiable Cost Manual for more information. </t>
  </si>
  <si>
    <r>
      <t>Spring Season - March, April &amp; May</t>
    </r>
    <r>
      <rPr>
        <b/>
        <vertAlign val="superscript"/>
        <sz val="16"/>
        <color indexed="10"/>
        <rFont val="Arial"/>
        <family val="2"/>
      </rPr>
      <t>(b)</t>
    </r>
  </si>
  <si>
    <r>
      <t>Winter Season - December, January &amp; February</t>
    </r>
    <r>
      <rPr>
        <b/>
        <vertAlign val="superscript"/>
        <sz val="16"/>
        <color indexed="10"/>
        <rFont val="Arial"/>
        <family val="2"/>
      </rPr>
      <t>(a)</t>
    </r>
  </si>
  <si>
    <r>
      <t>Spring Season - March, April &amp; May</t>
    </r>
    <r>
      <rPr>
        <b/>
        <vertAlign val="superscript"/>
        <sz val="16"/>
        <color indexed="10"/>
        <rFont val="Arial"/>
        <family val="2"/>
      </rPr>
      <t>(a)</t>
    </r>
  </si>
  <si>
    <r>
      <t>Summer Season - June, July &amp; August</t>
    </r>
    <r>
      <rPr>
        <b/>
        <vertAlign val="superscript"/>
        <sz val="16"/>
        <color indexed="10"/>
        <rFont val="Arial"/>
        <family val="2"/>
      </rPr>
      <t>(a)</t>
    </r>
  </si>
  <si>
    <r>
      <t>Fall Season - September, October &amp; November</t>
    </r>
    <r>
      <rPr>
        <b/>
        <vertAlign val="superscript"/>
        <sz val="16"/>
        <color indexed="10"/>
        <rFont val="Arial"/>
        <family val="2"/>
      </rPr>
      <t>(a)</t>
    </r>
  </si>
  <si>
    <r>
      <t>(a)</t>
    </r>
    <r>
      <rPr>
        <sz val="12"/>
        <rFont val="Arial"/>
        <family val="2"/>
      </rPr>
      <t xml:space="preserve"> Resource information must match data provided in the Asset Registration Form (RARF)</t>
    </r>
  </si>
  <si>
    <r>
      <t>(b)</t>
    </r>
    <r>
      <rPr>
        <sz val="12"/>
        <rFont val="Arial"/>
        <family val="2"/>
      </rPr>
      <t xml:space="preserve"> Incremental Heat Rate Data refers to the information submitted for Real Time Mitigation, including Incremental Heat Rate Curves, Emission Costs and O&amp;M data.</t>
    </r>
  </si>
  <si>
    <r>
      <t>The undersigned QSE entity affirms that the Verifiable Costs submitted for this Resource is complete, true and correct to the best of the undersigned's knowledge and hereby submits the computations of verifiable start-up, Minimum Energy and/or Incremental Heat Rate Data</t>
    </r>
    <r>
      <rPr>
        <vertAlign val="superscript"/>
        <sz val="12"/>
        <rFont val="Arial"/>
        <family val="2"/>
      </rPr>
      <t>b</t>
    </r>
    <r>
      <rPr>
        <sz val="12"/>
        <rFont val="Arial"/>
        <family val="2"/>
      </rPr>
      <t xml:space="preserve"> costs.  The undersigned QSE entity affirms that any and all documentation (invoices, contracts, calculations, tests) are true and available for audit.  </t>
    </r>
    <r>
      <rPr>
        <strike/>
        <sz val="12"/>
        <rFont val="Arial"/>
        <family val="2"/>
      </rPr>
      <t xml:space="preserve">In the spirit of settlement of potential disputes regarding an unusual "market start up" issue affecting payment of OOMC costs, the undersigned QSE entity accepts this method of demonstrating verifiable costs in order to resolve anticipated disputes over particular cost information that might otherwise be required and disputed as part of a claim. </t>
    </r>
    <r>
      <rPr>
        <sz val="12"/>
        <rFont val="Arial"/>
        <family val="2"/>
      </rPr>
      <t xml:space="preserve"> </t>
    </r>
    <r>
      <rPr>
        <b/>
        <sz val="12"/>
        <color indexed="12"/>
        <rFont val="Arial"/>
        <family val="2"/>
      </rPr>
      <t>We need new paragraph here that applies to Nodal.</t>
    </r>
  </si>
  <si>
    <t>Primary Contact Regarding the Verifiable Cost Submittal</t>
  </si>
  <si>
    <t>TMD calculated with 10 year historical period</t>
  </si>
  <si>
    <t>2006 as the Operating year</t>
  </si>
  <si>
    <t>Year</t>
  </si>
  <si>
    <t>Handy-Witman Index</t>
  </si>
  <si>
    <r>
      <t xml:space="preserve">$ spent on Maint </t>
    </r>
    <r>
      <rPr>
        <sz val="10"/>
        <rFont val="Arial"/>
        <family val="2"/>
      </rPr>
      <t>(before discount applied)</t>
    </r>
  </si>
  <si>
    <t xml:space="preserve"> = Total Maintenance Dollars (TMD)</t>
  </si>
  <si>
    <t xml:space="preserve"> = Average Annual Maintenance Dollars (AMD)</t>
  </si>
  <si>
    <r>
      <t>Discounted Maintenance Amount        (F</t>
    </r>
    <r>
      <rPr>
        <b/>
        <vertAlign val="subscript"/>
        <sz val="10"/>
        <color indexed="8"/>
        <rFont val="Arial"/>
        <family val="2"/>
      </rPr>
      <t>2006</t>
    </r>
    <r>
      <rPr>
        <b/>
        <sz val="10"/>
        <color indexed="8"/>
        <rFont val="Arial"/>
        <family val="2"/>
      </rPr>
      <t xml:space="preserve"> / F</t>
    </r>
    <r>
      <rPr>
        <b/>
        <vertAlign val="subscript"/>
        <sz val="10"/>
        <color indexed="8"/>
        <rFont val="Arial"/>
        <family val="2"/>
      </rPr>
      <t xml:space="preserve">n </t>
    </r>
    <r>
      <rPr>
        <b/>
        <sz val="10"/>
        <color indexed="8"/>
        <rFont val="Arial"/>
        <family val="2"/>
      </rPr>
      <t>) * D</t>
    </r>
    <r>
      <rPr>
        <b/>
        <vertAlign val="subscript"/>
        <sz val="10"/>
        <color indexed="8"/>
        <rFont val="Arial"/>
        <family val="2"/>
      </rPr>
      <t>n</t>
    </r>
  </si>
  <si>
    <t>LSL</t>
  </si>
  <si>
    <t>MW</t>
  </si>
  <si>
    <r>
      <t xml:space="preserve">Escalation Factor F2006 / Fn </t>
    </r>
    <r>
      <rPr>
        <b/>
        <vertAlign val="superscript"/>
        <sz val="10"/>
        <rFont val="Arial"/>
        <family val="2"/>
      </rPr>
      <t>(1)</t>
    </r>
  </si>
  <si>
    <t>(1) Factors are calculated values by ERCOT</t>
  </si>
  <si>
    <t>Questions</t>
  </si>
  <si>
    <t>How should the TMD or AMD be converted to $/start and $/MWh</t>
  </si>
  <si>
    <t>Nodal Verifiable Cost - Mitigated Offer: Emission Costs plus O&amp;M</t>
  </si>
  <si>
    <t>Note: In order to submit O&amp;M and emission cost values for operations above LSL, Resource must also submit an Incremental Heat Rate Curve (IHR) and MW pair.</t>
  </si>
  <si>
    <r>
      <t>Nodal Verifiable Cost - Start-Up Costs</t>
    </r>
    <r>
      <rPr>
        <b/>
        <vertAlign val="superscript"/>
        <sz val="14"/>
        <rFont val="Times New Roman"/>
        <family val="1"/>
      </rPr>
      <t>(1)</t>
    </r>
  </si>
  <si>
    <t>$</t>
  </si>
  <si>
    <t>Total Emissions</t>
  </si>
  <si>
    <t>MMBtu/hr</t>
  </si>
  <si>
    <t>MMBtu/MWh</t>
  </si>
  <si>
    <t>$/MWh</t>
  </si>
  <si>
    <t>Note:</t>
  </si>
  <si>
    <r>
      <t>Intermediate</t>
    </r>
    <r>
      <rPr>
        <vertAlign val="superscript"/>
        <sz val="10"/>
        <rFont val="Arial"/>
        <family val="2"/>
      </rPr>
      <t>(2)</t>
    </r>
  </si>
  <si>
    <r>
      <t>Fuel</t>
    </r>
    <r>
      <rPr>
        <vertAlign val="superscript"/>
        <sz val="10"/>
        <rFont val="Arial"/>
        <family val="2"/>
      </rPr>
      <t xml:space="preserve">(4) </t>
    </r>
    <r>
      <rPr>
        <sz val="10"/>
        <rFont val="Arial"/>
        <family val="0"/>
      </rPr>
      <t xml:space="preserve">       BC - LSL</t>
    </r>
    <r>
      <rPr>
        <sz val="10"/>
        <rFont val="Arial"/>
        <family val="0"/>
      </rPr>
      <t xml:space="preserve"> </t>
    </r>
  </si>
  <si>
    <r>
      <t>Shut-Down Fuel</t>
    </r>
    <r>
      <rPr>
        <vertAlign val="superscript"/>
        <sz val="10"/>
        <rFont val="Arial"/>
        <family val="2"/>
      </rPr>
      <t>(5)</t>
    </r>
    <r>
      <rPr>
        <sz val="10"/>
        <rFont val="Arial"/>
        <family val="0"/>
      </rPr>
      <t xml:space="preserve"> </t>
    </r>
  </si>
  <si>
    <t xml:space="preserve">O&amp;M    Start - LSL </t>
  </si>
  <si>
    <t xml:space="preserve">O&amp;M    Shut-Down </t>
  </si>
  <si>
    <r>
      <t>Other Emissions</t>
    </r>
    <r>
      <rPr>
        <vertAlign val="superscript"/>
        <sz val="10"/>
        <rFont val="Arial"/>
        <family val="2"/>
      </rPr>
      <t>(7)</t>
    </r>
  </si>
  <si>
    <t>Fuel Percent (%)</t>
  </si>
  <si>
    <t xml:space="preserve">Gas </t>
  </si>
  <si>
    <t xml:space="preserve">Oil </t>
  </si>
  <si>
    <t xml:space="preserve">Solid Fuel </t>
  </si>
  <si>
    <t xml:space="preserve">The purpose of this template is to facilitate the process of QSE’s submitting Nodal Verifiable Costs.  It is not intended to indicate approval or denial of any costs.  See the Nodal Verifiable Cost Manual for more information. </t>
  </si>
  <si>
    <t>$/lb</t>
  </si>
  <si>
    <t xml:space="preserve"> $/lb</t>
  </si>
  <si>
    <r>
      <t>Nodal Verifiable Cost - Minimum Energy Costs @ LSL</t>
    </r>
    <r>
      <rPr>
        <b/>
        <vertAlign val="superscript"/>
        <sz val="14"/>
        <rFont val="Times New Roman"/>
        <family val="1"/>
      </rPr>
      <t>(1)</t>
    </r>
  </si>
  <si>
    <r>
      <t>Minimum Energy Fuel</t>
    </r>
    <r>
      <rPr>
        <sz val="10"/>
        <rFont val="Arial"/>
        <family val="0"/>
      </rPr>
      <t xml:space="preserve"> Rate </t>
    </r>
  </si>
  <si>
    <t>Minimum Energy Fuel Rate</t>
  </si>
  <si>
    <t xml:space="preserve">O&amp;M </t>
  </si>
  <si>
    <t>Emissions          (SOx)</t>
  </si>
  <si>
    <r>
      <t>Other Emissions</t>
    </r>
    <r>
      <rPr>
        <vertAlign val="superscript"/>
        <sz val="10"/>
        <rFont val="Arial"/>
        <family val="2"/>
      </rPr>
      <t>(2)</t>
    </r>
    <r>
      <rPr>
        <sz val="10"/>
        <rFont val="Arial"/>
        <family val="0"/>
      </rPr>
      <t xml:space="preserve">        </t>
    </r>
  </si>
  <si>
    <t>Total Emissions Plus O&amp;M</t>
  </si>
  <si>
    <t>Total  Emissions Plus O&amp;M</t>
  </si>
  <si>
    <r>
      <t>Total Fuel</t>
    </r>
    <r>
      <rPr>
        <vertAlign val="superscript"/>
        <sz val="10"/>
        <rFont val="Arial"/>
        <family val="2"/>
      </rPr>
      <t>(6)</t>
    </r>
  </si>
  <si>
    <t>Notes:</t>
  </si>
  <si>
    <r>
      <t>Input-Output Curve:  I/O = y = a + bx + cx</t>
    </r>
    <r>
      <rPr>
        <b/>
        <vertAlign val="superscript"/>
        <sz val="14"/>
        <rFont val="Times New Roman"/>
        <family val="1"/>
      </rPr>
      <t>2</t>
    </r>
    <r>
      <rPr>
        <b/>
        <sz val="14"/>
        <rFont val="Times New Roman"/>
        <family val="1"/>
      </rPr>
      <t xml:space="preserve"> + dx</t>
    </r>
    <r>
      <rPr>
        <b/>
        <vertAlign val="superscript"/>
        <sz val="14"/>
        <rFont val="Times New Roman"/>
        <family val="1"/>
      </rPr>
      <t>3</t>
    </r>
  </si>
  <si>
    <r>
      <t>Incremental Heat Rate Curve:  IHR = dy/dx = b + 2cx + 3dx</t>
    </r>
    <r>
      <rPr>
        <b/>
        <vertAlign val="superscript"/>
        <sz val="14"/>
        <rFont val="Times New Roman"/>
        <family val="1"/>
      </rPr>
      <t>2</t>
    </r>
    <r>
      <rPr>
        <b/>
        <sz val="14"/>
        <rFont val="Times New Roman"/>
        <family val="1"/>
      </rPr>
      <t xml:space="preserve"> </t>
    </r>
  </si>
  <si>
    <r>
      <t xml:space="preserve">Where:  </t>
    </r>
    <r>
      <rPr>
        <b/>
        <sz val="12"/>
        <rFont val="Arial"/>
        <family val="2"/>
      </rPr>
      <t>x = Resource Output Level in MW</t>
    </r>
  </si>
  <si>
    <t xml:space="preserve">                  y = Input in MMBtu/hr</t>
  </si>
  <si>
    <t xml:space="preserve">              a-d = The Coefficients that define the equation</t>
  </si>
  <si>
    <t>(*)  Enter coefficient values in table above</t>
  </si>
  <si>
    <r>
      <t>Heat Rate Coefficients</t>
    </r>
    <r>
      <rPr>
        <b/>
        <vertAlign val="superscript"/>
        <sz val="10"/>
        <rFont val="Arial"/>
        <family val="2"/>
      </rPr>
      <t>(*)</t>
    </r>
  </si>
  <si>
    <t>Points along the IHR Curve</t>
  </si>
  <si>
    <r>
      <t>Output Level</t>
    </r>
    <r>
      <rPr>
        <b/>
        <vertAlign val="superscript"/>
        <sz val="10"/>
        <rFont val="Arial"/>
        <family val="2"/>
      </rPr>
      <t>(1)</t>
    </r>
  </si>
  <si>
    <t>(1) Must choose minimum 2 but no more than 10 output MW levels along the IHR curve.</t>
  </si>
  <si>
    <r>
      <t xml:space="preserve">(1) If Stat-Up Costs vary by Season, </t>
    </r>
    <r>
      <rPr>
        <sz val="10"/>
        <color indexed="10"/>
        <rFont val="Arial"/>
        <family val="2"/>
      </rPr>
      <t>ignore</t>
    </r>
    <r>
      <rPr>
        <sz val="10"/>
        <rFont val="Arial"/>
        <family val="2"/>
      </rPr>
      <t xml:space="preserve"> this sheet and fill in "Seasonal Start-Up Costs" Sheet.</t>
    </r>
  </si>
  <si>
    <r>
      <t>(2)</t>
    </r>
    <r>
      <rPr>
        <vertAlign val="superscript"/>
        <sz val="10"/>
        <rFont val="Arial"/>
        <family val="2"/>
      </rPr>
      <t xml:space="preserve"> </t>
    </r>
    <r>
      <rPr>
        <sz val="10"/>
        <rFont val="Arial"/>
        <family val="2"/>
      </rPr>
      <t>If Intermediate fuel is not available use same value as a "hot" Start.</t>
    </r>
  </si>
  <si>
    <t>(3) BC = Breaker Close.</t>
  </si>
  <si>
    <t>(4) Difference between actual fuel consumed while ramping to LSL (BC -LSL) and fuel consumed at LSL.</t>
  </si>
  <si>
    <t>(5) Shutdown Fuel = Fuel consumed from Breaker Open to Shutdown.</t>
  </si>
  <si>
    <t>(6) This value will be used to calculate Total StartUp Fuel and Emission costs.</t>
  </si>
  <si>
    <t>(7) Must specify the type of emissions credit included in this section.</t>
  </si>
  <si>
    <t>(a) Months in Season are defined in Section 2 of the Nodal Protocols.</t>
  </si>
  <si>
    <r>
      <t xml:space="preserve">(1) If Stat-Up Costs DO NOT vary by Season, </t>
    </r>
    <r>
      <rPr>
        <sz val="10"/>
        <color indexed="10"/>
        <rFont val="Arial"/>
        <family val="2"/>
      </rPr>
      <t>ignore</t>
    </r>
    <r>
      <rPr>
        <sz val="10"/>
        <rFont val="Arial"/>
        <family val="2"/>
      </rPr>
      <t xml:space="preserve"> this sheet and fill in "Start-Up Costs" Sheet.</t>
    </r>
  </si>
  <si>
    <r>
      <t xml:space="preserve">(1) If Minimum Energy Costs vary by Season, </t>
    </r>
    <r>
      <rPr>
        <sz val="10"/>
        <color indexed="10"/>
        <rFont val="Arial"/>
        <family val="2"/>
      </rPr>
      <t>ignore</t>
    </r>
    <r>
      <rPr>
        <sz val="10"/>
        <rFont val="Arial"/>
        <family val="2"/>
      </rPr>
      <t xml:space="preserve"> above table and use tables under the "Seasonal Minimum Energy Costs" sheet.</t>
    </r>
  </si>
  <si>
    <t>(2) Must specify the type of emissions credit included in this section.</t>
  </si>
  <si>
    <r>
      <t xml:space="preserve">(1) If Minimum Energy Costs DO NOT vary by Season, </t>
    </r>
    <r>
      <rPr>
        <sz val="10"/>
        <color indexed="10"/>
        <rFont val="Arial"/>
        <family val="2"/>
      </rPr>
      <t>ignore</t>
    </r>
    <r>
      <rPr>
        <sz val="10"/>
        <rFont val="Arial"/>
        <family val="2"/>
      </rPr>
      <t xml:space="preserve"> above table and use table under the "Minimum Energy Costs" sheet.</t>
    </r>
  </si>
  <si>
    <r>
      <t>IHR</t>
    </r>
    <r>
      <rPr>
        <b/>
        <vertAlign val="superscript"/>
        <sz val="10"/>
        <rFont val="Arial"/>
        <family val="2"/>
      </rPr>
      <t>(2)</t>
    </r>
  </si>
  <si>
    <t>Table 1</t>
  </si>
  <si>
    <t xml:space="preserve">Fuel </t>
  </si>
  <si>
    <r>
      <t>Other       Emissions</t>
    </r>
    <r>
      <rPr>
        <b/>
        <vertAlign val="superscript"/>
        <sz val="10"/>
        <rFont val="Arial"/>
        <family val="2"/>
      </rPr>
      <t xml:space="preserve">(3) </t>
    </r>
    <r>
      <rPr>
        <b/>
        <sz val="10"/>
        <rFont val="Arial"/>
        <family val="2"/>
      </rPr>
      <t xml:space="preserve">             </t>
    </r>
  </si>
  <si>
    <t>(3) Must specify the type of emissions credit included in this section.</t>
  </si>
  <si>
    <t xml:space="preserve">Total Emissions Costs </t>
  </si>
  <si>
    <r>
      <t>O&amp;M</t>
    </r>
    <r>
      <rPr>
        <b/>
        <vertAlign val="superscript"/>
        <sz val="10"/>
        <rFont val="Arial"/>
        <family val="2"/>
      </rPr>
      <t xml:space="preserve">(4) </t>
    </r>
  </si>
  <si>
    <t>(4) O&amp;M costs may be represented by a single average value or different numbers at each of the MW output level chosen along the IHR curve.</t>
  </si>
  <si>
    <t xml:space="preserve">Total Emission plus O&amp;M Costs </t>
  </si>
  <si>
    <r>
      <t>Fuel Percent (%)</t>
    </r>
    <r>
      <rPr>
        <b/>
        <vertAlign val="superscript"/>
        <sz val="10"/>
        <rFont val="Arial"/>
        <family val="2"/>
      </rPr>
      <t>(5)</t>
    </r>
  </si>
  <si>
    <t>(2) IHR curve is calculated utilizing the I/O coefficients entered in table 1 and the Output Level in MWs.</t>
  </si>
  <si>
    <t xml:space="preserve">(5) MMS will accept any fuel percent combination, but these must be the same values along the IHR curve and output MW level. </t>
  </si>
  <si>
    <t xml:space="preserve"> Point 11</t>
  </si>
  <si>
    <t xml:space="preserve"> Point 12</t>
  </si>
  <si>
    <t xml:space="preserve"> Point 13</t>
  </si>
  <si>
    <t xml:space="preserve"> Point 14</t>
  </si>
  <si>
    <t xml:space="preserve"> Point 15</t>
  </si>
  <si>
    <t xml:space="preserve"> Point 16</t>
  </si>
  <si>
    <t xml:space="preserve"> Point 17</t>
  </si>
  <si>
    <t xml:space="preserve"> Point 18</t>
  </si>
  <si>
    <t xml:space="preserve"> Point 19</t>
  </si>
  <si>
    <t xml:space="preserve"> Point 20</t>
  </si>
  <si>
    <t>&lt;==  Enter Value Here</t>
  </si>
  <si>
    <t>Data Point</t>
  </si>
  <si>
    <t>Output      Level    Percent</t>
  </si>
  <si>
    <t>I/O</t>
  </si>
  <si>
    <t>Incremental Heat Rate</t>
  </si>
  <si>
    <r>
      <t>Average Heat Rate Curve:  AHR = y/x = a/x + b + cx + dx</t>
    </r>
    <r>
      <rPr>
        <b/>
        <vertAlign val="superscript"/>
        <sz val="14"/>
        <rFont val="Times New Roman"/>
        <family val="1"/>
      </rPr>
      <t>2</t>
    </r>
  </si>
  <si>
    <t>Average             Heat Rate</t>
  </si>
  <si>
    <r>
      <t>Input-Output Curve:  I/O = y = a + bx + cx</t>
    </r>
    <r>
      <rPr>
        <b/>
        <vertAlign val="superscript"/>
        <sz val="14"/>
        <rFont val="Times New Roman"/>
        <family val="1"/>
      </rPr>
      <t>2</t>
    </r>
    <r>
      <rPr>
        <b/>
        <sz val="14"/>
        <rFont val="Times New Roman"/>
        <family val="1"/>
      </rPr>
      <t xml:space="preserve"> + dx</t>
    </r>
    <r>
      <rPr>
        <b/>
        <vertAlign val="superscript"/>
        <sz val="14"/>
        <rFont val="Times New Roman"/>
        <family val="1"/>
      </rPr>
      <t xml:space="preserve">3 </t>
    </r>
  </si>
  <si>
    <t>MMBtu/h</t>
  </si>
  <si>
    <t xml:space="preserve">Heat Rate Coefficients </t>
  </si>
  <si>
    <t>&lt;==  Enter Values Here</t>
  </si>
  <si>
    <t>a</t>
  </si>
  <si>
    <t>b</t>
  </si>
  <si>
    <t>c</t>
  </si>
  <si>
    <t>d</t>
  </si>
  <si>
    <t xml:space="preserve">      to calculate the corresponding Output Level based on Output percentages, </t>
  </si>
  <si>
    <t xml:space="preserve">      or it may enter Manually any Output Level amount in ascesding order</t>
  </si>
  <si>
    <t xml:space="preserve">      starting from Point 1 and down to Point 20.</t>
  </si>
  <si>
    <t>Net Resource Capacity (MW)</t>
  </si>
  <si>
    <t xml:space="preserve">(1)  Resource has the option of inserting net Unit Capacity and allow Excel  </t>
  </si>
  <si>
    <r>
      <t>Fuel</t>
    </r>
    <r>
      <rPr>
        <vertAlign val="superscript"/>
        <sz val="10"/>
        <rFont val="Arial"/>
        <family val="2"/>
      </rPr>
      <t xml:space="preserve">(3) </t>
    </r>
    <r>
      <rPr>
        <sz val="10"/>
        <rFont val="Arial"/>
        <family val="0"/>
      </rPr>
      <t xml:space="preserve">      Start - BC </t>
    </r>
  </si>
  <si>
    <t xml:space="preserve">Emissions              SOx </t>
  </si>
  <si>
    <t>Total       O&amp;M</t>
  </si>
  <si>
    <t>Emissions      (SOx)</t>
  </si>
  <si>
    <t>Emissions            (SOx)</t>
  </si>
  <si>
    <t xml:space="preserve"> </t>
  </si>
  <si>
    <t>Emissions             (SOx)</t>
  </si>
  <si>
    <t>SGR Name</t>
  </si>
  <si>
    <t>Ownership Percentange</t>
  </si>
  <si>
    <t>Total</t>
  </si>
  <si>
    <t>O&amp;M        ($/MWh)</t>
  </si>
  <si>
    <t>Minimum Energy Fuel Rate (MMBtu/MWh)</t>
  </si>
  <si>
    <t>Emissions ($/MWh)</t>
  </si>
  <si>
    <t>Total Emissions plus O&amp;M ($/MWh)</t>
  </si>
  <si>
    <t>Total Fuel (MMBtu)</t>
  </si>
  <si>
    <t>Intermediate</t>
  </si>
  <si>
    <t>SGR 1</t>
  </si>
  <si>
    <t xml:space="preserve">O&amp;M      Shut-Down </t>
  </si>
  <si>
    <t>Total Emissions plus O&amp;M        ($)</t>
  </si>
  <si>
    <t>Total Emissions plus O&amp;M      ($)</t>
  </si>
  <si>
    <t>SGR 2</t>
  </si>
  <si>
    <t>SGR 3</t>
  </si>
  <si>
    <t>SGR 4</t>
  </si>
  <si>
    <t>TBD</t>
  </si>
  <si>
    <r>
      <t>Fuel</t>
    </r>
    <r>
      <rPr>
        <vertAlign val="superscript"/>
        <sz val="10"/>
        <rFont val="Arial"/>
        <family val="2"/>
      </rPr>
      <t xml:space="preserve"> </t>
    </r>
    <r>
      <rPr>
        <sz val="10"/>
        <rFont val="Arial"/>
        <family val="0"/>
      </rPr>
      <t xml:space="preserve">      Start - BC</t>
    </r>
    <r>
      <rPr>
        <vertAlign val="superscript"/>
        <sz val="10"/>
        <rFont val="Arial"/>
        <family val="2"/>
      </rPr>
      <t xml:space="preserve">(3) </t>
    </r>
  </si>
  <si>
    <t xml:space="preserve">   Note:  Assumed all startUp costs are split by Ownership percentage</t>
  </si>
  <si>
    <r>
      <t xml:space="preserve">(1) If Minimum Energy Costs vary by Season, </t>
    </r>
    <r>
      <rPr>
        <sz val="10"/>
        <color indexed="10"/>
        <rFont val="Arial"/>
        <family val="2"/>
      </rPr>
      <t>ignore</t>
    </r>
    <r>
      <rPr>
        <sz val="10"/>
        <rFont val="Arial"/>
        <family val="2"/>
      </rPr>
      <t xml:space="preserve"> above table and use tables under the "SGR-Seasonal Minimum Energy" sheet.</t>
    </r>
  </si>
  <si>
    <t>Note:  shouldn't the same cost rate apply to all owners of an SGR?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</si>
</sst>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_);[Red]\(&quot;$&quot;#,##0.000\)"/>
    <numFmt numFmtId="168" formatCode="_(&quot;$&quot;* #,##0.0_);_(&quot;$&quot;* \(#,##0.0\);_(&quot;$&quot;* &quot;-&quot;??_);_(@_)"/>
    <numFmt numFmtId="169" formatCode="_(&quot;$&quot;* #,##0_);_(&quot;$&quot;* \(#,##0\);_(&quot;$&quot;* &quot;-&quot;??_);_(@_)"/>
    <numFmt numFmtId="170" formatCode="0.0000"/>
    <numFmt numFmtId="171" formatCode="0.000"/>
    <numFmt numFmtId="172" formatCode="0.0"/>
    <numFmt numFmtId="173" formatCode="_(* #,##0.0_);_(* \(#,##0.0\);_(* &quot;-&quot;??_);_(@_)"/>
    <numFmt numFmtId="174" formatCode="_(* #,##0_);_(* \(#,##0\);_(* &quot;-&quot;??_);_(@_)"/>
    <numFmt numFmtId="175" formatCode="0.0%"/>
    <numFmt numFmtId="176" formatCode="ddd\,\ mmm\ dd\,\ yy"/>
    <numFmt numFmtId="177" formatCode="#,##0.000"/>
    <numFmt numFmtId="178" formatCode="&quot;$&quot;#,##0.00"/>
    <numFmt numFmtId="179" formatCode="&quot;$&quot;#,##0.000"/>
    <numFmt numFmtId="180" formatCode="#,##0.0000"/>
    <numFmt numFmtId="181" formatCode="mm/dd/yy"/>
    <numFmt numFmtId="182" formatCode="mmm\-yyyy"/>
    <numFmt numFmtId="183" formatCode="0.00;\(0.00\)"/>
    <numFmt numFmtId="184" formatCode="0.00_);[Red]\(0.00\)"/>
    <numFmt numFmtId="185" formatCode="0_);\(0\)"/>
    <numFmt numFmtId="186" formatCode="[$€-2]\ #,##0.00_);[Red]\([$€-2]\ #,##0.00\)"/>
    <numFmt numFmtId="187" formatCode="&quot;$&quot;#,##0"/>
    <numFmt numFmtId="188" formatCode="_(* #,##0.000000000000_);_(* \(#,##0.000000000000\);_(* &quot;-&quot;??_);_(@_)"/>
    <numFmt numFmtId="189" formatCode="_(* #,##0.00000000_);_(* \(#,##0.00000000\);_(* &quot;-&quot;??_);_(@_)"/>
    <numFmt numFmtId="190" formatCode="_(* #,##0.000000_);_(* \(#,##0.000000\);_(* &quot;-&quot;??_);_(@_)"/>
  </numFmts>
  <fonts count="37">
    <font>
      <sz val="10"/>
      <name val="Arial"/>
      <family val="0"/>
    </font>
    <font>
      <b/>
      <sz val="10"/>
      <name val="Arial"/>
      <family val="2"/>
    </font>
    <font>
      <b/>
      <sz val="14"/>
      <name val="Times New Roman"/>
      <family val="1"/>
    </font>
    <font>
      <u val="single"/>
      <sz val="10"/>
      <color indexed="12"/>
      <name val="Arial"/>
      <family val="0"/>
    </font>
    <font>
      <u val="single"/>
      <sz val="10"/>
      <color indexed="36"/>
      <name val="Arial"/>
      <family val="0"/>
    </font>
    <font>
      <sz val="16"/>
      <name val="Arial"/>
      <family val="2"/>
    </font>
    <font>
      <sz val="8"/>
      <name val="Arial"/>
      <family val="2"/>
    </font>
    <font>
      <b/>
      <sz val="24"/>
      <color indexed="60"/>
      <name val="Arial"/>
      <family val="2"/>
    </font>
    <font>
      <sz val="14"/>
      <name val="Arial"/>
      <family val="2"/>
    </font>
    <font>
      <b/>
      <sz val="20"/>
      <color indexed="60"/>
      <name val="Arial"/>
      <family val="2"/>
    </font>
    <font>
      <sz val="11"/>
      <name val="Arial"/>
      <family val="2"/>
    </font>
    <font>
      <b/>
      <sz val="12"/>
      <name val="Arial"/>
      <family val="2"/>
    </font>
    <font>
      <sz val="12"/>
      <name val="Arial"/>
      <family val="2"/>
    </font>
    <font>
      <b/>
      <sz val="11"/>
      <name val="Arial"/>
      <family val="2"/>
    </font>
    <font>
      <b/>
      <sz val="10"/>
      <color indexed="10"/>
      <name val="Arial"/>
      <family val="2"/>
    </font>
    <font>
      <u val="single"/>
      <sz val="12"/>
      <color indexed="12"/>
      <name val="Arial"/>
      <family val="0"/>
    </font>
    <font>
      <sz val="10"/>
      <color indexed="10"/>
      <name val="Arial"/>
      <family val="2"/>
    </font>
    <font>
      <vertAlign val="superscript"/>
      <sz val="10"/>
      <name val="Arial"/>
      <family val="2"/>
    </font>
    <font>
      <b/>
      <sz val="16"/>
      <color indexed="10"/>
      <name val="Arial"/>
      <family val="2"/>
    </font>
    <font>
      <b/>
      <vertAlign val="superscript"/>
      <sz val="12"/>
      <name val="Arial"/>
      <family val="2"/>
    </font>
    <font>
      <vertAlign val="superscript"/>
      <sz val="12"/>
      <name val="Arial"/>
      <family val="2"/>
    </font>
    <font>
      <b/>
      <vertAlign val="superscript"/>
      <sz val="16"/>
      <color indexed="10"/>
      <name val="Arial"/>
      <family val="2"/>
    </font>
    <font>
      <strike/>
      <sz val="12"/>
      <name val="Arial"/>
      <family val="2"/>
    </font>
    <font>
      <b/>
      <sz val="12"/>
      <color indexed="12"/>
      <name val="Arial"/>
      <family val="2"/>
    </font>
    <font>
      <sz val="16"/>
      <name val="Arial Black"/>
      <family val="2"/>
    </font>
    <font>
      <b/>
      <sz val="10"/>
      <color indexed="8"/>
      <name val="Arial"/>
      <family val="2"/>
    </font>
    <font>
      <b/>
      <vertAlign val="subscript"/>
      <sz val="10"/>
      <color indexed="8"/>
      <name val="Arial"/>
      <family val="2"/>
    </font>
    <font>
      <sz val="10"/>
      <name val="Arial Black"/>
      <family val="2"/>
    </font>
    <font>
      <b/>
      <sz val="10"/>
      <name val="Arial Black"/>
      <family val="2"/>
    </font>
    <font>
      <b/>
      <vertAlign val="superscript"/>
      <sz val="10"/>
      <name val="Arial"/>
      <family val="2"/>
    </font>
    <font>
      <b/>
      <vertAlign val="superscript"/>
      <sz val="14"/>
      <name val="Times New Roman"/>
      <family val="1"/>
    </font>
    <font>
      <b/>
      <sz val="14"/>
      <name val="Arial"/>
      <family val="2"/>
    </font>
    <font>
      <b/>
      <sz val="8.75"/>
      <name val="Arial"/>
      <family val="2"/>
    </font>
    <font>
      <sz val="8.75"/>
      <name val="Arial"/>
      <family val="0"/>
    </font>
    <font>
      <b/>
      <sz val="12"/>
      <name val="Times New Roman"/>
      <family val="1"/>
    </font>
    <font>
      <b/>
      <sz val="10"/>
      <color indexed="12"/>
      <name val="Arial"/>
      <family val="2"/>
    </font>
    <font>
      <b/>
      <sz val="14"/>
      <color indexed="10"/>
      <name val="Arial"/>
      <family val="2"/>
    </font>
  </fonts>
  <fills count="1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52"/>
        <bgColor indexed="64"/>
      </patternFill>
    </fill>
    <fill>
      <patternFill patternType="solid">
        <fgColor indexed="31"/>
        <bgColor indexed="64"/>
      </patternFill>
    </fill>
    <fill>
      <patternFill patternType="solid">
        <fgColor indexed="40"/>
        <bgColor indexed="64"/>
      </patternFill>
    </fill>
  </fills>
  <borders count="43">
    <border>
      <left/>
      <right/>
      <top/>
      <bottom/>
      <diagonal/>
    </border>
    <border>
      <left style="thick">
        <color indexed="40"/>
      </left>
      <right style="thick">
        <color indexed="40"/>
      </right>
      <top style="thick">
        <color indexed="40"/>
      </top>
      <bottom style="thick">
        <color indexed="40"/>
      </bottom>
    </border>
    <border>
      <left style="thin"/>
      <right>
        <color indexed="63"/>
      </right>
      <top style="thin"/>
      <bottom style="thin"/>
    </border>
    <border>
      <left>
        <color indexed="63"/>
      </left>
      <right style="thin"/>
      <top style="thin"/>
      <bottom style="thin"/>
    </border>
    <border>
      <left style="thick">
        <color indexed="40"/>
      </left>
      <right style="thick">
        <color indexed="40"/>
      </right>
      <top>
        <color indexed="63"/>
      </top>
      <bottom style="thick">
        <color indexed="40"/>
      </bottom>
    </border>
    <border>
      <left style="thin"/>
      <right style="thin"/>
      <top>
        <color indexed="63"/>
      </top>
      <bottom style="thin"/>
    </border>
    <border>
      <left style="thin"/>
      <right style="thin"/>
      <top style="thin"/>
      <bottom style="thin"/>
    </border>
    <border>
      <left style="thick">
        <color indexed="40"/>
      </left>
      <right>
        <color indexed="63"/>
      </right>
      <top style="thick">
        <color indexed="40"/>
      </top>
      <bottom style="thick">
        <color indexed="40"/>
      </bottom>
    </border>
    <border>
      <left style="thick">
        <color indexed="40"/>
      </left>
      <right style="thick">
        <color indexed="40"/>
      </right>
      <top>
        <color indexed="63"/>
      </top>
      <bottom>
        <color indexed="63"/>
      </bottom>
    </border>
    <border>
      <left style="thick">
        <color indexed="40"/>
      </left>
      <right style="thick">
        <color indexed="40"/>
      </right>
      <top style="thick">
        <color indexed="40"/>
      </top>
      <bottom>
        <color indexed="63"/>
      </bottom>
    </border>
    <border>
      <left style="medium"/>
      <right style="thick">
        <color indexed="40"/>
      </right>
      <top style="medium"/>
      <bottom style="thick">
        <color indexed="40"/>
      </bottom>
    </border>
    <border>
      <left style="thick">
        <color indexed="40"/>
      </left>
      <right style="thick">
        <color indexed="40"/>
      </right>
      <top style="medium"/>
      <bottom style="thick">
        <color indexed="40"/>
      </bottom>
    </border>
    <border>
      <left style="thick">
        <color indexed="40"/>
      </left>
      <right style="medium"/>
      <top style="medium"/>
      <bottom style="thick">
        <color indexed="40"/>
      </bottom>
    </border>
    <border>
      <left style="medium"/>
      <right style="thick">
        <color indexed="40"/>
      </right>
      <top style="thick">
        <color indexed="40"/>
      </top>
      <bottom style="thick">
        <color indexed="40"/>
      </bottom>
    </border>
    <border>
      <left style="thick">
        <color indexed="40"/>
      </left>
      <right style="medium"/>
      <top style="thick">
        <color indexed="40"/>
      </top>
      <bottom style="thick">
        <color indexed="40"/>
      </bottom>
    </border>
    <border>
      <left style="medium"/>
      <right style="thick">
        <color indexed="40"/>
      </right>
      <top style="thick">
        <color indexed="40"/>
      </top>
      <bottom style="medium"/>
    </border>
    <border>
      <left style="thick">
        <color indexed="40"/>
      </left>
      <right style="thick">
        <color indexed="40"/>
      </right>
      <top style="thick">
        <color indexed="40"/>
      </top>
      <bottom style="medium"/>
    </border>
    <border>
      <left style="thick">
        <color indexed="40"/>
      </left>
      <right style="medium"/>
      <top style="thick">
        <color indexed="40"/>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color indexed="40"/>
      </right>
      <top>
        <color indexed="63"/>
      </top>
      <bottom style="thick">
        <color indexed="40"/>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ck">
        <color indexed="40"/>
      </left>
      <right>
        <color indexed="63"/>
      </right>
      <top style="medium"/>
      <bottom style="thick">
        <color indexed="40"/>
      </bottom>
    </border>
    <border>
      <left>
        <color indexed="63"/>
      </left>
      <right>
        <color indexed="63"/>
      </right>
      <top style="medium"/>
      <bottom style="thick">
        <color indexed="40"/>
      </bottom>
    </border>
    <border>
      <left>
        <color indexed="63"/>
      </left>
      <right style="thick">
        <color indexed="40"/>
      </right>
      <top style="medium"/>
      <bottom style="thick">
        <color indexed="40"/>
      </bottom>
    </border>
    <border>
      <left style="medium"/>
      <right>
        <color indexed="63"/>
      </right>
      <top style="medium"/>
      <bottom style="medium"/>
    </border>
    <border>
      <left>
        <color indexed="63"/>
      </left>
      <right>
        <color indexed="63"/>
      </right>
      <top style="medium"/>
      <bottom style="mediu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ck">
        <color indexed="40"/>
      </left>
      <right style="thick">
        <color indexed="40"/>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2" borderId="1" xfId="0" applyFill="1" applyBorder="1" applyAlignment="1">
      <alignment horizontal="center" vertical="center"/>
    </xf>
    <xf numFmtId="0" fontId="0" fillId="3" borderId="0" xfId="0" applyFill="1" applyAlignment="1">
      <alignment/>
    </xf>
    <xf numFmtId="0" fontId="0" fillId="3" borderId="0" xfId="0" applyFill="1" applyAlignment="1">
      <alignment wrapText="1"/>
    </xf>
    <xf numFmtId="0" fontId="0" fillId="0" borderId="1" xfId="0" applyFill="1" applyBorder="1" applyAlignment="1">
      <alignmen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 vertical="top" wrapText="1"/>
    </xf>
    <xf numFmtId="0" fontId="8" fillId="0" borderId="0" xfId="0" applyFont="1" applyAlignment="1">
      <alignment horizontal="centerContinuous"/>
    </xf>
    <xf numFmtId="0" fontId="8" fillId="0" borderId="0" xfId="0" applyFont="1" applyAlignment="1">
      <alignment/>
    </xf>
    <xf numFmtId="0" fontId="10" fillId="0" borderId="0" xfId="0" applyFont="1" applyFill="1" applyBorder="1" applyAlignment="1">
      <alignment horizontal="left"/>
    </xf>
    <xf numFmtId="0" fontId="10" fillId="0" borderId="0" xfId="0" applyFont="1" applyBorder="1" applyAlignment="1">
      <alignment/>
    </xf>
    <xf numFmtId="0" fontId="10" fillId="0" borderId="0" xfId="0" applyFont="1" applyAlignment="1">
      <alignment/>
    </xf>
    <xf numFmtId="0" fontId="11" fillId="4" borderId="2" xfId="0" applyFont="1" applyFill="1" applyBorder="1" applyAlignment="1" applyProtection="1">
      <alignment/>
      <protection locked="0"/>
    </xf>
    <xf numFmtId="0" fontId="10" fillId="4" borderId="3" xfId="0" applyFont="1" applyFill="1" applyBorder="1" applyAlignment="1" applyProtection="1">
      <alignment/>
      <protection locked="0"/>
    </xf>
    <xf numFmtId="0" fontId="12" fillId="0" borderId="0" xfId="0" applyFont="1" applyAlignment="1">
      <alignment/>
    </xf>
    <xf numFmtId="0" fontId="13" fillId="5" borderId="2" xfId="0" applyFont="1" applyFill="1" applyBorder="1" applyAlignment="1">
      <alignment horizontal="centerContinuous"/>
    </xf>
    <xf numFmtId="0" fontId="10" fillId="5" borderId="3" xfId="0" applyFont="1" applyFill="1" applyBorder="1" applyAlignment="1">
      <alignment horizontal="centerContinuous"/>
    </xf>
    <xf numFmtId="0" fontId="10" fillId="0" borderId="2" xfId="0" applyFont="1" applyBorder="1" applyAlignment="1">
      <alignment/>
    </xf>
    <xf numFmtId="0" fontId="10" fillId="0" borderId="3" xfId="0" applyFont="1" applyBorder="1" applyAlignment="1">
      <alignment/>
    </xf>
    <xf numFmtId="0" fontId="6" fillId="0" borderId="0" xfId="0" applyFont="1" applyAlignment="1">
      <alignment horizontal="left"/>
    </xf>
    <xf numFmtId="0" fontId="10" fillId="0" borderId="3" xfId="0" applyFont="1" applyBorder="1" applyAlignment="1">
      <alignment horizontal="center"/>
    </xf>
    <xf numFmtId="0" fontId="10" fillId="0" borderId="3" xfId="0" applyFont="1" applyBorder="1" applyAlignment="1" quotePrefix="1">
      <alignment horizontal="center"/>
    </xf>
    <xf numFmtId="0" fontId="12" fillId="0" borderId="3" xfId="0" applyFont="1" applyBorder="1" applyAlignment="1">
      <alignment horizontal="center"/>
    </xf>
    <xf numFmtId="0" fontId="15" fillId="0" borderId="3" xfId="20" applyFont="1" applyBorder="1" applyAlignment="1">
      <alignment horizontal="center"/>
    </xf>
    <xf numFmtId="0" fontId="0" fillId="0" borderId="0" xfId="0" applyFill="1" applyAlignment="1">
      <alignment wrapText="1"/>
    </xf>
    <xf numFmtId="0" fontId="17" fillId="3" borderId="0" xfId="0" applyFont="1" applyFill="1" applyAlignment="1" quotePrefix="1">
      <alignment/>
    </xf>
    <xf numFmtId="0" fontId="0" fillId="2" borderId="4" xfId="0" applyFill="1" applyBorder="1" applyAlignment="1">
      <alignment horizontal="center" vertical="center"/>
    </xf>
    <xf numFmtId="0" fontId="0" fillId="3" borderId="0" xfId="0" applyFont="1" applyFill="1" applyAlignment="1">
      <alignment/>
    </xf>
    <xf numFmtId="0" fontId="0" fillId="5" borderId="4" xfId="0" applyFill="1" applyBorder="1" applyAlignment="1">
      <alignment horizontal="center" vertical="center"/>
    </xf>
    <xf numFmtId="0" fontId="13" fillId="6" borderId="5" xfId="0" applyFont="1" applyFill="1" applyBorder="1" applyAlignment="1">
      <alignment horizontal="center"/>
    </xf>
    <xf numFmtId="0" fontId="13" fillId="6" borderId="6" xfId="0" applyFont="1" applyFill="1" applyBorder="1" applyAlignment="1">
      <alignment horizontal="center"/>
    </xf>
    <xf numFmtId="0" fontId="20" fillId="0" borderId="0" xfId="0" applyFont="1" applyAlignment="1">
      <alignment/>
    </xf>
    <xf numFmtId="14" fontId="13" fillId="6" borderId="6" xfId="0" applyNumberFormat="1" applyFont="1" applyFill="1" applyBorder="1" applyAlignment="1">
      <alignment horizontal="center"/>
    </xf>
    <xf numFmtId="0" fontId="24" fillId="3" borderId="0" xfId="0" applyFont="1" applyFill="1" applyAlignment="1">
      <alignment/>
    </xf>
    <xf numFmtId="0" fontId="0" fillId="0" borderId="0" xfId="0" applyAlignment="1">
      <alignment horizontal="left" vertical="top" wrapText="1"/>
    </xf>
    <xf numFmtId="0" fontId="0" fillId="0" borderId="6" xfId="0" applyBorder="1" applyAlignment="1">
      <alignment horizontal="center"/>
    </xf>
    <xf numFmtId="170" fontId="0" fillId="0" borderId="6" xfId="0" applyNumberFormat="1" applyBorder="1" applyAlignment="1">
      <alignment horizontal="center"/>
    </xf>
    <xf numFmtId="187" fontId="0" fillId="0" borderId="6" xfId="0" applyNumberFormat="1" applyBorder="1" applyAlignment="1">
      <alignment horizontal="center"/>
    </xf>
    <xf numFmtId="3" fontId="27" fillId="6" borderId="6" xfId="0" applyNumberFormat="1" applyFont="1" applyFill="1" applyBorder="1" applyAlignment="1">
      <alignment horizontal="center"/>
    </xf>
    <xf numFmtId="0" fontId="28" fillId="7" borderId="0" xfId="0" applyFont="1" applyFill="1" applyAlignment="1">
      <alignment/>
    </xf>
    <xf numFmtId="0" fontId="27" fillId="7" borderId="0" xfId="0" applyFont="1" applyFill="1" applyAlignment="1">
      <alignment/>
    </xf>
    <xf numFmtId="0" fontId="28" fillId="8" borderId="0" xfId="0" applyFont="1" applyFill="1" applyAlignment="1">
      <alignment/>
    </xf>
    <xf numFmtId="0" fontId="0" fillId="8" borderId="0" xfId="0" applyFill="1" applyAlignment="1">
      <alignment/>
    </xf>
    <xf numFmtId="0" fontId="1" fillId="5" borderId="6" xfId="0" applyFont="1" applyFill="1" applyBorder="1" applyAlignment="1">
      <alignment horizontal="center" vertical="top" wrapText="1"/>
    </xf>
    <xf numFmtId="0" fontId="25" fillId="5" borderId="6"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0" fillId="0" borderId="0" xfId="0" applyBorder="1" applyAlignment="1">
      <alignment wrapText="1"/>
    </xf>
    <xf numFmtId="187" fontId="0" fillId="9" borderId="6" xfId="0" applyNumberFormat="1" applyFill="1" applyBorder="1" applyAlignment="1">
      <alignment horizontal="center"/>
    </xf>
    <xf numFmtId="0" fontId="1" fillId="0" borderId="0" xfId="0" applyFont="1" applyAlignment="1">
      <alignment/>
    </xf>
    <xf numFmtId="0" fontId="0" fillId="0" borderId="1" xfId="0" applyFill="1" applyBorder="1" applyAlignment="1">
      <alignment horizontal="center"/>
    </xf>
    <xf numFmtId="0" fontId="14" fillId="3" borderId="0" xfId="0" applyFont="1" applyFill="1" applyBorder="1" applyAlignment="1">
      <alignment horizontal="left" wrapText="1"/>
    </xf>
    <xf numFmtId="2" fontId="0" fillId="10" borderId="1" xfId="0" applyNumberFormat="1" applyFill="1" applyBorder="1" applyAlignment="1">
      <alignment horizontal="center"/>
    </xf>
    <xf numFmtId="0" fontId="0" fillId="10" borderId="1" xfId="0" applyFill="1" applyBorder="1" applyAlignment="1">
      <alignment horizontal="center"/>
    </xf>
    <xf numFmtId="0" fontId="0" fillId="8" borderId="1" xfId="0" applyFill="1" applyBorder="1" applyAlignment="1">
      <alignment horizontal="center"/>
    </xf>
    <xf numFmtId="0" fontId="0" fillId="3" borderId="0" xfId="0" applyFill="1" applyAlignment="1">
      <alignment horizontal="center"/>
    </xf>
    <xf numFmtId="0" fontId="12" fillId="3" borderId="0" xfId="0" applyFont="1" applyFill="1" applyAlignment="1">
      <alignment/>
    </xf>
    <xf numFmtId="14" fontId="0" fillId="2" borderId="1" xfId="0" applyNumberFormat="1" applyFill="1" applyBorder="1" applyAlignment="1">
      <alignment/>
    </xf>
    <xf numFmtId="0" fontId="0" fillId="3" borderId="6" xfId="0" applyFill="1" applyBorder="1" applyAlignment="1">
      <alignment horizontal="center"/>
    </xf>
    <xf numFmtId="0" fontId="0" fillId="2" borderId="6" xfId="0" applyFill="1" applyBorder="1" applyAlignment="1">
      <alignment horizontal="center"/>
    </xf>
    <xf numFmtId="0" fontId="31" fillId="3" borderId="0" xfId="0" applyFont="1" applyFill="1" applyAlignment="1">
      <alignment/>
    </xf>
    <xf numFmtId="178" fontId="0" fillId="8" borderId="1" xfId="0" applyNumberFormat="1" applyFill="1" applyBorder="1" applyAlignment="1">
      <alignment horizontal="center"/>
    </xf>
    <xf numFmtId="178" fontId="0" fillId="10" borderId="1" xfId="0" applyNumberFormat="1" applyFill="1" applyBorder="1" applyAlignment="1">
      <alignment horizontal="center"/>
    </xf>
    <xf numFmtId="4" fontId="0" fillId="10" borderId="1" xfId="0" applyNumberFormat="1" applyFill="1" applyBorder="1" applyAlignment="1">
      <alignment horizontal="center"/>
    </xf>
    <xf numFmtId="0" fontId="0" fillId="10" borderId="7" xfId="0" applyFill="1" applyBorder="1" applyAlignment="1">
      <alignment horizont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1" fillId="3" borderId="0" xfId="0" applyFont="1" applyFill="1" applyAlignment="1">
      <alignment/>
    </xf>
    <xf numFmtId="9" fontId="0" fillId="10" borderId="1" xfId="0" applyNumberFormat="1" applyFill="1" applyBorder="1" applyAlignment="1">
      <alignment horizontal="center"/>
    </xf>
    <xf numFmtId="0" fontId="2" fillId="11" borderId="18" xfId="0" applyFont="1" applyFill="1" applyBorder="1" applyAlignment="1">
      <alignment vertical="center"/>
    </xf>
    <xf numFmtId="0" fontId="0" fillId="11" borderId="19" xfId="0" applyFill="1" applyBorder="1" applyAlignment="1">
      <alignment/>
    </xf>
    <xf numFmtId="0" fontId="0" fillId="11" borderId="20" xfId="0" applyFill="1" applyBorder="1" applyAlignment="1">
      <alignment/>
    </xf>
    <xf numFmtId="0" fontId="2" fillId="11" borderId="21" xfId="0" applyFont="1" applyFill="1" applyBorder="1" applyAlignment="1">
      <alignment vertical="center"/>
    </xf>
    <xf numFmtId="0" fontId="0" fillId="11" borderId="0" xfId="0" applyFill="1" applyBorder="1" applyAlignment="1">
      <alignment/>
    </xf>
    <xf numFmtId="0" fontId="0" fillId="11" borderId="22" xfId="0" applyFill="1" applyBorder="1" applyAlignment="1">
      <alignment/>
    </xf>
    <xf numFmtId="0" fontId="11" fillId="11" borderId="21" xfId="0" applyFont="1" applyFill="1" applyBorder="1" applyAlignment="1">
      <alignment/>
    </xf>
    <xf numFmtId="0" fontId="12" fillId="11" borderId="0" xfId="0" applyFont="1" applyFill="1" applyBorder="1" applyAlignment="1">
      <alignment/>
    </xf>
    <xf numFmtId="0" fontId="12" fillId="11" borderId="22" xfId="0" applyFont="1" applyFill="1" applyBorder="1" applyAlignment="1">
      <alignment/>
    </xf>
    <xf numFmtId="0" fontId="11" fillId="11" borderId="23" xfId="0" applyFont="1" applyFill="1" applyBorder="1" applyAlignment="1">
      <alignment/>
    </xf>
    <xf numFmtId="0" fontId="12" fillId="11" borderId="24" xfId="0" applyFont="1" applyFill="1" applyBorder="1" applyAlignment="1">
      <alignment/>
    </xf>
    <xf numFmtId="0" fontId="12" fillId="11" borderId="25" xfId="0" applyFont="1" applyFill="1" applyBorder="1" applyAlignment="1">
      <alignment/>
    </xf>
    <xf numFmtId="0" fontId="0" fillId="11" borderId="19" xfId="0" applyFill="1" applyBorder="1" applyAlignment="1">
      <alignment/>
    </xf>
    <xf numFmtId="0" fontId="1" fillId="12" borderId="0" xfId="0" applyFont="1" applyFill="1" applyAlignment="1">
      <alignment/>
    </xf>
    <xf numFmtId="0" fontId="0" fillId="12" borderId="0" xfId="0" applyFill="1" applyAlignment="1">
      <alignment/>
    </xf>
    <xf numFmtId="171" fontId="0" fillId="10" borderId="1" xfId="0" applyNumberFormat="1" applyFill="1" applyBorder="1" applyAlignment="1">
      <alignment horizontal="center"/>
    </xf>
    <xf numFmtId="11" fontId="0" fillId="3" borderId="6" xfId="0" applyNumberFormat="1" applyFill="1" applyBorder="1" applyAlignment="1">
      <alignment horizontal="center"/>
    </xf>
    <xf numFmtId="0" fontId="1"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1" fillId="5" borderId="26" xfId="0" applyFont="1" applyFill="1" applyBorder="1" applyAlignment="1">
      <alignment horizontal="center" vertical="center" wrapText="1"/>
    </xf>
    <xf numFmtId="0" fontId="14" fillId="3" borderId="0" xfId="0" applyFont="1" applyFill="1" applyBorder="1" applyAlignment="1">
      <alignment wrapText="1"/>
    </xf>
    <xf numFmtId="0" fontId="34" fillId="9" borderId="27" xfId="0" applyFont="1" applyFill="1" applyBorder="1" applyAlignment="1">
      <alignment horizontal="center" vertical="center" wrapText="1"/>
    </xf>
    <xf numFmtId="0" fontId="25" fillId="3" borderId="27" xfId="0" applyFont="1" applyFill="1" applyBorder="1" applyAlignment="1">
      <alignment horizontal="center"/>
    </xf>
    <xf numFmtId="0" fontId="25" fillId="3" borderId="27" xfId="0" applyFont="1" applyFill="1" applyBorder="1" applyAlignment="1">
      <alignment horizontal="center" wrapText="1"/>
    </xf>
    <xf numFmtId="10" fontId="25" fillId="3" borderId="27" xfId="0" applyNumberFormat="1" applyFont="1" applyFill="1" applyBorder="1" applyAlignment="1">
      <alignment horizontal="center"/>
    </xf>
    <xf numFmtId="10" fontId="25" fillId="3" borderId="27" xfId="0" applyNumberFormat="1" applyFont="1" applyFill="1" applyBorder="1" applyAlignment="1">
      <alignment horizontal="center" wrapText="1"/>
    </xf>
    <xf numFmtId="0" fontId="35" fillId="5" borderId="27" xfId="0" applyFont="1" applyFill="1" applyBorder="1" applyAlignment="1">
      <alignment horizontal="center" vertical="center" wrapText="1"/>
    </xf>
    <xf numFmtId="10" fontId="35" fillId="5" borderId="27" xfId="0" applyNumberFormat="1" applyFont="1" applyFill="1" applyBorder="1" applyAlignment="1">
      <alignment horizontal="center" vertical="center" wrapText="1"/>
    </xf>
    <xf numFmtId="0" fontId="14" fillId="3" borderId="27" xfId="0" applyFont="1" applyFill="1" applyBorder="1" applyAlignment="1">
      <alignment wrapText="1"/>
    </xf>
    <xf numFmtId="0" fontId="34" fillId="9" borderId="28" xfId="0" applyFont="1" applyFill="1" applyBorder="1" applyAlignment="1">
      <alignment horizontal="center" vertical="center" wrapText="1"/>
    </xf>
    <xf numFmtId="0" fontId="1" fillId="9" borderId="27" xfId="0" applyFont="1" applyFill="1" applyBorder="1" applyAlignment="1">
      <alignment horizontal="center" vertical="center" wrapText="1"/>
    </xf>
    <xf numFmtId="10" fontId="25" fillId="5" borderId="29" xfId="0" applyNumberFormat="1" applyFont="1" applyFill="1" applyBorder="1" applyAlignment="1">
      <alignment horizontal="center"/>
    </xf>
    <xf numFmtId="10" fontId="25" fillId="5" borderId="27" xfId="0" applyNumberFormat="1" applyFont="1" applyFill="1" applyBorder="1" applyAlignment="1">
      <alignment horizontal="center" wrapText="1"/>
    </xf>
    <xf numFmtId="10" fontId="25" fillId="5" borderId="27" xfId="0" applyNumberFormat="1" applyFont="1" applyFill="1" applyBorder="1" applyAlignment="1">
      <alignment horizontal="center"/>
    </xf>
    <xf numFmtId="10" fontId="25" fillId="9" borderId="29" xfId="0" applyNumberFormat="1" applyFont="1" applyFill="1" applyBorder="1" applyAlignment="1">
      <alignment horizontal="center" vertical="center"/>
    </xf>
    <xf numFmtId="10" fontId="25" fillId="9" borderId="29" xfId="0" applyNumberFormat="1" applyFont="1" applyFill="1" applyBorder="1" applyAlignment="1">
      <alignment horizontal="center" vertical="center" wrapText="1"/>
    </xf>
    <xf numFmtId="10" fontId="25" fillId="5" borderId="27" xfId="0" applyNumberFormat="1" applyFont="1" applyFill="1" applyBorder="1" applyAlignment="1">
      <alignment horizontal="center" vertical="center"/>
    </xf>
    <xf numFmtId="10" fontId="25" fillId="5" borderId="27" xfId="0" applyNumberFormat="1" applyFont="1" applyFill="1" applyBorder="1" applyAlignment="1">
      <alignment horizontal="center" vertical="center" wrapText="1"/>
    </xf>
    <xf numFmtId="10" fontId="25" fillId="5" borderId="29" xfId="0" applyNumberFormat="1" applyFont="1" applyFill="1" applyBorder="1" applyAlignment="1">
      <alignment horizontal="center" vertical="center"/>
    </xf>
    <xf numFmtId="0" fontId="0" fillId="0" borderId="0" xfId="0" applyBorder="1" applyAlignment="1">
      <alignment wrapText="1"/>
    </xf>
    <xf numFmtId="0" fontId="0" fillId="5" borderId="30" xfId="0" applyFill="1" applyBorder="1" applyAlignment="1">
      <alignment horizontal="center" vertical="center"/>
    </xf>
    <xf numFmtId="0" fontId="0" fillId="5" borderId="31" xfId="0" applyFill="1" applyBorder="1" applyAlignment="1">
      <alignment horizontal="center" vertical="center"/>
    </xf>
    <xf numFmtId="10" fontId="25" fillId="3" borderId="27" xfId="0" applyNumberFormat="1" applyFont="1" applyFill="1" applyBorder="1" applyAlignment="1">
      <alignment horizontal="center" vertical="center"/>
    </xf>
    <xf numFmtId="10" fontId="25" fillId="3" borderId="27" xfId="0" applyNumberFormat="1"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7" fillId="0" borderId="0" xfId="0" applyFont="1" applyAlignment="1">
      <alignment horizontal="center" vertical="top" wrapText="1"/>
    </xf>
    <xf numFmtId="0" fontId="9" fillId="0" borderId="0" xfId="0" applyFont="1" applyAlignment="1">
      <alignment horizontal="center" vertical="top" wrapText="1"/>
    </xf>
    <xf numFmtId="0" fontId="14" fillId="3" borderId="0" xfId="0" applyFont="1" applyFill="1" applyBorder="1" applyAlignment="1">
      <alignment horizontal="left" wrapText="1"/>
    </xf>
    <xf numFmtId="0" fontId="0" fillId="5" borderId="32" xfId="0" applyFill="1" applyBorder="1" applyAlignment="1">
      <alignment horizontal="center" vertical="center"/>
    </xf>
    <xf numFmtId="0" fontId="2" fillId="13" borderId="33" xfId="0" applyFont="1" applyFill="1" applyBorder="1" applyAlignment="1">
      <alignment horizontal="center" vertical="center"/>
    </xf>
    <xf numFmtId="0" fontId="2" fillId="13" borderId="34" xfId="0" applyFont="1" applyFill="1" applyBorder="1" applyAlignment="1">
      <alignment horizontal="center" vertical="center"/>
    </xf>
    <xf numFmtId="0" fontId="2" fillId="13" borderId="29" xfId="0" applyFont="1" applyFill="1" applyBorder="1" applyAlignment="1">
      <alignment horizontal="center" vertical="center"/>
    </xf>
    <xf numFmtId="0" fontId="1" fillId="5" borderId="8"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30" xfId="0" applyFill="1" applyBorder="1" applyAlignment="1">
      <alignment horizontal="center" vertical="center" wrapText="1"/>
    </xf>
    <xf numFmtId="0" fontId="0" fillId="5" borderId="32" xfId="0" applyFill="1" applyBorder="1" applyAlignment="1">
      <alignment horizontal="center" vertical="center" wrapText="1"/>
    </xf>
    <xf numFmtId="0" fontId="18" fillId="3" borderId="0" xfId="0" applyFont="1" applyFill="1" applyBorder="1" applyAlignment="1">
      <alignment horizontal="left" wrapText="1"/>
    </xf>
    <xf numFmtId="0" fontId="5" fillId="0" borderId="0" xfId="0" applyFont="1" applyBorder="1" applyAlignment="1">
      <alignment wrapText="1"/>
    </xf>
    <xf numFmtId="0" fontId="0" fillId="5" borderId="35"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5" borderId="26"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1" fillId="3" borderId="24" xfId="0" applyFont="1" applyFill="1" applyBorder="1" applyAlignment="1">
      <alignment horizontal="center"/>
    </xf>
    <xf numFmtId="0" fontId="1" fillId="14" borderId="37" xfId="0" applyFont="1" applyFill="1" applyBorder="1" applyAlignment="1">
      <alignment horizontal="center"/>
    </xf>
    <xf numFmtId="0" fontId="1" fillId="14" borderId="38" xfId="0" applyFont="1" applyFill="1" applyBorder="1" applyAlignment="1">
      <alignment horizontal="center"/>
    </xf>
    <xf numFmtId="0" fontId="1" fillId="14" borderId="39" xfId="0" applyFont="1" applyFill="1" applyBorder="1" applyAlignment="1">
      <alignment horizontal="center"/>
    </xf>
    <xf numFmtId="0" fontId="1" fillId="14" borderId="40" xfId="0" applyFont="1" applyFill="1" applyBorder="1" applyAlignment="1">
      <alignment horizontal="center"/>
    </xf>
    <xf numFmtId="0" fontId="1" fillId="14" borderId="41" xfId="0" applyFont="1" applyFill="1" applyBorder="1" applyAlignment="1">
      <alignment horizontal="center"/>
    </xf>
    <xf numFmtId="0" fontId="0" fillId="3" borderId="33" xfId="0" applyFill="1" applyBorder="1" applyAlignment="1">
      <alignment horizontal="center"/>
    </xf>
    <xf numFmtId="0" fontId="0" fillId="3" borderId="29" xfId="0" applyFill="1" applyBorder="1" applyAlignment="1">
      <alignment horizontal="center"/>
    </xf>
    <xf numFmtId="0" fontId="1" fillId="2" borderId="42"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2" fillId="13" borderId="18" xfId="0" applyFont="1" applyFill="1" applyBorder="1" applyAlignment="1">
      <alignment horizontal="center" vertical="center"/>
    </xf>
    <xf numFmtId="0" fontId="2" fillId="13" borderId="19"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24" xfId="0" applyFont="1" applyFill="1" applyBorder="1" applyAlignment="1">
      <alignment horizontal="center" vertical="center"/>
    </xf>
    <xf numFmtId="0" fontId="2" fillId="13" borderId="25"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36" fillId="7" borderId="33" xfId="0" applyFont="1" applyFill="1" applyBorder="1" applyAlignment="1">
      <alignment horizontal="center" wrapText="1"/>
    </xf>
    <xf numFmtId="0" fontId="36" fillId="7" borderId="34" xfId="0" applyFont="1" applyFill="1" applyBorder="1" applyAlignment="1">
      <alignment horizontal="center" wrapText="1"/>
    </xf>
    <xf numFmtId="0" fontId="36" fillId="7" borderId="29" xfId="0" applyFont="1" applyFill="1" applyBorder="1" applyAlignment="1">
      <alignment horizontal="center" wrapText="1"/>
    </xf>
    <xf numFmtId="0" fontId="36" fillId="7" borderId="0" xfId="0" applyFont="1" applyFill="1" applyBorder="1" applyAlignment="1">
      <alignment horizontal="center" wrapText="1"/>
    </xf>
    <xf numFmtId="0" fontId="36" fillId="7" borderId="2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Input-Output Curve 
(MMBtu/Hr)</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'Heat Rates Calculation'!$D$15:$D$23</c:f>
              <c:numCache>
                <c:ptCount val="9"/>
                <c:pt idx="0">
                  <c:v>25</c:v>
                </c:pt>
                <c:pt idx="1">
                  <c:v>50</c:v>
                </c:pt>
                <c:pt idx="2">
                  <c:v>75</c:v>
                </c:pt>
                <c:pt idx="3">
                  <c:v>100</c:v>
                </c:pt>
                <c:pt idx="4">
                  <c:v>125</c:v>
                </c:pt>
                <c:pt idx="5">
                  <c:v>150</c:v>
                </c:pt>
                <c:pt idx="6">
                  <c:v>175</c:v>
                </c:pt>
                <c:pt idx="7">
                  <c:v>200</c:v>
                </c:pt>
                <c:pt idx="8">
                  <c:v>225</c:v>
                </c:pt>
              </c:numCache>
            </c:numRef>
          </c:cat>
          <c:val>
            <c:numRef>
              <c:f>'Heat Rates Calculation'!$E$15:$E$23</c:f>
              <c:numCache>
                <c:ptCount val="9"/>
                <c:pt idx="0">
                  <c:v>530.0529083571668</c:v>
                </c:pt>
                <c:pt idx="1">
                  <c:v>671.323266857334</c:v>
                </c:pt>
                <c:pt idx="2">
                  <c:v>820.1285256435023</c:v>
                </c:pt>
                <c:pt idx="3">
                  <c:v>976.4861348586721</c:v>
                </c:pt>
                <c:pt idx="4">
                  <c:v>1140.413544645844</c:v>
                </c:pt>
                <c:pt idx="5">
                  <c:v>1311.9282051480186</c:v>
                </c:pt>
                <c:pt idx="6">
                  <c:v>1491.0475665081963</c:v>
                </c:pt>
                <c:pt idx="7">
                  <c:v>1677.7890788693776</c:v>
                </c:pt>
                <c:pt idx="8">
                  <c:v>1872.170192374563</c:v>
                </c:pt>
              </c:numCache>
            </c:numRef>
          </c:val>
          <c:smooth val="0"/>
        </c:ser>
        <c:marker val="1"/>
        <c:axId val="45395889"/>
        <c:axId val="5909818"/>
      </c:lineChart>
      <c:catAx>
        <c:axId val="45395889"/>
        <c:scaling>
          <c:orientation val="minMax"/>
        </c:scaling>
        <c:axPos val="b"/>
        <c:title>
          <c:tx>
            <c:rich>
              <a:bodyPr vert="horz" rot="0" anchor="ctr"/>
              <a:lstStyle/>
              <a:p>
                <a:pPr algn="ctr">
                  <a:defRPr/>
                </a:pPr>
                <a:r>
                  <a:rPr lang="en-US" cap="none" sz="875" b="1" i="0" u="none" baseline="0">
                    <a:latin typeface="Arial"/>
                    <a:ea typeface="Arial"/>
                    <a:cs typeface="Arial"/>
                  </a:rPr>
                  <a:t>Output MW Level</a:t>
                </a:r>
              </a:p>
            </c:rich>
          </c:tx>
          <c:layout/>
          <c:overlay val="0"/>
          <c:spPr>
            <a:noFill/>
            <a:ln>
              <a:noFill/>
            </a:ln>
          </c:spPr>
        </c:title>
        <c:delete val="0"/>
        <c:numFmt formatCode="General" sourceLinked="1"/>
        <c:majorTickMark val="out"/>
        <c:minorTickMark val="none"/>
        <c:tickLblPos val="nextTo"/>
        <c:crossAx val="5909818"/>
        <c:crosses val="autoZero"/>
        <c:auto val="1"/>
        <c:lblOffset val="100"/>
        <c:noMultiLvlLbl val="0"/>
      </c:catAx>
      <c:valAx>
        <c:axId val="5909818"/>
        <c:scaling>
          <c:orientation val="minMax"/>
        </c:scaling>
        <c:axPos val="l"/>
        <c:majorGridlines/>
        <c:delete val="0"/>
        <c:numFmt formatCode="#,##0" sourceLinked="0"/>
        <c:majorTickMark val="out"/>
        <c:minorTickMark val="none"/>
        <c:tickLblPos val="nextTo"/>
        <c:crossAx val="45395889"/>
        <c:crossesAt val="1"/>
        <c:crossBetween val="between"/>
        <c:dispUnits/>
      </c:valAx>
      <c:spPr>
        <a:solidFill>
          <a:srgbClr val="CC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and Incremental Heat Rates
(MMBtu/MWh)</a:t>
            </a:r>
          </a:p>
        </c:rich>
      </c:tx>
      <c:layout/>
      <c:spPr>
        <a:noFill/>
        <a:ln>
          <a:noFill/>
        </a:ln>
      </c:spPr>
    </c:title>
    <c:plotArea>
      <c:layout/>
      <c:lineChart>
        <c:grouping val="standard"/>
        <c:varyColors val="0"/>
        <c:ser>
          <c:idx val="1"/>
          <c:order val="0"/>
          <c:tx>
            <c:v>AHR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FF"/>
              </a:solidFill>
              <a:ln>
                <a:solidFill>
                  <a:srgbClr val="FF00FF"/>
                </a:solidFill>
              </a:ln>
            </c:spPr>
          </c:marker>
          <c:cat>
            <c:numRef>
              <c:f>'Heat Rates Calculation'!$D$15:$D$34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'Heat Rates Calculation'!$F$15:$F$34</c:f>
              <c:numCache>
                <c:ptCount val="20"/>
                <c:pt idx="0">
                  <c:v>21.202116334286668</c:v>
                </c:pt>
                <c:pt idx="1">
                  <c:v>13.426465337146682</c:v>
                </c:pt>
                <c:pt idx="2">
                  <c:v>10.93504700858003</c:v>
                </c:pt>
                <c:pt idx="3">
                  <c:v>9.764861348586722</c:v>
                </c:pt>
                <c:pt idx="4">
                  <c:v>9.123308357166753</c:v>
                </c:pt>
                <c:pt idx="5">
                  <c:v>8.746188034320125</c:v>
                </c:pt>
                <c:pt idx="6">
                  <c:v>8.520271808618265</c:v>
                </c:pt>
                <c:pt idx="7">
                  <c:v>8.388945394346887</c:v>
                </c:pt>
                <c:pt idx="8">
                  <c:v>8.320756410553614</c:v>
                </c:pt>
                <c:pt idx="9">
                  <c:v>8.296833428667012</c:v>
                </c:pt>
                <c:pt idx="10">
                  <c:v>8.305167357777995</c:v>
                </c:pt>
                <c:pt idx="11">
                  <c:v>8.337752137280498</c:v>
                </c:pt>
                <c:pt idx="12">
                  <c:v>8.389045109831866</c:v>
                </c:pt>
                <c:pt idx="13">
                  <c:v>8.45508723447306</c:v>
                </c:pt>
                <c:pt idx="14">
                  <c:v>8.532975214500778</c:v>
                </c:pt>
                <c:pt idx="15">
                  <c:v>8.620531577387553</c:v>
                </c:pt>
                <c:pt idx="16">
                  <c:v>8.716091197082962</c:v>
                </c:pt>
                <c:pt idx="17">
                  <c:v>8.818358975547788</c:v>
                </c:pt>
                <c:pt idx="18">
                  <c:v>8.9263124669616</c:v>
                </c:pt>
                <c:pt idx="19">
                  <c:v>9.03913371466805</c:v>
                </c:pt>
              </c:numCache>
            </c:numRef>
          </c:val>
          <c:smooth val="0"/>
        </c:ser>
        <c:marker val="1"/>
        <c:axId val="53188363"/>
        <c:axId val="8933220"/>
      </c:lineChart>
      <c:lineChart>
        <c:grouping val="standard"/>
        <c:varyColors val="0"/>
        <c:ser>
          <c:idx val="0"/>
          <c:order val="1"/>
          <c:tx>
            <c:v>IHR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numRef>
              <c:f>'Heat Rates Calculation'!$D$15:$D$34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cat>
          <c:val>
            <c:numRef>
              <c:f>'Heat Rates Calculation'!$G$15:$G$34</c:f>
              <c:numCache>
                <c:ptCount val="20"/>
                <c:pt idx="0">
                  <c:v>5.50034900286001</c:v>
                </c:pt>
                <c:pt idx="1">
                  <c:v>5.801396011440041</c:v>
                </c:pt>
                <c:pt idx="2">
                  <c:v>6.1031410257400935</c:v>
                </c:pt>
                <c:pt idx="3">
                  <c:v>6.4055840457601665</c:v>
                </c:pt>
                <c:pt idx="4">
                  <c:v>6.708725071500259</c:v>
                </c:pt>
                <c:pt idx="5">
                  <c:v>7.012564102960374</c:v>
                </c:pt>
                <c:pt idx="6">
                  <c:v>7.317101140140509</c:v>
                </c:pt>
                <c:pt idx="7">
                  <c:v>7.622336183040664</c:v>
                </c:pt>
                <c:pt idx="8">
                  <c:v>7.928269231660841</c:v>
                </c:pt>
                <c:pt idx="9">
                  <c:v>8.234900286001038</c:v>
                </c:pt>
                <c:pt idx="10">
                  <c:v>8.542229346061255</c:v>
                </c:pt>
                <c:pt idx="11">
                  <c:v>8.850256411841494</c:v>
                </c:pt>
                <c:pt idx="12">
                  <c:v>9.158981483341753</c:v>
                </c:pt>
                <c:pt idx="13">
                  <c:v>9.468404560562034</c:v>
                </c:pt>
                <c:pt idx="14">
                  <c:v>9.778525643502334</c:v>
                </c:pt>
                <c:pt idx="15">
                  <c:v>10.089344732162656</c:v>
                </c:pt>
                <c:pt idx="16">
                  <c:v>10.400861826543</c:v>
                </c:pt>
                <c:pt idx="17">
                  <c:v>10.713076926643364</c:v>
                </c:pt>
                <c:pt idx="18">
                  <c:v>11.025990032463746</c:v>
                </c:pt>
                <c:pt idx="19">
                  <c:v>11.33960114400415</c:v>
                </c:pt>
              </c:numCache>
            </c:numRef>
          </c:val>
          <c:smooth val="0"/>
        </c:ser>
        <c:marker val="1"/>
        <c:axId val="13290117"/>
        <c:axId val="52502190"/>
      </c:lineChart>
      <c:catAx>
        <c:axId val="53188363"/>
        <c:scaling>
          <c:orientation val="minMax"/>
        </c:scaling>
        <c:axPos val="b"/>
        <c:title>
          <c:tx>
            <c:rich>
              <a:bodyPr vert="horz" rot="0" anchor="ctr"/>
              <a:lstStyle/>
              <a:p>
                <a:pPr algn="ctr">
                  <a:defRPr/>
                </a:pPr>
                <a:r>
                  <a:rPr lang="en-US" cap="none" sz="1000" b="1" i="0" u="none" baseline="0">
                    <a:latin typeface="Arial"/>
                    <a:ea typeface="Arial"/>
                    <a:cs typeface="Arial"/>
                  </a:rPr>
                  <a:t>Output Level, MW</a:t>
                </a:r>
              </a:p>
            </c:rich>
          </c:tx>
          <c:layout/>
          <c:overlay val="0"/>
          <c:spPr>
            <a:noFill/>
            <a:ln>
              <a:noFill/>
            </a:ln>
          </c:spPr>
        </c:title>
        <c:delete val="0"/>
        <c:numFmt formatCode="General" sourceLinked="1"/>
        <c:majorTickMark val="in"/>
        <c:minorTickMark val="none"/>
        <c:tickLblPos val="nextTo"/>
        <c:crossAx val="8933220"/>
        <c:crosses val="autoZero"/>
        <c:auto val="0"/>
        <c:lblOffset val="100"/>
        <c:tickLblSkip val="1"/>
        <c:noMultiLvlLbl val="0"/>
      </c:catAx>
      <c:valAx>
        <c:axId val="8933220"/>
        <c:scaling>
          <c:orientation val="minMax"/>
        </c:scaling>
        <c:axPos val="l"/>
        <c:delete val="0"/>
        <c:numFmt formatCode="General" sourceLinked="1"/>
        <c:majorTickMark val="in"/>
        <c:minorTickMark val="none"/>
        <c:tickLblPos val="nextTo"/>
        <c:crossAx val="53188363"/>
        <c:crossesAt val="1"/>
        <c:crossBetween val="between"/>
        <c:dispUnits/>
      </c:valAx>
      <c:catAx>
        <c:axId val="13290117"/>
        <c:scaling>
          <c:orientation val="minMax"/>
        </c:scaling>
        <c:axPos val="b"/>
        <c:delete val="1"/>
        <c:majorTickMark val="in"/>
        <c:minorTickMark val="none"/>
        <c:tickLblPos val="nextTo"/>
        <c:crossAx val="52502190"/>
        <c:crosses val="autoZero"/>
        <c:auto val="0"/>
        <c:lblOffset val="100"/>
        <c:tickLblSkip val="1"/>
        <c:noMultiLvlLbl val="0"/>
      </c:catAx>
      <c:valAx>
        <c:axId val="52502190"/>
        <c:scaling>
          <c:orientation val="minMax"/>
        </c:scaling>
        <c:axPos val="l"/>
        <c:delete val="0"/>
        <c:numFmt formatCode="General" sourceLinked="1"/>
        <c:majorTickMark val="in"/>
        <c:minorTickMark val="none"/>
        <c:tickLblPos val="nextTo"/>
        <c:crossAx val="13290117"/>
        <c:crosses val="max"/>
        <c:crossBetween val="between"/>
        <c:dispUnits/>
      </c:valAx>
      <c:spPr>
        <a:solidFill>
          <a:srgbClr val="CCFFFF"/>
        </a:solidFill>
        <a:ln w="38100">
          <a:solidFill>
            <a:srgbClr val="FF6600"/>
          </a:solidFill>
        </a:ln>
      </c:spPr>
    </c:plotArea>
    <c:legend>
      <c:legendPos val="r"/>
      <c:layout/>
      <c:overlay val="0"/>
    </c:legend>
    <c:plotVisOnly val="1"/>
    <c:dispBlanksAs val="gap"/>
    <c:showDLblsOverMax val="0"/>
  </c:chart>
  <c:spPr>
    <a:solidFill>
      <a:srgbClr val="FFFF99"/>
    </a:solidFill>
  </c:spPr>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409575</xdr:colOff>
      <xdr:row>0</xdr:row>
      <xdr:rowOff>0</xdr:rowOff>
    </xdr:to>
    <xdr:sp>
      <xdr:nvSpPr>
        <xdr:cNvPr id="1" name="AutoShape 2"/>
        <xdr:cNvSpPr>
          <a:spLocks/>
        </xdr:cNvSpPr>
      </xdr:nvSpPr>
      <xdr:spPr>
        <a:xfrm rot="16200000">
          <a:off x="2647950" y="0"/>
          <a:ext cx="1304925" cy="0"/>
        </a:xfrm>
        <a:prstGeom prst="wedgeRoundRectCallout">
          <a:avLst>
            <a:gd name="adj1" fmla="val 23912"/>
            <a:gd name="adj2" fmla="val 9999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"Non-Fuel Start-up Cost"</a:t>
          </a:r>
        </a:p>
      </xdr:txBody>
    </xdr:sp>
    <xdr:clientData/>
  </xdr:twoCellAnchor>
  <xdr:twoCellAnchor>
    <xdr:from>
      <xdr:col>6</xdr:col>
      <xdr:colOff>485775</xdr:colOff>
      <xdr:row>0</xdr:row>
      <xdr:rowOff>0</xdr:rowOff>
    </xdr:from>
    <xdr:to>
      <xdr:col>8</xdr:col>
      <xdr:colOff>581025</xdr:colOff>
      <xdr:row>0</xdr:row>
      <xdr:rowOff>0</xdr:rowOff>
    </xdr:to>
    <xdr:sp>
      <xdr:nvSpPr>
        <xdr:cNvPr id="2" name="AutoShape 3"/>
        <xdr:cNvSpPr>
          <a:spLocks/>
        </xdr:cNvSpPr>
      </xdr:nvSpPr>
      <xdr:spPr>
        <a:xfrm rot="16200000">
          <a:off x="3448050" y="0"/>
          <a:ext cx="1400175" cy="0"/>
        </a:xfrm>
        <a:prstGeom prst="wedgeRoundRectCallout">
          <a:avLst>
            <a:gd name="adj1" fmla="val 123467"/>
            <a:gd name="adj2" fmla="val 6962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"Fuel Start-up Cost"</a:t>
          </a:r>
        </a:p>
      </xdr:txBody>
    </xdr:sp>
    <xdr:clientData/>
  </xdr:twoCellAnchor>
  <xdr:twoCellAnchor>
    <xdr:from>
      <xdr:col>16</xdr:col>
      <xdr:colOff>419100</xdr:colOff>
      <xdr:row>0</xdr:row>
      <xdr:rowOff>0</xdr:rowOff>
    </xdr:from>
    <xdr:to>
      <xdr:col>17</xdr:col>
      <xdr:colOff>828675</xdr:colOff>
      <xdr:row>0</xdr:row>
      <xdr:rowOff>0</xdr:rowOff>
    </xdr:to>
    <xdr:sp>
      <xdr:nvSpPr>
        <xdr:cNvPr id="3" name="AutoShape 5"/>
        <xdr:cNvSpPr>
          <a:spLocks/>
        </xdr:cNvSpPr>
      </xdr:nvSpPr>
      <xdr:spPr>
        <a:xfrm>
          <a:off x="10334625" y="0"/>
          <a:ext cx="1133475" cy="0"/>
        </a:xfrm>
        <a:prstGeom prst="wedgeRoundRectCallout">
          <a:avLst>
            <a:gd name="adj1" fmla="val -62087"/>
            <a:gd name="adj2" fmla="val 108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"Fuel Rate"</a:t>
          </a:r>
        </a:p>
      </xdr:txBody>
    </xdr:sp>
    <xdr:clientData/>
  </xdr:twoCellAnchor>
  <xdr:twoCellAnchor>
    <xdr:from>
      <xdr:col>18</xdr:col>
      <xdr:colOff>85725</xdr:colOff>
      <xdr:row>0</xdr:row>
      <xdr:rowOff>0</xdr:rowOff>
    </xdr:from>
    <xdr:to>
      <xdr:col>19</xdr:col>
      <xdr:colOff>200025</xdr:colOff>
      <xdr:row>0</xdr:row>
      <xdr:rowOff>0</xdr:rowOff>
    </xdr:to>
    <xdr:sp>
      <xdr:nvSpPr>
        <xdr:cNvPr id="4" name="AutoShape 6"/>
        <xdr:cNvSpPr>
          <a:spLocks/>
        </xdr:cNvSpPr>
      </xdr:nvSpPr>
      <xdr:spPr>
        <a:xfrm>
          <a:off x="11687175" y="0"/>
          <a:ext cx="1123950" cy="0"/>
        </a:xfrm>
        <a:prstGeom prst="wedgeRoundRectCallout">
          <a:avLst>
            <a:gd name="adj1" fmla="val -99152"/>
            <a:gd name="adj2" fmla="val 976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Should be linked to cells in sheet "Unit Heat 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133350</xdr:rowOff>
    </xdr:from>
    <xdr:to>
      <xdr:col>15</xdr:col>
      <xdr:colOff>600075</xdr:colOff>
      <xdr:row>20</xdr:row>
      <xdr:rowOff>123825</xdr:rowOff>
    </xdr:to>
    <xdr:graphicFrame>
      <xdr:nvGraphicFramePr>
        <xdr:cNvPr id="1" name="Chart 1"/>
        <xdr:cNvGraphicFramePr/>
      </xdr:nvGraphicFramePr>
      <xdr:xfrm>
        <a:off x="1828800" y="133350"/>
        <a:ext cx="7915275" cy="3228975"/>
      </xdr:xfrm>
      <a:graphic>
        <a:graphicData uri="http://schemas.openxmlformats.org/drawingml/2006/chart">
          <c:chart xmlns:c="http://schemas.openxmlformats.org/drawingml/2006/chart" r:id="rId1"/>
        </a:graphicData>
      </a:graphic>
    </xdr:graphicFrame>
    <xdr:clientData/>
  </xdr:twoCellAnchor>
  <xdr:twoCellAnchor>
    <xdr:from>
      <xdr:col>2</xdr:col>
      <xdr:colOff>590550</xdr:colOff>
      <xdr:row>21</xdr:row>
      <xdr:rowOff>133350</xdr:rowOff>
    </xdr:from>
    <xdr:to>
      <xdr:col>16</xdr:col>
      <xdr:colOff>19050</xdr:colOff>
      <xdr:row>44</xdr:row>
      <xdr:rowOff>66675</xdr:rowOff>
    </xdr:to>
    <xdr:graphicFrame>
      <xdr:nvGraphicFramePr>
        <xdr:cNvPr id="2" name="Chart 10"/>
        <xdr:cNvGraphicFramePr/>
      </xdr:nvGraphicFramePr>
      <xdr:xfrm>
        <a:off x="1809750" y="3533775"/>
        <a:ext cx="7962900" cy="3657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ail1.ercot.com/Documents%20and%20Settings\igonzalez.ERCOT\Local%20Settings\Temporary%20Internet%20Files\OLKA0\rarf_eds4_v%200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lossary"/>
      <sheetName val="General Information"/>
      <sheetName val="Generation1-6"/>
      <sheetName val="Gen7-12"/>
      <sheetName val="Gen13-18"/>
      <sheetName val="CombinedCycle-Train1"/>
      <sheetName val="CC-Train2"/>
      <sheetName val="CC-Train3"/>
      <sheetName val="Wind"/>
      <sheetName val="LoadResource"/>
      <sheetName val="Modeling"/>
      <sheetName val="NW model list"/>
      <sheetName val="Sheet1"/>
    </sheetNames>
    <sheetDataSet>
      <sheetData sheetId="13">
        <row r="2">
          <cell r="C2" t="str">
            <v>CA</v>
          </cell>
          <cell r="D2" t="str">
            <v>AB</v>
          </cell>
          <cell r="E2" t="str">
            <v>CV</v>
          </cell>
          <cell r="F2" t="str">
            <v>Y</v>
          </cell>
          <cell r="M2" t="str">
            <v>RN</v>
          </cell>
        </row>
        <row r="3">
          <cell r="C3" t="str">
            <v>CC</v>
          </cell>
          <cell r="D3" t="str">
            <v>BFG</v>
          </cell>
          <cell r="E3" t="str">
            <v>PL</v>
          </cell>
          <cell r="F3" t="str">
            <v>N</v>
          </cell>
          <cell r="M3" t="str">
            <v>OS</v>
          </cell>
        </row>
        <row r="4">
          <cell r="C4" t="str">
            <v>CE</v>
          </cell>
          <cell r="D4" t="str">
            <v>BIT</v>
          </cell>
          <cell r="E4" t="str">
            <v>RR</v>
          </cell>
          <cell r="M4" t="str">
            <v>NA</v>
          </cell>
        </row>
        <row r="5">
          <cell r="C5" t="str">
            <v>CS</v>
          </cell>
          <cell r="D5" t="str">
            <v>BL</v>
          </cell>
          <cell r="E5" t="str">
            <v>TK</v>
          </cell>
        </row>
        <row r="6">
          <cell r="C6" t="str">
            <v>CT</v>
          </cell>
          <cell r="D6" t="str">
            <v>DFO</v>
          </cell>
          <cell r="E6" t="str">
            <v>NA</v>
          </cell>
        </row>
        <row r="7">
          <cell r="C7" t="str">
            <v>FC</v>
          </cell>
          <cell r="D7" t="str">
            <v>GEO</v>
          </cell>
        </row>
        <row r="8">
          <cell r="C8" t="str">
            <v>GT</v>
          </cell>
          <cell r="D8" t="str">
            <v>JF</v>
          </cell>
        </row>
        <row r="9">
          <cell r="C9" t="str">
            <v>HY</v>
          </cell>
          <cell r="D9" t="str">
            <v>KER</v>
          </cell>
        </row>
        <row r="10">
          <cell r="C10" t="str">
            <v>IC</v>
          </cell>
          <cell r="D10" t="str">
            <v>LFG</v>
          </cell>
        </row>
        <row r="11">
          <cell r="C11" t="str">
            <v>NA</v>
          </cell>
          <cell r="D11" t="str">
            <v>LIG</v>
          </cell>
        </row>
        <row r="12">
          <cell r="C12" t="str">
            <v>OT</v>
          </cell>
          <cell r="D12" t="str">
            <v>MSW</v>
          </cell>
        </row>
        <row r="13">
          <cell r="C13" t="str">
            <v>PS</v>
          </cell>
          <cell r="D13" t="str">
            <v>NA</v>
          </cell>
        </row>
        <row r="14">
          <cell r="C14" t="str">
            <v>PV</v>
          </cell>
          <cell r="D14" t="str">
            <v>NG</v>
          </cell>
        </row>
        <row r="15">
          <cell r="C15" t="str">
            <v>ST</v>
          </cell>
          <cell r="D15" t="str">
            <v>NUC</v>
          </cell>
        </row>
        <row r="16">
          <cell r="C16" t="str">
            <v>WT</v>
          </cell>
          <cell r="D16" t="str">
            <v>OBG</v>
          </cell>
        </row>
        <row r="17">
          <cell r="D17" t="str">
            <v>OBL</v>
          </cell>
        </row>
        <row r="18">
          <cell r="D18" t="str">
            <v>OBS</v>
          </cell>
        </row>
        <row r="19">
          <cell r="D19" t="str">
            <v>OG</v>
          </cell>
        </row>
        <row r="20">
          <cell r="D20" t="str">
            <v>OO</v>
          </cell>
        </row>
        <row r="21">
          <cell r="D21" t="str">
            <v>OTH</v>
          </cell>
        </row>
        <row r="22">
          <cell r="D22" t="str">
            <v>PC</v>
          </cell>
        </row>
        <row r="23">
          <cell r="D23" t="str">
            <v>PG</v>
          </cell>
        </row>
        <row r="24">
          <cell r="D24" t="str">
            <v>RFO</v>
          </cell>
        </row>
        <row r="25">
          <cell r="D25" t="str">
            <v>SLW</v>
          </cell>
        </row>
        <row r="26">
          <cell r="D26" t="str">
            <v>SUB</v>
          </cell>
        </row>
        <row r="27">
          <cell r="D27" t="str">
            <v>SUN</v>
          </cell>
        </row>
        <row r="28">
          <cell r="D28" t="str">
            <v>TDF</v>
          </cell>
        </row>
        <row r="29">
          <cell r="D29" t="str">
            <v>WAT</v>
          </cell>
        </row>
        <row r="30">
          <cell r="D30" t="str">
            <v>WDL</v>
          </cell>
        </row>
        <row r="31">
          <cell r="D31" t="str">
            <v>WDS</v>
          </cell>
        </row>
        <row r="32">
          <cell r="D32" t="str">
            <v>WH</v>
          </cell>
        </row>
        <row r="33">
          <cell r="D33" t="str">
            <v>WND</v>
          </cell>
        </row>
        <row r="34">
          <cell r="D34" t="str">
            <v>WOC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IV6"/>
  <sheetViews>
    <sheetView zoomScale="80" zoomScaleNormal="80" workbookViewId="0" topLeftCell="A1">
      <selection activeCell="E18" sqref="E18"/>
    </sheetView>
  </sheetViews>
  <sheetFormatPr defaultColWidth="9.140625" defaultRowHeight="12.75"/>
  <cols>
    <col min="1" max="1" width="0.85546875" style="2" customWidth="1"/>
    <col min="2" max="2" width="5.140625" style="2" customWidth="1"/>
    <col min="3" max="3" width="7.28125" style="2" customWidth="1"/>
    <col min="4" max="4" width="10.421875" style="2" customWidth="1"/>
    <col min="5" max="5" width="10.140625" style="2" customWidth="1"/>
    <col min="6" max="6" width="10.57421875" style="2" customWidth="1"/>
    <col min="7" max="7" width="8.7109375" style="2" customWidth="1"/>
    <col min="8" max="8" width="10.8515625" style="2" customWidth="1"/>
    <col min="9" max="9" width="9.421875" style="2" customWidth="1"/>
    <col min="10" max="10" width="7.28125" style="2" customWidth="1"/>
    <col min="11" max="11" width="8.28125" style="2" customWidth="1"/>
    <col min="12" max="12" width="9.7109375" style="2" customWidth="1"/>
    <col min="13" max="15" width="11.140625" style="2" bestFit="1" customWidth="1"/>
    <col min="16" max="16" width="16.57421875" style="2" customWidth="1"/>
    <col min="17" max="17" width="10.8515625" style="2" customWidth="1"/>
    <col min="18" max="18" width="14.421875" style="2" customWidth="1"/>
    <col min="19" max="19" width="15.140625" style="2" customWidth="1"/>
    <col min="20" max="20" width="12.28125" style="2" customWidth="1"/>
    <col min="21" max="21" width="10.28125" style="2" customWidth="1"/>
    <col min="22" max="23" width="16.57421875" style="2" customWidth="1"/>
    <col min="24" max="24" width="11.7109375" style="2" customWidth="1"/>
    <col min="25" max="16384" width="9.140625" style="2" customWidth="1"/>
  </cols>
  <sheetData>
    <row r="1" spans="1:256" s="3" customFormat="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3" customFormat="1"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3" customFormat="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6" ht="24.75">
      <c r="D6" s="36" t="s">
        <v>177</v>
      </c>
    </row>
  </sheetData>
  <printOptions/>
  <pageMargins left="0.75" right="0.75" top="1" bottom="1" header="0.5" footer="0.5"/>
  <pageSetup fitToHeight="1" fitToWidth="1" horizontalDpi="600" verticalDpi="600" orientation="landscape" scale="10" r:id="rId2"/>
  <drawing r:id="rId1"/>
</worksheet>
</file>

<file path=xl/worksheets/sheet10.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H44" sqref="H44"/>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5"/>
  </sheetPr>
  <dimension ref="B1:O34"/>
  <sheetViews>
    <sheetView tabSelected="1" workbookViewId="0" topLeftCell="A1">
      <selection activeCell="I5" sqref="I5"/>
    </sheetView>
  </sheetViews>
  <sheetFormatPr defaultColWidth="9.140625" defaultRowHeight="12.75"/>
  <cols>
    <col min="1" max="1" width="3.00390625" style="2" customWidth="1"/>
    <col min="2" max="2" width="16.421875" style="2" customWidth="1"/>
    <col min="3" max="3" width="13.421875" style="2" customWidth="1"/>
    <col min="4" max="4" width="15.57421875" style="2" customWidth="1"/>
    <col min="5" max="5" width="13.8515625" style="2" customWidth="1"/>
    <col min="6" max="6" width="15.57421875" style="2" customWidth="1"/>
    <col min="7" max="7" width="16.00390625" style="2" customWidth="1"/>
    <col min="8" max="8" width="7.28125" style="2" customWidth="1"/>
    <col min="9" max="9" width="8.57421875" style="2" customWidth="1"/>
    <col min="10" max="10" width="10.00390625" style="2" customWidth="1"/>
    <col min="11" max="11" width="14.28125" style="2" customWidth="1"/>
    <col min="12" max="12" width="11.8515625" style="2" customWidth="1"/>
    <col min="13" max="13" width="9.28125" style="2" customWidth="1"/>
    <col min="14" max="14" width="8.28125" style="2" customWidth="1"/>
    <col min="15" max="15" width="11.00390625" style="2" customWidth="1"/>
    <col min="16" max="16384" width="9.140625" style="2" customWidth="1"/>
  </cols>
  <sheetData>
    <row r="1" spans="2:10" ht="28.5" customHeight="1" thickBot="1">
      <c r="B1" s="127" t="s">
        <v>77</v>
      </c>
      <c r="C1" s="127"/>
      <c r="D1" s="127"/>
      <c r="E1" s="127"/>
      <c r="F1" s="127"/>
      <c r="G1" s="127"/>
      <c r="H1" s="127"/>
      <c r="I1" s="127"/>
      <c r="J1" s="127"/>
    </row>
    <row r="2" spans="2:12" ht="22.5" thickBot="1">
      <c r="B2" s="79" t="s">
        <v>141</v>
      </c>
      <c r="C2" s="80"/>
      <c r="D2" s="80"/>
      <c r="E2" s="80"/>
      <c r="F2" s="80"/>
      <c r="G2" s="81"/>
      <c r="I2" s="145" t="s">
        <v>113</v>
      </c>
      <c r="J2" s="145"/>
      <c r="K2" s="145"/>
      <c r="L2" s="145"/>
    </row>
    <row r="3" spans="2:12" ht="21.75">
      <c r="B3" s="82" t="s">
        <v>139</v>
      </c>
      <c r="C3" s="83"/>
      <c r="D3" s="83"/>
      <c r="E3" s="83"/>
      <c r="F3" s="83"/>
      <c r="G3" s="84"/>
      <c r="I3" s="146" t="s">
        <v>96</v>
      </c>
      <c r="J3" s="147"/>
      <c r="K3" s="147"/>
      <c r="L3" s="148"/>
    </row>
    <row r="4" spans="2:12" ht="21.75">
      <c r="B4" s="82" t="s">
        <v>91</v>
      </c>
      <c r="C4" s="83"/>
      <c r="D4" s="83"/>
      <c r="E4" s="83"/>
      <c r="F4" s="83"/>
      <c r="G4" s="84"/>
      <c r="I4" s="61" t="s">
        <v>145</v>
      </c>
      <c r="J4" s="61" t="s">
        <v>146</v>
      </c>
      <c r="K4" s="61" t="s">
        <v>147</v>
      </c>
      <c r="L4" s="61" t="s">
        <v>148</v>
      </c>
    </row>
    <row r="5" spans="2:15" ht="18.75">
      <c r="B5" s="82" t="s">
        <v>92</v>
      </c>
      <c r="C5" s="83"/>
      <c r="D5" s="83"/>
      <c r="E5" s="83"/>
      <c r="F5" s="83"/>
      <c r="G5" s="84"/>
      <c r="I5" s="60">
        <v>396.3</v>
      </c>
      <c r="J5" s="60">
        <v>5.2</v>
      </c>
      <c r="K5" s="60">
        <v>0.006</v>
      </c>
      <c r="L5" s="95">
        <v>1.86134858672201E-07</v>
      </c>
      <c r="M5" s="92" t="s">
        <v>144</v>
      </c>
      <c r="N5" s="93"/>
      <c r="O5" s="93"/>
    </row>
    <row r="6" spans="2:9" s="58" customFormat="1" ht="15.75">
      <c r="B6" s="85" t="s">
        <v>93</v>
      </c>
      <c r="C6" s="86"/>
      <c r="D6" s="86"/>
      <c r="E6" s="86"/>
      <c r="F6" s="86"/>
      <c r="G6" s="87"/>
      <c r="I6" s="58" t="s">
        <v>89</v>
      </c>
    </row>
    <row r="7" spans="2:9" s="58" customFormat="1" ht="17.25" customHeight="1" thickBot="1">
      <c r="B7" s="88" t="s">
        <v>94</v>
      </c>
      <c r="C7" s="89"/>
      <c r="D7" s="89"/>
      <c r="E7" s="89"/>
      <c r="F7" s="89"/>
      <c r="G7" s="90"/>
      <c r="I7" s="58" t="s">
        <v>95</v>
      </c>
    </row>
    <row r="8" spans="10:12" ht="10.5" customHeight="1">
      <c r="J8" s="58"/>
      <c r="K8" s="58"/>
      <c r="L8" s="58"/>
    </row>
    <row r="9" spans="2:4" ht="15.75" customHeight="1" thickBot="1">
      <c r="B9" s="149" t="s">
        <v>152</v>
      </c>
      <c r="C9" s="150"/>
      <c r="D9" s="77"/>
    </row>
    <row r="10" spans="2:5" ht="13.5" thickBot="1">
      <c r="B10" s="151">
        <v>500</v>
      </c>
      <c r="C10" s="152"/>
      <c r="D10" s="92" t="s">
        <v>134</v>
      </c>
      <c r="E10" s="93"/>
    </row>
    <row r="11" ht="13.5" thickBot="1"/>
    <row r="12" spans="2:7" ht="21" customHeight="1" thickBot="1">
      <c r="B12" s="129" t="s">
        <v>58</v>
      </c>
      <c r="C12" s="130"/>
      <c r="D12" s="130"/>
      <c r="E12" s="130"/>
      <c r="F12" s="130"/>
      <c r="G12" s="131"/>
    </row>
    <row r="13" spans="2:7" ht="37.5" customHeight="1" thickBot="1">
      <c r="B13" s="153" t="s">
        <v>135</v>
      </c>
      <c r="C13" s="143" t="s">
        <v>136</v>
      </c>
      <c r="D13" s="96" t="s">
        <v>98</v>
      </c>
      <c r="E13" s="96" t="s">
        <v>137</v>
      </c>
      <c r="F13" s="96" t="s">
        <v>140</v>
      </c>
      <c r="G13" s="98" t="s">
        <v>138</v>
      </c>
    </row>
    <row r="14" spans="2:9" ht="20.25" customHeight="1" thickBot="1" thickTop="1">
      <c r="B14" s="144"/>
      <c r="C14" s="144"/>
      <c r="D14" s="48" t="s">
        <v>53</v>
      </c>
      <c r="E14" s="48" t="s">
        <v>142</v>
      </c>
      <c r="F14" s="48" t="s">
        <v>64</v>
      </c>
      <c r="G14" s="48" t="s">
        <v>64</v>
      </c>
      <c r="I14" s="2" t="s">
        <v>66</v>
      </c>
    </row>
    <row r="15" spans="2:9" ht="14.25" thickBot="1" thickTop="1">
      <c r="B15" s="31" t="s">
        <v>18</v>
      </c>
      <c r="C15" s="78">
        <v>0.05</v>
      </c>
      <c r="D15" s="52">
        <f>$B$10*C15</f>
        <v>25</v>
      </c>
      <c r="E15" s="94">
        <f>$I$5+$J$5*D15+$K$5*D15*D15+$L$5*D15*D15*D15</f>
        <v>530.0529083571668</v>
      </c>
      <c r="F15" s="94">
        <f>($I$5/D15+$J$5+$K$5*D15+$L$5*D15*D15)</f>
        <v>21.202116334286668</v>
      </c>
      <c r="G15" s="94">
        <f>$J$5+2*$K$5*D15+3*$L$5*D15*D15</f>
        <v>5.50034900286001</v>
      </c>
      <c r="I15" s="2" t="s">
        <v>153</v>
      </c>
    </row>
    <row r="16" spans="2:9" ht="14.25" thickBot="1" thickTop="1">
      <c r="B16" s="31" t="s">
        <v>19</v>
      </c>
      <c r="C16" s="78">
        <v>0.1</v>
      </c>
      <c r="D16" s="52">
        <f aca="true" t="shared" si="0" ref="D16:D34">$B$10*C16</f>
        <v>50</v>
      </c>
      <c r="E16" s="94">
        <f aca="true" t="shared" si="1" ref="E16:E34">$I$5+$J$5*D16+$K$5*D16*D16+$L$5*D16*D16*D16</f>
        <v>671.323266857334</v>
      </c>
      <c r="F16" s="94">
        <f>($I$5/D16+$J$5+$K$5*D16+$L$5*D16*D16)</f>
        <v>13.426465337146682</v>
      </c>
      <c r="G16" s="94">
        <f aca="true" t="shared" si="2" ref="G16:G34">$J$5+2*$K$5*D16+3*$L$5*D16*D16</f>
        <v>5.801396011440041</v>
      </c>
      <c r="I16" s="2" t="s">
        <v>149</v>
      </c>
    </row>
    <row r="17" spans="2:9" ht="14.25" thickBot="1" thickTop="1">
      <c r="B17" s="31" t="s">
        <v>20</v>
      </c>
      <c r="C17" s="78">
        <v>0.15</v>
      </c>
      <c r="D17" s="52">
        <f t="shared" si="0"/>
        <v>75</v>
      </c>
      <c r="E17" s="94">
        <f t="shared" si="1"/>
        <v>820.1285256435023</v>
      </c>
      <c r="F17" s="94">
        <f>($I$5/D17+$J$5+$K$5*D17+$L$5*D17*D17)</f>
        <v>10.93504700858003</v>
      </c>
      <c r="G17" s="94">
        <f t="shared" si="2"/>
        <v>6.1031410257400935</v>
      </c>
      <c r="I17" s="2" t="s">
        <v>150</v>
      </c>
    </row>
    <row r="18" spans="2:9" ht="14.25" thickBot="1" thickTop="1">
      <c r="B18" s="31" t="s">
        <v>21</v>
      </c>
      <c r="C18" s="78">
        <v>0.2</v>
      </c>
      <c r="D18" s="52">
        <f t="shared" si="0"/>
        <v>100</v>
      </c>
      <c r="E18" s="94">
        <f t="shared" si="1"/>
        <v>976.4861348586721</v>
      </c>
      <c r="F18" s="94">
        <f>($I$5/D18+$J$5+$K$5*D18+$L$5*D18*D18)</f>
        <v>9.764861348586722</v>
      </c>
      <c r="G18" s="94">
        <f t="shared" si="2"/>
        <v>6.4055840457601665</v>
      </c>
      <c r="I18" s="2" t="s">
        <v>151</v>
      </c>
    </row>
    <row r="19" spans="2:7" ht="14.25" thickBot="1" thickTop="1">
      <c r="B19" s="31" t="s">
        <v>22</v>
      </c>
      <c r="C19" s="78">
        <v>0.25</v>
      </c>
      <c r="D19" s="52">
        <f t="shared" si="0"/>
        <v>125</v>
      </c>
      <c r="E19" s="94">
        <f t="shared" si="1"/>
        <v>1140.413544645844</v>
      </c>
      <c r="F19" s="94">
        <f>($I$5/D19+$J$5+$K$5*D19+$L$5*D19*D19)</f>
        <v>9.123308357166753</v>
      </c>
      <c r="G19" s="94">
        <f t="shared" si="2"/>
        <v>6.708725071500259</v>
      </c>
    </row>
    <row r="20" spans="2:7" ht="14.25" thickBot="1" thickTop="1">
      <c r="B20" s="31" t="s">
        <v>23</v>
      </c>
      <c r="C20" s="78">
        <v>0.3</v>
      </c>
      <c r="D20" s="52">
        <f t="shared" si="0"/>
        <v>150</v>
      </c>
      <c r="E20" s="94">
        <f t="shared" si="1"/>
        <v>1311.9282051480186</v>
      </c>
      <c r="F20" s="94">
        <f aca="true" t="shared" si="3" ref="F20:F34">$I$5/D20+$J$5+$K$5*D20+$L$5*D20*D20</f>
        <v>8.746188034320125</v>
      </c>
      <c r="G20" s="94">
        <f t="shared" si="2"/>
        <v>7.012564102960374</v>
      </c>
    </row>
    <row r="21" spans="2:7" ht="14.25" thickBot="1" thickTop="1">
      <c r="B21" s="31" t="s">
        <v>24</v>
      </c>
      <c r="C21" s="78">
        <v>0.35</v>
      </c>
      <c r="D21" s="52">
        <f t="shared" si="0"/>
        <v>175</v>
      </c>
      <c r="E21" s="94">
        <f t="shared" si="1"/>
        <v>1491.0475665081963</v>
      </c>
      <c r="F21" s="94">
        <f t="shared" si="3"/>
        <v>8.520271808618265</v>
      </c>
      <c r="G21" s="94">
        <f t="shared" si="2"/>
        <v>7.317101140140509</v>
      </c>
    </row>
    <row r="22" spans="2:7" ht="14.25" thickBot="1" thickTop="1">
      <c r="B22" s="31" t="s">
        <v>25</v>
      </c>
      <c r="C22" s="78">
        <v>0.4</v>
      </c>
      <c r="D22" s="52">
        <f t="shared" si="0"/>
        <v>200</v>
      </c>
      <c r="E22" s="94">
        <f t="shared" si="1"/>
        <v>1677.7890788693776</v>
      </c>
      <c r="F22" s="94">
        <f t="shared" si="3"/>
        <v>8.388945394346887</v>
      </c>
      <c r="G22" s="94">
        <f t="shared" si="2"/>
        <v>7.622336183040664</v>
      </c>
    </row>
    <row r="23" spans="2:7" ht="14.25" thickBot="1" thickTop="1">
      <c r="B23" s="31" t="s">
        <v>26</v>
      </c>
      <c r="C23" s="78">
        <v>0.45</v>
      </c>
      <c r="D23" s="52">
        <f t="shared" si="0"/>
        <v>225</v>
      </c>
      <c r="E23" s="94">
        <f t="shared" si="1"/>
        <v>1872.170192374563</v>
      </c>
      <c r="F23" s="94">
        <f t="shared" si="3"/>
        <v>8.320756410553614</v>
      </c>
      <c r="G23" s="94">
        <f t="shared" si="2"/>
        <v>7.928269231660841</v>
      </c>
    </row>
    <row r="24" spans="2:7" ht="14.25" thickBot="1" thickTop="1">
      <c r="B24" s="31" t="s">
        <v>27</v>
      </c>
      <c r="C24" s="78">
        <v>0.5</v>
      </c>
      <c r="D24" s="52">
        <f t="shared" si="0"/>
        <v>250</v>
      </c>
      <c r="E24" s="94">
        <f t="shared" si="1"/>
        <v>2074.208357166753</v>
      </c>
      <c r="F24" s="94">
        <f t="shared" si="3"/>
        <v>8.296833428667012</v>
      </c>
      <c r="G24" s="94">
        <f t="shared" si="2"/>
        <v>8.234900286001038</v>
      </c>
    </row>
    <row r="25" spans="2:7" ht="14.25" thickBot="1" thickTop="1">
      <c r="B25" s="31" t="s">
        <v>124</v>
      </c>
      <c r="C25" s="78">
        <v>0.55</v>
      </c>
      <c r="D25" s="52">
        <f t="shared" si="0"/>
        <v>275</v>
      </c>
      <c r="E25" s="94">
        <f t="shared" si="1"/>
        <v>2283.9210233889485</v>
      </c>
      <c r="F25" s="94">
        <f t="shared" si="3"/>
        <v>8.305167357777995</v>
      </c>
      <c r="G25" s="94">
        <f t="shared" si="2"/>
        <v>8.542229346061255</v>
      </c>
    </row>
    <row r="26" spans="2:7" ht="14.25" thickBot="1" thickTop="1">
      <c r="B26" s="31" t="s">
        <v>125</v>
      </c>
      <c r="C26" s="78">
        <v>0.6</v>
      </c>
      <c r="D26" s="52">
        <f t="shared" si="0"/>
        <v>300</v>
      </c>
      <c r="E26" s="94">
        <f t="shared" si="1"/>
        <v>2501.3256411841494</v>
      </c>
      <c r="F26" s="94">
        <f t="shared" si="3"/>
        <v>8.337752137280498</v>
      </c>
      <c r="G26" s="94">
        <f t="shared" si="2"/>
        <v>8.850256411841494</v>
      </c>
    </row>
    <row r="27" spans="2:7" ht="14.25" thickBot="1" thickTop="1">
      <c r="B27" s="31" t="s">
        <v>126</v>
      </c>
      <c r="C27" s="78">
        <v>0.65</v>
      </c>
      <c r="D27" s="52">
        <f t="shared" si="0"/>
        <v>325</v>
      </c>
      <c r="E27" s="94">
        <f t="shared" si="1"/>
        <v>2726.439660695357</v>
      </c>
      <c r="F27" s="94">
        <f t="shared" si="3"/>
        <v>8.389045109831866</v>
      </c>
      <c r="G27" s="94">
        <f t="shared" si="2"/>
        <v>9.158981483341753</v>
      </c>
    </row>
    <row r="28" spans="2:7" ht="14.25" thickBot="1" thickTop="1">
      <c r="B28" s="31" t="s">
        <v>127</v>
      </c>
      <c r="C28" s="78">
        <v>0.7</v>
      </c>
      <c r="D28" s="52">
        <f t="shared" si="0"/>
        <v>350</v>
      </c>
      <c r="E28" s="94">
        <f t="shared" si="1"/>
        <v>2959.2805320655707</v>
      </c>
      <c r="F28" s="94">
        <f t="shared" si="3"/>
        <v>8.45508723447306</v>
      </c>
      <c r="G28" s="94">
        <f t="shared" si="2"/>
        <v>9.468404560562034</v>
      </c>
    </row>
    <row r="29" spans="2:7" ht="14.25" thickBot="1" thickTop="1">
      <c r="B29" s="31" t="s">
        <v>128</v>
      </c>
      <c r="C29" s="78">
        <v>0.75</v>
      </c>
      <c r="D29" s="52">
        <f t="shared" si="0"/>
        <v>375</v>
      </c>
      <c r="E29" s="94">
        <f t="shared" si="1"/>
        <v>3199.865705437792</v>
      </c>
      <c r="F29" s="94">
        <f t="shared" si="3"/>
        <v>8.532975214500778</v>
      </c>
      <c r="G29" s="94">
        <f t="shared" si="2"/>
        <v>9.778525643502334</v>
      </c>
    </row>
    <row r="30" spans="2:7" ht="14.25" thickBot="1" thickTop="1">
      <c r="B30" s="31" t="s">
        <v>129</v>
      </c>
      <c r="C30" s="78">
        <v>0.8</v>
      </c>
      <c r="D30" s="52">
        <f t="shared" si="0"/>
        <v>400</v>
      </c>
      <c r="E30" s="94">
        <f t="shared" si="1"/>
        <v>3448.2126309550213</v>
      </c>
      <c r="F30" s="94">
        <f t="shared" si="3"/>
        <v>8.620531577387553</v>
      </c>
      <c r="G30" s="94">
        <f t="shared" si="2"/>
        <v>10.089344732162656</v>
      </c>
    </row>
    <row r="31" spans="2:7" ht="14.25" thickBot="1" thickTop="1">
      <c r="B31" s="31" t="s">
        <v>130</v>
      </c>
      <c r="C31" s="78">
        <v>0.85</v>
      </c>
      <c r="D31" s="52">
        <f t="shared" si="0"/>
        <v>425</v>
      </c>
      <c r="E31" s="94">
        <f t="shared" si="1"/>
        <v>3704.3387587602583</v>
      </c>
      <c r="F31" s="94">
        <f t="shared" si="3"/>
        <v>8.716091197082962</v>
      </c>
      <c r="G31" s="94">
        <f t="shared" si="2"/>
        <v>10.400861826543</v>
      </c>
    </row>
    <row r="32" spans="2:7" ht="14.25" thickBot="1" thickTop="1">
      <c r="B32" s="31" t="s">
        <v>131</v>
      </c>
      <c r="C32" s="78">
        <v>0.9</v>
      </c>
      <c r="D32" s="52">
        <f t="shared" si="0"/>
        <v>450</v>
      </c>
      <c r="E32" s="94">
        <f t="shared" si="1"/>
        <v>3968.2615389965044</v>
      </c>
      <c r="F32" s="94">
        <f t="shared" si="3"/>
        <v>8.818358975547788</v>
      </c>
      <c r="G32" s="94">
        <f t="shared" si="2"/>
        <v>10.713076926643364</v>
      </c>
    </row>
    <row r="33" spans="2:7" ht="14.25" thickBot="1" thickTop="1">
      <c r="B33" s="31" t="s">
        <v>132</v>
      </c>
      <c r="C33" s="78">
        <v>0.95</v>
      </c>
      <c r="D33" s="52">
        <f t="shared" si="0"/>
        <v>475</v>
      </c>
      <c r="E33" s="94">
        <f t="shared" si="1"/>
        <v>4239.99842180676</v>
      </c>
      <c r="F33" s="94">
        <f t="shared" si="3"/>
        <v>8.9263124669616</v>
      </c>
      <c r="G33" s="94">
        <f t="shared" si="2"/>
        <v>11.025990032463746</v>
      </c>
    </row>
    <row r="34" spans="2:7" ht="14.25" thickBot="1" thickTop="1">
      <c r="B34" s="31" t="s">
        <v>133</v>
      </c>
      <c r="C34" s="78">
        <v>1</v>
      </c>
      <c r="D34" s="52">
        <f t="shared" si="0"/>
        <v>500</v>
      </c>
      <c r="E34" s="94">
        <f t="shared" si="1"/>
        <v>4519.566857334025</v>
      </c>
      <c r="F34" s="94">
        <f t="shared" si="3"/>
        <v>9.03913371466805</v>
      </c>
      <c r="G34" s="94">
        <f t="shared" si="2"/>
        <v>11.33960114400415</v>
      </c>
    </row>
    <row r="35" ht="13.5" thickTop="1"/>
  </sheetData>
  <mergeCells count="8">
    <mergeCell ref="B1:J1"/>
    <mergeCell ref="C13:C14"/>
    <mergeCell ref="B12:G12"/>
    <mergeCell ref="I2:L2"/>
    <mergeCell ref="I3:L3"/>
    <mergeCell ref="B9:C9"/>
    <mergeCell ref="B10:C10"/>
    <mergeCell ref="B13:B14"/>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abColor indexed="15"/>
  </sheetPr>
  <dimension ref="A1:A1"/>
  <sheetViews>
    <sheetView workbookViewId="0" topLeftCell="A1">
      <selection activeCell="R36" sqref="R3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11"/>
  </sheetPr>
  <dimension ref="A1:BI32"/>
  <sheetViews>
    <sheetView workbookViewId="0" topLeftCell="A1">
      <selection activeCell="I33" sqref="I33"/>
    </sheetView>
  </sheetViews>
  <sheetFormatPr defaultColWidth="9.140625" defaultRowHeight="12.75"/>
  <cols>
    <col min="1" max="1" width="3.00390625" style="2" customWidth="1"/>
    <col min="2" max="2" width="13.7109375" style="2" customWidth="1"/>
    <col min="3" max="3" width="8.8515625" style="2" customWidth="1"/>
    <col min="4" max="4" width="21.57421875" style="2" customWidth="1"/>
    <col min="5" max="5" width="14.7109375" style="2" customWidth="1"/>
    <col min="6" max="6" width="12.8515625" style="2" customWidth="1"/>
    <col min="7" max="7" width="7.8515625" style="2" customWidth="1"/>
    <col min="8" max="8" width="10.7109375" style="2" customWidth="1"/>
    <col min="9" max="9" width="8.57421875" style="2" customWidth="1"/>
    <col min="10" max="10" width="11.421875" style="2" customWidth="1"/>
    <col min="11" max="11" width="9.140625" style="2" customWidth="1"/>
    <col min="12" max="12" width="15.00390625" style="2" customWidth="1"/>
    <col min="13" max="13" width="9.28125" style="2" customWidth="1"/>
    <col min="14" max="14" width="8.28125" style="2" customWidth="1"/>
    <col min="15" max="15" width="11.00390625" style="2" customWidth="1"/>
    <col min="16" max="16384" width="9.140625" style="2" customWidth="1"/>
  </cols>
  <sheetData>
    <row r="1" spans="2:8" ht="40.5" customHeight="1">
      <c r="B1" s="127" t="s">
        <v>77</v>
      </c>
      <c r="C1" s="127"/>
      <c r="D1" s="127"/>
      <c r="E1" s="127"/>
      <c r="F1" s="127"/>
      <c r="G1" s="127"/>
      <c r="H1" s="127"/>
    </row>
    <row r="2" ht="13.5" thickBot="1"/>
    <row r="3" spans="2:10" ht="22.5" customHeight="1" thickBot="1">
      <c r="B3" s="79" t="s">
        <v>90</v>
      </c>
      <c r="C3" s="91"/>
      <c r="D3" s="91"/>
      <c r="E3" s="80"/>
      <c r="F3" s="80"/>
      <c r="G3" s="81"/>
      <c r="J3" s="62"/>
    </row>
    <row r="4" spans="2:13" ht="15" customHeight="1">
      <c r="B4" s="82"/>
      <c r="C4" s="83"/>
      <c r="D4" s="83"/>
      <c r="E4" s="83"/>
      <c r="F4" s="83"/>
      <c r="G4" s="84"/>
      <c r="J4" s="146" t="s">
        <v>143</v>
      </c>
      <c r="K4" s="147"/>
      <c r="L4" s="147"/>
      <c r="M4" s="148"/>
    </row>
    <row r="5" spans="2:13" ht="18.75" customHeight="1">
      <c r="B5" s="82" t="s">
        <v>91</v>
      </c>
      <c r="C5" s="83"/>
      <c r="D5" s="83"/>
      <c r="E5" s="83"/>
      <c r="F5" s="83"/>
      <c r="G5" s="84"/>
      <c r="J5" s="61" t="s">
        <v>145</v>
      </c>
      <c r="K5" s="61" t="s">
        <v>146</v>
      </c>
      <c r="L5" s="61" t="s">
        <v>147</v>
      </c>
      <c r="M5" s="61" t="s">
        <v>148</v>
      </c>
    </row>
    <row r="6" spans="2:13" ht="12.75" customHeight="1">
      <c r="B6" s="82"/>
      <c r="C6" s="83"/>
      <c r="D6" s="83"/>
      <c r="E6" s="83"/>
      <c r="F6" s="83"/>
      <c r="G6" s="84"/>
      <c r="J6" s="60">
        <f>'Heat Rates Calculation'!I5</f>
        <v>396.3</v>
      </c>
      <c r="K6" s="60">
        <f>'Heat Rates Calculation'!J5</f>
        <v>5.2</v>
      </c>
      <c r="L6" s="60">
        <f>'Heat Rates Calculation'!K5</f>
        <v>0.006</v>
      </c>
      <c r="M6" s="60">
        <f>'Heat Rates Calculation'!L5</f>
        <v>1.86134858672201E-07</v>
      </c>
    </row>
    <row r="7" spans="2:13" ht="13.5" customHeight="1">
      <c r="B7" s="82" t="s">
        <v>92</v>
      </c>
      <c r="C7" s="83"/>
      <c r="D7" s="83"/>
      <c r="E7" s="83"/>
      <c r="F7" s="83"/>
      <c r="G7" s="84"/>
      <c r="J7" s="58"/>
      <c r="K7" s="58"/>
      <c r="L7" s="58"/>
      <c r="M7" s="58"/>
    </row>
    <row r="8" spans="2:13" ht="12.75" customHeight="1">
      <c r="B8" s="82"/>
      <c r="C8" s="83"/>
      <c r="D8" s="83"/>
      <c r="E8" s="83"/>
      <c r="F8" s="83"/>
      <c r="G8" s="84"/>
      <c r="J8" s="58"/>
      <c r="K8" s="58"/>
      <c r="L8" s="58"/>
      <c r="M8" s="58"/>
    </row>
    <row r="9" spans="2:7" s="58" customFormat="1" ht="15.75">
      <c r="B9" s="85" t="s">
        <v>93</v>
      </c>
      <c r="C9" s="86"/>
      <c r="D9" s="86"/>
      <c r="E9" s="86"/>
      <c r="F9" s="86"/>
      <c r="G9" s="87"/>
    </row>
    <row r="10" spans="2:7" s="58" customFormat="1" ht="27" customHeight="1" thickBot="1">
      <c r="B10" s="88" t="s">
        <v>94</v>
      </c>
      <c r="C10" s="89"/>
      <c r="D10" s="89"/>
      <c r="E10" s="89"/>
      <c r="F10" s="89"/>
      <c r="G10" s="90"/>
    </row>
    <row r="11" ht="13.5" thickBot="1"/>
    <row r="12" spans="2:15" ht="12.75" customHeight="1">
      <c r="B12" s="157" t="s">
        <v>58</v>
      </c>
      <c r="C12" s="158"/>
      <c r="D12" s="158"/>
      <c r="E12" s="158"/>
      <c r="F12" s="158"/>
      <c r="G12" s="158"/>
      <c r="H12" s="158"/>
      <c r="I12" s="158"/>
      <c r="J12" s="158"/>
      <c r="K12" s="158"/>
      <c r="L12" s="158"/>
      <c r="M12" s="158"/>
      <c r="N12" s="158"/>
      <c r="O12" s="159"/>
    </row>
    <row r="13" spans="2:15" ht="13.5" customHeight="1" thickBot="1">
      <c r="B13" s="160"/>
      <c r="C13" s="161"/>
      <c r="D13" s="161"/>
      <c r="E13" s="161"/>
      <c r="F13" s="161"/>
      <c r="G13" s="161"/>
      <c r="H13" s="161"/>
      <c r="I13" s="161"/>
      <c r="J13" s="161"/>
      <c r="K13" s="161"/>
      <c r="L13" s="161"/>
      <c r="M13" s="161"/>
      <c r="N13" s="161"/>
      <c r="O13" s="162"/>
    </row>
    <row r="14" spans="2:15" ht="45" customHeight="1" thickBot="1">
      <c r="B14" s="143" t="s">
        <v>97</v>
      </c>
      <c r="C14" s="96" t="s">
        <v>98</v>
      </c>
      <c r="D14" s="96" t="s">
        <v>112</v>
      </c>
      <c r="E14" s="96" t="s">
        <v>114</v>
      </c>
      <c r="F14" s="166" t="s">
        <v>155</v>
      </c>
      <c r="G14" s="167"/>
      <c r="H14" s="166" t="s">
        <v>115</v>
      </c>
      <c r="I14" s="167"/>
      <c r="J14" s="96" t="s">
        <v>117</v>
      </c>
      <c r="K14" s="96" t="s">
        <v>118</v>
      </c>
      <c r="L14" s="96" t="s">
        <v>120</v>
      </c>
      <c r="M14" s="163" t="s">
        <v>121</v>
      </c>
      <c r="N14" s="164"/>
      <c r="O14" s="165"/>
    </row>
    <row r="15" spans="2:15" ht="24" customHeight="1" thickBot="1" thickTop="1">
      <c r="B15" s="144"/>
      <c r="C15" s="48" t="s">
        <v>53</v>
      </c>
      <c r="D15" s="48" t="s">
        <v>64</v>
      </c>
      <c r="E15" s="48" t="s">
        <v>64</v>
      </c>
      <c r="F15" s="48" t="s">
        <v>28</v>
      </c>
      <c r="G15" s="48" t="s">
        <v>78</v>
      </c>
      <c r="H15" s="48" t="s">
        <v>28</v>
      </c>
      <c r="I15" s="48" t="s">
        <v>78</v>
      </c>
      <c r="J15" s="48" t="s">
        <v>65</v>
      </c>
      <c r="K15" s="48" t="s">
        <v>65</v>
      </c>
      <c r="L15" s="48" t="s">
        <v>65</v>
      </c>
      <c r="M15" s="67" t="s">
        <v>74</v>
      </c>
      <c r="N15" s="68" t="s">
        <v>75</v>
      </c>
      <c r="O15" s="68" t="s">
        <v>76</v>
      </c>
    </row>
    <row r="16" spans="2:15" ht="14.25" thickBot="1" thickTop="1">
      <c r="B16" s="31" t="s">
        <v>18</v>
      </c>
      <c r="C16" s="52"/>
      <c r="D16" s="65" t="str">
        <f aca="true" t="shared" si="0" ref="D16:D25">IF(C16="","MW Level Not Chosen",($K$6+2*$L$6*C16+3*$M$6*C16*C16))</f>
        <v>MW Level Not Chosen</v>
      </c>
      <c r="E16" s="52"/>
      <c r="F16" s="52"/>
      <c r="G16" s="52"/>
      <c r="H16" s="52"/>
      <c r="I16" s="52"/>
      <c r="J16" s="63">
        <f>(I16*H16+G16*F16)*E16</f>
        <v>0</v>
      </c>
      <c r="K16" s="52"/>
      <c r="L16" s="64">
        <f>K16+J16</f>
        <v>0</v>
      </c>
      <c r="M16" s="154"/>
      <c r="N16" s="154"/>
      <c r="O16" s="154"/>
    </row>
    <row r="17" spans="2:15" ht="14.25" thickBot="1" thickTop="1">
      <c r="B17" s="31" t="s">
        <v>19</v>
      </c>
      <c r="C17" s="52"/>
      <c r="D17" s="65" t="str">
        <f t="shared" si="0"/>
        <v>MW Level Not Chosen</v>
      </c>
      <c r="E17" s="52"/>
      <c r="F17" s="52"/>
      <c r="G17" s="52"/>
      <c r="H17" s="52"/>
      <c r="I17" s="52"/>
      <c r="J17" s="63">
        <f aca="true" t="shared" si="1" ref="J17:J25">(I17*H17+G17*F17)*E17</f>
        <v>0</v>
      </c>
      <c r="K17" s="52"/>
      <c r="L17" s="64">
        <f aca="true" t="shared" si="2" ref="L17:L25">K17+J17</f>
        <v>0</v>
      </c>
      <c r="M17" s="155"/>
      <c r="N17" s="155"/>
      <c r="O17" s="155"/>
    </row>
    <row r="18" spans="2:15" ht="14.25" thickBot="1" thickTop="1">
      <c r="B18" s="31" t="s">
        <v>20</v>
      </c>
      <c r="C18" s="52"/>
      <c r="D18" s="65" t="str">
        <f t="shared" si="0"/>
        <v>MW Level Not Chosen</v>
      </c>
      <c r="E18" s="52"/>
      <c r="F18" s="52"/>
      <c r="G18" s="52"/>
      <c r="H18" s="52"/>
      <c r="I18" s="52"/>
      <c r="J18" s="63">
        <f t="shared" si="1"/>
        <v>0</v>
      </c>
      <c r="K18" s="52"/>
      <c r="L18" s="64">
        <f t="shared" si="2"/>
        <v>0</v>
      </c>
      <c r="M18" s="155"/>
      <c r="N18" s="155"/>
      <c r="O18" s="155"/>
    </row>
    <row r="19" spans="2:15" ht="14.25" thickBot="1" thickTop="1">
      <c r="B19" s="31" t="s">
        <v>21</v>
      </c>
      <c r="C19" s="52"/>
      <c r="D19" s="65" t="str">
        <f t="shared" si="0"/>
        <v>MW Level Not Chosen</v>
      </c>
      <c r="E19" s="52"/>
      <c r="F19" s="52"/>
      <c r="G19" s="52"/>
      <c r="H19" s="52"/>
      <c r="I19" s="52"/>
      <c r="J19" s="63">
        <f t="shared" si="1"/>
        <v>0</v>
      </c>
      <c r="K19" s="52"/>
      <c r="L19" s="64">
        <f t="shared" si="2"/>
        <v>0</v>
      </c>
      <c r="M19" s="155"/>
      <c r="N19" s="155"/>
      <c r="O19" s="155"/>
    </row>
    <row r="20" spans="2:15" ht="14.25" thickBot="1" thickTop="1">
      <c r="B20" s="31" t="s">
        <v>22</v>
      </c>
      <c r="C20" s="52"/>
      <c r="D20" s="65" t="str">
        <f t="shared" si="0"/>
        <v>MW Level Not Chosen</v>
      </c>
      <c r="E20" s="52"/>
      <c r="F20" s="52"/>
      <c r="G20" s="52"/>
      <c r="H20" s="52"/>
      <c r="I20" s="52"/>
      <c r="J20" s="63">
        <f t="shared" si="1"/>
        <v>0</v>
      </c>
      <c r="K20" s="52"/>
      <c r="L20" s="64">
        <f t="shared" si="2"/>
        <v>0</v>
      </c>
      <c r="M20" s="155"/>
      <c r="N20" s="155"/>
      <c r="O20" s="155"/>
    </row>
    <row r="21" spans="2:15" ht="14.25" thickBot="1" thickTop="1">
      <c r="B21" s="31" t="s">
        <v>23</v>
      </c>
      <c r="C21" s="52"/>
      <c r="D21" s="65" t="str">
        <f t="shared" si="0"/>
        <v>MW Level Not Chosen</v>
      </c>
      <c r="E21" s="52"/>
      <c r="F21" s="52"/>
      <c r="G21" s="52"/>
      <c r="H21" s="52"/>
      <c r="I21" s="52"/>
      <c r="J21" s="63">
        <f t="shared" si="1"/>
        <v>0</v>
      </c>
      <c r="K21" s="52"/>
      <c r="L21" s="64">
        <f t="shared" si="2"/>
        <v>0</v>
      </c>
      <c r="M21" s="155"/>
      <c r="N21" s="155"/>
      <c r="O21" s="155"/>
    </row>
    <row r="22" spans="2:15" ht="14.25" thickBot="1" thickTop="1">
      <c r="B22" s="31" t="s">
        <v>24</v>
      </c>
      <c r="C22" s="52"/>
      <c r="D22" s="65" t="str">
        <f t="shared" si="0"/>
        <v>MW Level Not Chosen</v>
      </c>
      <c r="E22" s="52"/>
      <c r="F22" s="52"/>
      <c r="G22" s="52"/>
      <c r="H22" s="52"/>
      <c r="I22" s="52"/>
      <c r="J22" s="63">
        <f t="shared" si="1"/>
        <v>0</v>
      </c>
      <c r="K22" s="52"/>
      <c r="L22" s="64">
        <f t="shared" si="2"/>
        <v>0</v>
      </c>
      <c r="M22" s="155"/>
      <c r="N22" s="155"/>
      <c r="O22" s="155"/>
    </row>
    <row r="23" spans="2:15" ht="14.25" thickBot="1" thickTop="1">
      <c r="B23" s="31" t="s">
        <v>25</v>
      </c>
      <c r="C23" s="52"/>
      <c r="D23" s="65" t="str">
        <f t="shared" si="0"/>
        <v>MW Level Not Chosen</v>
      </c>
      <c r="E23" s="52"/>
      <c r="F23" s="52"/>
      <c r="G23" s="52"/>
      <c r="H23" s="52"/>
      <c r="I23" s="52"/>
      <c r="J23" s="63">
        <f t="shared" si="1"/>
        <v>0</v>
      </c>
      <c r="K23" s="52"/>
      <c r="L23" s="64">
        <f t="shared" si="2"/>
        <v>0</v>
      </c>
      <c r="M23" s="155"/>
      <c r="N23" s="155"/>
      <c r="O23" s="155"/>
    </row>
    <row r="24" spans="2:15" ht="14.25" thickBot="1" thickTop="1">
      <c r="B24" s="31" t="s">
        <v>26</v>
      </c>
      <c r="C24" s="52"/>
      <c r="D24" s="65" t="str">
        <f t="shared" si="0"/>
        <v>MW Level Not Chosen</v>
      </c>
      <c r="E24" s="52"/>
      <c r="F24" s="52"/>
      <c r="G24" s="52"/>
      <c r="H24" s="52"/>
      <c r="I24" s="52"/>
      <c r="J24" s="63">
        <f t="shared" si="1"/>
        <v>0</v>
      </c>
      <c r="K24" s="52"/>
      <c r="L24" s="64">
        <f t="shared" si="2"/>
        <v>0</v>
      </c>
      <c r="M24" s="155"/>
      <c r="N24" s="155"/>
      <c r="O24" s="155"/>
    </row>
    <row r="25" spans="2:15" ht="14.25" thickBot="1" thickTop="1">
      <c r="B25" s="31" t="s">
        <v>27</v>
      </c>
      <c r="C25" s="52"/>
      <c r="D25" s="65" t="str">
        <f t="shared" si="0"/>
        <v>MW Level Not Chosen</v>
      </c>
      <c r="E25" s="52"/>
      <c r="F25" s="52"/>
      <c r="G25" s="52"/>
      <c r="H25" s="52"/>
      <c r="I25" s="52"/>
      <c r="J25" s="63">
        <f t="shared" si="1"/>
        <v>0</v>
      </c>
      <c r="K25" s="52"/>
      <c r="L25" s="64">
        <f t="shared" si="2"/>
        <v>0</v>
      </c>
      <c r="M25" s="156"/>
      <c r="N25" s="156"/>
      <c r="O25" s="156"/>
    </row>
    <row r="26" ht="13.5" thickTop="1"/>
    <row r="27" ht="12.75">
      <c r="B27" s="30" t="s">
        <v>99</v>
      </c>
    </row>
    <row r="28" ht="12.75">
      <c r="B28" s="30" t="s">
        <v>122</v>
      </c>
    </row>
    <row r="29" ht="12.75">
      <c r="B29" s="30" t="s">
        <v>116</v>
      </c>
    </row>
    <row r="30" ht="12.75">
      <c r="B30" s="30" t="s">
        <v>119</v>
      </c>
    </row>
    <row r="31" ht="12.75">
      <c r="B31" s="30" t="s">
        <v>123</v>
      </c>
    </row>
    <row r="32" spans="1:61" s="3" customFormat="1" ht="15.75" customHeight="1">
      <c r="A32" s="2"/>
      <c r="B32" s="30" t="s">
        <v>59</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sheetData>
  <mergeCells count="10">
    <mergeCell ref="J4:M4"/>
    <mergeCell ref="M14:O14"/>
    <mergeCell ref="B1:H1"/>
    <mergeCell ref="B14:B15"/>
    <mergeCell ref="F14:G14"/>
    <mergeCell ref="H14:I14"/>
    <mergeCell ref="M16:M25"/>
    <mergeCell ref="N16:N25"/>
    <mergeCell ref="O16:O25"/>
    <mergeCell ref="B12:O13"/>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11"/>
  </sheetPr>
  <dimension ref="A1:A1"/>
  <sheetViews>
    <sheetView workbookViewId="0" topLeftCell="A1">
      <selection activeCell="E13" sqref="E13"/>
    </sheetView>
  </sheetViews>
  <sheetFormatPr defaultColWidth="9.140625" defaultRowHeight="12.75"/>
  <cols>
    <col min="1" max="1" width="3.8515625" style="2" customWidth="1"/>
    <col min="2" max="2" width="28.421875" style="2" customWidth="1"/>
    <col min="3" max="3" width="23.8515625" style="2" customWidth="1"/>
    <col min="4" max="4" width="21.7109375" style="2" customWidth="1"/>
    <col min="5" max="5" width="19.140625" style="2" customWidth="1"/>
    <col min="6" max="6" width="14.28125" style="2" customWidth="1"/>
    <col min="7" max="7" width="15.00390625" style="2" customWidth="1"/>
    <col min="8" max="8" width="13.140625" style="2" customWidth="1"/>
    <col min="9" max="9" width="17.140625" style="2" customWidth="1"/>
    <col min="10" max="10" width="20.140625" style="2" customWidth="1"/>
    <col min="11" max="16384" width="9.140625" style="2" customWidth="1"/>
  </cols>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3"/>
  </sheetPr>
  <dimension ref="A1:A1"/>
  <sheetViews>
    <sheetView workbookViewId="0" topLeftCell="A1">
      <selection activeCell="I37" sqref="I37"/>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4"/>
  </sheetPr>
  <dimension ref="A1:A1"/>
  <sheetViews>
    <sheetView workbookViewId="0" topLeftCell="A1">
      <selection activeCell="I43" sqref="I43"/>
    </sheetView>
  </sheetViews>
  <sheetFormatPr defaultColWidth="9.14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K24"/>
  <sheetViews>
    <sheetView workbookViewId="0" topLeftCell="A1">
      <selection activeCell="M20" sqref="M20"/>
    </sheetView>
  </sheetViews>
  <sheetFormatPr defaultColWidth="9.140625" defaultRowHeight="12.75"/>
  <cols>
    <col min="2" max="2" width="16.140625" style="0" customWidth="1"/>
    <col min="3" max="3" width="16.57421875" style="0" customWidth="1"/>
    <col min="4" max="4" width="16.140625" style="0" customWidth="1"/>
    <col min="5" max="5" width="15.140625" style="0" customWidth="1"/>
  </cols>
  <sheetData>
    <row r="1" ht="12.75">
      <c r="A1" t="s">
        <v>44</v>
      </c>
    </row>
    <row r="2" ht="12.75">
      <c r="A2" t="s">
        <v>45</v>
      </c>
    </row>
    <row r="4" spans="1:5" s="37" customFormat="1" ht="54.75" customHeight="1">
      <c r="A4" s="46" t="s">
        <v>46</v>
      </c>
      <c r="B4" s="46" t="s">
        <v>47</v>
      </c>
      <c r="C4" s="46" t="s">
        <v>54</v>
      </c>
      <c r="D4" s="46" t="s">
        <v>48</v>
      </c>
      <c r="E4" s="47" t="s">
        <v>51</v>
      </c>
    </row>
    <row r="5" spans="1:5" ht="12.75">
      <c r="A5" s="38">
        <v>1997</v>
      </c>
      <c r="B5" s="38">
        <v>375</v>
      </c>
      <c r="C5" s="39">
        <f>$B$14/B5</f>
        <v>1.3573333333333333</v>
      </c>
      <c r="D5" s="50">
        <v>0</v>
      </c>
      <c r="E5" s="40">
        <f>D5*C5</f>
        <v>0</v>
      </c>
    </row>
    <row r="6" spans="1:5" ht="12.75">
      <c r="A6" s="38">
        <v>1998</v>
      </c>
      <c r="B6" s="38">
        <v>383</v>
      </c>
      <c r="C6" s="39">
        <f aca="true" t="shared" si="0" ref="C6:C13">$B$14/B6</f>
        <v>1.328981723237598</v>
      </c>
      <c r="D6" s="50">
        <v>0</v>
      </c>
      <c r="E6" s="40">
        <f aca="true" t="shared" si="1" ref="E6:E14">D6*C6</f>
        <v>0</v>
      </c>
    </row>
    <row r="7" spans="1:5" ht="12.75">
      <c r="A7" s="38">
        <v>1999</v>
      </c>
      <c r="B7" s="38">
        <v>389</v>
      </c>
      <c r="C7" s="39">
        <f t="shared" si="0"/>
        <v>1.3084832904884318</v>
      </c>
      <c r="D7" s="50">
        <v>0</v>
      </c>
      <c r="E7" s="40">
        <f t="shared" si="1"/>
        <v>0</v>
      </c>
    </row>
    <row r="8" spans="1:5" ht="12.75">
      <c r="A8" s="38">
        <v>2000</v>
      </c>
      <c r="B8" s="38">
        <v>415</v>
      </c>
      <c r="C8" s="39">
        <f t="shared" si="0"/>
        <v>1.2265060240963856</v>
      </c>
      <c r="D8" s="50">
        <v>0</v>
      </c>
      <c r="E8" s="40">
        <f t="shared" si="1"/>
        <v>0</v>
      </c>
    </row>
    <row r="9" spans="1:5" ht="12.75">
      <c r="A9" s="38">
        <v>2001</v>
      </c>
      <c r="B9" s="38">
        <v>425</v>
      </c>
      <c r="C9" s="39">
        <f t="shared" si="0"/>
        <v>1.1976470588235295</v>
      </c>
      <c r="D9" s="50">
        <v>0</v>
      </c>
      <c r="E9" s="40">
        <f t="shared" si="1"/>
        <v>0</v>
      </c>
    </row>
    <row r="10" spans="1:5" ht="12.75">
      <c r="A10" s="38">
        <v>2002</v>
      </c>
      <c r="B10" s="38">
        <v>438</v>
      </c>
      <c r="C10" s="39">
        <f t="shared" si="0"/>
        <v>1.1621004566210045</v>
      </c>
      <c r="D10" s="50">
        <v>0</v>
      </c>
      <c r="E10" s="40">
        <f t="shared" si="1"/>
        <v>0</v>
      </c>
    </row>
    <row r="11" spans="1:5" ht="12.75">
      <c r="A11" s="38">
        <v>2003</v>
      </c>
      <c r="B11" s="38">
        <v>441</v>
      </c>
      <c r="C11" s="39">
        <f t="shared" si="0"/>
        <v>1.1541950113378685</v>
      </c>
      <c r="D11" s="50">
        <v>0</v>
      </c>
      <c r="E11" s="40">
        <f t="shared" si="1"/>
        <v>0</v>
      </c>
    </row>
    <row r="12" spans="1:5" ht="12.75">
      <c r="A12" s="38">
        <v>2004</v>
      </c>
      <c r="B12" s="38">
        <v>465</v>
      </c>
      <c r="C12" s="39">
        <f t="shared" si="0"/>
        <v>1.0946236559139786</v>
      </c>
      <c r="D12" s="50">
        <v>0</v>
      </c>
      <c r="E12" s="40">
        <f t="shared" si="1"/>
        <v>0</v>
      </c>
    </row>
    <row r="13" spans="1:5" ht="12.75">
      <c r="A13" s="38">
        <v>2005</v>
      </c>
      <c r="B13" s="38">
        <v>493</v>
      </c>
      <c r="C13" s="39">
        <f t="shared" si="0"/>
        <v>1.0324543610547667</v>
      </c>
      <c r="D13" s="50">
        <v>0</v>
      </c>
      <c r="E13" s="40">
        <f t="shared" si="1"/>
        <v>0</v>
      </c>
    </row>
    <row r="14" spans="1:5" ht="12.75">
      <c r="A14" s="38">
        <v>2006</v>
      </c>
      <c r="B14" s="38">
        <v>509</v>
      </c>
      <c r="C14" s="38">
        <v>1</v>
      </c>
      <c r="D14" s="50">
        <v>0</v>
      </c>
      <c r="E14" s="40">
        <f t="shared" si="1"/>
        <v>0</v>
      </c>
    </row>
    <row r="15" spans="4:10" ht="15">
      <c r="D15" s="41">
        <f>SUM(D5:D14)</f>
        <v>0</v>
      </c>
      <c r="E15" s="41">
        <f>SUM(E5:E14)</f>
        <v>0</v>
      </c>
      <c r="F15" s="42" t="s">
        <v>49</v>
      </c>
      <c r="G15" s="43"/>
      <c r="H15" s="43"/>
      <c r="I15" s="43"/>
      <c r="J15" s="43"/>
    </row>
    <row r="16" spans="5:11" ht="15">
      <c r="E16" s="41">
        <f>AVERAGE(E5:E14)</f>
        <v>0</v>
      </c>
      <c r="F16" s="44" t="s">
        <v>50</v>
      </c>
      <c r="G16" s="45"/>
      <c r="H16" s="45"/>
      <c r="I16" s="45"/>
      <c r="J16" s="45"/>
      <c r="K16" s="45"/>
    </row>
    <row r="18" ht="12.75">
      <c r="A18" t="s">
        <v>55</v>
      </c>
    </row>
    <row r="23" ht="12.75">
      <c r="B23" s="51" t="s">
        <v>56</v>
      </c>
    </row>
    <row r="24" ht="12.75">
      <c r="B24" t="s">
        <v>57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7"/>
  </sheetPr>
  <dimension ref="A1:U36"/>
  <sheetViews>
    <sheetView showGridLines="0" zoomScale="75" zoomScaleNormal="75" zoomScaleSheetLayoutView="85" workbookViewId="0" topLeftCell="A1">
      <selection activeCell="C24" sqref="C24"/>
    </sheetView>
  </sheetViews>
  <sheetFormatPr defaultColWidth="9.140625" defaultRowHeight="12.75"/>
  <cols>
    <col min="1" max="1" width="9.140625" style="14" customWidth="1"/>
    <col min="2" max="2" width="24.57421875" style="14" customWidth="1"/>
    <col min="3" max="3" width="75.7109375" style="14" customWidth="1"/>
    <col min="4" max="5" width="22.7109375" style="14" customWidth="1"/>
    <col min="6" max="16384" width="9.140625" style="14" customWidth="1"/>
  </cols>
  <sheetData>
    <row r="1" spans="2:5" s="5" customFormat="1" ht="12.75" customHeight="1">
      <c r="B1" s="6" t="s">
        <v>29</v>
      </c>
      <c r="C1" s="7"/>
      <c r="D1" s="8"/>
      <c r="E1" s="7"/>
    </row>
    <row r="2" spans="2:5" s="5" customFormat="1" ht="12.75" customHeight="1">
      <c r="B2" s="22"/>
      <c r="C2" s="7"/>
      <c r="D2" s="8"/>
      <c r="E2" s="7"/>
    </row>
    <row r="3" spans="1:5" s="11" customFormat="1" ht="34.5" customHeight="1">
      <c r="A3" s="9"/>
      <c r="B3" s="125" t="s">
        <v>30</v>
      </c>
      <c r="C3" s="125"/>
      <c r="D3" s="10"/>
      <c r="E3" s="10"/>
    </row>
    <row r="4" spans="1:5" s="11" customFormat="1" ht="57.75" customHeight="1">
      <c r="A4" s="9"/>
      <c r="B4" s="125" t="s">
        <v>32</v>
      </c>
      <c r="C4" s="125"/>
      <c r="D4" s="10"/>
      <c r="E4" s="10"/>
    </row>
    <row r="5" spans="1:5" s="11" customFormat="1" ht="12.75" customHeight="1">
      <c r="A5" s="9"/>
      <c r="B5" s="126"/>
      <c r="C5" s="126"/>
      <c r="D5" s="10"/>
      <c r="E5" s="10"/>
    </row>
    <row r="6" spans="1:5" s="11" customFormat="1" ht="19.5" customHeight="1">
      <c r="A6" s="9"/>
      <c r="B6" s="9"/>
      <c r="C6" s="9"/>
      <c r="D6" s="10"/>
      <c r="E6" s="10"/>
    </row>
    <row r="7" spans="2:5" s="11" customFormat="1" ht="24.75" customHeight="1">
      <c r="B7" s="12" t="s">
        <v>1</v>
      </c>
      <c r="C7" s="35"/>
      <c r="D7" s="10"/>
      <c r="E7" s="10"/>
    </row>
    <row r="8" spans="2:3" ht="15.75">
      <c r="B8" s="15" t="s">
        <v>2</v>
      </c>
      <c r="C8" s="16"/>
    </row>
    <row r="9" spans="2:3" ht="24.75" customHeight="1">
      <c r="B9" s="17" t="s">
        <v>3</v>
      </c>
      <c r="C9" s="32"/>
    </row>
    <row r="10" spans="2:3" ht="24.75" customHeight="1">
      <c r="B10" s="17" t="s">
        <v>4</v>
      </c>
      <c r="C10" s="33"/>
    </row>
    <row r="11" spans="2:3" ht="19.5" customHeight="1">
      <c r="B11" s="17"/>
      <c r="C11" s="13"/>
    </row>
    <row r="12" spans="2:3" ht="18.75">
      <c r="B12" s="15" t="s">
        <v>31</v>
      </c>
      <c r="C12" s="16"/>
    </row>
    <row r="13" spans="2:3" ht="24.75" customHeight="1">
      <c r="B13" s="17" t="s">
        <v>3</v>
      </c>
      <c r="C13" s="33"/>
    </row>
    <row r="14" spans="2:3" ht="24.75" customHeight="1">
      <c r="B14" s="17" t="s">
        <v>0</v>
      </c>
      <c r="C14" s="33"/>
    </row>
    <row r="15" spans="2:21" ht="24.75" customHeight="1">
      <c r="B15" s="127" t="s">
        <v>33</v>
      </c>
      <c r="C15" s="118"/>
      <c r="D15" s="118"/>
      <c r="E15" s="118"/>
      <c r="F15" s="118"/>
      <c r="G15" s="118"/>
      <c r="H15" s="118"/>
      <c r="I15" s="118"/>
      <c r="J15" s="118"/>
      <c r="K15" s="118"/>
      <c r="L15" s="118"/>
      <c r="M15" s="118"/>
      <c r="N15" s="118"/>
      <c r="O15" s="118"/>
      <c r="P15" s="118"/>
      <c r="Q15" s="118"/>
      <c r="R15" s="118"/>
      <c r="S15" s="118"/>
      <c r="T15" s="118"/>
      <c r="U15" s="118"/>
    </row>
    <row r="16" spans="2:21" ht="18.75" customHeight="1">
      <c r="B16" s="127" t="s">
        <v>34</v>
      </c>
      <c r="C16" s="118"/>
      <c r="D16" s="118"/>
      <c r="E16" s="118"/>
      <c r="F16" s="118"/>
      <c r="G16" s="118"/>
      <c r="H16" s="118"/>
      <c r="I16" s="118"/>
      <c r="J16" s="118"/>
      <c r="K16" s="118"/>
      <c r="L16" s="118"/>
      <c r="M16" s="118"/>
      <c r="N16" s="118"/>
      <c r="O16" s="118"/>
      <c r="P16" s="118"/>
      <c r="Q16" s="118"/>
      <c r="R16" s="118"/>
      <c r="S16" s="118"/>
      <c r="T16" s="118"/>
      <c r="U16" s="118"/>
    </row>
    <row r="17" spans="2:3" ht="39.75" customHeight="1">
      <c r="B17" s="123" t="s">
        <v>42</v>
      </c>
      <c r="C17" s="124"/>
    </row>
    <row r="18" spans="2:3" ht="39.75" customHeight="1">
      <c r="B18" s="124"/>
      <c r="C18" s="124"/>
    </row>
    <row r="19" spans="2:3" ht="39.75" customHeight="1">
      <c r="B19" s="124"/>
      <c r="C19" s="124"/>
    </row>
    <row r="20" spans="2:3" ht="39.75" customHeight="1">
      <c r="B20" s="124"/>
      <c r="C20" s="124"/>
    </row>
    <row r="21" spans="2:3" ht="18.75" customHeight="1">
      <c r="B21" s="18" t="s">
        <v>5</v>
      </c>
      <c r="C21" s="19"/>
    </row>
    <row r="22" spans="2:3" ht="39.75" customHeight="1">
      <c r="B22" s="20" t="s">
        <v>6</v>
      </c>
      <c r="C22" s="21"/>
    </row>
    <row r="23" spans="2:3" ht="24.75" customHeight="1">
      <c r="B23" s="20" t="s">
        <v>7</v>
      </c>
      <c r="C23" s="23"/>
    </row>
    <row r="24" spans="2:3" ht="24.75" customHeight="1">
      <c r="B24" s="20" t="s">
        <v>8</v>
      </c>
      <c r="C24" s="24"/>
    </row>
    <row r="25" ht="19.5" customHeight="1"/>
    <row r="26" spans="2:3" ht="19.5" customHeight="1">
      <c r="B26" s="18" t="s">
        <v>43</v>
      </c>
      <c r="C26" s="19"/>
    </row>
    <row r="27" spans="2:3" ht="24.75" customHeight="1">
      <c r="B27" s="20" t="s">
        <v>7</v>
      </c>
      <c r="C27" s="23"/>
    </row>
    <row r="28" spans="2:3" ht="24.75" customHeight="1">
      <c r="B28" s="20" t="s">
        <v>8</v>
      </c>
      <c r="C28" s="24"/>
    </row>
    <row r="29" spans="2:3" ht="24.75" customHeight="1">
      <c r="B29" s="20" t="s">
        <v>9</v>
      </c>
      <c r="C29" s="25"/>
    </row>
    <row r="30" spans="2:3" ht="24.75" customHeight="1">
      <c r="B30" s="20" t="s">
        <v>10</v>
      </c>
      <c r="C30" s="26"/>
    </row>
    <row r="31" spans="2:3" ht="24.75" customHeight="1">
      <c r="B31" s="20" t="s">
        <v>11</v>
      </c>
      <c r="C31" s="25"/>
    </row>
    <row r="34" ht="18">
      <c r="B34" s="34" t="s">
        <v>40</v>
      </c>
    </row>
    <row r="36" ht="18">
      <c r="B36" s="34" t="s">
        <v>41</v>
      </c>
    </row>
  </sheetData>
  <mergeCells count="6">
    <mergeCell ref="B17:C20"/>
    <mergeCell ref="B3:C3"/>
    <mergeCell ref="B5:C5"/>
    <mergeCell ref="B4:C4"/>
    <mergeCell ref="B15:U15"/>
    <mergeCell ref="B16:U16"/>
  </mergeCells>
  <printOptions/>
  <pageMargins left="0.5" right="0.25" top="0.75" bottom="0.75" header="0.5" footer="0.5"/>
  <pageSetup horizontalDpi="600" verticalDpi="600" orientation="portrait" scale="85" r:id="rId1"/>
  <headerFooter alignWithMargins="0">
    <oddFooter>&amp;L&amp;D&amp;R&amp;P</oddFooter>
  </headerFooter>
</worksheet>
</file>

<file path=xl/worksheets/sheet3.xml><?xml version="1.0" encoding="utf-8"?>
<worksheet xmlns="http://schemas.openxmlformats.org/spreadsheetml/2006/main" xmlns:r="http://schemas.openxmlformats.org/officeDocument/2006/relationships">
  <sheetPr>
    <tabColor indexed="13"/>
  </sheetPr>
  <dimension ref="A1:BP16"/>
  <sheetViews>
    <sheetView workbookViewId="0" topLeftCell="A1">
      <selection activeCell="F5" sqref="F5"/>
    </sheetView>
  </sheetViews>
  <sheetFormatPr defaultColWidth="9.140625" defaultRowHeight="12.75"/>
  <cols>
    <col min="1" max="1" width="1.8515625" style="2" customWidth="1"/>
    <col min="2" max="2" width="12.8515625" style="2" customWidth="1"/>
    <col min="3" max="3" width="11.421875" style="2" customWidth="1"/>
    <col min="4" max="4" width="10.7109375" style="2" customWidth="1"/>
    <col min="5" max="5" width="10.00390625" style="2" customWidth="1"/>
    <col min="6" max="6" width="9.421875" style="2" customWidth="1"/>
    <col min="7" max="7" width="10.28125" style="2" customWidth="1"/>
    <col min="8" max="8" width="9.8515625" style="2" customWidth="1"/>
    <col min="9" max="9" width="8.28125" style="2" customWidth="1"/>
    <col min="10" max="10" width="10.140625" style="2" customWidth="1"/>
    <col min="11" max="11" width="6.140625" style="2" customWidth="1"/>
    <col min="12" max="12" width="10.140625" style="2" customWidth="1"/>
    <col min="13" max="13" width="7.140625" style="2" customWidth="1"/>
    <col min="14" max="14" width="10.140625" style="2" customWidth="1"/>
    <col min="15" max="15" width="10.57421875" style="2" customWidth="1"/>
    <col min="16" max="16" width="7.421875" style="2" customWidth="1"/>
    <col min="17" max="17" width="7.7109375" style="2" customWidth="1"/>
    <col min="18" max="18" width="11.7109375" style="2" customWidth="1"/>
    <col min="19" max="16384" width="9.140625" style="2" customWidth="1"/>
  </cols>
  <sheetData>
    <row r="1" spans="2:9" ht="50.25" customHeight="1" thickBot="1">
      <c r="B1" s="127" t="s">
        <v>17</v>
      </c>
      <c r="C1" s="127"/>
      <c r="D1" s="127"/>
      <c r="E1" s="127"/>
      <c r="F1" s="127"/>
      <c r="G1" s="127"/>
      <c r="H1" s="127"/>
      <c r="I1" s="49"/>
    </row>
    <row r="2" spans="2:18" ht="18.75" customHeight="1" thickBot="1">
      <c r="B2" s="129" t="s">
        <v>60</v>
      </c>
      <c r="C2" s="130"/>
      <c r="D2" s="130"/>
      <c r="E2" s="130"/>
      <c r="F2" s="130"/>
      <c r="G2" s="130"/>
      <c r="H2" s="130"/>
      <c r="I2" s="130"/>
      <c r="J2" s="130"/>
      <c r="K2" s="130"/>
      <c r="L2" s="130"/>
      <c r="M2" s="130"/>
      <c r="N2" s="130"/>
      <c r="O2" s="130"/>
      <c r="P2" s="130"/>
      <c r="Q2" s="130"/>
      <c r="R2" s="131"/>
    </row>
    <row r="3" spans="2:18" ht="48.75" customHeight="1" thickBot="1">
      <c r="B3" s="132" t="s">
        <v>13</v>
      </c>
      <c r="C3" s="97" t="s">
        <v>178</v>
      </c>
      <c r="D3" s="97" t="s">
        <v>68</v>
      </c>
      <c r="E3" s="97" t="s">
        <v>69</v>
      </c>
      <c r="F3" s="97" t="s">
        <v>88</v>
      </c>
      <c r="G3" s="97" t="s">
        <v>70</v>
      </c>
      <c r="H3" s="97" t="s">
        <v>71</v>
      </c>
      <c r="I3" s="97" t="s">
        <v>156</v>
      </c>
      <c r="J3" s="134" t="s">
        <v>157</v>
      </c>
      <c r="K3" s="135"/>
      <c r="L3" s="134" t="s">
        <v>72</v>
      </c>
      <c r="M3" s="135"/>
      <c r="N3" s="97" t="s">
        <v>62</v>
      </c>
      <c r="O3" s="97" t="s">
        <v>87</v>
      </c>
      <c r="P3" s="119" t="s">
        <v>73</v>
      </c>
      <c r="Q3" s="120"/>
      <c r="R3" s="128"/>
    </row>
    <row r="4" spans="2:18" ht="18.75" customHeight="1" thickBot="1" thickTop="1">
      <c r="B4" s="133"/>
      <c r="C4" s="1" t="s">
        <v>12</v>
      </c>
      <c r="D4" s="1" t="s">
        <v>12</v>
      </c>
      <c r="E4" s="1" t="s">
        <v>12</v>
      </c>
      <c r="F4" s="1" t="s">
        <v>12</v>
      </c>
      <c r="G4" s="1" t="s">
        <v>61</v>
      </c>
      <c r="H4" s="1" t="s">
        <v>61</v>
      </c>
      <c r="I4" s="1" t="s">
        <v>61</v>
      </c>
      <c r="J4" s="1" t="s">
        <v>28</v>
      </c>
      <c r="K4" s="1" t="s">
        <v>79</v>
      </c>
      <c r="L4" s="1" t="s">
        <v>28</v>
      </c>
      <c r="M4" s="1" t="s">
        <v>78</v>
      </c>
      <c r="N4" s="29" t="s">
        <v>61</v>
      </c>
      <c r="O4" s="29" t="s">
        <v>61</v>
      </c>
      <c r="P4" s="67" t="s">
        <v>74</v>
      </c>
      <c r="Q4" s="68" t="s">
        <v>75</v>
      </c>
      <c r="R4" s="68" t="s">
        <v>76</v>
      </c>
    </row>
    <row r="5" spans="2:18" ht="24.75" customHeight="1" thickBot="1" thickTop="1">
      <c r="B5" s="59" t="s">
        <v>14</v>
      </c>
      <c r="C5" s="4"/>
      <c r="D5" s="4"/>
      <c r="E5" s="4"/>
      <c r="F5" s="54">
        <f>C5+D5+E5</f>
        <v>0</v>
      </c>
      <c r="G5" s="4"/>
      <c r="H5" s="4"/>
      <c r="I5" s="56">
        <f>G5+H5</f>
        <v>0</v>
      </c>
      <c r="J5" s="4"/>
      <c r="K5" s="4"/>
      <c r="L5" s="4"/>
      <c r="M5" s="4"/>
      <c r="N5" s="56">
        <f>(J5*K5+L5*M5)*H5</f>
        <v>0</v>
      </c>
      <c r="O5" s="66">
        <f>I5+N5</f>
        <v>0</v>
      </c>
      <c r="P5" s="69"/>
      <c r="Q5" s="70"/>
      <c r="R5" s="71"/>
    </row>
    <row r="6" spans="2:18" ht="24.75" customHeight="1" thickBot="1" thickTop="1">
      <c r="B6" s="59" t="s">
        <v>15</v>
      </c>
      <c r="C6" s="4"/>
      <c r="D6" s="4"/>
      <c r="E6" s="4"/>
      <c r="F6" s="54">
        <f>C6+D6+E6</f>
        <v>0</v>
      </c>
      <c r="G6" s="4"/>
      <c r="H6" s="4"/>
      <c r="I6" s="56">
        <f>G6+H6</f>
        <v>0</v>
      </c>
      <c r="J6" s="4"/>
      <c r="K6" s="4"/>
      <c r="L6" s="4"/>
      <c r="M6" s="4"/>
      <c r="N6" s="56">
        <f>(J6*K6+L6*M6)*H6</f>
        <v>0</v>
      </c>
      <c r="O6" s="66">
        <f>I6+N6</f>
        <v>0</v>
      </c>
      <c r="P6" s="72"/>
      <c r="Q6" s="4"/>
      <c r="R6" s="73"/>
    </row>
    <row r="7" spans="2:18" ht="24.75" customHeight="1" thickBot="1" thickTop="1">
      <c r="B7" s="59" t="s">
        <v>67</v>
      </c>
      <c r="C7" s="4"/>
      <c r="D7" s="4"/>
      <c r="E7" s="4"/>
      <c r="F7" s="54">
        <f>C7+D7+E7</f>
        <v>0</v>
      </c>
      <c r="G7" s="4"/>
      <c r="H7" s="4"/>
      <c r="I7" s="56">
        <f>G7+H7</f>
        <v>0</v>
      </c>
      <c r="J7" s="4"/>
      <c r="K7" s="4"/>
      <c r="L7" s="4"/>
      <c r="M7" s="4"/>
      <c r="N7" s="56">
        <f>(J7*K7+L7*M7)*H7</f>
        <v>0</v>
      </c>
      <c r="O7" s="66">
        <f>I7+N7</f>
        <v>0</v>
      </c>
      <c r="P7" s="74"/>
      <c r="Q7" s="75"/>
      <c r="R7" s="76"/>
    </row>
    <row r="8" spans="1:68" s="27" customFormat="1" ht="15.75" customHeight="1" thickTop="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3" customFormat="1" ht="15.75" customHeight="1">
      <c r="A9" s="2"/>
      <c r="B9" s="2" t="s">
        <v>16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ht="12.75">
      <c r="B10" s="30" t="s">
        <v>100</v>
      </c>
    </row>
    <row r="11" spans="1:68" s="3" customFormat="1" ht="15.75" customHeight="1">
      <c r="A11" s="2"/>
      <c r="B11" s="30" t="s">
        <v>101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ht="12.75">
      <c r="B12" s="30" t="s">
        <v>102</v>
      </c>
    </row>
    <row r="13" ht="12.75">
      <c r="B13" s="30" t="s">
        <v>103</v>
      </c>
    </row>
    <row r="14" ht="12.75">
      <c r="B14" s="30" t="s">
        <v>104</v>
      </c>
    </row>
    <row r="15" ht="12.75">
      <c r="B15" s="30" t="s">
        <v>105</v>
      </c>
    </row>
    <row r="16" ht="12.75">
      <c r="B16" s="30" t="s">
        <v>106</v>
      </c>
    </row>
  </sheetData>
  <mergeCells count="6">
    <mergeCell ref="P3:R3"/>
    <mergeCell ref="B2:R2"/>
    <mergeCell ref="B1:H1"/>
    <mergeCell ref="B3:B4"/>
    <mergeCell ref="J3:K3"/>
    <mergeCell ref="L3:M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13"/>
  </sheetPr>
  <dimension ref="A1:BQ42"/>
  <sheetViews>
    <sheetView zoomScale="75" zoomScaleNormal="75" workbookViewId="0" topLeftCell="A1">
      <selection activeCell="B19" sqref="B19:R19"/>
    </sheetView>
  </sheetViews>
  <sheetFormatPr defaultColWidth="9.140625" defaultRowHeight="12.75"/>
  <cols>
    <col min="1" max="1" width="5.421875" style="2" customWidth="1"/>
    <col min="2" max="2" width="16.28125" style="2" customWidth="1"/>
    <col min="3" max="3" width="11.8515625" style="2" customWidth="1"/>
    <col min="4" max="4" width="10.7109375" style="2" customWidth="1"/>
    <col min="5" max="5" width="11.421875" style="2" customWidth="1"/>
    <col min="6" max="6" width="13.140625" style="2" customWidth="1"/>
    <col min="7" max="7" width="10.421875" style="2" customWidth="1"/>
    <col min="8" max="8" width="10.00390625" style="2" customWidth="1"/>
    <col min="9" max="9" width="10.28125" style="2" customWidth="1"/>
    <col min="10" max="10" width="9.421875" style="2" customWidth="1"/>
    <col min="11" max="11" width="7.7109375" style="2" customWidth="1"/>
    <col min="12" max="12" width="9.140625" style="2" customWidth="1"/>
    <col min="13" max="13" width="10.00390625" style="2" customWidth="1"/>
    <col min="14" max="14" width="11.8515625" style="2" customWidth="1"/>
    <col min="15" max="15" width="6.57421875" style="2" customWidth="1"/>
    <col min="16" max="16" width="7.00390625" style="2" customWidth="1"/>
    <col min="17" max="17" width="10.8515625" style="2" customWidth="1"/>
    <col min="18" max="16384" width="9.140625" style="2" customWidth="1"/>
  </cols>
  <sheetData>
    <row r="1" spans="2:8" ht="25.5" customHeight="1" thickBot="1">
      <c r="B1" s="136" t="s">
        <v>36</v>
      </c>
      <c r="C1" s="137"/>
      <c r="D1" s="137"/>
      <c r="E1" s="137"/>
      <c r="F1" s="137"/>
      <c r="G1" s="137"/>
      <c r="H1" s="137"/>
    </row>
    <row r="2" spans="2:18" ht="18.75" customHeight="1" thickBot="1">
      <c r="B2" s="129" t="s">
        <v>60</v>
      </c>
      <c r="C2" s="130"/>
      <c r="D2" s="130"/>
      <c r="E2" s="130"/>
      <c r="F2" s="130"/>
      <c r="G2" s="130"/>
      <c r="H2" s="130"/>
      <c r="I2" s="130"/>
      <c r="J2" s="130"/>
      <c r="K2" s="130"/>
      <c r="L2" s="130"/>
      <c r="M2" s="130"/>
      <c r="N2" s="130"/>
      <c r="O2" s="130"/>
      <c r="P2" s="130"/>
      <c r="Q2" s="130"/>
      <c r="R2" s="131"/>
    </row>
    <row r="3" spans="2:18" ht="48.75" customHeight="1" thickBot="1">
      <c r="B3" s="132" t="s">
        <v>13</v>
      </c>
      <c r="C3" s="97" t="s">
        <v>154</v>
      </c>
      <c r="D3" s="97" t="s">
        <v>68</v>
      </c>
      <c r="E3" s="97" t="s">
        <v>69</v>
      </c>
      <c r="F3" s="97" t="s">
        <v>88</v>
      </c>
      <c r="G3" s="97" t="s">
        <v>70</v>
      </c>
      <c r="H3" s="97" t="s">
        <v>71</v>
      </c>
      <c r="I3" s="97" t="s">
        <v>156</v>
      </c>
      <c r="J3" s="138" t="s">
        <v>158</v>
      </c>
      <c r="K3" s="139"/>
      <c r="L3" s="134" t="s">
        <v>72</v>
      </c>
      <c r="M3" s="135"/>
      <c r="N3" s="97" t="s">
        <v>62</v>
      </c>
      <c r="O3" s="97" t="s">
        <v>87</v>
      </c>
      <c r="P3" s="119" t="s">
        <v>73</v>
      </c>
      <c r="Q3" s="120"/>
      <c r="R3" s="128"/>
    </row>
    <row r="4" spans="2:18" ht="18.75" customHeight="1" thickBot="1" thickTop="1">
      <c r="B4" s="133"/>
      <c r="C4" s="1" t="s">
        <v>12</v>
      </c>
      <c r="D4" s="1" t="s">
        <v>12</v>
      </c>
      <c r="E4" s="1" t="s">
        <v>12</v>
      </c>
      <c r="F4" s="1" t="s">
        <v>12</v>
      </c>
      <c r="G4" s="1" t="s">
        <v>61</v>
      </c>
      <c r="H4" s="1" t="s">
        <v>61</v>
      </c>
      <c r="I4" s="1" t="s">
        <v>61</v>
      </c>
      <c r="J4" s="1" t="s">
        <v>28</v>
      </c>
      <c r="K4" s="1" t="s">
        <v>79</v>
      </c>
      <c r="L4" s="1" t="s">
        <v>28</v>
      </c>
      <c r="M4" s="1" t="s">
        <v>78</v>
      </c>
      <c r="N4" s="29" t="s">
        <v>61</v>
      </c>
      <c r="O4" s="29" t="s">
        <v>61</v>
      </c>
      <c r="P4" s="67" t="s">
        <v>74</v>
      </c>
      <c r="Q4" s="68" t="s">
        <v>75</v>
      </c>
      <c r="R4" s="68" t="s">
        <v>76</v>
      </c>
    </row>
    <row r="5" spans="2:18" ht="24.75" customHeight="1" thickBot="1" thickTop="1">
      <c r="B5" s="59" t="s">
        <v>14</v>
      </c>
      <c r="C5" s="4"/>
      <c r="D5" s="4"/>
      <c r="E5" s="4"/>
      <c r="F5" s="54">
        <f>C5+D5+E5</f>
        <v>0</v>
      </c>
      <c r="G5" s="4"/>
      <c r="H5" s="4"/>
      <c r="I5" s="56">
        <f>G5+H5</f>
        <v>0</v>
      </c>
      <c r="J5" s="4"/>
      <c r="K5" s="4"/>
      <c r="L5" s="4"/>
      <c r="M5" s="4"/>
      <c r="N5" s="56">
        <f>(J5*K5+L5*M5)*H5</f>
        <v>0</v>
      </c>
      <c r="O5" s="66">
        <f>I5+N5</f>
        <v>0</v>
      </c>
      <c r="P5" s="69"/>
      <c r="Q5" s="70"/>
      <c r="R5" s="71"/>
    </row>
    <row r="6" spans="2:18" ht="24.75" customHeight="1" thickBot="1" thickTop="1">
      <c r="B6" s="59" t="s">
        <v>15</v>
      </c>
      <c r="C6" s="4"/>
      <c r="D6" s="4"/>
      <c r="E6" s="4"/>
      <c r="F6" s="54">
        <f>C6+D6+E6</f>
        <v>0</v>
      </c>
      <c r="G6" s="4"/>
      <c r="H6" s="4"/>
      <c r="I6" s="56">
        <f>G6+H6</f>
        <v>0</v>
      </c>
      <c r="J6" s="4"/>
      <c r="K6" s="4"/>
      <c r="L6" s="4"/>
      <c r="M6" s="4"/>
      <c r="N6" s="56">
        <f>(J6*K6+L6*M6)*H6</f>
        <v>0</v>
      </c>
      <c r="O6" s="66">
        <f>I6+N6</f>
        <v>0</v>
      </c>
      <c r="P6" s="72"/>
      <c r="Q6" s="4"/>
      <c r="R6" s="73"/>
    </row>
    <row r="7" spans="2:18" ht="24.75" customHeight="1" thickBot="1" thickTop="1">
      <c r="B7" s="59" t="s">
        <v>67</v>
      </c>
      <c r="C7" s="4"/>
      <c r="D7" s="4"/>
      <c r="E7" s="4"/>
      <c r="F7" s="54">
        <f>C7+D7+E7</f>
        <v>0</v>
      </c>
      <c r="G7" s="4"/>
      <c r="H7" s="4"/>
      <c r="I7" s="56">
        <f>G7+H7</f>
        <v>0</v>
      </c>
      <c r="J7" s="4"/>
      <c r="K7" s="4"/>
      <c r="L7" s="4"/>
      <c r="M7" s="4"/>
      <c r="N7" s="56">
        <f>(J7*K7+L7*M7)*H7</f>
        <v>0</v>
      </c>
      <c r="O7" s="66">
        <f>I7+N7</f>
        <v>0</v>
      </c>
      <c r="P7" s="74"/>
      <c r="Q7" s="75"/>
      <c r="R7" s="76"/>
    </row>
    <row r="8" spans="1:68" s="27" customFormat="1" ht="15.75" customHeight="1" thickTop="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2:8" ht="25.5" customHeight="1" thickBot="1">
      <c r="B9" s="136" t="s">
        <v>35</v>
      </c>
      <c r="C9" s="137"/>
      <c r="D9" s="137"/>
      <c r="E9" s="137"/>
      <c r="F9" s="137"/>
      <c r="G9" s="137"/>
      <c r="H9" s="137"/>
    </row>
    <row r="10" spans="2:18" ht="18.75" customHeight="1" thickBot="1">
      <c r="B10" s="129" t="s">
        <v>60</v>
      </c>
      <c r="C10" s="130"/>
      <c r="D10" s="130"/>
      <c r="E10" s="130"/>
      <c r="F10" s="130"/>
      <c r="G10" s="130"/>
      <c r="H10" s="130"/>
      <c r="I10" s="130"/>
      <c r="J10" s="130"/>
      <c r="K10" s="130"/>
      <c r="L10" s="130"/>
      <c r="M10" s="130"/>
      <c r="N10" s="130"/>
      <c r="O10" s="130"/>
      <c r="P10" s="130"/>
      <c r="Q10" s="130"/>
      <c r="R10" s="131"/>
    </row>
    <row r="11" spans="2:20" ht="48.75" customHeight="1" thickBot="1">
      <c r="B11" s="132" t="s">
        <v>13</v>
      </c>
      <c r="C11" s="97" t="s">
        <v>154</v>
      </c>
      <c r="D11" s="97" t="s">
        <v>68</v>
      </c>
      <c r="E11" s="97" t="s">
        <v>69</v>
      </c>
      <c r="F11" s="97" t="s">
        <v>88</v>
      </c>
      <c r="G11" s="97" t="s">
        <v>70</v>
      </c>
      <c r="H11" s="97" t="s">
        <v>71</v>
      </c>
      <c r="I11" s="97" t="s">
        <v>156</v>
      </c>
      <c r="J11" s="138" t="s">
        <v>158</v>
      </c>
      <c r="K11" s="139"/>
      <c r="L11" s="134" t="s">
        <v>72</v>
      </c>
      <c r="M11" s="135"/>
      <c r="N11" s="97" t="s">
        <v>62</v>
      </c>
      <c r="O11" s="97" t="s">
        <v>87</v>
      </c>
      <c r="P11" s="119" t="s">
        <v>73</v>
      </c>
      <c r="Q11" s="120"/>
      <c r="R11" s="128"/>
      <c r="T11" s="2" t="s">
        <v>159</v>
      </c>
    </row>
    <row r="12" spans="2:18" ht="18.75" customHeight="1" thickBot="1" thickTop="1">
      <c r="B12" s="133"/>
      <c r="C12" s="1" t="s">
        <v>12</v>
      </c>
      <c r="D12" s="1" t="s">
        <v>12</v>
      </c>
      <c r="E12" s="1" t="s">
        <v>12</v>
      </c>
      <c r="F12" s="1" t="s">
        <v>12</v>
      </c>
      <c r="G12" s="1" t="s">
        <v>61</v>
      </c>
      <c r="H12" s="1" t="s">
        <v>61</v>
      </c>
      <c r="I12" s="1" t="s">
        <v>61</v>
      </c>
      <c r="J12" s="1" t="s">
        <v>28</v>
      </c>
      <c r="K12" s="1" t="s">
        <v>79</v>
      </c>
      <c r="L12" s="1" t="s">
        <v>28</v>
      </c>
      <c r="M12" s="1" t="s">
        <v>78</v>
      </c>
      <c r="N12" s="29" t="s">
        <v>61</v>
      </c>
      <c r="O12" s="29" t="s">
        <v>61</v>
      </c>
      <c r="P12" s="67" t="s">
        <v>74</v>
      </c>
      <c r="Q12" s="68" t="s">
        <v>75</v>
      </c>
      <c r="R12" s="68" t="s">
        <v>76</v>
      </c>
    </row>
    <row r="13" spans="2:18" ht="24.75" customHeight="1" thickBot="1" thickTop="1">
      <c r="B13" s="59" t="s">
        <v>14</v>
      </c>
      <c r="C13" s="4"/>
      <c r="D13" s="4"/>
      <c r="E13" s="4"/>
      <c r="F13" s="54">
        <f>C13+D13+E13</f>
        <v>0</v>
      </c>
      <c r="G13" s="4"/>
      <c r="H13" s="4"/>
      <c r="I13" s="56">
        <f>G13+H13</f>
        <v>0</v>
      </c>
      <c r="J13" s="4"/>
      <c r="K13" s="4"/>
      <c r="L13" s="4"/>
      <c r="M13" s="4"/>
      <c r="N13" s="56">
        <f>(J13*K13+L13*M13)*H13</f>
        <v>0</v>
      </c>
      <c r="O13" s="66">
        <f>I13+N13</f>
        <v>0</v>
      </c>
      <c r="P13" s="69"/>
      <c r="Q13" s="70"/>
      <c r="R13" s="71"/>
    </row>
    <row r="14" spans="2:18" ht="24.75" customHeight="1" thickBot="1" thickTop="1">
      <c r="B14" s="59" t="s">
        <v>15</v>
      </c>
      <c r="C14" s="4"/>
      <c r="D14" s="4"/>
      <c r="E14" s="4"/>
      <c r="F14" s="54">
        <f>C14+D14+E14</f>
        <v>0</v>
      </c>
      <c r="G14" s="4"/>
      <c r="H14" s="4"/>
      <c r="I14" s="56">
        <f>G14+H14</f>
        <v>0</v>
      </c>
      <c r="J14" s="4"/>
      <c r="K14" s="4"/>
      <c r="L14" s="4"/>
      <c r="M14" s="4"/>
      <c r="N14" s="56">
        <f>(J14*K14+L14*M14)*H14</f>
        <v>0</v>
      </c>
      <c r="O14" s="66">
        <f>I14+N14</f>
        <v>0</v>
      </c>
      <c r="P14" s="72"/>
      <c r="Q14" s="4"/>
      <c r="R14" s="73"/>
    </row>
    <row r="15" spans="2:18" ht="24.75" customHeight="1" thickBot="1" thickTop="1">
      <c r="B15" s="59" t="s">
        <v>67</v>
      </c>
      <c r="C15" s="4"/>
      <c r="D15" s="4"/>
      <c r="E15" s="4"/>
      <c r="F15" s="54">
        <f>C15+D15+E15</f>
        <v>0</v>
      </c>
      <c r="G15" s="4"/>
      <c r="H15" s="4"/>
      <c r="I15" s="56">
        <f>G15+H15</f>
        <v>0</v>
      </c>
      <c r="J15" s="4"/>
      <c r="K15" s="4"/>
      <c r="L15" s="4"/>
      <c r="M15" s="4"/>
      <c r="N15" s="56">
        <f>(J15*K15+L15*M15)*H15</f>
        <v>0</v>
      </c>
      <c r="O15" s="66">
        <f>I15+N15</f>
        <v>0</v>
      </c>
      <c r="P15" s="74"/>
      <c r="Q15" s="75"/>
      <c r="R15" s="76"/>
    </row>
    <row r="16" spans="1:68" s="27" customFormat="1" ht="15.75" customHeight="1" thickTop="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8" spans="2:8" ht="24.75" customHeight="1" thickBot="1">
      <c r="B18" s="136" t="s">
        <v>38</v>
      </c>
      <c r="C18" s="137"/>
      <c r="D18" s="137"/>
      <c r="E18" s="137"/>
      <c r="F18" s="137"/>
      <c r="G18" s="137"/>
      <c r="H18" s="137"/>
    </row>
    <row r="19" spans="2:18" ht="18.75" customHeight="1" thickBot="1">
      <c r="B19" s="129" t="s">
        <v>60</v>
      </c>
      <c r="C19" s="130"/>
      <c r="D19" s="130"/>
      <c r="E19" s="130"/>
      <c r="F19" s="130"/>
      <c r="G19" s="130"/>
      <c r="H19" s="130"/>
      <c r="I19" s="130"/>
      <c r="J19" s="130"/>
      <c r="K19" s="130"/>
      <c r="L19" s="130"/>
      <c r="M19" s="130"/>
      <c r="N19" s="130"/>
      <c r="O19" s="130"/>
      <c r="P19" s="130"/>
      <c r="Q19" s="130"/>
      <c r="R19" s="131"/>
    </row>
    <row r="20" spans="2:18" ht="48.75" customHeight="1" thickBot="1">
      <c r="B20" s="132" t="s">
        <v>13</v>
      </c>
      <c r="C20" s="97" t="s">
        <v>154</v>
      </c>
      <c r="D20" s="97" t="s">
        <v>68</v>
      </c>
      <c r="E20" s="97" t="s">
        <v>69</v>
      </c>
      <c r="F20" s="97" t="s">
        <v>88</v>
      </c>
      <c r="G20" s="97" t="s">
        <v>70</v>
      </c>
      <c r="H20" s="97" t="s">
        <v>71</v>
      </c>
      <c r="I20" s="97" t="s">
        <v>156</v>
      </c>
      <c r="J20" s="138" t="s">
        <v>160</v>
      </c>
      <c r="K20" s="139"/>
      <c r="L20" s="134" t="s">
        <v>72</v>
      </c>
      <c r="M20" s="135"/>
      <c r="N20" s="97" t="s">
        <v>62</v>
      </c>
      <c r="O20" s="97" t="s">
        <v>87</v>
      </c>
      <c r="P20" s="119" t="s">
        <v>73</v>
      </c>
      <c r="Q20" s="120"/>
      <c r="R20" s="128"/>
    </row>
    <row r="21" spans="2:18" ht="18.75" customHeight="1" thickBot="1" thickTop="1">
      <c r="B21" s="133"/>
      <c r="C21" s="1" t="s">
        <v>12</v>
      </c>
      <c r="D21" s="1" t="s">
        <v>12</v>
      </c>
      <c r="E21" s="1" t="s">
        <v>12</v>
      </c>
      <c r="F21" s="1" t="s">
        <v>12</v>
      </c>
      <c r="G21" s="1" t="s">
        <v>61</v>
      </c>
      <c r="H21" s="1" t="s">
        <v>61</v>
      </c>
      <c r="I21" s="1" t="s">
        <v>61</v>
      </c>
      <c r="J21" s="1" t="s">
        <v>28</v>
      </c>
      <c r="K21" s="1" t="s">
        <v>79</v>
      </c>
      <c r="L21" s="1" t="s">
        <v>28</v>
      </c>
      <c r="M21" s="1" t="s">
        <v>78</v>
      </c>
      <c r="N21" s="29" t="s">
        <v>61</v>
      </c>
      <c r="O21" s="29" t="s">
        <v>61</v>
      </c>
      <c r="P21" s="67" t="s">
        <v>74</v>
      </c>
      <c r="Q21" s="68" t="s">
        <v>75</v>
      </c>
      <c r="R21" s="68" t="s">
        <v>76</v>
      </c>
    </row>
    <row r="22" spans="2:18" ht="24.75" customHeight="1" thickBot="1" thickTop="1">
      <c r="B22" s="59" t="s">
        <v>14</v>
      </c>
      <c r="C22" s="4"/>
      <c r="D22" s="4"/>
      <c r="E22" s="4"/>
      <c r="F22" s="54">
        <f>C22+D22+E22</f>
        <v>0</v>
      </c>
      <c r="G22" s="4"/>
      <c r="H22" s="4"/>
      <c r="I22" s="56">
        <f>G22+H22</f>
        <v>0</v>
      </c>
      <c r="J22" s="4"/>
      <c r="K22" s="4"/>
      <c r="L22" s="4"/>
      <c r="M22" s="4"/>
      <c r="N22" s="56">
        <f>(J22*K22+L22*M22)*H22</f>
        <v>0</v>
      </c>
      <c r="O22" s="66">
        <f>I22+N22</f>
        <v>0</v>
      </c>
      <c r="P22" s="69"/>
      <c r="Q22" s="70"/>
      <c r="R22" s="71"/>
    </row>
    <row r="23" spans="2:18" ht="24.75" customHeight="1" thickBot="1" thickTop="1">
      <c r="B23" s="59" t="s">
        <v>15</v>
      </c>
      <c r="C23" s="4"/>
      <c r="D23" s="4"/>
      <c r="E23" s="4"/>
      <c r="F23" s="54">
        <f>C23+D23+E23</f>
        <v>0</v>
      </c>
      <c r="G23" s="4"/>
      <c r="H23" s="4"/>
      <c r="I23" s="56">
        <f>G23+H23</f>
        <v>0</v>
      </c>
      <c r="J23" s="4"/>
      <c r="K23" s="4"/>
      <c r="L23" s="4"/>
      <c r="M23" s="4"/>
      <c r="N23" s="56">
        <f>(J23*K23+L23*M23)*H23</f>
        <v>0</v>
      </c>
      <c r="O23" s="66">
        <f>I23+N23</f>
        <v>0</v>
      </c>
      <c r="P23" s="72"/>
      <c r="Q23" s="4"/>
      <c r="R23" s="73"/>
    </row>
    <row r="24" spans="2:18" ht="24.75" customHeight="1" thickBot="1" thickTop="1">
      <c r="B24" s="59" t="s">
        <v>67</v>
      </c>
      <c r="C24" s="4"/>
      <c r="D24" s="4"/>
      <c r="E24" s="4"/>
      <c r="F24" s="54">
        <f>C24+D24+E24</f>
        <v>0</v>
      </c>
      <c r="G24" s="4"/>
      <c r="H24" s="4"/>
      <c r="I24" s="56">
        <f>G24+H24</f>
        <v>0</v>
      </c>
      <c r="J24" s="4"/>
      <c r="K24" s="4"/>
      <c r="L24" s="4"/>
      <c r="M24" s="4"/>
      <c r="N24" s="56">
        <f>(J24*K24+L24*M24)*H24</f>
        <v>0</v>
      </c>
      <c r="O24" s="66">
        <f>I24+N24</f>
        <v>0</v>
      </c>
      <c r="P24" s="74"/>
      <c r="Q24" s="75"/>
      <c r="R24" s="76"/>
    </row>
    <row r="25" spans="1:68" s="27" customFormat="1" ht="15.75" customHeight="1" thickTop="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8" ht="37.5" customHeight="1" thickBot="1">
      <c r="B26" s="136" t="s">
        <v>39</v>
      </c>
      <c r="C26" s="137"/>
      <c r="D26" s="137"/>
      <c r="E26" s="137"/>
      <c r="F26" s="137"/>
      <c r="G26" s="137"/>
      <c r="H26" s="137"/>
    </row>
    <row r="27" spans="2:18" ht="18.75" customHeight="1" thickBot="1">
      <c r="B27" s="129" t="s">
        <v>60</v>
      </c>
      <c r="C27" s="130"/>
      <c r="D27" s="130"/>
      <c r="E27" s="130"/>
      <c r="F27" s="130"/>
      <c r="G27" s="130"/>
      <c r="H27" s="130"/>
      <c r="I27" s="130"/>
      <c r="J27" s="130"/>
      <c r="K27" s="130"/>
      <c r="L27" s="130"/>
      <c r="M27" s="130"/>
      <c r="N27" s="130"/>
      <c r="O27" s="130"/>
      <c r="P27" s="130"/>
      <c r="Q27" s="130"/>
      <c r="R27" s="131"/>
    </row>
    <row r="28" spans="2:18" ht="48.75" customHeight="1" thickBot="1">
      <c r="B28" s="132" t="s">
        <v>13</v>
      </c>
      <c r="C28" s="97" t="s">
        <v>154</v>
      </c>
      <c r="D28" s="97" t="s">
        <v>68</v>
      </c>
      <c r="E28" s="97" t="s">
        <v>69</v>
      </c>
      <c r="F28" s="97" t="s">
        <v>88</v>
      </c>
      <c r="G28" s="97" t="s">
        <v>70</v>
      </c>
      <c r="H28" s="97" t="s">
        <v>71</v>
      </c>
      <c r="I28" s="97" t="s">
        <v>156</v>
      </c>
      <c r="J28" s="138" t="s">
        <v>158</v>
      </c>
      <c r="K28" s="139"/>
      <c r="L28" s="134" t="s">
        <v>72</v>
      </c>
      <c r="M28" s="135"/>
      <c r="N28" s="97" t="s">
        <v>62</v>
      </c>
      <c r="O28" s="97" t="s">
        <v>87</v>
      </c>
      <c r="P28" s="119" t="s">
        <v>73</v>
      </c>
      <c r="Q28" s="120"/>
      <c r="R28" s="128"/>
    </row>
    <row r="29" spans="2:18" ht="18.75" customHeight="1" thickBot="1" thickTop="1">
      <c r="B29" s="133"/>
      <c r="C29" s="1" t="s">
        <v>12</v>
      </c>
      <c r="D29" s="1" t="s">
        <v>12</v>
      </c>
      <c r="E29" s="1" t="s">
        <v>12</v>
      </c>
      <c r="F29" s="1" t="s">
        <v>12</v>
      </c>
      <c r="G29" s="1" t="s">
        <v>61</v>
      </c>
      <c r="H29" s="1" t="s">
        <v>61</v>
      </c>
      <c r="I29" s="1" t="s">
        <v>61</v>
      </c>
      <c r="J29" s="1" t="s">
        <v>28</v>
      </c>
      <c r="K29" s="1" t="s">
        <v>79</v>
      </c>
      <c r="L29" s="1" t="s">
        <v>28</v>
      </c>
      <c r="M29" s="1" t="s">
        <v>78</v>
      </c>
      <c r="N29" s="29" t="s">
        <v>61</v>
      </c>
      <c r="O29" s="29" t="s">
        <v>61</v>
      </c>
      <c r="P29" s="67" t="s">
        <v>74</v>
      </c>
      <c r="Q29" s="68" t="s">
        <v>75</v>
      </c>
      <c r="R29" s="68" t="s">
        <v>76</v>
      </c>
    </row>
    <row r="30" spans="2:18" ht="24.75" customHeight="1" thickBot="1" thickTop="1">
      <c r="B30" s="59" t="s">
        <v>14</v>
      </c>
      <c r="C30" s="4"/>
      <c r="D30" s="4"/>
      <c r="E30" s="4"/>
      <c r="F30" s="54">
        <f>C30+D30+E30</f>
        <v>0</v>
      </c>
      <c r="G30" s="4"/>
      <c r="H30" s="4"/>
      <c r="I30" s="56">
        <f>G30+H30</f>
        <v>0</v>
      </c>
      <c r="J30" s="4"/>
      <c r="K30" s="4"/>
      <c r="L30" s="4"/>
      <c r="M30" s="4"/>
      <c r="N30" s="56">
        <f>(J30*K30+L30*M30)*H30</f>
        <v>0</v>
      </c>
      <c r="O30" s="66">
        <f>I30+N30</f>
        <v>0</v>
      </c>
      <c r="P30" s="69"/>
      <c r="Q30" s="70"/>
      <c r="R30" s="71"/>
    </row>
    <row r="31" spans="2:18" ht="24.75" customHeight="1" thickBot="1" thickTop="1">
      <c r="B31" s="59" t="s">
        <v>15</v>
      </c>
      <c r="C31" s="4"/>
      <c r="D31" s="4"/>
      <c r="E31" s="4"/>
      <c r="F31" s="54">
        <f>C31+D31+E31</f>
        <v>0</v>
      </c>
      <c r="G31" s="4"/>
      <c r="H31" s="4"/>
      <c r="I31" s="56">
        <f>G31+H31</f>
        <v>0</v>
      </c>
      <c r="J31" s="4"/>
      <c r="K31" s="4"/>
      <c r="L31" s="4"/>
      <c r="M31" s="4"/>
      <c r="N31" s="56">
        <f>(J31*K31+L31*M31)*H31</f>
        <v>0</v>
      </c>
      <c r="O31" s="66">
        <f>I31+N31</f>
        <v>0</v>
      </c>
      <c r="P31" s="72"/>
      <c r="Q31" s="4"/>
      <c r="R31" s="73"/>
    </row>
    <row r="32" spans="2:18" ht="24.75" customHeight="1" thickBot="1" thickTop="1">
      <c r="B32" s="59" t="s">
        <v>67</v>
      </c>
      <c r="C32" s="4"/>
      <c r="D32" s="4"/>
      <c r="E32" s="4"/>
      <c r="F32" s="54">
        <f>C32+D32+E32</f>
        <v>0</v>
      </c>
      <c r="G32" s="4"/>
      <c r="H32" s="4"/>
      <c r="I32" s="56">
        <f>G32+H32</f>
        <v>0</v>
      </c>
      <c r="J32" s="4"/>
      <c r="K32" s="4"/>
      <c r="L32" s="4"/>
      <c r="M32" s="4"/>
      <c r="N32" s="56">
        <f>(J32*K32+L32*M32)*H32</f>
        <v>0</v>
      </c>
      <c r="O32" s="66">
        <f>I32+N32</f>
        <v>0</v>
      </c>
      <c r="P32" s="74"/>
      <c r="Q32" s="75"/>
      <c r="R32" s="76"/>
    </row>
    <row r="33" spans="1:68" s="27" customFormat="1" ht="15.75" customHeight="1" thickTop="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9" s="3" customFormat="1" ht="15.75" customHeight="1">
      <c r="A34" s="2"/>
      <c r="B34" s="2" t="s">
        <v>16</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row>
    <row r="35" ht="12.75">
      <c r="B35" s="30" t="s">
        <v>107</v>
      </c>
    </row>
    <row r="36" ht="12.75">
      <c r="B36" s="30" t="s">
        <v>108</v>
      </c>
    </row>
    <row r="37" spans="1:69" s="3" customFormat="1" ht="15.75" customHeight="1">
      <c r="A37" s="2"/>
      <c r="B37" s="30" t="s">
        <v>101</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ht="12.75">
      <c r="B38" s="30" t="s">
        <v>102</v>
      </c>
    </row>
    <row r="39" ht="12.75">
      <c r="B39" s="30" t="s">
        <v>103</v>
      </c>
    </row>
    <row r="40" ht="12.75">
      <c r="B40" s="30" t="s">
        <v>104</v>
      </c>
    </row>
    <row r="41" ht="12.75">
      <c r="B41" s="30" t="s">
        <v>105</v>
      </c>
    </row>
    <row r="42" ht="12.75">
      <c r="B42" s="30" t="s">
        <v>106</v>
      </c>
    </row>
  </sheetData>
  <mergeCells count="24">
    <mergeCell ref="L11:M11"/>
    <mergeCell ref="P11:R11"/>
    <mergeCell ref="J28:K28"/>
    <mergeCell ref="L28:M28"/>
    <mergeCell ref="P28:R28"/>
    <mergeCell ref="J20:K20"/>
    <mergeCell ref="L20:M20"/>
    <mergeCell ref="P20:R20"/>
    <mergeCell ref="B27:R27"/>
    <mergeCell ref="B18:H18"/>
    <mergeCell ref="B19:R19"/>
    <mergeCell ref="B28:B29"/>
    <mergeCell ref="B26:H26"/>
    <mergeCell ref="B20:B21"/>
    <mergeCell ref="B1:H1"/>
    <mergeCell ref="B3:B4"/>
    <mergeCell ref="B9:H9"/>
    <mergeCell ref="B11:B12"/>
    <mergeCell ref="B2:R2"/>
    <mergeCell ref="J3:K3"/>
    <mergeCell ref="L3:M3"/>
    <mergeCell ref="P3:R3"/>
    <mergeCell ref="B10:R10"/>
    <mergeCell ref="J11:K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3"/>
  </sheetPr>
  <dimension ref="A1:BP27"/>
  <sheetViews>
    <sheetView workbookViewId="0" topLeftCell="A1">
      <selection activeCell="R13" sqref="R13"/>
    </sheetView>
  </sheetViews>
  <sheetFormatPr defaultColWidth="9.140625" defaultRowHeight="12.75"/>
  <cols>
    <col min="1" max="1" width="1.8515625" style="2" customWidth="1"/>
    <col min="2" max="2" width="17.140625" style="2" customWidth="1"/>
    <col min="3" max="3" width="9.7109375" style="2" customWidth="1"/>
    <col min="4" max="4" width="9.140625" style="2" customWidth="1"/>
    <col min="5" max="5" width="12.57421875" style="2" customWidth="1"/>
    <col min="6" max="6" width="8.140625" style="2" customWidth="1"/>
    <col min="7" max="7" width="10.28125" style="2" customWidth="1"/>
    <col min="8" max="8" width="16.140625" style="2" customWidth="1"/>
    <col min="9" max="9" width="6.8515625" style="2" customWidth="1"/>
    <col min="10" max="10" width="10.140625" style="2" customWidth="1"/>
    <col min="11" max="11" width="12.7109375" style="2" customWidth="1"/>
    <col min="12" max="12" width="10.140625" style="2" customWidth="1"/>
    <col min="13" max="13" width="7.28125" style="2" customWidth="1"/>
    <col min="14" max="14" width="10.140625" style="2" customWidth="1"/>
    <col min="15" max="15" width="10.57421875" style="2" customWidth="1"/>
    <col min="16" max="16" width="5.8515625" style="2" customWidth="1"/>
    <col min="17" max="17" width="5.421875" style="2" customWidth="1"/>
    <col min="18" max="18" width="10.421875" style="2" customWidth="1"/>
    <col min="19" max="16384" width="9.140625" style="2" customWidth="1"/>
  </cols>
  <sheetData>
    <row r="1" spans="2:9" ht="50.25" customHeight="1" thickBot="1">
      <c r="B1" s="127" t="s">
        <v>17</v>
      </c>
      <c r="C1" s="127"/>
      <c r="D1" s="127"/>
      <c r="E1" s="127"/>
      <c r="F1" s="127"/>
      <c r="G1" s="127"/>
      <c r="H1" s="127"/>
      <c r="I1" s="49"/>
    </row>
    <row r="2" spans="2:18" ht="18.75" customHeight="1" thickBot="1">
      <c r="B2" s="129" t="s">
        <v>60</v>
      </c>
      <c r="C2" s="130"/>
      <c r="D2" s="130"/>
      <c r="E2" s="130"/>
      <c r="F2" s="130"/>
      <c r="G2" s="130"/>
      <c r="H2" s="130"/>
      <c r="I2" s="130"/>
      <c r="J2" s="130"/>
      <c r="K2" s="130"/>
      <c r="L2" s="130"/>
      <c r="M2" s="130"/>
      <c r="N2" s="130"/>
      <c r="O2" s="130"/>
      <c r="P2" s="130"/>
      <c r="Q2" s="130"/>
      <c r="R2" s="131"/>
    </row>
    <row r="3" spans="2:18" ht="48.75" customHeight="1" thickBot="1">
      <c r="B3" s="132" t="s">
        <v>13</v>
      </c>
      <c r="C3" s="97" t="s">
        <v>154</v>
      </c>
      <c r="D3" s="97" t="s">
        <v>68</v>
      </c>
      <c r="E3" s="97" t="s">
        <v>69</v>
      </c>
      <c r="F3" s="97" t="s">
        <v>88</v>
      </c>
      <c r="G3" s="97" t="s">
        <v>70</v>
      </c>
      <c r="H3" s="97" t="s">
        <v>171</v>
      </c>
      <c r="I3" s="97" t="s">
        <v>156</v>
      </c>
      <c r="J3" s="134" t="s">
        <v>157</v>
      </c>
      <c r="K3" s="135"/>
      <c r="L3" s="134" t="s">
        <v>72</v>
      </c>
      <c r="M3" s="135"/>
      <c r="N3" s="97" t="s">
        <v>62</v>
      </c>
      <c r="O3" s="97" t="s">
        <v>87</v>
      </c>
      <c r="P3" s="119" t="s">
        <v>73</v>
      </c>
      <c r="Q3" s="120"/>
      <c r="R3" s="128"/>
    </row>
    <row r="4" spans="2:18" ht="18.75" customHeight="1" thickBot="1" thickTop="1">
      <c r="B4" s="133"/>
      <c r="C4" s="1" t="s">
        <v>12</v>
      </c>
      <c r="D4" s="1" t="s">
        <v>12</v>
      </c>
      <c r="E4" s="1" t="s">
        <v>12</v>
      </c>
      <c r="F4" s="1" t="s">
        <v>12</v>
      </c>
      <c r="G4" s="1" t="s">
        <v>61</v>
      </c>
      <c r="H4" s="1" t="s">
        <v>61</v>
      </c>
      <c r="I4" s="1" t="s">
        <v>61</v>
      </c>
      <c r="J4" s="1" t="s">
        <v>28</v>
      </c>
      <c r="K4" s="1" t="s">
        <v>79</v>
      </c>
      <c r="L4" s="1" t="s">
        <v>28</v>
      </c>
      <c r="M4" s="1" t="s">
        <v>78</v>
      </c>
      <c r="N4" s="29" t="s">
        <v>61</v>
      </c>
      <c r="O4" s="29" t="s">
        <v>61</v>
      </c>
      <c r="P4" s="67" t="s">
        <v>74</v>
      </c>
      <c r="Q4" s="68" t="s">
        <v>75</v>
      </c>
      <c r="R4" s="68" t="s">
        <v>76</v>
      </c>
    </row>
    <row r="5" spans="2:18" ht="24.75" customHeight="1" thickBot="1" thickTop="1">
      <c r="B5" s="59" t="s">
        <v>14</v>
      </c>
      <c r="C5" s="4"/>
      <c r="D5" s="4"/>
      <c r="E5" s="4"/>
      <c r="F5" s="54">
        <f>C5+D5+E5</f>
        <v>0</v>
      </c>
      <c r="G5" s="4"/>
      <c r="H5" s="4"/>
      <c r="I5" s="56">
        <f>G5+H5</f>
        <v>0</v>
      </c>
      <c r="J5" s="4"/>
      <c r="K5" s="4"/>
      <c r="L5" s="4"/>
      <c r="M5" s="4"/>
      <c r="N5" s="56">
        <f>(J5*K5+L5*M5)*H5</f>
        <v>0</v>
      </c>
      <c r="O5" s="66">
        <f>I5+N5</f>
        <v>0</v>
      </c>
      <c r="P5" s="69"/>
      <c r="Q5" s="70"/>
      <c r="R5" s="71"/>
    </row>
    <row r="6" spans="2:18" ht="24.75" customHeight="1" thickBot="1" thickTop="1">
      <c r="B6" s="59" t="s">
        <v>15</v>
      </c>
      <c r="C6" s="4"/>
      <c r="D6" s="4"/>
      <c r="E6" s="4"/>
      <c r="F6" s="54">
        <f>C6+D6+E6</f>
        <v>0</v>
      </c>
      <c r="G6" s="4"/>
      <c r="H6" s="4"/>
      <c r="I6" s="56">
        <f>G6+H6</f>
        <v>0</v>
      </c>
      <c r="J6" s="4"/>
      <c r="K6" s="4"/>
      <c r="L6" s="4"/>
      <c r="M6" s="4"/>
      <c r="N6" s="56">
        <f>(J6*K6+L6*M6)*H6</f>
        <v>0</v>
      </c>
      <c r="O6" s="66">
        <f>I6+N6</f>
        <v>0</v>
      </c>
      <c r="P6" s="72"/>
      <c r="Q6" s="4"/>
      <c r="R6" s="73"/>
    </row>
    <row r="7" spans="2:18" ht="24.75" customHeight="1" thickBot="1" thickTop="1">
      <c r="B7" s="59" t="s">
        <v>67</v>
      </c>
      <c r="C7" s="4"/>
      <c r="D7" s="4"/>
      <c r="E7" s="4"/>
      <c r="F7" s="54">
        <f>C7+D7+E7</f>
        <v>0</v>
      </c>
      <c r="G7" s="4"/>
      <c r="H7" s="4"/>
      <c r="I7" s="56">
        <f>G7+H7</f>
        <v>0</v>
      </c>
      <c r="J7" s="4"/>
      <c r="K7" s="4"/>
      <c r="L7" s="4"/>
      <c r="M7" s="4"/>
      <c r="N7" s="56">
        <f>(J7*K7+L7*M7)*H7</f>
        <v>0</v>
      </c>
      <c r="O7" s="66">
        <f>I7+N7</f>
        <v>0</v>
      </c>
      <c r="P7" s="74"/>
      <c r="Q7" s="75"/>
      <c r="R7" s="76"/>
    </row>
    <row r="8" spans="1:68" s="27" customFormat="1" ht="15.75" customHeight="1" thickBot="1" thickTop="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2:33" ht="21" customHeight="1" thickBot="1">
      <c r="B9" s="100" t="s">
        <v>161</v>
      </c>
      <c r="C9" s="101">
        <v>1</v>
      </c>
      <c r="D9" s="102">
        <v>2</v>
      </c>
      <c r="E9" s="102">
        <v>3</v>
      </c>
      <c r="F9" s="102">
        <v>4</v>
      </c>
      <c r="G9" s="105" t="s">
        <v>163</v>
      </c>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2:33" ht="35.25" customHeight="1" thickBot="1">
      <c r="B10" s="100" t="s">
        <v>162</v>
      </c>
      <c r="C10" s="121">
        <v>0.3</v>
      </c>
      <c r="D10" s="122">
        <v>0.1</v>
      </c>
      <c r="E10" s="122">
        <v>0.4</v>
      </c>
      <c r="F10" s="122">
        <v>0.2</v>
      </c>
      <c r="G10" s="106">
        <f>C10+D10+E10+F10</f>
        <v>1</v>
      </c>
      <c r="H10" s="168" t="s">
        <v>179</v>
      </c>
      <c r="I10" s="169"/>
      <c r="J10" s="169"/>
      <c r="K10" s="169"/>
      <c r="L10" s="169"/>
      <c r="M10" s="169"/>
      <c r="N10" s="169"/>
      <c r="O10" s="169"/>
      <c r="P10" s="169"/>
      <c r="Q10" s="170"/>
      <c r="R10" s="99"/>
      <c r="S10" s="99"/>
      <c r="T10" s="99"/>
      <c r="U10" s="99"/>
      <c r="V10" s="99"/>
      <c r="W10" s="99"/>
      <c r="X10" s="99"/>
      <c r="Y10" s="99"/>
      <c r="Z10" s="99"/>
      <c r="AA10" s="99"/>
      <c r="AB10" s="99"/>
      <c r="AC10" s="99"/>
      <c r="AD10" s="99"/>
      <c r="AE10" s="99"/>
      <c r="AF10" s="99"/>
      <c r="AG10" s="99"/>
    </row>
    <row r="11" spans="1:33" ht="13.5" customHeight="1" thickBo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2:33" ht="35.25" customHeight="1" thickBot="1">
      <c r="B12" s="100" t="s">
        <v>170</v>
      </c>
      <c r="C12" s="113" t="s">
        <v>14</v>
      </c>
      <c r="D12" s="114" t="s">
        <v>15</v>
      </c>
      <c r="E12" s="114" t="s">
        <v>169</v>
      </c>
      <c r="F12" s="114" t="s">
        <v>163</v>
      </c>
      <c r="G12" s="99"/>
      <c r="H12" s="100" t="s">
        <v>174</v>
      </c>
      <c r="I12" s="113" t="s">
        <v>14</v>
      </c>
      <c r="J12" s="114" t="s">
        <v>15</v>
      </c>
      <c r="K12" s="114" t="s">
        <v>169</v>
      </c>
      <c r="L12" s="114" t="s">
        <v>163</v>
      </c>
      <c r="M12" s="99"/>
      <c r="N12" s="99"/>
      <c r="O12" s="99"/>
      <c r="P12" s="99"/>
      <c r="Q12" s="99"/>
      <c r="R12" s="99"/>
      <c r="S12" s="99"/>
      <c r="T12" s="99"/>
      <c r="U12" s="99"/>
      <c r="V12" s="99"/>
      <c r="W12" s="99"/>
      <c r="X12" s="99"/>
      <c r="Y12" s="99"/>
      <c r="Z12" s="99"/>
      <c r="AA12" s="99"/>
      <c r="AB12" s="99"/>
      <c r="AC12" s="99"/>
      <c r="AD12" s="99"/>
      <c r="AE12" s="99"/>
      <c r="AF12" s="99"/>
      <c r="AG12" s="99"/>
    </row>
    <row r="13" spans="2:33" ht="35.25" customHeight="1" thickBot="1">
      <c r="B13" s="109" t="s">
        <v>168</v>
      </c>
      <c r="C13" s="110">
        <f>F5*C10</f>
        <v>0</v>
      </c>
      <c r="D13" s="110">
        <f>F6*C10</f>
        <v>0</v>
      </c>
      <c r="E13" s="110">
        <f>F7*C10</f>
        <v>0</v>
      </c>
      <c r="F13" s="110">
        <f>SUM(C13:E13)</f>
        <v>0</v>
      </c>
      <c r="G13" s="99"/>
      <c r="H13" s="109" t="s">
        <v>168</v>
      </c>
      <c r="I13" s="110">
        <f>F5*D10</f>
        <v>0</v>
      </c>
      <c r="J13" s="110">
        <f>F6*D10</f>
        <v>0</v>
      </c>
      <c r="K13" s="110">
        <f>F7*D10</f>
        <v>0</v>
      </c>
      <c r="L13" s="110">
        <f>SUM(I13:K13)</f>
        <v>0</v>
      </c>
      <c r="M13" s="99"/>
      <c r="N13" s="99"/>
      <c r="O13" s="99"/>
      <c r="P13" s="99"/>
      <c r="Q13" s="99"/>
      <c r="R13" s="99"/>
      <c r="S13" s="99"/>
      <c r="T13" s="99"/>
      <c r="U13" s="99"/>
      <c r="V13" s="99"/>
      <c r="W13" s="99"/>
      <c r="X13" s="99"/>
      <c r="Y13" s="99"/>
      <c r="Z13" s="99"/>
      <c r="AA13" s="99"/>
      <c r="AB13" s="99"/>
      <c r="AC13" s="99"/>
      <c r="AD13" s="99"/>
      <c r="AE13" s="99"/>
      <c r="AF13" s="99"/>
      <c r="AG13" s="99"/>
    </row>
    <row r="14" spans="2:33" ht="60.75" customHeight="1" thickBot="1">
      <c r="B14" s="108" t="s">
        <v>172</v>
      </c>
      <c r="C14" s="115">
        <f>O5*C10</f>
        <v>0</v>
      </c>
      <c r="D14" s="116">
        <f>O6*C10</f>
        <v>0</v>
      </c>
      <c r="E14" s="116">
        <f>O7*C10</f>
        <v>0</v>
      </c>
      <c r="F14" s="117">
        <f>SUM(C14:E14)</f>
        <v>0</v>
      </c>
      <c r="G14" s="99"/>
      <c r="H14" s="108" t="s">
        <v>173</v>
      </c>
      <c r="I14" s="115">
        <f>O5*D10</f>
        <v>0</v>
      </c>
      <c r="J14" s="116">
        <f>O6*D10</f>
        <v>0</v>
      </c>
      <c r="K14" s="116">
        <f>O7*D10</f>
        <v>0</v>
      </c>
      <c r="L14" s="117">
        <f>SUM(I14:K14)</f>
        <v>0</v>
      </c>
      <c r="M14" s="99"/>
      <c r="N14" s="99"/>
      <c r="O14" s="99"/>
      <c r="P14" s="99"/>
      <c r="Q14" s="99"/>
      <c r="R14" s="99"/>
      <c r="S14" s="99"/>
      <c r="T14" s="99"/>
      <c r="U14" s="99"/>
      <c r="V14" s="99"/>
      <c r="W14" s="99"/>
      <c r="X14" s="99"/>
      <c r="Y14" s="99"/>
      <c r="Z14" s="99"/>
      <c r="AA14" s="99"/>
      <c r="AB14" s="99"/>
      <c r="AC14" s="99"/>
      <c r="AD14" s="99"/>
      <c r="AE14" s="99"/>
      <c r="AF14" s="99"/>
      <c r="AG14" s="99"/>
    </row>
    <row r="15" ht="13.5" thickBot="1"/>
    <row r="16" spans="2:12" ht="16.5" thickBot="1">
      <c r="B16" s="100" t="s">
        <v>175</v>
      </c>
      <c r="C16" s="113" t="s">
        <v>14</v>
      </c>
      <c r="D16" s="114" t="s">
        <v>15</v>
      </c>
      <c r="E16" s="114" t="s">
        <v>169</v>
      </c>
      <c r="F16" s="114" t="s">
        <v>163</v>
      </c>
      <c r="H16" s="100" t="s">
        <v>176</v>
      </c>
      <c r="I16" s="113" t="s">
        <v>14</v>
      </c>
      <c r="J16" s="114" t="s">
        <v>15</v>
      </c>
      <c r="K16" s="114" t="s">
        <v>169</v>
      </c>
      <c r="L16" s="114" t="s">
        <v>163</v>
      </c>
    </row>
    <row r="17" spans="2:12" ht="33.75" customHeight="1" thickBot="1">
      <c r="B17" s="109" t="s">
        <v>168</v>
      </c>
      <c r="C17" s="117">
        <f>F5*E10</f>
        <v>0</v>
      </c>
      <c r="D17" s="117">
        <f>F6*E10</f>
        <v>0</v>
      </c>
      <c r="E17" s="117">
        <f>F7*E10</f>
        <v>0</v>
      </c>
      <c r="F17" s="117">
        <f>SUM(C17:E17)</f>
        <v>0</v>
      </c>
      <c r="H17" s="109" t="s">
        <v>168</v>
      </c>
      <c r="I17" s="117">
        <f>F5*F10</f>
        <v>0</v>
      </c>
      <c r="J17" s="117">
        <f>F6*F10</f>
        <v>0</v>
      </c>
      <c r="K17" s="117">
        <f>F7*F10</f>
        <v>0</v>
      </c>
      <c r="L17" s="117">
        <f>SUM(I17:K17)</f>
        <v>0</v>
      </c>
    </row>
    <row r="18" spans="2:12" ht="56.25" customHeight="1" thickBot="1">
      <c r="B18" s="108" t="s">
        <v>172</v>
      </c>
      <c r="C18" s="115">
        <f>O5*E10</f>
        <v>0</v>
      </c>
      <c r="D18" s="116">
        <f>O6*E10</f>
        <v>0</v>
      </c>
      <c r="E18" s="116">
        <f>O7*E10</f>
        <v>0</v>
      </c>
      <c r="F18" s="117">
        <f>SUM(C18:E18)</f>
        <v>0</v>
      </c>
      <c r="H18" s="108" t="s">
        <v>173</v>
      </c>
      <c r="I18" s="115">
        <f>O5*F10</f>
        <v>0</v>
      </c>
      <c r="J18" s="116">
        <f>O6*F10</f>
        <v>0</v>
      </c>
      <c r="K18" s="116">
        <f>O7*F10</f>
        <v>0</v>
      </c>
      <c r="L18" s="117">
        <f>SUM(I18:K18)</f>
        <v>0</v>
      </c>
    </row>
    <row r="20" spans="1:68" s="3" customFormat="1" ht="14.25" customHeight="1">
      <c r="A20" s="2"/>
      <c r="B20" s="2" t="s">
        <v>16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ht="12.75">
      <c r="B21" s="30" t="s">
        <v>100</v>
      </c>
    </row>
    <row r="22" spans="1:68" s="3" customFormat="1" ht="15.75" customHeight="1">
      <c r="A22" s="2"/>
      <c r="B22" s="30" t="s">
        <v>101</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ht="12.75">
      <c r="B23" s="30" t="s">
        <v>102</v>
      </c>
    </row>
    <row r="24" ht="12.75">
      <c r="B24" s="30" t="s">
        <v>103</v>
      </c>
    </row>
    <row r="25" ht="12.75">
      <c r="B25" s="30" t="s">
        <v>104</v>
      </c>
    </row>
    <row r="26" ht="12.75">
      <c r="B26" s="30" t="s">
        <v>105</v>
      </c>
    </row>
    <row r="27" ht="12.75">
      <c r="B27" s="30" t="s">
        <v>106</v>
      </c>
    </row>
  </sheetData>
  <mergeCells count="7">
    <mergeCell ref="H10:Q10"/>
    <mergeCell ref="B1:H1"/>
    <mergeCell ref="B2:R2"/>
    <mergeCell ref="B3:B4"/>
    <mergeCell ref="J3:K3"/>
    <mergeCell ref="P3:R3"/>
    <mergeCell ref="L3:M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3"/>
  </sheetPr>
  <dimension ref="A1:A1"/>
  <sheetViews>
    <sheetView workbookViewId="0" topLeftCell="A1">
      <selection activeCell="J42" sqref="J42"/>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2"/>
  </sheetPr>
  <dimension ref="A1:BK9"/>
  <sheetViews>
    <sheetView workbookViewId="0" topLeftCell="A1">
      <selection activeCell="E35" sqref="E35"/>
    </sheetView>
  </sheetViews>
  <sheetFormatPr defaultColWidth="9.140625" defaultRowHeight="12.75"/>
  <cols>
    <col min="1" max="1" width="3.00390625" style="2" customWidth="1"/>
    <col min="2" max="2" width="15.8515625" style="2" customWidth="1"/>
    <col min="3" max="3" width="6.421875" style="2" customWidth="1"/>
    <col min="4" max="4" width="15.7109375" style="2" customWidth="1"/>
    <col min="5" max="5" width="12.57421875" style="2" customWidth="1"/>
    <col min="6" max="6" width="8.00390625" style="2" customWidth="1"/>
    <col min="7" max="7" width="11.7109375" style="2" customWidth="1"/>
    <col min="8" max="8" width="8.00390625" style="2" customWidth="1"/>
    <col min="9" max="9" width="10.7109375" style="2" customWidth="1"/>
    <col min="10" max="10" width="12.140625" style="2" customWidth="1"/>
    <col min="11" max="11" width="14.00390625" style="2" customWidth="1"/>
    <col min="12" max="12" width="12.7109375" style="2" customWidth="1"/>
    <col min="13" max="13" width="11.57421875" style="2" customWidth="1"/>
    <col min="14" max="14" width="14.28125" style="2" customWidth="1"/>
    <col min="15" max="16384" width="9.140625" style="2" customWidth="1"/>
  </cols>
  <sheetData>
    <row r="1" spans="2:8" ht="46.5" customHeight="1">
      <c r="B1" s="127" t="s">
        <v>77</v>
      </c>
      <c r="C1" s="127"/>
      <c r="D1" s="127"/>
      <c r="E1" s="127"/>
      <c r="F1" s="127"/>
      <c r="G1" s="127"/>
      <c r="H1" s="127"/>
    </row>
    <row r="2" spans="2:8" ht="18" customHeight="1" thickBot="1">
      <c r="B2" s="53"/>
      <c r="C2" s="53"/>
      <c r="D2" s="53"/>
      <c r="E2" s="53"/>
      <c r="F2" s="53"/>
      <c r="G2" s="53"/>
      <c r="H2" s="53"/>
    </row>
    <row r="3" spans="2:14" ht="18.75" customHeight="1" thickBot="1">
      <c r="B3" s="129" t="s">
        <v>80</v>
      </c>
      <c r="C3" s="130"/>
      <c r="D3" s="130"/>
      <c r="E3" s="130"/>
      <c r="F3" s="130"/>
      <c r="G3" s="130"/>
      <c r="H3" s="130"/>
      <c r="I3" s="130"/>
      <c r="J3" s="130"/>
      <c r="K3" s="130"/>
      <c r="L3" s="130"/>
      <c r="M3" s="130"/>
      <c r="N3" s="131"/>
    </row>
    <row r="4" spans="2:14" ht="42" customHeight="1" thickBot="1">
      <c r="B4" s="97" t="s">
        <v>81</v>
      </c>
      <c r="C4" s="97" t="s">
        <v>52</v>
      </c>
      <c r="D4" s="97" t="s">
        <v>82</v>
      </c>
      <c r="E4" s="97" t="s">
        <v>83</v>
      </c>
      <c r="F4" s="138" t="s">
        <v>84</v>
      </c>
      <c r="G4" s="139"/>
      <c r="H4" s="138" t="s">
        <v>85</v>
      </c>
      <c r="I4" s="139"/>
      <c r="J4" s="97" t="s">
        <v>62</v>
      </c>
      <c r="K4" s="97" t="s">
        <v>86</v>
      </c>
      <c r="L4" s="140" t="s">
        <v>73</v>
      </c>
      <c r="M4" s="141"/>
      <c r="N4" s="142"/>
    </row>
    <row r="5" spans="2:14" ht="14.25" thickBot="1" thickTop="1">
      <c r="B5" s="1" t="s">
        <v>63</v>
      </c>
      <c r="C5" s="1" t="s">
        <v>53</v>
      </c>
      <c r="D5" s="1" t="s">
        <v>64</v>
      </c>
      <c r="E5" s="1" t="s">
        <v>65</v>
      </c>
      <c r="F5" s="1" t="s">
        <v>78</v>
      </c>
      <c r="G5" s="1" t="s">
        <v>28</v>
      </c>
      <c r="H5" s="1" t="s">
        <v>78</v>
      </c>
      <c r="I5" s="1" t="s">
        <v>28</v>
      </c>
      <c r="J5" s="29" t="s">
        <v>65</v>
      </c>
      <c r="K5" s="1" t="s">
        <v>65</v>
      </c>
      <c r="L5" s="29" t="s">
        <v>74</v>
      </c>
      <c r="M5" s="1" t="s">
        <v>75</v>
      </c>
      <c r="N5" s="1" t="s">
        <v>76</v>
      </c>
    </row>
    <row r="6" spans="2:14" s="57" customFormat="1" ht="24.75" customHeight="1" thickBot="1" thickTop="1">
      <c r="B6" s="52"/>
      <c r="C6" s="52"/>
      <c r="D6" s="55" t="e">
        <f>B6/C6</f>
        <v>#DIV/0!</v>
      </c>
      <c r="E6" s="52"/>
      <c r="F6" s="52"/>
      <c r="G6" s="52"/>
      <c r="H6" s="52"/>
      <c r="I6" s="52"/>
      <c r="J6" s="56" t="e">
        <f>(F6*G6+H6*I6)*D6</f>
        <v>#DIV/0!</v>
      </c>
      <c r="K6" s="55" t="e">
        <f>E6+J6</f>
        <v>#DIV/0!</v>
      </c>
      <c r="L6" s="4"/>
      <c r="M6" s="4"/>
      <c r="N6" s="4"/>
    </row>
    <row r="7" spans="1:63" s="3" customFormat="1" ht="15.75" customHeight="1" thickTop="1">
      <c r="A7" s="2"/>
      <c r="B7" s="30" t="s">
        <v>66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3" s="3" customFormat="1" ht="15.75" customHeight="1">
      <c r="A8" s="2"/>
      <c r="B8" s="30" t="s">
        <v>109</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ht="12.75">
      <c r="B9" s="30" t="s">
        <v>110</v>
      </c>
    </row>
  </sheetData>
  <mergeCells count="5">
    <mergeCell ref="B1:H1"/>
    <mergeCell ref="F4:G4"/>
    <mergeCell ref="H4:I4"/>
    <mergeCell ref="L4:N4"/>
    <mergeCell ref="B3:N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2"/>
  </sheetPr>
  <dimension ref="A1:BL27"/>
  <sheetViews>
    <sheetView zoomScale="75" zoomScaleNormal="75" workbookViewId="0" topLeftCell="A1">
      <selection activeCell="E32" sqref="E32"/>
    </sheetView>
  </sheetViews>
  <sheetFormatPr defaultColWidth="9.140625" defaultRowHeight="12.75"/>
  <cols>
    <col min="1" max="1" width="3.00390625" style="2" customWidth="1"/>
    <col min="2" max="2" width="15.8515625" style="2" customWidth="1"/>
    <col min="3" max="3" width="9.421875" style="2" customWidth="1"/>
    <col min="4" max="4" width="16.28125" style="2" customWidth="1"/>
    <col min="5" max="5" width="10.421875" style="2" customWidth="1"/>
    <col min="6" max="6" width="8.140625" style="2" customWidth="1"/>
    <col min="7" max="7" width="11.00390625" style="2" customWidth="1"/>
    <col min="8" max="8" width="7.421875" style="2" customWidth="1"/>
    <col min="9" max="10" width="11.57421875" style="2" customWidth="1"/>
    <col min="11" max="11" width="12.00390625" style="2" customWidth="1"/>
    <col min="12" max="13" width="9.140625" style="2" customWidth="1"/>
    <col min="14" max="14" width="12.421875" style="2" customWidth="1"/>
    <col min="15" max="16384" width="9.140625" style="2" customWidth="1"/>
  </cols>
  <sheetData>
    <row r="1" spans="2:8" ht="34.5" customHeight="1" thickBot="1">
      <c r="B1" s="136" t="s">
        <v>36</v>
      </c>
      <c r="C1" s="137"/>
      <c r="D1" s="137"/>
      <c r="E1" s="137"/>
      <c r="F1" s="137"/>
      <c r="G1" s="137"/>
      <c r="H1" s="137"/>
    </row>
    <row r="2" spans="2:14" ht="18.75" customHeight="1" thickBot="1">
      <c r="B2" s="129" t="s">
        <v>80</v>
      </c>
      <c r="C2" s="130"/>
      <c r="D2" s="130"/>
      <c r="E2" s="130"/>
      <c r="F2" s="130"/>
      <c r="G2" s="130"/>
      <c r="H2" s="130"/>
      <c r="I2" s="130"/>
      <c r="J2" s="130"/>
      <c r="K2" s="130"/>
      <c r="L2" s="130"/>
      <c r="M2" s="130"/>
      <c r="N2" s="131"/>
    </row>
    <row r="3" spans="2:14" ht="42" customHeight="1" thickBot="1">
      <c r="B3" s="97" t="s">
        <v>81</v>
      </c>
      <c r="C3" s="97" t="s">
        <v>52</v>
      </c>
      <c r="D3" s="97" t="s">
        <v>82</v>
      </c>
      <c r="E3" s="97" t="s">
        <v>83</v>
      </c>
      <c r="F3" s="138" t="s">
        <v>84</v>
      </c>
      <c r="G3" s="139"/>
      <c r="H3" s="138" t="s">
        <v>85</v>
      </c>
      <c r="I3" s="139"/>
      <c r="J3" s="97" t="s">
        <v>62</v>
      </c>
      <c r="K3" s="97" t="s">
        <v>87</v>
      </c>
      <c r="L3" s="140" t="s">
        <v>73</v>
      </c>
      <c r="M3" s="141"/>
      <c r="N3" s="142"/>
    </row>
    <row r="4" spans="2:14" ht="14.25" thickBot="1" thickTop="1">
      <c r="B4" s="1" t="s">
        <v>63</v>
      </c>
      <c r="C4" s="1" t="s">
        <v>53</v>
      </c>
      <c r="D4" s="1" t="s">
        <v>64</v>
      </c>
      <c r="E4" s="1" t="s">
        <v>65</v>
      </c>
      <c r="F4" s="1" t="s">
        <v>78</v>
      </c>
      <c r="G4" s="1" t="s">
        <v>28</v>
      </c>
      <c r="H4" s="1" t="s">
        <v>78</v>
      </c>
      <c r="I4" s="1" t="s">
        <v>28</v>
      </c>
      <c r="J4" s="29" t="s">
        <v>65</v>
      </c>
      <c r="K4" s="1" t="s">
        <v>65</v>
      </c>
      <c r="L4" s="29" t="s">
        <v>74</v>
      </c>
      <c r="M4" s="1" t="s">
        <v>75</v>
      </c>
      <c r="N4" s="1" t="s">
        <v>76</v>
      </c>
    </row>
    <row r="5" spans="2:14" s="57" customFormat="1" ht="24.75" customHeight="1" thickBot="1" thickTop="1">
      <c r="B5" s="52"/>
      <c r="C5" s="52"/>
      <c r="D5" s="55" t="e">
        <f>B5/C5</f>
        <v>#DIV/0!</v>
      </c>
      <c r="E5" s="52"/>
      <c r="F5" s="52"/>
      <c r="G5" s="52"/>
      <c r="H5" s="52"/>
      <c r="I5" s="52"/>
      <c r="J5" s="56" t="e">
        <f>(F5*G5+H5*I5)*D5</f>
        <v>#DIV/0!</v>
      </c>
      <c r="K5" s="55" t="e">
        <f>E5+J5</f>
        <v>#DIV/0!</v>
      </c>
      <c r="L5" s="4"/>
      <c r="M5" s="4"/>
      <c r="N5" s="4"/>
    </row>
    <row r="6" spans="1:64" s="3" customFormat="1" ht="15.75" customHeight="1" thickTop="1">
      <c r="A6" s="2"/>
      <c r="B6" s="28"/>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2:8" ht="36" customHeight="1" thickBot="1">
      <c r="B7" s="136" t="s">
        <v>37</v>
      </c>
      <c r="C7" s="137"/>
      <c r="D7" s="137"/>
      <c r="E7" s="137"/>
      <c r="F7" s="137"/>
      <c r="G7" s="137"/>
      <c r="H7" s="137"/>
    </row>
    <row r="8" spans="2:14" ht="18.75" customHeight="1" thickBot="1">
      <c r="B8" s="129" t="s">
        <v>80</v>
      </c>
      <c r="C8" s="130"/>
      <c r="D8" s="130"/>
      <c r="E8" s="130"/>
      <c r="F8" s="130"/>
      <c r="G8" s="130"/>
      <c r="H8" s="130"/>
      <c r="I8" s="130"/>
      <c r="J8" s="130"/>
      <c r="K8" s="130"/>
      <c r="L8" s="130"/>
      <c r="M8" s="130"/>
      <c r="N8" s="131"/>
    </row>
    <row r="9" spans="2:14" ht="42" customHeight="1" thickBot="1">
      <c r="B9" s="97" t="s">
        <v>81</v>
      </c>
      <c r="C9" s="97" t="s">
        <v>52</v>
      </c>
      <c r="D9" s="97" t="s">
        <v>82</v>
      </c>
      <c r="E9" s="97" t="s">
        <v>83</v>
      </c>
      <c r="F9" s="138" t="s">
        <v>84</v>
      </c>
      <c r="G9" s="139"/>
      <c r="H9" s="138" t="s">
        <v>85</v>
      </c>
      <c r="I9" s="139"/>
      <c r="J9" s="97" t="s">
        <v>62</v>
      </c>
      <c r="K9" s="97" t="s">
        <v>87</v>
      </c>
      <c r="L9" s="140" t="s">
        <v>73</v>
      </c>
      <c r="M9" s="141"/>
      <c r="N9" s="142"/>
    </row>
    <row r="10" spans="2:14" ht="14.25" thickBot="1" thickTop="1">
      <c r="B10" s="1" t="s">
        <v>63</v>
      </c>
      <c r="C10" s="1" t="s">
        <v>53</v>
      </c>
      <c r="D10" s="1" t="s">
        <v>64</v>
      </c>
      <c r="E10" s="1" t="s">
        <v>65</v>
      </c>
      <c r="F10" s="1" t="s">
        <v>78</v>
      </c>
      <c r="G10" s="1" t="s">
        <v>28</v>
      </c>
      <c r="H10" s="1" t="s">
        <v>78</v>
      </c>
      <c r="I10" s="1" t="s">
        <v>28</v>
      </c>
      <c r="J10" s="29" t="s">
        <v>65</v>
      </c>
      <c r="K10" s="1" t="s">
        <v>65</v>
      </c>
      <c r="L10" s="29" t="s">
        <v>74</v>
      </c>
      <c r="M10" s="1" t="s">
        <v>75</v>
      </c>
      <c r="N10" s="1" t="s">
        <v>76</v>
      </c>
    </row>
    <row r="11" spans="2:14" s="57" customFormat="1" ht="24.75" customHeight="1" thickBot="1" thickTop="1">
      <c r="B11" s="52"/>
      <c r="C11" s="52"/>
      <c r="D11" s="55" t="e">
        <f>B11/C11</f>
        <v>#DIV/0!</v>
      </c>
      <c r="E11" s="52"/>
      <c r="F11" s="52"/>
      <c r="G11" s="52"/>
      <c r="H11" s="52"/>
      <c r="I11" s="52"/>
      <c r="J11" s="56" t="e">
        <f>(F11*G11+H11*I11)*D11</f>
        <v>#DIV/0!</v>
      </c>
      <c r="K11" s="55" t="e">
        <f>E11+J11</f>
        <v>#DIV/0!</v>
      </c>
      <c r="L11" s="4"/>
      <c r="M11" s="4"/>
      <c r="N11" s="4"/>
    </row>
    <row r="12" ht="13.5" thickTop="1"/>
    <row r="13" spans="2:8" ht="39" customHeight="1" thickBot="1">
      <c r="B13" s="136" t="s">
        <v>38</v>
      </c>
      <c r="C13" s="137"/>
      <c r="D13" s="137"/>
      <c r="E13" s="137"/>
      <c r="F13" s="137"/>
      <c r="G13" s="137"/>
      <c r="H13" s="137"/>
    </row>
    <row r="14" spans="2:14" ht="18.75" customHeight="1" thickBot="1">
      <c r="B14" s="129" t="s">
        <v>80</v>
      </c>
      <c r="C14" s="130"/>
      <c r="D14" s="130"/>
      <c r="E14" s="130"/>
      <c r="F14" s="130"/>
      <c r="G14" s="130"/>
      <c r="H14" s="130"/>
      <c r="I14" s="130"/>
      <c r="J14" s="130"/>
      <c r="K14" s="130"/>
      <c r="L14" s="130"/>
      <c r="M14" s="130"/>
      <c r="N14" s="131"/>
    </row>
    <row r="15" spans="2:14" ht="42" customHeight="1" thickBot="1">
      <c r="B15" s="97" t="s">
        <v>81</v>
      </c>
      <c r="C15" s="97" t="s">
        <v>52</v>
      </c>
      <c r="D15" s="97" t="s">
        <v>82</v>
      </c>
      <c r="E15" s="97" t="s">
        <v>83</v>
      </c>
      <c r="F15" s="138" t="s">
        <v>84</v>
      </c>
      <c r="G15" s="139"/>
      <c r="H15" s="138" t="s">
        <v>85</v>
      </c>
      <c r="I15" s="139"/>
      <c r="J15" s="97" t="s">
        <v>62</v>
      </c>
      <c r="K15" s="97" t="s">
        <v>87</v>
      </c>
      <c r="L15" s="140" t="s">
        <v>73</v>
      </c>
      <c r="M15" s="141"/>
      <c r="N15" s="142"/>
    </row>
    <row r="16" spans="2:14" ht="14.25" thickBot="1" thickTop="1">
      <c r="B16" s="1" t="s">
        <v>63</v>
      </c>
      <c r="C16" s="1" t="s">
        <v>53</v>
      </c>
      <c r="D16" s="1" t="s">
        <v>64</v>
      </c>
      <c r="E16" s="1" t="s">
        <v>65</v>
      </c>
      <c r="F16" s="1" t="s">
        <v>78</v>
      </c>
      <c r="G16" s="1" t="s">
        <v>28</v>
      </c>
      <c r="H16" s="1" t="s">
        <v>78</v>
      </c>
      <c r="I16" s="1" t="s">
        <v>28</v>
      </c>
      <c r="J16" s="29" t="s">
        <v>65</v>
      </c>
      <c r="K16" s="1" t="s">
        <v>65</v>
      </c>
      <c r="L16" s="29" t="s">
        <v>74</v>
      </c>
      <c r="M16" s="1" t="s">
        <v>75</v>
      </c>
      <c r="N16" s="1" t="s">
        <v>76</v>
      </c>
    </row>
    <row r="17" spans="2:14" s="57" customFormat="1" ht="24.75" customHeight="1" thickBot="1" thickTop="1">
      <c r="B17" s="52"/>
      <c r="C17" s="52"/>
      <c r="D17" s="55" t="e">
        <f>B17/C17</f>
        <v>#DIV/0!</v>
      </c>
      <c r="E17" s="52"/>
      <c r="F17" s="52"/>
      <c r="G17" s="52"/>
      <c r="H17" s="52"/>
      <c r="I17" s="52"/>
      <c r="J17" s="56" t="e">
        <f>(F17*G17+H17*I17)*D17</f>
        <v>#DIV/0!</v>
      </c>
      <c r="K17" s="55" t="e">
        <f>E17+J17</f>
        <v>#DIV/0!</v>
      </c>
      <c r="L17" s="4"/>
      <c r="M17" s="4"/>
      <c r="N17" s="4"/>
    </row>
    <row r="18" spans="1:64" s="3" customFormat="1" ht="15.75" customHeight="1" thickTop="1">
      <c r="A18" s="2"/>
      <c r="B18" s="3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2:8" ht="36.75" customHeight="1" thickBot="1">
      <c r="B19" s="136" t="s">
        <v>39</v>
      </c>
      <c r="C19" s="137"/>
      <c r="D19" s="137"/>
      <c r="E19" s="137"/>
      <c r="F19" s="137"/>
      <c r="G19" s="137"/>
      <c r="H19" s="137"/>
    </row>
    <row r="20" spans="2:14" ht="18.75" customHeight="1" thickBot="1">
      <c r="B20" s="129" t="s">
        <v>80</v>
      </c>
      <c r="C20" s="130"/>
      <c r="D20" s="130"/>
      <c r="E20" s="130"/>
      <c r="F20" s="130"/>
      <c r="G20" s="130"/>
      <c r="H20" s="130"/>
      <c r="I20" s="130"/>
      <c r="J20" s="130"/>
      <c r="K20" s="130"/>
      <c r="L20" s="130"/>
      <c r="M20" s="130"/>
      <c r="N20" s="131"/>
    </row>
    <row r="21" spans="2:14" ht="42" customHeight="1" thickBot="1">
      <c r="B21" s="97" t="s">
        <v>81</v>
      </c>
      <c r="C21" s="97" t="s">
        <v>52</v>
      </c>
      <c r="D21" s="97" t="s">
        <v>82</v>
      </c>
      <c r="E21" s="97" t="s">
        <v>83</v>
      </c>
      <c r="F21" s="138" t="s">
        <v>84</v>
      </c>
      <c r="G21" s="139"/>
      <c r="H21" s="138" t="s">
        <v>85</v>
      </c>
      <c r="I21" s="139"/>
      <c r="J21" s="97" t="s">
        <v>62</v>
      </c>
      <c r="K21" s="97" t="s">
        <v>87</v>
      </c>
      <c r="L21" s="140" t="s">
        <v>73</v>
      </c>
      <c r="M21" s="141"/>
      <c r="N21" s="142"/>
    </row>
    <row r="22" spans="2:14" ht="14.25" thickBot="1" thickTop="1">
      <c r="B22" s="1" t="s">
        <v>63</v>
      </c>
      <c r="C22" s="1" t="s">
        <v>53</v>
      </c>
      <c r="D22" s="1" t="s">
        <v>64</v>
      </c>
      <c r="E22" s="1" t="s">
        <v>65</v>
      </c>
      <c r="F22" s="1" t="s">
        <v>78</v>
      </c>
      <c r="G22" s="1" t="s">
        <v>28</v>
      </c>
      <c r="H22" s="1" t="s">
        <v>78</v>
      </c>
      <c r="I22" s="1" t="s">
        <v>28</v>
      </c>
      <c r="J22" s="29" t="s">
        <v>65</v>
      </c>
      <c r="K22" s="1" t="s">
        <v>65</v>
      </c>
      <c r="L22" s="29" t="s">
        <v>74</v>
      </c>
      <c r="M22" s="1" t="s">
        <v>75</v>
      </c>
      <c r="N22" s="1" t="s">
        <v>76</v>
      </c>
    </row>
    <row r="23" spans="2:14" s="57" customFormat="1" ht="24.75" customHeight="1" thickBot="1" thickTop="1">
      <c r="B23" s="52"/>
      <c r="C23" s="52"/>
      <c r="D23" s="55" t="e">
        <f>B23/C23</f>
        <v>#DIV/0!</v>
      </c>
      <c r="E23" s="52"/>
      <c r="F23" s="52"/>
      <c r="G23" s="52"/>
      <c r="H23" s="52"/>
      <c r="I23" s="52"/>
      <c r="J23" s="56" t="e">
        <f>(F23*G23+H23*I23)*D23</f>
        <v>#DIV/0!</v>
      </c>
      <c r="K23" s="55" t="e">
        <f>E23+J23</f>
        <v>#DIV/0!</v>
      </c>
      <c r="L23" s="4"/>
      <c r="M23" s="4"/>
      <c r="N23" s="4"/>
    </row>
    <row r="24" spans="1:63" s="3" customFormat="1" ht="15.75" customHeight="1" thickTop="1">
      <c r="A24" s="2"/>
      <c r="B24" s="30" t="s">
        <v>66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row>
    <row r="25" ht="12.75">
      <c r="B25" s="30" t="s">
        <v>107</v>
      </c>
    </row>
    <row r="26" spans="1:63" s="3" customFormat="1" ht="15.75" customHeight="1">
      <c r="A26" s="2"/>
      <c r="B26" s="30" t="s">
        <v>111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ht="12.75">
      <c r="B27" s="30" t="s">
        <v>110</v>
      </c>
    </row>
  </sheetData>
  <mergeCells count="20">
    <mergeCell ref="B20:N20"/>
    <mergeCell ref="F21:G21"/>
    <mergeCell ref="H21:I21"/>
    <mergeCell ref="L21:N21"/>
    <mergeCell ref="H9:I9"/>
    <mergeCell ref="L9:N9"/>
    <mergeCell ref="B14:N14"/>
    <mergeCell ref="F15:G15"/>
    <mergeCell ref="H15:I15"/>
    <mergeCell ref="L15:N15"/>
    <mergeCell ref="B1:H1"/>
    <mergeCell ref="B7:H7"/>
    <mergeCell ref="B13:H13"/>
    <mergeCell ref="B19:H19"/>
    <mergeCell ref="B2:N2"/>
    <mergeCell ref="F3:G3"/>
    <mergeCell ref="H3:I3"/>
    <mergeCell ref="L3:N3"/>
    <mergeCell ref="B8:N8"/>
    <mergeCell ref="F9:G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4"/>
  </sheetPr>
  <dimension ref="A1:BK395"/>
  <sheetViews>
    <sheetView workbookViewId="0" topLeftCell="A1">
      <selection activeCell="K18" sqref="K18"/>
    </sheetView>
  </sheetViews>
  <sheetFormatPr defaultColWidth="9.140625" defaultRowHeight="12.75"/>
  <cols>
    <col min="1" max="1" width="1.8515625" style="2" customWidth="1"/>
    <col min="2" max="2" width="16.8515625" style="2" customWidth="1"/>
    <col min="3" max="3" width="15.00390625" style="2" customWidth="1"/>
    <col min="4" max="4" width="12.7109375" style="2" customWidth="1"/>
    <col min="5" max="5" width="14.421875" style="2" customWidth="1"/>
    <col min="6" max="6" width="15.421875" style="2" customWidth="1"/>
    <col min="7" max="7" width="12.28125" style="2" customWidth="1"/>
    <col min="8" max="8" width="7.8515625" style="2" customWidth="1"/>
    <col min="9" max="9" width="12.8515625" style="2" customWidth="1"/>
    <col min="10" max="10" width="12.421875" style="2" customWidth="1"/>
    <col min="11" max="11" width="11.140625" style="2" customWidth="1"/>
    <col min="12" max="12" width="7.7109375" style="2" customWidth="1"/>
    <col min="13" max="13" width="7.8515625" style="2" customWidth="1"/>
    <col min="14" max="14" width="13.00390625" style="2" customWidth="1"/>
    <col min="15" max="15" width="3.00390625" style="2" customWidth="1"/>
    <col min="16" max="16" width="10.7109375" style="2" customWidth="1"/>
    <col min="17" max="17" width="7.7109375" style="2" customWidth="1"/>
    <col min="18" max="18" width="7.8515625" style="2" customWidth="1"/>
    <col min="19" max="19" width="12.8515625" style="2" customWidth="1"/>
    <col min="20" max="20" width="4.57421875" style="2" customWidth="1"/>
    <col min="25" max="16384" width="9.140625" style="2" customWidth="1"/>
  </cols>
  <sheetData>
    <row r="1" spans="6:24" ht="28.5" customHeight="1" thickBot="1">
      <c r="F1" s="99"/>
      <c r="G1" s="99"/>
      <c r="H1" s="99"/>
      <c r="I1" s="99"/>
      <c r="J1" s="99"/>
      <c r="K1" s="99"/>
      <c r="L1" s="99"/>
      <c r="M1" s="99"/>
      <c r="N1" s="99"/>
      <c r="O1" s="99"/>
      <c r="P1" s="99"/>
      <c r="Q1" s="99"/>
      <c r="R1" s="99"/>
      <c r="S1" s="99"/>
      <c r="T1" s="99"/>
      <c r="U1" s="99"/>
      <c r="V1" s="99"/>
      <c r="W1" s="99"/>
      <c r="X1" s="99"/>
    </row>
    <row r="2" spans="2:24" ht="18.75" customHeight="1" thickBot="1">
      <c r="B2" s="129" t="s">
        <v>80</v>
      </c>
      <c r="C2" s="130"/>
      <c r="D2" s="130"/>
      <c r="E2" s="130"/>
      <c r="F2" s="130"/>
      <c r="G2" s="130"/>
      <c r="H2" s="130"/>
      <c r="I2" s="130"/>
      <c r="J2" s="130"/>
      <c r="K2" s="130"/>
      <c r="L2" s="130"/>
      <c r="M2" s="130"/>
      <c r="N2" s="131"/>
      <c r="U2" s="2"/>
      <c r="V2" s="2"/>
      <c r="W2" s="2"/>
      <c r="X2" s="2"/>
    </row>
    <row r="3" spans="2:24" ht="42" customHeight="1" thickBot="1">
      <c r="B3" s="97" t="s">
        <v>81</v>
      </c>
      <c r="C3" s="97" t="s">
        <v>52</v>
      </c>
      <c r="D3" s="97" t="s">
        <v>82</v>
      </c>
      <c r="E3" s="97" t="s">
        <v>83</v>
      </c>
      <c r="F3" s="138" t="s">
        <v>84</v>
      </c>
      <c r="G3" s="139"/>
      <c r="H3" s="138" t="s">
        <v>85</v>
      </c>
      <c r="I3" s="139"/>
      <c r="J3" s="97" t="s">
        <v>62</v>
      </c>
      <c r="K3" s="97" t="s">
        <v>86</v>
      </c>
      <c r="L3" s="140" t="s">
        <v>73</v>
      </c>
      <c r="M3" s="141"/>
      <c r="N3" s="142"/>
      <c r="U3" s="2"/>
      <c r="V3" s="2"/>
      <c r="W3" s="2"/>
      <c r="X3" s="2"/>
    </row>
    <row r="4" spans="2:24" ht="14.25" thickBot="1" thickTop="1">
      <c r="B4" s="1" t="s">
        <v>63</v>
      </c>
      <c r="C4" s="1" t="s">
        <v>53</v>
      </c>
      <c r="D4" s="1" t="s">
        <v>64</v>
      </c>
      <c r="E4" s="1" t="s">
        <v>65</v>
      </c>
      <c r="F4" s="1" t="s">
        <v>78</v>
      </c>
      <c r="G4" s="1" t="s">
        <v>28</v>
      </c>
      <c r="H4" s="1" t="s">
        <v>78</v>
      </c>
      <c r="I4" s="1" t="s">
        <v>28</v>
      </c>
      <c r="J4" s="29" t="s">
        <v>65</v>
      </c>
      <c r="K4" s="1" t="s">
        <v>65</v>
      </c>
      <c r="L4" s="29" t="s">
        <v>74</v>
      </c>
      <c r="M4" s="1" t="s">
        <v>75</v>
      </c>
      <c r="N4" s="1" t="s">
        <v>76</v>
      </c>
      <c r="U4" s="2"/>
      <c r="V4" s="2"/>
      <c r="W4" s="2"/>
      <c r="X4" s="2"/>
    </row>
    <row r="5" spans="2:14" s="57" customFormat="1" ht="24.75" customHeight="1" thickBot="1" thickTop="1">
      <c r="B5" s="52"/>
      <c r="C5" s="52"/>
      <c r="D5" s="55" t="e">
        <f>B5/C5</f>
        <v>#DIV/0!</v>
      </c>
      <c r="E5" s="52"/>
      <c r="F5" s="52"/>
      <c r="G5" s="52"/>
      <c r="H5" s="52"/>
      <c r="I5" s="52"/>
      <c r="J5" s="56" t="e">
        <f>(F5*G5+H5*I5)*D5</f>
        <v>#DIV/0!</v>
      </c>
      <c r="K5" s="55" t="e">
        <f>E5+J5</f>
        <v>#DIV/0!</v>
      </c>
      <c r="L5" s="4"/>
      <c r="M5" s="4"/>
      <c r="N5" s="4"/>
    </row>
    <row r="6" ht="13.5" thickTop="1"/>
    <row r="7" spans="1:63" s="3" customFormat="1" ht="13.5" customHeight="1">
      <c r="A7" s="2"/>
      <c r="B7" s="30" t="s">
        <v>66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3" s="3" customFormat="1" ht="15.75" customHeight="1">
      <c r="A8" s="2"/>
      <c r="B8" s="30" t="s">
        <v>180</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2:24" ht="12.75">
      <c r="B9" s="30" t="s">
        <v>110</v>
      </c>
      <c r="U9" s="2"/>
      <c r="V9" s="2"/>
      <c r="W9" s="2"/>
      <c r="X9" s="2"/>
    </row>
    <row r="10" spans="2:24" ht="12.75">
      <c r="B10" s="30"/>
      <c r="U10" s="2"/>
      <c r="V10" s="2"/>
      <c r="W10" s="2"/>
      <c r="X10" s="2"/>
    </row>
    <row r="11" spans="2:24" ht="13.5" thickBot="1">
      <c r="B11" s="30"/>
      <c r="U11" s="2"/>
      <c r="V11" s="2"/>
      <c r="W11" s="2"/>
      <c r="X11" s="2"/>
    </row>
    <row r="12" spans="2:33" ht="28.5" customHeight="1" thickBot="1">
      <c r="B12" s="100" t="s">
        <v>161</v>
      </c>
      <c r="C12" s="101">
        <v>1</v>
      </c>
      <c r="D12" s="102">
        <v>2</v>
      </c>
      <c r="E12" s="102">
        <v>3</v>
      </c>
      <c r="F12" s="102">
        <v>4</v>
      </c>
      <c r="G12" s="105" t="s">
        <v>163</v>
      </c>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2:33" ht="35.25" customHeight="1" thickBot="1">
      <c r="B13" s="100" t="s">
        <v>162</v>
      </c>
      <c r="C13" s="103">
        <v>0.3</v>
      </c>
      <c r="D13" s="104">
        <v>0.1</v>
      </c>
      <c r="E13" s="104">
        <v>0.4</v>
      </c>
      <c r="F13" s="104">
        <v>0.2</v>
      </c>
      <c r="G13" s="106">
        <f>C13+D13+E13+F13</f>
        <v>1</v>
      </c>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2:33" ht="49.5" customHeight="1" thickBot="1">
      <c r="B14" s="109" t="s">
        <v>165</v>
      </c>
      <c r="C14" s="110"/>
      <c r="D14" s="110"/>
      <c r="E14" s="110"/>
      <c r="F14" s="110"/>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5" spans="2:33" ht="49.5" customHeight="1" thickBot="1">
      <c r="B15" s="108" t="s">
        <v>164</v>
      </c>
      <c r="C15" s="112"/>
      <c r="D15" s="111"/>
      <c r="E15" s="111"/>
      <c r="F15" s="111"/>
      <c r="G15" s="99"/>
      <c r="H15" s="172" t="s">
        <v>181</v>
      </c>
      <c r="I15" s="171"/>
      <c r="J15" s="171"/>
      <c r="K15" s="171"/>
      <c r="L15" s="171"/>
      <c r="M15" s="171"/>
      <c r="N15" s="171"/>
      <c r="O15" s="171"/>
      <c r="P15" s="171"/>
      <c r="Q15" s="99"/>
      <c r="R15" s="99"/>
      <c r="S15" s="99"/>
      <c r="T15" s="99"/>
      <c r="U15" s="99"/>
      <c r="V15" s="99"/>
      <c r="W15" s="99"/>
      <c r="X15" s="99"/>
      <c r="Y15" s="99"/>
      <c r="Z15" s="99"/>
      <c r="AA15" s="99"/>
      <c r="AB15" s="99"/>
      <c r="AC15" s="99"/>
      <c r="AD15" s="99"/>
      <c r="AE15" s="99"/>
      <c r="AF15" s="99"/>
      <c r="AG15" s="99"/>
    </row>
    <row r="16" spans="2:33" ht="49.5" customHeight="1" thickBot="1">
      <c r="B16" s="108" t="s">
        <v>166</v>
      </c>
      <c r="C16" s="112"/>
      <c r="D16" s="111"/>
      <c r="E16" s="111"/>
      <c r="F16" s="111"/>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2:33" ht="55.5" customHeight="1" thickBot="1">
      <c r="B17" s="108" t="s">
        <v>167</v>
      </c>
      <c r="C17" s="112"/>
      <c r="D17" s="111"/>
      <c r="E17" s="111"/>
      <c r="F17" s="111"/>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row>
    <row r="18" spans="6:24" ht="12.75">
      <c r="F18" s="99"/>
      <c r="G18" s="99"/>
      <c r="H18" s="99"/>
      <c r="I18" s="99"/>
      <c r="J18" s="99"/>
      <c r="K18" s="99"/>
      <c r="L18" s="99"/>
      <c r="M18" s="99"/>
      <c r="N18" s="99"/>
      <c r="O18" s="99"/>
      <c r="P18" s="99"/>
      <c r="Q18" s="99"/>
      <c r="R18" s="99"/>
      <c r="S18" s="99"/>
      <c r="T18" s="99"/>
      <c r="U18" s="99"/>
      <c r="V18" s="99"/>
      <c r="W18" s="99"/>
      <c r="X18" s="99"/>
    </row>
    <row r="19" spans="4:24" ht="13.5" thickBot="1">
      <c r="D19" s="99"/>
      <c r="E19" s="99"/>
      <c r="F19" s="99"/>
      <c r="G19" s="99"/>
      <c r="H19" s="99"/>
      <c r="I19" s="99"/>
      <c r="J19" s="99"/>
      <c r="K19" s="99"/>
      <c r="L19" s="99"/>
      <c r="M19" s="99"/>
      <c r="N19" s="99"/>
      <c r="O19" s="99"/>
      <c r="P19" s="99"/>
      <c r="Q19" s="99"/>
      <c r="R19" s="99"/>
      <c r="S19" s="99"/>
      <c r="T19" s="99"/>
      <c r="U19" s="99"/>
      <c r="V19" s="99"/>
      <c r="W19" s="99"/>
      <c r="X19" s="99"/>
    </row>
    <row r="20" spans="4:24" ht="13.5" thickBot="1">
      <c r="D20" s="107"/>
      <c r="E20" s="99"/>
      <c r="F20" s="99"/>
      <c r="G20" s="99"/>
      <c r="H20" s="99"/>
      <c r="I20" s="99"/>
      <c r="J20" s="99"/>
      <c r="K20" s="99"/>
      <c r="L20" s="99"/>
      <c r="M20" s="99"/>
      <c r="N20" s="99"/>
      <c r="O20" s="99"/>
      <c r="P20" s="99"/>
      <c r="Q20" s="99"/>
      <c r="R20" s="99"/>
      <c r="S20" s="99"/>
      <c r="T20" s="99"/>
      <c r="U20" s="99"/>
      <c r="V20" s="99"/>
      <c r="W20" s="99"/>
      <c r="X20" s="99"/>
    </row>
    <row r="21" spans="4:24" ht="12.75">
      <c r="D21" s="99"/>
      <c r="E21" s="99"/>
      <c r="F21" s="99"/>
      <c r="G21" s="99"/>
      <c r="H21" s="99"/>
      <c r="I21" s="99"/>
      <c r="J21" s="99"/>
      <c r="K21" s="99"/>
      <c r="L21" s="99"/>
      <c r="M21" s="99"/>
      <c r="N21" s="99"/>
      <c r="O21" s="99"/>
      <c r="P21" s="99"/>
      <c r="Q21" s="99"/>
      <c r="R21" s="99"/>
      <c r="S21" s="99"/>
      <c r="T21" s="99"/>
      <c r="U21" s="99"/>
      <c r="V21" s="99"/>
      <c r="W21" s="99"/>
      <c r="X21" s="99"/>
    </row>
    <row r="22" spans="4:24" ht="12.75">
      <c r="D22" s="99"/>
      <c r="E22" s="99"/>
      <c r="F22" s="99"/>
      <c r="G22" s="99"/>
      <c r="H22" s="99"/>
      <c r="I22" s="99"/>
      <c r="J22" s="99"/>
      <c r="K22" s="99"/>
      <c r="L22" s="99"/>
      <c r="M22" s="99"/>
      <c r="N22" s="99"/>
      <c r="O22" s="99"/>
      <c r="P22" s="99"/>
      <c r="Q22" s="99"/>
      <c r="R22" s="99"/>
      <c r="S22" s="99"/>
      <c r="T22" s="99"/>
      <c r="U22" s="99"/>
      <c r="V22" s="99"/>
      <c r="W22" s="99"/>
      <c r="X22" s="99"/>
    </row>
    <row r="23" spans="4:24" ht="12.75">
      <c r="D23" s="99"/>
      <c r="E23" s="99"/>
      <c r="F23" s="99"/>
      <c r="G23" s="99"/>
      <c r="H23" s="99"/>
      <c r="I23" s="99"/>
      <c r="J23" s="99"/>
      <c r="K23" s="99"/>
      <c r="L23" s="99"/>
      <c r="M23" s="99"/>
      <c r="N23" s="99"/>
      <c r="O23" s="99"/>
      <c r="P23" s="99"/>
      <c r="Q23" s="99"/>
      <c r="R23" s="99"/>
      <c r="S23" s="99"/>
      <c r="T23" s="99"/>
      <c r="U23" s="99"/>
      <c r="V23" s="99"/>
      <c r="W23" s="99"/>
      <c r="X23" s="99"/>
    </row>
    <row r="24" spans="4:24" ht="12.75">
      <c r="D24" s="99"/>
      <c r="E24" s="99"/>
      <c r="F24" s="99"/>
      <c r="G24" s="99"/>
      <c r="H24" s="99"/>
      <c r="I24" s="99"/>
      <c r="J24" s="99"/>
      <c r="K24" s="99"/>
      <c r="L24" s="99"/>
      <c r="M24" s="99"/>
      <c r="N24" s="99"/>
      <c r="O24" s="99"/>
      <c r="P24" s="99"/>
      <c r="Q24" s="99"/>
      <c r="R24" s="99"/>
      <c r="S24" s="99"/>
      <c r="T24" s="99"/>
      <c r="U24" s="99"/>
      <c r="V24" s="99"/>
      <c r="W24" s="99"/>
      <c r="X24" s="99"/>
    </row>
    <row r="25" spans="4:24" ht="12.75">
      <c r="D25" s="99"/>
      <c r="E25" s="99"/>
      <c r="F25" s="99"/>
      <c r="G25" s="99"/>
      <c r="H25" s="99"/>
      <c r="I25" s="99"/>
      <c r="J25" s="99"/>
      <c r="K25" s="99"/>
      <c r="L25" s="99"/>
      <c r="M25" s="99"/>
      <c r="N25" s="99"/>
      <c r="O25" s="99"/>
      <c r="P25" s="99"/>
      <c r="Q25" s="99"/>
      <c r="R25" s="99"/>
      <c r="S25" s="99"/>
      <c r="T25" s="99"/>
      <c r="U25" s="99"/>
      <c r="V25" s="99"/>
      <c r="W25" s="99"/>
      <c r="X25" s="99"/>
    </row>
    <row r="26" spans="4:24" ht="12.75">
      <c r="D26" s="99"/>
      <c r="E26" s="99"/>
      <c r="F26" s="99"/>
      <c r="G26" s="99"/>
      <c r="H26" s="99"/>
      <c r="I26" s="99"/>
      <c r="J26" s="99"/>
      <c r="K26" s="99"/>
      <c r="L26" s="99"/>
      <c r="M26" s="99"/>
      <c r="N26" s="99"/>
      <c r="O26" s="99"/>
      <c r="P26" s="99"/>
      <c r="Q26" s="99"/>
      <c r="R26" s="99"/>
      <c r="S26" s="99"/>
      <c r="T26" s="99"/>
      <c r="U26" s="99"/>
      <c r="V26" s="99"/>
      <c r="W26" s="99"/>
      <c r="X26" s="99"/>
    </row>
    <row r="27" spans="4:24" ht="12.75">
      <c r="D27" s="99"/>
      <c r="E27" s="99"/>
      <c r="F27" s="99"/>
      <c r="G27" s="99"/>
      <c r="H27" s="99"/>
      <c r="I27" s="99"/>
      <c r="J27" s="99"/>
      <c r="K27" s="99"/>
      <c r="L27" s="99"/>
      <c r="M27" s="99"/>
      <c r="N27" s="99"/>
      <c r="O27" s="99"/>
      <c r="P27" s="99"/>
      <c r="Q27" s="99"/>
      <c r="R27" s="99"/>
      <c r="S27" s="99"/>
      <c r="T27" s="99"/>
      <c r="U27" s="99"/>
      <c r="V27" s="99"/>
      <c r="W27" s="99"/>
      <c r="X27" s="99"/>
    </row>
    <row r="28" spans="4:24" ht="12.75">
      <c r="D28" s="99"/>
      <c r="E28" s="99"/>
      <c r="F28" s="99"/>
      <c r="G28" s="99"/>
      <c r="H28" s="99"/>
      <c r="I28" s="99"/>
      <c r="J28" s="99"/>
      <c r="K28" s="99"/>
      <c r="L28" s="99"/>
      <c r="M28" s="99"/>
      <c r="N28" s="99"/>
      <c r="O28" s="99"/>
      <c r="P28" s="99"/>
      <c r="Q28" s="99"/>
      <c r="R28" s="99"/>
      <c r="S28" s="99"/>
      <c r="T28" s="99"/>
      <c r="U28" s="99"/>
      <c r="V28" s="99"/>
      <c r="W28" s="99"/>
      <c r="X28" s="99"/>
    </row>
    <row r="29" spans="4:24" ht="12.75">
      <c r="D29" s="99"/>
      <c r="E29" s="99"/>
      <c r="F29" s="99"/>
      <c r="G29" s="99"/>
      <c r="H29" s="99"/>
      <c r="I29" s="99"/>
      <c r="J29" s="99"/>
      <c r="K29" s="99"/>
      <c r="L29" s="99"/>
      <c r="M29" s="99"/>
      <c r="N29" s="99"/>
      <c r="O29" s="99"/>
      <c r="P29" s="99"/>
      <c r="Q29" s="99"/>
      <c r="R29" s="99"/>
      <c r="S29" s="99"/>
      <c r="T29" s="99"/>
      <c r="U29" s="99"/>
      <c r="V29" s="99"/>
      <c r="W29" s="99"/>
      <c r="X29" s="99"/>
    </row>
    <row r="30" spans="4:24" ht="12.75">
      <c r="D30" s="99"/>
      <c r="E30" s="99"/>
      <c r="F30" s="99"/>
      <c r="G30" s="99"/>
      <c r="H30" s="99"/>
      <c r="I30" s="99"/>
      <c r="J30" s="99"/>
      <c r="K30" s="99"/>
      <c r="L30" s="99"/>
      <c r="M30" s="99"/>
      <c r="N30" s="99"/>
      <c r="O30" s="99"/>
      <c r="P30" s="99"/>
      <c r="Q30" s="99"/>
      <c r="R30" s="99"/>
      <c r="S30" s="99"/>
      <c r="T30" s="99"/>
      <c r="U30" s="99"/>
      <c r="V30" s="99"/>
      <c r="W30" s="99"/>
      <c r="X30" s="99"/>
    </row>
    <row r="31" spans="4:24" ht="12.75">
      <c r="D31" s="99"/>
      <c r="E31" s="99"/>
      <c r="F31" s="99"/>
      <c r="G31" s="99"/>
      <c r="H31" s="99"/>
      <c r="I31" s="99"/>
      <c r="J31" s="99"/>
      <c r="K31" s="99"/>
      <c r="L31" s="99"/>
      <c r="M31" s="99"/>
      <c r="N31" s="99"/>
      <c r="O31" s="99"/>
      <c r="P31" s="99"/>
      <c r="Q31" s="99"/>
      <c r="R31" s="99"/>
      <c r="S31" s="99"/>
      <c r="T31" s="99"/>
      <c r="U31" s="99"/>
      <c r="V31" s="99"/>
      <c r="W31" s="99"/>
      <c r="X31" s="99"/>
    </row>
    <row r="32" spans="4:24" ht="12.75">
      <c r="D32" s="99"/>
      <c r="E32" s="99"/>
      <c r="F32" s="99"/>
      <c r="G32" s="99"/>
      <c r="H32" s="99"/>
      <c r="I32" s="99"/>
      <c r="J32" s="99"/>
      <c r="K32" s="99"/>
      <c r="L32" s="99"/>
      <c r="M32" s="99"/>
      <c r="N32" s="99"/>
      <c r="O32" s="99"/>
      <c r="P32" s="99"/>
      <c r="Q32" s="99"/>
      <c r="R32" s="99"/>
      <c r="S32" s="99"/>
      <c r="T32" s="99"/>
      <c r="U32" s="99"/>
      <c r="V32" s="99"/>
      <c r="W32" s="99"/>
      <c r="X32" s="99"/>
    </row>
    <row r="33" spans="4:24" ht="12.75">
      <c r="D33" s="99"/>
      <c r="E33" s="99"/>
      <c r="F33" s="99"/>
      <c r="G33" s="99"/>
      <c r="H33" s="99"/>
      <c r="I33" s="99"/>
      <c r="J33" s="99"/>
      <c r="K33" s="99"/>
      <c r="L33" s="99"/>
      <c r="M33" s="99"/>
      <c r="N33" s="99"/>
      <c r="O33" s="99"/>
      <c r="P33" s="99"/>
      <c r="Q33" s="99"/>
      <c r="R33" s="99"/>
      <c r="S33" s="99"/>
      <c r="T33" s="99"/>
      <c r="U33" s="99"/>
      <c r="V33" s="99"/>
      <c r="W33" s="99"/>
      <c r="X33" s="99"/>
    </row>
    <row r="34" spans="4:24" ht="12.75">
      <c r="D34" s="99"/>
      <c r="E34" s="99"/>
      <c r="F34" s="99"/>
      <c r="G34" s="99"/>
      <c r="H34" s="99"/>
      <c r="I34" s="99"/>
      <c r="J34" s="99"/>
      <c r="K34" s="99"/>
      <c r="L34" s="99"/>
      <c r="M34" s="99"/>
      <c r="N34" s="99"/>
      <c r="O34" s="99"/>
      <c r="P34" s="99"/>
      <c r="Q34" s="99"/>
      <c r="R34" s="99"/>
      <c r="S34" s="99"/>
      <c r="T34" s="99"/>
      <c r="U34" s="99"/>
      <c r="V34" s="99"/>
      <c r="W34" s="99"/>
      <c r="X34" s="99"/>
    </row>
    <row r="35" spans="4:24" ht="12.75">
      <c r="D35" s="99"/>
      <c r="E35" s="99"/>
      <c r="F35" s="99"/>
      <c r="G35" s="99"/>
      <c r="H35" s="99"/>
      <c r="I35" s="99"/>
      <c r="J35" s="99"/>
      <c r="K35" s="99"/>
      <c r="L35" s="99"/>
      <c r="M35" s="99"/>
      <c r="N35" s="99"/>
      <c r="O35" s="99"/>
      <c r="P35" s="99"/>
      <c r="Q35" s="99"/>
      <c r="R35" s="99"/>
      <c r="S35" s="99"/>
      <c r="T35" s="99"/>
      <c r="U35" s="99"/>
      <c r="V35" s="99"/>
      <c r="W35" s="99"/>
      <c r="X35" s="99"/>
    </row>
    <row r="36" spans="4:24" ht="12.75">
      <c r="D36" s="99"/>
      <c r="E36" s="99"/>
      <c r="F36" s="99"/>
      <c r="G36" s="99"/>
      <c r="H36" s="99"/>
      <c r="I36" s="99"/>
      <c r="J36" s="99"/>
      <c r="K36" s="99"/>
      <c r="L36" s="99"/>
      <c r="M36" s="99"/>
      <c r="N36" s="99"/>
      <c r="O36" s="99"/>
      <c r="P36" s="99"/>
      <c r="Q36" s="99"/>
      <c r="R36" s="99"/>
      <c r="S36" s="99"/>
      <c r="T36" s="99"/>
      <c r="U36" s="99"/>
      <c r="V36" s="99"/>
      <c r="W36" s="99"/>
      <c r="X36" s="99"/>
    </row>
    <row r="37" spans="4:24" ht="12.75">
      <c r="D37" s="99"/>
      <c r="E37" s="99"/>
      <c r="F37" s="99"/>
      <c r="G37" s="99"/>
      <c r="H37" s="99"/>
      <c r="I37" s="99"/>
      <c r="J37" s="99"/>
      <c r="K37" s="99"/>
      <c r="L37" s="99"/>
      <c r="M37" s="99"/>
      <c r="N37" s="99"/>
      <c r="O37" s="99"/>
      <c r="P37" s="99"/>
      <c r="Q37" s="99"/>
      <c r="R37" s="99"/>
      <c r="S37" s="99"/>
      <c r="T37" s="99"/>
      <c r="U37" s="99"/>
      <c r="V37" s="99"/>
      <c r="W37" s="99"/>
      <c r="X37" s="99"/>
    </row>
    <row r="38" spans="4:24" ht="12.75">
      <c r="D38" s="99"/>
      <c r="E38" s="99"/>
      <c r="F38" s="99"/>
      <c r="G38" s="99"/>
      <c r="H38" s="99"/>
      <c r="I38" s="99"/>
      <c r="J38" s="99"/>
      <c r="K38" s="99"/>
      <c r="L38" s="99"/>
      <c r="M38" s="99"/>
      <c r="N38" s="99"/>
      <c r="O38" s="99"/>
      <c r="P38" s="99"/>
      <c r="Q38" s="99"/>
      <c r="R38" s="99"/>
      <c r="S38" s="99"/>
      <c r="T38" s="99"/>
      <c r="U38" s="99"/>
      <c r="V38" s="99"/>
      <c r="W38" s="99"/>
      <c r="X38" s="99"/>
    </row>
    <row r="39" spans="4:24" ht="12.75">
      <c r="D39" s="99"/>
      <c r="E39" s="99"/>
      <c r="F39" s="99"/>
      <c r="G39" s="99"/>
      <c r="H39" s="99"/>
      <c r="I39" s="99"/>
      <c r="J39" s="99"/>
      <c r="K39" s="99"/>
      <c r="L39" s="99"/>
      <c r="M39" s="99"/>
      <c r="N39" s="99"/>
      <c r="O39" s="99"/>
      <c r="P39" s="99"/>
      <c r="Q39" s="99"/>
      <c r="R39" s="99"/>
      <c r="S39" s="99"/>
      <c r="T39" s="99"/>
      <c r="U39" s="99"/>
      <c r="V39" s="99"/>
      <c r="W39" s="99"/>
      <c r="X39" s="99"/>
    </row>
    <row r="40" spans="4:24" ht="12.75">
      <c r="D40" s="99"/>
      <c r="E40" s="99"/>
      <c r="F40" s="99"/>
      <c r="G40" s="99"/>
      <c r="H40" s="99"/>
      <c r="I40" s="99"/>
      <c r="J40" s="99"/>
      <c r="K40" s="99"/>
      <c r="L40" s="99"/>
      <c r="M40" s="99"/>
      <c r="N40" s="99"/>
      <c r="O40" s="99"/>
      <c r="P40" s="99"/>
      <c r="Q40" s="99"/>
      <c r="R40" s="99"/>
      <c r="S40" s="99"/>
      <c r="T40" s="99"/>
      <c r="U40" s="99"/>
      <c r="V40" s="99"/>
      <c r="W40" s="99"/>
      <c r="X40" s="99"/>
    </row>
    <row r="41" spans="4:24" ht="12.75">
      <c r="D41" s="99"/>
      <c r="E41" s="99"/>
      <c r="F41" s="99"/>
      <c r="G41" s="99"/>
      <c r="H41" s="99"/>
      <c r="I41" s="99"/>
      <c r="J41" s="99"/>
      <c r="K41" s="99"/>
      <c r="L41" s="99"/>
      <c r="M41" s="99"/>
      <c r="N41" s="99"/>
      <c r="O41" s="99"/>
      <c r="P41" s="99"/>
      <c r="Q41" s="99"/>
      <c r="R41" s="99"/>
      <c r="S41" s="99"/>
      <c r="T41" s="99"/>
      <c r="U41" s="99"/>
      <c r="V41" s="99"/>
      <c r="W41" s="99"/>
      <c r="X41" s="99"/>
    </row>
    <row r="42" spans="4:24" ht="12.75">
      <c r="D42" s="99"/>
      <c r="E42" s="99"/>
      <c r="F42" s="99"/>
      <c r="G42" s="99"/>
      <c r="H42" s="99"/>
      <c r="I42" s="99"/>
      <c r="J42" s="99"/>
      <c r="K42" s="99"/>
      <c r="L42" s="99"/>
      <c r="M42" s="99"/>
      <c r="N42" s="99"/>
      <c r="O42" s="99"/>
      <c r="P42" s="99"/>
      <c r="Q42" s="99"/>
      <c r="R42" s="99"/>
      <c r="S42" s="99"/>
      <c r="T42" s="99"/>
      <c r="U42" s="99"/>
      <c r="V42" s="99"/>
      <c r="W42" s="99"/>
      <c r="X42" s="99"/>
    </row>
    <row r="43" spans="4:24" ht="12.75">
      <c r="D43" s="99"/>
      <c r="E43" s="99"/>
      <c r="F43" s="99"/>
      <c r="G43" s="99"/>
      <c r="H43" s="99"/>
      <c r="I43" s="99"/>
      <c r="J43" s="99"/>
      <c r="K43" s="99"/>
      <c r="L43" s="99"/>
      <c r="M43" s="99"/>
      <c r="N43" s="99"/>
      <c r="O43" s="99"/>
      <c r="P43" s="99"/>
      <c r="Q43" s="99"/>
      <c r="R43" s="99"/>
      <c r="S43" s="99"/>
      <c r="T43" s="99"/>
      <c r="U43" s="99"/>
      <c r="V43" s="99"/>
      <c r="W43" s="99"/>
      <c r="X43" s="99"/>
    </row>
    <row r="44" spans="4:24" ht="12.75">
      <c r="D44" s="99"/>
      <c r="E44" s="99"/>
      <c r="F44" s="99"/>
      <c r="G44" s="99"/>
      <c r="H44" s="99"/>
      <c r="I44" s="99"/>
      <c r="J44" s="99"/>
      <c r="K44" s="99"/>
      <c r="L44" s="99"/>
      <c r="M44" s="99"/>
      <c r="N44" s="99"/>
      <c r="O44" s="99"/>
      <c r="P44" s="99"/>
      <c r="Q44" s="99"/>
      <c r="R44" s="99"/>
      <c r="S44" s="99"/>
      <c r="T44" s="99"/>
      <c r="U44" s="99"/>
      <c r="V44" s="99"/>
      <c r="W44" s="99"/>
      <c r="X44" s="99"/>
    </row>
    <row r="45" spans="4:24" ht="12.75">
      <c r="D45" s="99"/>
      <c r="E45" s="99"/>
      <c r="F45" s="99"/>
      <c r="G45" s="99"/>
      <c r="H45" s="99"/>
      <c r="I45" s="99"/>
      <c r="J45" s="99"/>
      <c r="K45" s="99"/>
      <c r="L45" s="99"/>
      <c r="M45" s="99"/>
      <c r="N45" s="99"/>
      <c r="O45" s="99"/>
      <c r="P45" s="99"/>
      <c r="Q45" s="99"/>
      <c r="R45" s="99"/>
      <c r="S45" s="99"/>
      <c r="T45" s="99"/>
      <c r="U45" s="99"/>
      <c r="V45" s="99"/>
      <c r="W45" s="99"/>
      <c r="X45" s="99"/>
    </row>
    <row r="46" spans="4:24" ht="12.75">
      <c r="D46" s="99"/>
      <c r="E46" s="99"/>
      <c r="F46" s="99"/>
      <c r="G46" s="99"/>
      <c r="H46" s="99"/>
      <c r="I46" s="99"/>
      <c r="J46" s="99"/>
      <c r="K46" s="99"/>
      <c r="L46" s="99"/>
      <c r="M46" s="99"/>
      <c r="N46" s="99"/>
      <c r="O46" s="99"/>
      <c r="P46" s="99"/>
      <c r="Q46" s="99"/>
      <c r="R46" s="99"/>
      <c r="S46" s="99"/>
      <c r="T46" s="99"/>
      <c r="U46" s="99"/>
      <c r="V46" s="99"/>
      <c r="W46" s="99"/>
      <c r="X46" s="99"/>
    </row>
    <row r="47" spans="4:24" ht="12.75">
      <c r="D47" s="99"/>
      <c r="E47" s="99"/>
      <c r="F47" s="99"/>
      <c r="G47" s="99"/>
      <c r="H47" s="99"/>
      <c r="I47" s="99"/>
      <c r="J47" s="99"/>
      <c r="K47" s="99"/>
      <c r="L47" s="99"/>
      <c r="M47" s="99"/>
      <c r="N47" s="99"/>
      <c r="O47" s="99"/>
      <c r="P47" s="99"/>
      <c r="Q47" s="99"/>
      <c r="R47" s="99"/>
      <c r="S47" s="99"/>
      <c r="T47" s="99"/>
      <c r="U47" s="99"/>
      <c r="V47" s="99"/>
      <c r="W47" s="99"/>
      <c r="X47" s="99"/>
    </row>
    <row r="48" spans="4:24" ht="12.75">
      <c r="D48" s="99"/>
      <c r="E48" s="99"/>
      <c r="F48" s="99"/>
      <c r="G48" s="99"/>
      <c r="H48" s="99"/>
      <c r="I48" s="99"/>
      <c r="J48" s="99"/>
      <c r="K48" s="99"/>
      <c r="L48" s="99"/>
      <c r="M48" s="99"/>
      <c r="N48" s="99"/>
      <c r="O48" s="99"/>
      <c r="P48" s="99"/>
      <c r="Q48" s="99"/>
      <c r="R48" s="99"/>
      <c r="S48" s="99"/>
      <c r="T48" s="99"/>
      <c r="U48" s="99"/>
      <c r="V48" s="99"/>
      <c r="W48" s="99"/>
      <c r="X48" s="99"/>
    </row>
    <row r="49" spans="4:24" ht="12.75">
      <c r="D49" s="99"/>
      <c r="E49" s="99"/>
      <c r="F49" s="99"/>
      <c r="G49" s="99"/>
      <c r="H49" s="99"/>
      <c r="I49" s="99"/>
      <c r="J49" s="99"/>
      <c r="K49" s="99"/>
      <c r="L49" s="99"/>
      <c r="M49" s="99"/>
      <c r="N49" s="99"/>
      <c r="O49" s="99"/>
      <c r="P49" s="99"/>
      <c r="Q49" s="99"/>
      <c r="R49" s="99"/>
      <c r="S49" s="99"/>
      <c r="T49" s="99"/>
      <c r="U49" s="99"/>
      <c r="V49" s="99"/>
      <c r="W49" s="99"/>
      <c r="X49" s="99"/>
    </row>
    <row r="50" spans="4:24" ht="12.75">
      <c r="D50" s="99"/>
      <c r="E50" s="99"/>
      <c r="F50" s="99"/>
      <c r="G50" s="99"/>
      <c r="H50" s="99"/>
      <c r="I50" s="99"/>
      <c r="J50" s="99"/>
      <c r="K50" s="99"/>
      <c r="L50" s="99"/>
      <c r="M50" s="99"/>
      <c r="N50" s="99"/>
      <c r="O50" s="99"/>
      <c r="P50" s="99"/>
      <c r="Q50" s="99"/>
      <c r="R50" s="99"/>
      <c r="S50" s="99"/>
      <c r="T50" s="99"/>
      <c r="U50" s="99"/>
      <c r="V50" s="99"/>
      <c r="W50" s="99"/>
      <c r="X50" s="99"/>
    </row>
    <row r="51" spans="4:24" ht="12.75">
      <c r="D51" s="99"/>
      <c r="E51" s="99"/>
      <c r="F51" s="99"/>
      <c r="G51" s="99"/>
      <c r="H51" s="99"/>
      <c r="I51" s="99"/>
      <c r="J51" s="99"/>
      <c r="K51" s="99"/>
      <c r="L51" s="99"/>
      <c r="M51" s="99"/>
      <c r="N51" s="99"/>
      <c r="O51" s="99"/>
      <c r="P51" s="99"/>
      <c r="Q51" s="99"/>
      <c r="R51" s="99"/>
      <c r="S51" s="99"/>
      <c r="T51" s="99"/>
      <c r="U51" s="99"/>
      <c r="V51" s="99"/>
      <c r="W51" s="99"/>
      <c r="X51" s="99"/>
    </row>
    <row r="52" spans="4:24" ht="12.75">
      <c r="D52" s="99"/>
      <c r="E52" s="99"/>
      <c r="F52" s="99"/>
      <c r="G52" s="99"/>
      <c r="H52" s="99"/>
      <c r="I52" s="99"/>
      <c r="J52" s="99"/>
      <c r="K52" s="99"/>
      <c r="L52" s="99"/>
      <c r="M52" s="99"/>
      <c r="N52" s="99"/>
      <c r="O52" s="99"/>
      <c r="P52" s="99"/>
      <c r="Q52" s="99"/>
      <c r="R52" s="99"/>
      <c r="S52" s="99"/>
      <c r="T52" s="99"/>
      <c r="U52" s="99"/>
      <c r="V52" s="99"/>
      <c r="W52" s="99"/>
      <c r="X52" s="99"/>
    </row>
    <row r="53" spans="4:24" ht="12.75">
      <c r="D53" s="99"/>
      <c r="E53" s="99"/>
      <c r="F53" s="99"/>
      <c r="G53" s="99"/>
      <c r="H53" s="99"/>
      <c r="I53" s="99"/>
      <c r="J53" s="99"/>
      <c r="K53" s="99"/>
      <c r="L53" s="99"/>
      <c r="M53" s="99"/>
      <c r="N53" s="99"/>
      <c r="O53" s="99"/>
      <c r="P53" s="99"/>
      <c r="Q53" s="99"/>
      <c r="R53" s="99"/>
      <c r="S53" s="99"/>
      <c r="T53" s="99"/>
      <c r="U53" s="99"/>
      <c r="V53" s="99"/>
      <c r="W53" s="99"/>
      <c r="X53" s="99"/>
    </row>
    <row r="54" spans="4:24" ht="12.75">
      <c r="D54" s="99"/>
      <c r="E54" s="99"/>
      <c r="F54" s="99"/>
      <c r="G54" s="99"/>
      <c r="H54" s="99"/>
      <c r="I54" s="99"/>
      <c r="J54" s="99"/>
      <c r="K54" s="99"/>
      <c r="L54" s="99"/>
      <c r="M54" s="99"/>
      <c r="N54" s="99"/>
      <c r="O54" s="99"/>
      <c r="P54" s="99"/>
      <c r="Q54" s="99"/>
      <c r="R54" s="99"/>
      <c r="S54" s="99"/>
      <c r="T54" s="99"/>
      <c r="U54" s="99"/>
      <c r="V54" s="99"/>
      <c r="W54" s="99"/>
      <c r="X54" s="99"/>
    </row>
    <row r="55" spans="4:24" ht="12.75">
      <c r="D55" s="99"/>
      <c r="E55" s="99"/>
      <c r="F55" s="99"/>
      <c r="G55" s="99"/>
      <c r="H55" s="99"/>
      <c r="I55" s="99"/>
      <c r="J55" s="99"/>
      <c r="K55" s="99"/>
      <c r="L55" s="99"/>
      <c r="M55" s="99"/>
      <c r="N55" s="99"/>
      <c r="O55" s="99"/>
      <c r="P55" s="99"/>
      <c r="Q55" s="99"/>
      <c r="R55" s="99"/>
      <c r="S55" s="99"/>
      <c r="T55" s="99"/>
      <c r="U55" s="99"/>
      <c r="V55" s="99"/>
      <c r="W55" s="99"/>
      <c r="X55" s="99"/>
    </row>
    <row r="56" spans="4:24" ht="12.75">
      <c r="D56" s="99"/>
      <c r="E56" s="99"/>
      <c r="F56" s="99"/>
      <c r="G56" s="99"/>
      <c r="H56" s="99"/>
      <c r="I56" s="99"/>
      <c r="J56" s="99"/>
      <c r="K56" s="99"/>
      <c r="L56" s="99"/>
      <c r="M56" s="99"/>
      <c r="N56" s="99"/>
      <c r="O56" s="99"/>
      <c r="P56" s="99"/>
      <c r="Q56" s="99"/>
      <c r="R56" s="99"/>
      <c r="S56" s="99"/>
      <c r="T56" s="99"/>
      <c r="U56" s="99"/>
      <c r="V56" s="99"/>
      <c r="W56" s="99"/>
      <c r="X56" s="99"/>
    </row>
    <row r="57" spans="4:24" ht="12.75">
      <c r="D57" s="99"/>
      <c r="E57" s="99"/>
      <c r="F57" s="99"/>
      <c r="G57" s="99"/>
      <c r="H57" s="99"/>
      <c r="I57" s="99"/>
      <c r="J57" s="99"/>
      <c r="K57" s="99"/>
      <c r="L57" s="99"/>
      <c r="M57" s="99"/>
      <c r="N57" s="99"/>
      <c r="O57" s="99"/>
      <c r="P57" s="99"/>
      <c r="Q57" s="99"/>
      <c r="R57" s="99"/>
      <c r="S57" s="99"/>
      <c r="T57" s="99"/>
      <c r="U57" s="99"/>
      <c r="V57" s="99"/>
      <c r="W57" s="99"/>
      <c r="X57" s="99"/>
    </row>
    <row r="58" spans="4:24" ht="12.75">
      <c r="D58" s="99"/>
      <c r="E58" s="99"/>
      <c r="F58" s="99"/>
      <c r="G58" s="99"/>
      <c r="H58" s="99"/>
      <c r="I58" s="99"/>
      <c r="J58" s="99"/>
      <c r="K58" s="99"/>
      <c r="L58" s="99"/>
      <c r="M58" s="99"/>
      <c r="N58" s="99"/>
      <c r="O58" s="99"/>
      <c r="P58" s="99"/>
      <c r="Q58" s="99"/>
      <c r="R58" s="99"/>
      <c r="S58" s="99"/>
      <c r="T58" s="99"/>
      <c r="U58" s="99"/>
      <c r="V58" s="99"/>
      <c r="W58" s="99"/>
      <c r="X58" s="99"/>
    </row>
    <row r="59" spans="4:24" ht="12.75">
      <c r="D59" s="99"/>
      <c r="E59" s="99"/>
      <c r="F59" s="99"/>
      <c r="G59" s="99"/>
      <c r="H59" s="99"/>
      <c r="I59" s="99"/>
      <c r="J59" s="99"/>
      <c r="K59" s="99"/>
      <c r="L59" s="99"/>
      <c r="M59" s="99"/>
      <c r="N59" s="99"/>
      <c r="O59" s="99"/>
      <c r="P59" s="99"/>
      <c r="Q59" s="99"/>
      <c r="R59" s="99"/>
      <c r="S59" s="99"/>
      <c r="T59" s="99"/>
      <c r="U59" s="99"/>
      <c r="V59" s="99"/>
      <c r="W59" s="99"/>
      <c r="X59" s="99"/>
    </row>
    <row r="60" spans="4:24" ht="12.75">
      <c r="D60" s="99"/>
      <c r="E60" s="99"/>
      <c r="F60" s="99"/>
      <c r="G60" s="99"/>
      <c r="H60" s="99"/>
      <c r="I60" s="99"/>
      <c r="J60" s="99"/>
      <c r="K60" s="99"/>
      <c r="L60" s="99"/>
      <c r="M60" s="99"/>
      <c r="N60" s="99"/>
      <c r="O60" s="99"/>
      <c r="P60" s="99"/>
      <c r="Q60" s="99"/>
      <c r="R60" s="99"/>
      <c r="S60" s="99"/>
      <c r="T60" s="99"/>
      <c r="U60" s="99"/>
      <c r="V60" s="99"/>
      <c r="W60" s="99"/>
      <c r="X60" s="99"/>
    </row>
    <row r="61" spans="4:24" ht="12.75">
      <c r="D61" s="99"/>
      <c r="E61" s="99"/>
      <c r="F61" s="99"/>
      <c r="G61" s="99"/>
      <c r="H61" s="99"/>
      <c r="I61" s="99"/>
      <c r="J61" s="99"/>
      <c r="K61" s="99"/>
      <c r="L61" s="99"/>
      <c r="M61" s="99"/>
      <c r="N61" s="99"/>
      <c r="O61" s="99"/>
      <c r="P61" s="99"/>
      <c r="Q61" s="99"/>
      <c r="R61" s="99"/>
      <c r="S61" s="99"/>
      <c r="T61" s="99"/>
      <c r="U61" s="99"/>
      <c r="V61" s="99"/>
      <c r="W61" s="99"/>
      <c r="X61" s="99"/>
    </row>
    <row r="62" spans="4:24" ht="12.75">
      <c r="D62" s="99"/>
      <c r="E62" s="99"/>
      <c r="F62" s="99"/>
      <c r="G62" s="99"/>
      <c r="H62" s="99"/>
      <c r="I62" s="99"/>
      <c r="J62" s="99"/>
      <c r="K62" s="99"/>
      <c r="L62" s="99"/>
      <c r="M62" s="99"/>
      <c r="N62" s="99"/>
      <c r="O62" s="99"/>
      <c r="P62" s="99"/>
      <c r="Q62" s="99"/>
      <c r="R62" s="99"/>
      <c r="S62" s="99"/>
      <c r="T62" s="99"/>
      <c r="U62" s="99"/>
      <c r="V62" s="99"/>
      <c r="W62" s="99"/>
      <c r="X62" s="99"/>
    </row>
    <row r="63" spans="4:24" ht="12.75">
      <c r="D63" s="99"/>
      <c r="E63" s="99"/>
      <c r="F63" s="99"/>
      <c r="G63" s="99"/>
      <c r="H63" s="99"/>
      <c r="I63" s="99"/>
      <c r="J63" s="99"/>
      <c r="K63" s="99"/>
      <c r="L63" s="99"/>
      <c r="M63" s="99"/>
      <c r="N63" s="99"/>
      <c r="O63" s="99"/>
      <c r="P63" s="99"/>
      <c r="Q63" s="99"/>
      <c r="R63" s="99"/>
      <c r="S63" s="99"/>
      <c r="T63" s="99"/>
      <c r="U63" s="99"/>
      <c r="V63" s="99"/>
      <c r="W63" s="99"/>
      <c r="X63" s="99"/>
    </row>
    <row r="64" spans="4:24" ht="12.75">
      <c r="D64" s="99"/>
      <c r="E64" s="99"/>
      <c r="F64" s="99"/>
      <c r="G64" s="99"/>
      <c r="H64" s="99"/>
      <c r="I64" s="99"/>
      <c r="J64" s="99"/>
      <c r="K64" s="99"/>
      <c r="L64" s="99"/>
      <c r="M64" s="99"/>
      <c r="N64" s="99"/>
      <c r="O64" s="99"/>
      <c r="P64" s="99"/>
      <c r="Q64" s="99"/>
      <c r="R64" s="99"/>
      <c r="S64" s="99"/>
      <c r="T64" s="99"/>
      <c r="U64" s="99"/>
      <c r="V64" s="99"/>
      <c r="W64" s="99"/>
      <c r="X64" s="99"/>
    </row>
    <row r="65" spans="4:24" ht="12.75">
      <c r="D65" s="99"/>
      <c r="E65" s="99"/>
      <c r="F65" s="99"/>
      <c r="G65" s="99"/>
      <c r="H65" s="99"/>
      <c r="I65" s="99"/>
      <c r="J65" s="99"/>
      <c r="K65" s="99"/>
      <c r="L65" s="99"/>
      <c r="M65" s="99"/>
      <c r="N65" s="99"/>
      <c r="O65" s="99"/>
      <c r="P65" s="99"/>
      <c r="Q65" s="99"/>
      <c r="R65" s="99"/>
      <c r="S65" s="99"/>
      <c r="T65" s="99"/>
      <c r="U65" s="99"/>
      <c r="V65" s="99"/>
      <c r="W65" s="99"/>
      <c r="X65" s="99"/>
    </row>
    <row r="66" spans="4:24" ht="12.75">
      <c r="D66" s="99"/>
      <c r="E66" s="99"/>
      <c r="F66" s="99"/>
      <c r="G66" s="99"/>
      <c r="H66" s="99"/>
      <c r="I66" s="99"/>
      <c r="J66" s="99"/>
      <c r="K66" s="99"/>
      <c r="L66" s="99"/>
      <c r="M66" s="99"/>
      <c r="N66" s="99"/>
      <c r="O66" s="99"/>
      <c r="P66" s="99"/>
      <c r="Q66" s="99"/>
      <c r="R66" s="99"/>
      <c r="S66" s="99"/>
      <c r="T66" s="99"/>
      <c r="U66" s="99"/>
      <c r="V66" s="99"/>
      <c r="W66" s="99"/>
      <c r="X66" s="99"/>
    </row>
    <row r="67" spans="4:24" ht="12.75">
      <c r="D67" s="99"/>
      <c r="E67" s="99"/>
      <c r="F67" s="99"/>
      <c r="G67" s="99"/>
      <c r="H67" s="99"/>
      <c r="I67" s="99"/>
      <c r="J67" s="99"/>
      <c r="K67" s="99"/>
      <c r="L67" s="99"/>
      <c r="M67" s="99"/>
      <c r="N67" s="99"/>
      <c r="O67" s="99"/>
      <c r="P67" s="99"/>
      <c r="Q67" s="99"/>
      <c r="R67" s="99"/>
      <c r="S67" s="99"/>
      <c r="T67" s="99"/>
      <c r="U67" s="99"/>
      <c r="V67" s="99"/>
      <c r="W67" s="99"/>
      <c r="X67" s="99"/>
    </row>
    <row r="68" spans="4:24" ht="12.75">
      <c r="D68" s="99"/>
      <c r="E68" s="99"/>
      <c r="F68" s="99"/>
      <c r="G68" s="99"/>
      <c r="H68" s="99"/>
      <c r="I68" s="99"/>
      <c r="J68" s="99"/>
      <c r="K68" s="99"/>
      <c r="L68" s="99"/>
      <c r="M68" s="99"/>
      <c r="N68" s="99"/>
      <c r="O68" s="99"/>
      <c r="P68" s="99"/>
      <c r="Q68" s="99"/>
      <c r="R68" s="99"/>
      <c r="S68" s="99"/>
      <c r="T68" s="99"/>
      <c r="U68" s="99"/>
      <c r="V68" s="99"/>
      <c r="W68" s="99"/>
      <c r="X68" s="99"/>
    </row>
    <row r="69" spans="4:24" ht="12.75">
      <c r="D69" s="99"/>
      <c r="E69" s="99"/>
      <c r="F69" s="99"/>
      <c r="G69" s="99"/>
      <c r="H69" s="99"/>
      <c r="I69" s="99"/>
      <c r="J69" s="99"/>
      <c r="K69" s="99"/>
      <c r="L69" s="99"/>
      <c r="M69" s="99"/>
      <c r="N69" s="99"/>
      <c r="O69" s="99"/>
      <c r="P69" s="99"/>
      <c r="Q69" s="99"/>
      <c r="R69" s="99"/>
      <c r="S69" s="99"/>
      <c r="T69" s="99"/>
      <c r="U69" s="99"/>
      <c r="V69" s="99"/>
      <c r="W69" s="99"/>
      <c r="X69" s="99"/>
    </row>
    <row r="70" spans="4:24" ht="12.75">
      <c r="D70" s="99"/>
      <c r="E70" s="99"/>
      <c r="F70" s="99"/>
      <c r="G70" s="99"/>
      <c r="H70" s="99"/>
      <c r="I70" s="99"/>
      <c r="J70" s="99"/>
      <c r="K70" s="99"/>
      <c r="L70" s="99"/>
      <c r="M70" s="99"/>
      <c r="N70" s="99"/>
      <c r="O70" s="99"/>
      <c r="P70" s="99"/>
      <c r="Q70" s="99"/>
      <c r="R70" s="99"/>
      <c r="S70" s="99"/>
      <c r="T70" s="99"/>
      <c r="U70" s="99"/>
      <c r="V70" s="99"/>
      <c r="W70" s="99"/>
      <c r="X70" s="99"/>
    </row>
    <row r="71" spans="4:24" ht="12.75">
      <c r="D71" s="99"/>
      <c r="E71" s="99"/>
      <c r="F71" s="99"/>
      <c r="G71" s="99"/>
      <c r="H71" s="99"/>
      <c r="I71" s="99"/>
      <c r="J71" s="99"/>
      <c r="K71" s="99"/>
      <c r="L71" s="99"/>
      <c r="M71" s="99"/>
      <c r="N71" s="99"/>
      <c r="O71" s="99"/>
      <c r="P71" s="99"/>
      <c r="Q71" s="99"/>
      <c r="R71" s="99"/>
      <c r="S71" s="99"/>
      <c r="T71" s="99"/>
      <c r="U71" s="99"/>
      <c r="V71" s="99"/>
      <c r="W71" s="99"/>
      <c r="X71" s="99"/>
    </row>
    <row r="72" spans="4:24" ht="12.75">
      <c r="D72" s="99"/>
      <c r="E72" s="99"/>
      <c r="F72" s="99"/>
      <c r="G72" s="99"/>
      <c r="H72" s="99"/>
      <c r="I72" s="99"/>
      <c r="J72" s="99"/>
      <c r="K72" s="99"/>
      <c r="L72" s="99"/>
      <c r="M72" s="99"/>
      <c r="N72" s="99"/>
      <c r="O72" s="99"/>
      <c r="P72" s="99"/>
      <c r="Q72" s="99"/>
      <c r="R72" s="99"/>
      <c r="S72" s="99"/>
      <c r="T72" s="99"/>
      <c r="U72" s="99"/>
      <c r="V72" s="99"/>
      <c r="W72" s="99"/>
      <c r="X72" s="99"/>
    </row>
    <row r="73" spans="4:24" ht="12.75">
      <c r="D73" s="99"/>
      <c r="E73" s="99"/>
      <c r="F73" s="99"/>
      <c r="G73" s="99"/>
      <c r="H73" s="99"/>
      <c r="I73" s="99"/>
      <c r="J73" s="99"/>
      <c r="K73" s="99"/>
      <c r="L73" s="99"/>
      <c r="M73" s="99"/>
      <c r="N73" s="99"/>
      <c r="O73" s="99"/>
      <c r="P73" s="99"/>
      <c r="Q73" s="99"/>
      <c r="R73" s="99"/>
      <c r="S73" s="99"/>
      <c r="T73" s="99"/>
      <c r="U73" s="99"/>
      <c r="V73" s="99"/>
      <c r="W73" s="99"/>
      <c r="X73" s="99"/>
    </row>
    <row r="74" spans="4:24" ht="12.75">
      <c r="D74" s="99"/>
      <c r="E74" s="99"/>
      <c r="F74" s="99"/>
      <c r="G74" s="99"/>
      <c r="H74" s="99"/>
      <c r="I74" s="99"/>
      <c r="J74" s="99"/>
      <c r="K74" s="99"/>
      <c r="L74" s="99"/>
      <c r="M74" s="99"/>
      <c r="N74" s="99"/>
      <c r="O74" s="99"/>
      <c r="P74" s="99"/>
      <c r="Q74" s="99"/>
      <c r="R74" s="99"/>
      <c r="S74" s="99"/>
      <c r="T74" s="99"/>
      <c r="U74" s="99"/>
      <c r="V74" s="99"/>
      <c r="W74" s="99"/>
      <c r="X74" s="99"/>
    </row>
    <row r="75" spans="4:24" ht="12.75">
      <c r="D75" s="99"/>
      <c r="E75" s="99"/>
      <c r="F75" s="99"/>
      <c r="G75" s="99"/>
      <c r="H75" s="99"/>
      <c r="I75" s="99"/>
      <c r="J75" s="99"/>
      <c r="K75" s="99"/>
      <c r="L75" s="99"/>
      <c r="M75" s="99"/>
      <c r="N75" s="99"/>
      <c r="O75" s="99"/>
      <c r="P75" s="99"/>
      <c r="Q75" s="99"/>
      <c r="R75" s="99"/>
      <c r="S75" s="99"/>
      <c r="T75" s="99"/>
      <c r="U75" s="99"/>
      <c r="V75" s="99"/>
      <c r="W75" s="99"/>
      <c r="X75" s="99"/>
    </row>
    <row r="76" spans="4:24" ht="12.75">
      <c r="D76" s="99"/>
      <c r="E76" s="99"/>
      <c r="F76" s="99"/>
      <c r="G76" s="99"/>
      <c r="H76" s="99"/>
      <c r="I76" s="99"/>
      <c r="J76" s="99"/>
      <c r="K76" s="99"/>
      <c r="L76" s="99"/>
      <c r="M76" s="99"/>
      <c r="N76" s="99"/>
      <c r="O76" s="99"/>
      <c r="P76" s="99"/>
      <c r="Q76" s="99"/>
      <c r="R76" s="99"/>
      <c r="S76" s="99"/>
      <c r="T76" s="99"/>
      <c r="U76" s="99"/>
      <c r="V76" s="99"/>
      <c r="W76" s="99"/>
      <c r="X76" s="99"/>
    </row>
    <row r="77" spans="4:24" ht="12.75">
      <c r="D77" s="99"/>
      <c r="E77" s="99"/>
      <c r="F77" s="99"/>
      <c r="G77" s="99"/>
      <c r="H77" s="99"/>
      <c r="I77" s="99"/>
      <c r="J77" s="99"/>
      <c r="K77" s="99"/>
      <c r="L77" s="99"/>
      <c r="M77" s="99"/>
      <c r="N77" s="99"/>
      <c r="O77" s="99"/>
      <c r="P77" s="99"/>
      <c r="Q77" s="99"/>
      <c r="R77" s="99"/>
      <c r="S77" s="99"/>
      <c r="T77" s="99"/>
      <c r="U77" s="99"/>
      <c r="V77" s="99"/>
      <c r="W77" s="99"/>
      <c r="X77" s="99"/>
    </row>
    <row r="78" spans="4:24" ht="12.75">
      <c r="D78" s="99"/>
      <c r="E78" s="99"/>
      <c r="F78" s="99"/>
      <c r="G78" s="99"/>
      <c r="H78" s="99"/>
      <c r="I78" s="99"/>
      <c r="J78" s="99"/>
      <c r="K78" s="99"/>
      <c r="L78" s="99"/>
      <c r="M78" s="99"/>
      <c r="N78" s="99"/>
      <c r="O78" s="99"/>
      <c r="P78" s="99"/>
      <c r="Q78" s="99"/>
      <c r="R78" s="99"/>
      <c r="S78" s="99"/>
      <c r="T78" s="99"/>
      <c r="U78" s="99"/>
      <c r="V78" s="99"/>
      <c r="W78" s="99"/>
      <c r="X78" s="99"/>
    </row>
    <row r="79" spans="4:24" ht="12.75">
      <c r="D79" s="99"/>
      <c r="E79" s="99"/>
      <c r="F79" s="99"/>
      <c r="G79" s="99"/>
      <c r="H79" s="99"/>
      <c r="I79" s="99"/>
      <c r="J79" s="99"/>
      <c r="K79" s="99"/>
      <c r="L79" s="99"/>
      <c r="M79" s="99"/>
      <c r="N79" s="99"/>
      <c r="O79" s="99"/>
      <c r="P79" s="99"/>
      <c r="Q79" s="99"/>
      <c r="R79" s="99"/>
      <c r="S79" s="99"/>
      <c r="T79" s="99"/>
      <c r="U79" s="99"/>
      <c r="V79" s="99"/>
      <c r="W79" s="99"/>
      <c r="X79" s="99"/>
    </row>
    <row r="80" spans="4:24" ht="12.75">
      <c r="D80" s="99"/>
      <c r="E80" s="99"/>
      <c r="F80" s="99"/>
      <c r="G80" s="99"/>
      <c r="H80" s="99"/>
      <c r="I80" s="99"/>
      <c r="J80" s="99"/>
      <c r="K80" s="99"/>
      <c r="L80" s="99"/>
      <c r="M80" s="99"/>
      <c r="N80" s="99"/>
      <c r="O80" s="99"/>
      <c r="P80" s="99"/>
      <c r="Q80" s="99"/>
      <c r="R80" s="99"/>
      <c r="S80" s="99"/>
      <c r="T80" s="99"/>
      <c r="U80" s="99"/>
      <c r="V80" s="99"/>
      <c r="W80" s="99"/>
      <c r="X80" s="99"/>
    </row>
    <row r="81" spans="4:24" ht="12.75">
      <c r="D81" s="99"/>
      <c r="E81" s="99"/>
      <c r="F81" s="99"/>
      <c r="G81" s="99"/>
      <c r="H81" s="99"/>
      <c r="I81" s="99"/>
      <c r="J81" s="99"/>
      <c r="K81" s="99"/>
      <c r="L81" s="99"/>
      <c r="M81" s="99"/>
      <c r="N81" s="99"/>
      <c r="O81" s="99"/>
      <c r="P81" s="99"/>
      <c r="Q81" s="99"/>
      <c r="R81" s="99"/>
      <c r="S81" s="99"/>
      <c r="T81" s="99"/>
      <c r="U81" s="99"/>
      <c r="V81" s="99"/>
      <c r="W81" s="99"/>
      <c r="X81" s="99"/>
    </row>
    <row r="82" spans="4:24" ht="12.75">
      <c r="D82" s="99"/>
      <c r="E82" s="99"/>
      <c r="F82" s="99"/>
      <c r="G82" s="99"/>
      <c r="H82" s="99"/>
      <c r="I82" s="99"/>
      <c r="J82" s="99"/>
      <c r="K82" s="99"/>
      <c r="L82" s="99"/>
      <c r="M82" s="99"/>
      <c r="N82" s="99"/>
      <c r="O82" s="99"/>
      <c r="P82" s="99"/>
      <c r="Q82" s="99"/>
      <c r="R82" s="99"/>
      <c r="S82" s="99"/>
      <c r="T82" s="99"/>
      <c r="U82" s="99"/>
      <c r="V82" s="99"/>
      <c r="W82" s="99"/>
      <c r="X82" s="99"/>
    </row>
    <row r="83" spans="4:24" ht="12.75">
      <c r="D83" s="99"/>
      <c r="E83" s="99"/>
      <c r="F83" s="99"/>
      <c r="G83" s="99"/>
      <c r="H83" s="99"/>
      <c r="I83" s="99"/>
      <c r="J83" s="99"/>
      <c r="K83" s="99"/>
      <c r="L83" s="99"/>
      <c r="M83" s="99"/>
      <c r="N83" s="99"/>
      <c r="O83" s="99"/>
      <c r="P83" s="99"/>
      <c r="Q83" s="99"/>
      <c r="R83" s="99"/>
      <c r="S83" s="99"/>
      <c r="T83" s="99"/>
      <c r="U83" s="99"/>
      <c r="V83" s="99"/>
      <c r="W83" s="99"/>
      <c r="X83" s="99"/>
    </row>
    <row r="84" spans="4:24" ht="12.75">
      <c r="D84" s="99"/>
      <c r="E84" s="99"/>
      <c r="F84" s="99"/>
      <c r="G84" s="99"/>
      <c r="H84" s="99"/>
      <c r="I84" s="99"/>
      <c r="J84" s="99"/>
      <c r="K84" s="99"/>
      <c r="L84" s="99"/>
      <c r="M84" s="99"/>
      <c r="N84" s="99"/>
      <c r="O84" s="99"/>
      <c r="P84" s="99"/>
      <c r="Q84" s="99"/>
      <c r="R84" s="99"/>
      <c r="S84" s="99"/>
      <c r="T84" s="99"/>
      <c r="U84" s="99"/>
      <c r="V84" s="99"/>
      <c r="W84" s="99"/>
      <c r="X84" s="99"/>
    </row>
    <row r="85" spans="4:24" ht="12.75">
      <c r="D85" s="99"/>
      <c r="E85" s="99"/>
      <c r="F85" s="99"/>
      <c r="G85" s="99"/>
      <c r="H85" s="99"/>
      <c r="I85" s="99"/>
      <c r="J85" s="99"/>
      <c r="K85" s="99"/>
      <c r="L85" s="99"/>
      <c r="M85" s="99"/>
      <c r="N85" s="99"/>
      <c r="O85" s="99"/>
      <c r="P85" s="99"/>
      <c r="Q85" s="99"/>
      <c r="R85" s="99"/>
      <c r="S85" s="99"/>
      <c r="T85" s="99"/>
      <c r="U85" s="99"/>
      <c r="V85" s="99"/>
      <c r="W85" s="99"/>
      <c r="X85" s="99"/>
    </row>
    <row r="86" spans="4:24" ht="12.75">
      <c r="D86" s="99"/>
      <c r="E86" s="99"/>
      <c r="F86" s="99"/>
      <c r="G86" s="99"/>
      <c r="H86" s="99"/>
      <c r="I86" s="99"/>
      <c r="J86" s="99"/>
      <c r="K86" s="99"/>
      <c r="L86" s="99"/>
      <c r="M86" s="99"/>
      <c r="N86" s="99"/>
      <c r="O86" s="99"/>
      <c r="P86" s="99"/>
      <c r="Q86" s="99"/>
      <c r="R86" s="99"/>
      <c r="S86" s="99"/>
      <c r="T86" s="99"/>
      <c r="U86" s="99"/>
      <c r="V86" s="99"/>
      <c r="W86" s="99"/>
      <c r="X86" s="99"/>
    </row>
    <row r="87" spans="4:24" ht="12.75">
      <c r="D87" s="99"/>
      <c r="E87" s="99"/>
      <c r="F87" s="99"/>
      <c r="G87" s="99"/>
      <c r="H87" s="99"/>
      <c r="I87" s="99"/>
      <c r="J87" s="99"/>
      <c r="K87" s="99"/>
      <c r="L87" s="99"/>
      <c r="M87" s="99"/>
      <c r="N87" s="99"/>
      <c r="O87" s="99"/>
      <c r="P87" s="99"/>
      <c r="Q87" s="99"/>
      <c r="R87" s="99"/>
      <c r="S87" s="99"/>
      <c r="T87" s="99"/>
      <c r="U87" s="99"/>
      <c r="V87" s="99"/>
      <c r="W87" s="99"/>
      <c r="X87" s="99"/>
    </row>
    <row r="88" spans="4:24" ht="12.75">
      <c r="D88" s="99"/>
      <c r="E88" s="99"/>
      <c r="F88" s="99"/>
      <c r="G88" s="99"/>
      <c r="H88" s="99"/>
      <c r="I88" s="99"/>
      <c r="J88" s="99"/>
      <c r="K88" s="99"/>
      <c r="L88" s="99"/>
      <c r="M88" s="99"/>
      <c r="N88" s="99"/>
      <c r="O88" s="99"/>
      <c r="P88" s="99"/>
      <c r="Q88" s="99"/>
      <c r="R88" s="99"/>
      <c r="S88" s="99"/>
      <c r="T88" s="99"/>
      <c r="U88" s="99"/>
      <c r="V88" s="99"/>
      <c r="W88" s="99"/>
      <c r="X88" s="99"/>
    </row>
    <row r="89" spans="4:24" ht="12.75">
      <c r="D89" s="99"/>
      <c r="E89" s="99"/>
      <c r="F89" s="99"/>
      <c r="G89" s="99"/>
      <c r="H89" s="99"/>
      <c r="I89" s="99"/>
      <c r="J89" s="99"/>
      <c r="K89" s="99"/>
      <c r="L89" s="99"/>
      <c r="M89" s="99"/>
      <c r="N89" s="99"/>
      <c r="O89" s="99"/>
      <c r="P89" s="99"/>
      <c r="Q89" s="99"/>
      <c r="R89" s="99"/>
      <c r="S89" s="99"/>
      <c r="T89" s="99"/>
      <c r="U89" s="99"/>
      <c r="V89" s="99"/>
      <c r="W89" s="99"/>
      <c r="X89" s="99"/>
    </row>
    <row r="90" spans="4:24" ht="12.75">
      <c r="D90" s="99"/>
      <c r="E90" s="99"/>
      <c r="F90" s="99"/>
      <c r="G90" s="99"/>
      <c r="H90" s="99"/>
      <c r="I90" s="99"/>
      <c r="J90" s="99"/>
      <c r="K90" s="99"/>
      <c r="L90" s="99"/>
      <c r="M90" s="99"/>
      <c r="N90" s="99"/>
      <c r="O90" s="99"/>
      <c r="P90" s="99"/>
      <c r="Q90" s="99"/>
      <c r="R90" s="99"/>
      <c r="S90" s="99"/>
      <c r="T90" s="99"/>
      <c r="U90" s="99"/>
      <c r="V90" s="99"/>
      <c r="W90" s="99"/>
      <c r="X90" s="99"/>
    </row>
    <row r="91" spans="4:24" ht="12.75">
      <c r="D91" s="99"/>
      <c r="E91" s="99"/>
      <c r="F91" s="99"/>
      <c r="G91" s="99"/>
      <c r="H91" s="99"/>
      <c r="I91" s="99"/>
      <c r="J91" s="99"/>
      <c r="K91" s="99"/>
      <c r="L91" s="99"/>
      <c r="M91" s="99"/>
      <c r="N91" s="99"/>
      <c r="O91" s="99"/>
      <c r="P91" s="99"/>
      <c r="Q91" s="99"/>
      <c r="R91" s="99"/>
      <c r="S91" s="99"/>
      <c r="T91" s="99"/>
      <c r="U91" s="99"/>
      <c r="V91" s="99"/>
      <c r="W91" s="99"/>
      <c r="X91" s="99"/>
    </row>
    <row r="92" spans="4:24" ht="12.75">
      <c r="D92" s="99"/>
      <c r="E92" s="99"/>
      <c r="F92" s="99"/>
      <c r="G92" s="99"/>
      <c r="H92" s="99"/>
      <c r="I92" s="99"/>
      <c r="J92" s="99"/>
      <c r="K92" s="99"/>
      <c r="L92" s="99"/>
      <c r="M92" s="99"/>
      <c r="N92" s="99"/>
      <c r="O92" s="99"/>
      <c r="P92" s="99"/>
      <c r="Q92" s="99"/>
      <c r="R92" s="99"/>
      <c r="S92" s="99"/>
      <c r="T92" s="99"/>
      <c r="U92" s="99"/>
      <c r="V92" s="99"/>
      <c r="W92" s="99"/>
      <c r="X92" s="99"/>
    </row>
    <row r="93" spans="4:24" ht="12.75">
      <c r="D93" s="99"/>
      <c r="E93" s="99"/>
      <c r="F93" s="99"/>
      <c r="G93" s="99"/>
      <c r="H93" s="99"/>
      <c r="I93" s="99"/>
      <c r="J93" s="99"/>
      <c r="K93" s="99"/>
      <c r="L93" s="99"/>
      <c r="M93" s="99"/>
      <c r="N93" s="99"/>
      <c r="O93" s="99"/>
      <c r="P93" s="99"/>
      <c r="Q93" s="99"/>
      <c r="R93" s="99"/>
      <c r="S93" s="99"/>
      <c r="T93" s="99"/>
      <c r="U93" s="99"/>
      <c r="V93" s="99"/>
      <c r="W93" s="99"/>
      <c r="X93" s="99"/>
    </row>
    <row r="94" spans="4:24" ht="12.75">
      <c r="D94" s="99"/>
      <c r="E94" s="99"/>
      <c r="F94" s="99"/>
      <c r="G94" s="99"/>
      <c r="H94" s="99"/>
      <c r="I94" s="99"/>
      <c r="J94" s="99"/>
      <c r="K94" s="99"/>
      <c r="L94" s="99"/>
      <c r="M94" s="99"/>
      <c r="N94" s="99"/>
      <c r="O94" s="99"/>
      <c r="P94" s="99"/>
      <c r="Q94" s="99"/>
      <c r="R94" s="99"/>
      <c r="S94" s="99"/>
      <c r="T94" s="99"/>
      <c r="U94" s="99"/>
      <c r="V94" s="99"/>
      <c r="W94" s="99"/>
      <c r="X94" s="99"/>
    </row>
    <row r="95" spans="4:24" ht="12.75">
      <c r="D95" s="99"/>
      <c r="E95" s="99"/>
      <c r="F95" s="99"/>
      <c r="G95" s="99"/>
      <c r="H95" s="99"/>
      <c r="I95" s="99"/>
      <c r="J95" s="99"/>
      <c r="K95" s="99"/>
      <c r="L95" s="99"/>
      <c r="M95" s="99"/>
      <c r="N95" s="99"/>
      <c r="O95" s="99"/>
      <c r="P95" s="99"/>
      <c r="Q95" s="99"/>
      <c r="R95" s="99"/>
      <c r="S95" s="99"/>
      <c r="T95" s="99"/>
      <c r="U95" s="99"/>
      <c r="V95" s="99"/>
      <c r="W95" s="99"/>
      <c r="X95" s="99"/>
    </row>
    <row r="96" spans="4:24" ht="12.75">
      <c r="D96" s="99"/>
      <c r="E96" s="99"/>
      <c r="F96" s="99"/>
      <c r="G96" s="99"/>
      <c r="H96" s="99"/>
      <c r="I96" s="99"/>
      <c r="J96" s="99"/>
      <c r="K96" s="99"/>
      <c r="L96" s="99"/>
      <c r="M96" s="99"/>
      <c r="N96" s="99"/>
      <c r="O96" s="99"/>
      <c r="P96" s="99"/>
      <c r="Q96" s="99"/>
      <c r="R96" s="99"/>
      <c r="S96" s="99"/>
      <c r="T96" s="99"/>
      <c r="U96" s="99"/>
      <c r="V96" s="99"/>
      <c r="W96" s="99"/>
      <c r="X96" s="99"/>
    </row>
    <row r="97" spans="4:24" ht="12.75">
      <c r="D97" s="99"/>
      <c r="E97" s="99"/>
      <c r="F97" s="99"/>
      <c r="G97" s="99"/>
      <c r="H97" s="99"/>
      <c r="I97" s="99"/>
      <c r="J97" s="99"/>
      <c r="K97" s="99"/>
      <c r="L97" s="99"/>
      <c r="M97" s="99"/>
      <c r="N97" s="99"/>
      <c r="O97" s="99"/>
      <c r="P97" s="99"/>
      <c r="Q97" s="99"/>
      <c r="R97" s="99"/>
      <c r="S97" s="99"/>
      <c r="T97" s="99"/>
      <c r="U97" s="99"/>
      <c r="V97" s="99"/>
      <c r="W97" s="99"/>
      <c r="X97" s="99"/>
    </row>
    <row r="98" spans="4:24" ht="12.75">
      <c r="D98" s="99"/>
      <c r="E98" s="99"/>
      <c r="F98" s="99"/>
      <c r="G98" s="99"/>
      <c r="H98" s="99"/>
      <c r="I98" s="99"/>
      <c r="J98" s="99"/>
      <c r="K98" s="99"/>
      <c r="L98" s="99"/>
      <c r="M98" s="99"/>
      <c r="N98" s="99"/>
      <c r="O98" s="99"/>
      <c r="P98" s="99"/>
      <c r="Q98" s="99"/>
      <c r="R98" s="99"/>
      <c r="S98" s="99"/>
      <c r="T98" s="99"/>
      <c r="U98" s="99"/>
      <c r="V98" s="99"/>
      <c r="W98" s="99"/>
      <c r="X98" s="99"/>
    </row>
    <row r="99" spans="4:24" ht="12.75">
      <c r="D99" s="99"/>
      <c r="E99" s="99"/>
      <c r="F99" s="99"/>
      <c r="G99" s="99"/>
      <c r="H99" s="99"/>
      <c r="I99" s="99"/>
      <c r="J99" s="99"/>
      <c r="K99" s="99"/>
      <c r="L99" s="99"/>
      <c r="M99" s="99"/>
      <c r="N99" s="99"/>
      <c r="O99" s="99"/>
      <c r="P99" s="99"/>
      <c r="Q99" s="99"/>
      <c r="R99" s="99"/>
      <c r="S99" s="99"/>
      <c r="T99" s="99"/>
      <c r="U99" s="99"/>
      <c r="V99" s="99"/>
      <c r="W99" s="99"/>
      <c r="X99" s="99"/>
    </row>
    <row r="100" spans="4:24" ht="12.75">
      <c r="D100" s="99"/>
      <c r="E100" s="99"/>
      <c r="F100" s="99"/>
      <c r="G100" s="99"/>
      <c r="H100" s="99"/>
      <c r="I100" s="99"/>
      <c r="J100" s="99"/>
      <c r="K100" s="99"/>
      <c r="L100" s="99"/>
      <c r="M100" s="99"/>
      <c r="N100" s="99"/>
      <c r="O100" s="99"/>
      <c r="P100" s="99"/>
      <c r="Q100" s="99"/>
      <c r="R100" s="99"/>
      <c r="S100" s="99"/>
      <c r="T100" s="99"/>
      <c r="U100" s="99"/>
      <c r="V100" s="99"/>
      <c r="W100" s="99"/>
      <c r="X100" s="99"/>
    </row>
    <row r="101" spans="4:24" ht="12.75">
      <c r="D101" s="99"/>
      <c r="E101" s="99"/>
      <c r="F101" s="99"/>
      <c r="G101" s="99"/>
      <c r="H101" s="99"/>
      <c r="I101" s="99"/>
      <c r="J101" s="99"/>
      <c r="K101" s="99"/>
      <c r="L101" s="99"/>
      <c r="M101" s="99"/>
      <c r="N101" s="99"/>
      <c r="O101" s="99"/>
      <c r="P101" s="99"/>
      <c r="Q101" s="99"/>
      <c r="R101" s="99"/>
      <c r="S101" s="99"/>
      <c r="T101" s="99"/>
      <c r="U101" s="99"/>
      <c r="V101" s="99"/>
      <c r="W101" s="99"/>
      <c r="X101" s="99"/>
    </row>
    <row r="102" spans="4:24" ht="12.75">
      <c r="D102" s="99"/>
      <c r="E102" s="99"/>
      <c r="F102" s="99"/>
      <c r="G102" s="99"/>
      <c r="H102" s="99"/>
      <c r="I102" s="99"/>
      <c r="J102" s="99"/>
      <c r="K102" s="99"/>
      <c r="L102" s="99"/>
      <c r="M102" s="99"/>
      <c r="N102" s="99"/>
      <c r="O102" s="99"/>
      <c r="P102" s="99"/>
      <c r="Q102" s="99"/>
      <c r="R102" s="99"/>
      <c r="S102" s="99"/>
      <c r="T102" s="99"/>
      <c r="U102" s="99"/>
      <c r="V102" s="99"/>
      <c r="W102" s="99"/>
      <c r="X102" s="99"/>
    </row>
    <row r="103" spans="4:24" ht="12.75">
      <c r="D103" s="99"/>
      <c r="E103" s="99"/>
      <c r="F103" s="99"/>
      <c r="G103" s="99"/>
      <c r="H103" s="99"/>
      <c r="I103" s="99"/>
      <c r="J103" s="99"/>
      <c r="K103" s="99"/>
      <c r="L103" s="99"/>
      <c r="M103" s="99"/>
      <c r="N103" s="99"/>
      <c r="O103" s="99"/>
      <c r="P103" s="99"/>
      <c r="Q103" s="99"/>
      <c r="R103" s="99"/>
      <c r="S103" s="99"/>
      <c r="T103" s="99"/>
      <c r="U103" s="99"/>
      <c r="V103" s="99"/>
      <c r="W103" s="99"/>
      <c r="X103" s="99"/>
    </row>
    <row r="104" spans="4:24" ht="12.75">
      <c r="D104" s="99"/>
      <c r="E104" s="99"/>
      <c r="F104" s="99"/>
      <c r="G104" s="99"/>
      <c r="H104" s="99"/>
      <c r="I104" s="99"/>
      <c r="J104" s="99"/>
      <c r="K104" s="99"/>
      <c r="L104" s="99"/>
      <c r="M104" s="99"/>
      <c r="N104" s="99"/>
      <c r="O104" s="99"/>
      <c r="P104" s="99"/>
      <c r="Q104" s="99"/>
      <c r="R104" s="99"/>
      <c r="S104" s="99"/>
      <c r="T104" s="99"/>
      <c r="U104" s="99"/>
      <c r="V104" s="99"/>
      <c r="W104" s="99"/>
      <c r="X104" s="99"/>
    </row>
    <row r="105" spans="4:24" ht="12.75">
      <c r="D105" s="99"/>
      <c r="E105" s="99"/>
      <c r="F105" s="99"/>
      <c r="G105" s="99"/>
      <c r="H105" s="99"/>
      <c r="I105" s="99"/>
      <c r="J105" s="99"/>
      <c r="K105" s="99"/>
      <c r="L105" s="99"/>
      <c r="M105" s="99"/>
      <c r="N105" s="99"/>
      <c r="O105" s="99"/>
      <c r="P105" s="99"/>
      <c r="Q105" s="99"/>
      <c r="R105" s="99"/>
      <c r="S105" s="99"/>
      <c r="T105" s="99"/>
      <c r="U105" s="99"/>
      <c r="V105" s="99"/>
      <c r="W105" s="99"/>
      <c r="X105" s="99"/>
    </row>
    <row r="106" spans="4:24" ht="12.75">
      <c r="D106" s="99"/>
      <c r="E106" s="99"/>
      <c r="F106" s="99"/>
      <c r="G106" s="99"/>
      <c r="H106" s="99"/>
      <c r="I106" s="99"/>
      <c r="J106" s="99"/>
      <c r="K106" s="99"/>
      <c r="L106" s="99"/>
      <c r="M106" s="99"/>
      <c r="N106" s="99"/>
      <c r="O106" s="99"/>
      <c r="P106" s="99"/>
      <c r="Q106" s="99"/>
      <c r="R106" s="99"/>
      <c r="S106" s="99"/>
      <c r="T106" s="99"/>
      <c r="U106" s="99"/>
      <c r="V106" s="99"/>
      <c r="W106" s="99"/>
      <c r="X106" s="99"/>
    </row>
    <row r="107" spans="4:24" ht="12.75">
      <c r="D107" s="99"/>
      <c r="E107" s="99"/>
      <c r="F107" s="99"/>
      <c r="G107" s="99"/>
      <c r="H107" s="99"/>
      <c r="I107" s="99"/>
      <c r="J107" s="99"/>
      <c r="K107" s="99"/>
      <c r="L107" s="99"/>
      <c r="M107" s="99"/>
      <c r="N107" s="99"/>
      <c r="O107" s="99"/>
      <c r="P107" s="99"/>
      <c r="Q107" s="99"/>
      <c r="R107" s="99"/>
      <c r="S107" s="99"/>
      <c r="T107" s="99"/>
      <c r="U107" s="99"/>
      <c r="V107" s="99"/>
      <c r="W107" s="99"/>
      <c r="X107" s="99"/>
    </row>
    <row r="108" spans="4:24" ht="12.75">
      <c r="D108" s="99"/>
      <c r="E108" s="99"/>
      <c r="F108" s="99"/>
      <c r="G108" s="99"/>
      <c r="H108" s="99"/>
      <c r="I108" s="99"/>
      <c r="J108" s="99"/>
      <c r="K108" s="99"/>
      <c r="L108" s="99"/>
      <c r="M108" s="99"/>
      <c r="N108" s="99"/>
      <c r="O108" s="99"/>
      <c r="P108" s="99"/>
      <c r="Q108" s="99"/>
      <c r="R108" s="99"/>
      <c r="S108" s="99"/>
      <c r="T108" s="99"/>
      <c r="U108" s="99"/>
      <c r="V108" s="99"/>
      <c r="W108" s="99"/>
      <c r="X108" s="99"/>
    </row>
    <row r="109" spans="4:24" ht="12.75">
      <c r="D109" s="99"/>
      <c r="E109" s="99"/>
      <c r="F109" s="99"/>
      <c r="G109" s="99"/>
      <c r="H109" s="99"/>
      <c r="I109" s="99"/>
      <c r="J109" s="99"/>
      <c r="K109" s="99"/>
      <c r="L109" s="99"/>
      <c r="M109" s="99"/>
      <c r="N109" s="99"/>
      <c r="O109" s="99"/>
      <c r="P109" s="99"/>
      <c r="Q109" s="99"/>
      <c r="R109" s="99"/>
      <c r="S109" s="99"/>
      <c r="T109" s="99"/>
      <c r="U109" s="99"/>
      <c r="V109" s="99"/>
      <c r="W109" s="99"/>
      <c r="X109" s="99"/>
    </row>
    <row r="110" spans="4:24" ht="12.75">
      <c r="D110" s="99"/>
      <c r="E110" s="99"/>
      <c r="F110" s="99"/>
      <c r="G110" s="99"/>
      <c r="H110" s="99"/>
      <c r="I110" s="99"/>
      <c r="J110" s="99"/>
      <c r="K110" s="99"/>
      <c r="L110" s="99"/>
      <c r="M110" s="99"/>
      <c r="N110" s="99"/>
      <c r="O110" s="99"/>
      <c r="P110" s="99"/>
      <c r="Q110" s="99"/>
      <c r="R110" s="99"/>
      <c r="S110" s="99"/>
      <c r="T110" s="99"/>
      <c r="U110" s="99"/>
      <c r="V110" s="99"/>
      <c r="W110" s="99"/>
      <c r="X110" s="99"/>
    </row>
    <row r="111" spans="4:24" ht="12.75">
      <c r="D111" s="99"/>
      <c r="E111" s="99"/>
      <c r="F111" s="99"/>
      <c r="G111" s="99"/>
      <c r="H111" s="99"/>
      <c r="I111" s="99"/>
      <c r="J111" s="99"/>
      <c r="K111" s="99"/>
      <c r="L111" s="99"/>
      <c r="M111" s="99"/>
      <c r="N111" s="99"/>
      <c r="O111" s="99"/>
      <c r="P111" s="99"/>
      <c r="Q111" s="99"/>
      <c r="R111" s="99"/>
      <c r="S111" s="99"/>
      <c r="T111" s="99"/>
      <c r="U111" s="99"/>
      <c r="V111" s="99"/>
      <c r="W111" s="99"/>
      <c r="X111" s="99"/>
    </row>
    <row r="112" spans="4:24" ht="12.75">
      <c r="D112" s="99"/>
      <c r="E112" s="99"/>
      <c r="F112" s="99"/>
      <c r="G112" s="99"/>
      <c r="H112" s="99"/>
      <c r="I112" s="99"/>
      <c r="J112" s="99"/>
      <c r="K112" s="99"/>
      <c r="L112" s="99"/>
      <c r="M112" s="99"/>
      <c r="N112" s="99"/>
      <c r="O112" s="99"/>
      <c r="P112" s="99"/>
      <c r="Q112" s="99"/>
      <c r="R112" s="99"/>
      <c r="S112" s="99"/>
      <c r="T112" s="99"/>
      <c r="U112" s="99"/>
      <c r="V112" s="99"/>
      <c r="W112" s="99"/>
      <c r="X112" s="99"/>
    </row>
    <row r="113" spans="4:24" ht="12.75">
      <c r="D113" s="99"/>
      <c r="E113" s="99"/>
      <c r="F113" s="99"/>
      <c r="G113" s="99"/>
      <c r="H113" s="99"/>
      <c r="I113" s="99"/>
      <c r="J113" s="99"/>
      <c r="K113" s="99"/>
      <c r="L113" s="99"/>
      <c r="M113" s="99"/>
      <c r="N113" s="99"/>
      <c r="O113" s="99"/>
      <c r="P113" s="99"/>
      <c r="Q113" s="99"/>
      <c r="R113" s="99"/>
      <c r="S113" s="99"/>
      <c r="T113" s="99"/>
      <c r="U113" s="99"/>
      <c r="V113" s="99"/>
      <c r="W113" s="99"/>
      <c r="X113" s="99"/>
    </row>
    <row r="114" spans="4:24" ht="12.75">
      <c r="D114" s="99"/>
      <c r="E114" s="99"/>
      <c r="F114" s="99"/>
      <c r="G114" s="99"/>
      <c r="H114" s="99"/>
      <c r="I114" s="99"/>
      <c r="J114" s="99"/>
      <c r="K114" s="99"/>
      <c r="L114" s="99"/>
      <c r="M114" s="99"/>
      <c r="N114" s="99"/>
      <c r="O114" s="99"/>
      <c r="P114" s="99"/>
      <c r="Q114" s="99"/>
      <c r="R114" s="99"/>
      <c r="S114" s="99"/>
      <c r="T114" s="99"/>
      <c r="U114" s="99"/>
      <c r="V114" s="99"/>
      <c r="W114" s="99"/>
      <c r="X114" s="99"/>
    </row>
    <row r="115" spans="4:24" ht="12.75">
      <c r="D115" s="99"/>
      <c r="E115" s="99"/>
      <c r="F115" s="99"/>
      <c r="G115" s="99"/>
      <c r="H115" s="99"/>
      <c r="I115" s="99"/>
      <c r="J115" s="99"/>
      <c r="K115" s="99"/>
      <c r="L115" s="99"/>
      <c r="M115" s="99"/>
      <c r="N115" s="99"/>
      <c r="O115" s="99"/>
      <c r="P115" s="99"/>
      <c r="Q115" s="99"/>
      <c r="R115" s="99"/>
      <c r="S115" s="99"/>
      <c r="T115" s="99"/>
      <c r="U115" s="99"/>
      <c r="V115" s="99"/>
      <c r="W115" s="99"/>
      <c r="X115" s="99"/>
    </row>
    <row r="116" spans="4:24" ht="12.75">
      <c r="D116" s="99"/>
      <c r="E116" s="99"/>
      <c r="F116" s="99"/>
      <c r="G116" s="99"/>
      <c r="H116" s="99"/>
      <c r="I116" s="99"/>
      <c r="J116" s="99"/>
      <c r="K116" s="99"/>
      <c r="L116" s="99"/>
      <c r="M116" s="99"/>
      <c r="N116" s="99"/>
      <c r="O116" s="99"/>
      <c r="P116" s="99"/>
      <c r="Q116" s="99"/>
      <c r="R116" s="99"/>
      <c r="S116" s="99"/>
      <c r="T116" s="99"/>
      <c r="U116" s="99"/>
      <c r="V116" s="99"/>
      <c r="W116" s="99"/>
      <c r="X116" s="99"/>
    </row>
    <row r="117" spans="4:24" ht="12.75">
      <c r="D117" s="99"/>
      <c r="E117" s="99"/>
      <c r="F117" s="99"/>
      <c r="G117" s="99"/>
      <c r="H117" s="99"/>
      <c r="I117" s="99"/>
      <c r="J117" s="99"/>
      <c r="K117" s="99"/>
      <c r="L117" s="99"/>
      <c r="M117" s="99"/>
      <c r="N117" s="99"/>
      <c r="O117" s="99"/>
      <c r="P117" s="99"/>
      <c r="Q117" s="99"/>
      <c r="R117" s="99"/>
      <c r="S117" s="99"/>
      <c r="T117" s="99"/>
      <c r="U117" s="99"/>
      <c r="V117" s="99"/>
      <c r="W117" s="99"/>
      <c r="X117" s="99"/>
    </row>
    <row r="118" spans="4:24" ht="12.75">
      <c r="D118" s="99"/>
      <c r="E118" s="99"/>
      <c r="F118" s="99"/>
      <c r="G118" s="99"/>
      <c r="H118" s="99"/>
      <c r="I118" s="99"/>
      <c r="J118" s="99"/>
      <c r="K118" s="99"/>
      <c r="L118" s="99"/>
      <c r="M118" s="99"/>
      <c r="N118" s="99"/>
      <c r="O118" s="99"/>
      <c r="P118" s="99"/>
      <c r="Q118" s="99"/>
      <c r="R118" s="99"/>
      <c r="S118" s="99"/>
      <c r="T118" s="99"/>
      <c r="U118" s="99"/>
      <c r="V118" s="99"/>
      <c r="W118" s="99"/>
      <c r="X118" s="99"/>
    </row>
    <row r="119" spans="4:24" ht="12.75">
      <c r="D119" s="99"/>
      <c r="E119" s="99"/>
      <c r="F119" s="99"/>
      <c r="G119" s="99"/>
      <c r="H119" s="99"/>
      <c r="I119" s="99"/>
      <c r="J119" s="99"/>
      <c r="K119" s="99"/>
      <c r="L119" s="99"/>
      <c r="M119" s="99"/>
      <c r="N119" s="99"/>
      <c r="O119" s="99"/>
      <c r="P119" s="99"/>
      <c r="Q119" s="99"/>
      <c r="R119" s="99"/>
      <c r="S119" s="99"/>
      <c r="T119" s="99"/>
      <c r="U119" s="99"/>
      <c r="V119" s="99"/>
      <c r="W119" s="99"/>
      <c r="X119" s="99"/>
    </row>
    <row r="120" spans="4:24" ht="12.75">
      <c r="D120" s="99"/>
      <c r="E120" s="99"/>
      <c r="F120" s="99"/>
      <c r="G120" s="99"/>
      <c r="H120" s="99"/>
      <c r="I120" s="99"/>
      <c r="J120" s="99"/>
      <c r="K120" s="99"/>
      <c r="L120" s="99"/>
      <c r="M120" s="99"/>
      <c r="N120" s="99"/>
      <c r="O120" s="99"/>
      <c r="P120" s="99"/>
      <c r="Q120" s="99"/>
      <c r="R120" s="99"/>
      <c r="S120" s="99"/>
      <c r="T120" s="99"/>
      <c r="U120" s="99"/>
      <c r="V120" s="99"/>
      <c r="W120" s="99"/>
      <c r="X120" s="99"/>
    </row>
    <row r="121" spans="4:24" ht="12.75">
      <c r="D121" s="99"/>
      <c r="E121" s="99"/>
      <c r="F121" s="99"/>
      <c r="G121" s="99"/>
      <c r="H121" s="99"/>
      <c r="I121" s="99"/>
      <c r="J121" s="99"/>
      <c r="K121" s="99"/>
      <c r="L121" s="99"/>
      <c r="M121" s="99"/>
      <c r="N121" s="99"/>
      <c r="O121" s="99"/>
      <c r="P121" s="99"/>
      <c r="Q121" s="99"/>
      <c r="R121" s="99"/>
      <c r="S121" s="99"/>
      <c r="T121" s="99"/>
      <c r="U121" s="99"/>
      <c r="V121" s="99"/>
      <c r="W121" s="99"/>
      <c r="X121" s="99"/>
    </row>
    <row r="122" spans="4:24" ht="12.75">
      <c r="D122" s="99"/>
      <c r="E122" s="99"/>
      <c r="F122" s="99"/>
      <c r="G122" s="99"/>
      <c r="H122" s="99"/>
      <c r="I122" s="99"/>
      <c r="J122" s="99"/>
      <c r="K122" s="99"/>
      <c r="L122" s="99"/>
      <c r="M122" s="99"/>
      <c r="N122" s="99"/>
      <c r="O122" s="99"/>
      <c r="P122" s="99"/>
      <c r="Q122" s="99"/>
      <c r="R122" s="99"/>
      <c r="S122" s="99"/>
      <c r="T122" s="99"/>
      <c r="U122" s="99"/>
      <c r="V122" s="99"/>
      <c r="W122" s="99"/>
      <c r="X122" s="99"/>
    </row>
    <row r="123" spans="4:24" ht="12.75">
      <c r="D123" s="99"/>
      <c r="E123" s="99"/>
      <c r="F123" s="99"/>
      <c r="G123" s="99"/>
      <c r="H123" s="99"/>
      <c r="I123" s="99"/>
      <c r="J123" s="99"/>
      <c r="K123" s="99"/>
      <c r="L123" s="99"/>
      <c r="M123" s="99"/>
      <c r="N123" s="99"/>
      <c r="O123" s="99"/>
      <c r="P123" s="99"/>
      <c r="Q123" s="99"/>
      <c r="R123" s="99"/>
      <c r="S123" s="99"/>
      <c r="T123" s="99"/>
      <c r="U123" s="99"/>
      <c r="V123" s="99"/>
      <c r="W123" s="99"/>
      <c r="X123" s="99"/>
    </row>
    <row r="124" spans="4:24" ht="12.75">
      <c r="D124" s="99"/>
      <c r="E124" s="99"/>
      <c r="F124" s="99"/>
      <c r="G124" s="99"/>
      <c r="H124" s="99"/>
      <c r="I124" s="99"/>
      <c r="J124" s="99"/>
      <c r="K124" s="99"/>
      <c r="L124" s="99"/>
      <c r="M124" s="99"/>
      <c r="N124" s="99"/>
      <c r="O124" s="99"/>
      <c r="P124" s="99"/>
      <c r="Q124" s="99"/>
      <c r="R124" s="99"/>
      <c r="S124" s="99"/>
      <c r="T124" s="99"/>
      <c r="U124" s="99"/>
      <c r="V124" s="99"/>
      <c r="W124" s="99"/>
      <c r="X124" s="99"/>
    </row>
    <row r="125" spans="4:24" ht="12.75">
      <c r="D125" s="99"/>
      <c r="E125" s="99"/>
      <c r="F125" s="99"/>
      <c r="G125" s="99"/>
      <c r="H125" s="99"/>
      <c r="I125" s="99"/>
      <c r="J125" s="99"/>
      <c r="K125" s="99"/>
      <c r="L125" s="99"/>
      <c r="M125" s="99"/>
      <c r="N125" s="99"/>
      <c r="O125" s="99"/>
      <c r="P125" s="99"/>
      <c r="Q125" s="99"/>
      <c r="R125" s="99"/>
      <c r="S125" s="99"/>
      <c r="T125" s="99"/>
      <c r="U125" s="99"/>
      <c r="V125" s="99"/>
      <c r="W125" s="99"/>
      <c r="X125" s="99"/>
    </row>
    <row r="126" spans="4:24" ht="12.75">
      <c r="D126" s="99"/>
      <c r="E126" s="99"/>
      <c r="F126" s="99"/>
      <c r="G126" s="99"/>
      <c r="H126" s="99"/>
      <c r="I126" s="99"/>
      <c r="J126" s="99"/>
      <c r="K126" s="99"/>
      <c r="L126" s="99"/>
      <c r="M126" s="99"/>
      <c r="N126" s="99"/>
      <c r="O126" s="99"/>
      <c r="P126" s="99"/>
      <c r="Q126" s="99"/>
      <c r="R126" s="99"/>
      <c r="S126" s="99"/>
      <c r="T126" s="99"/>
      <c r="U126" s="99"/>
      <c r="V126" s="99"/>
      <c r="W126" s="99"/>
      <c r="X126" s="99"/>
    </row>
    <row r="127" spans="4:24" ht="12.75">
      <c r="D127" s="99"/>
      <c r="E127" s="99"/>
      <c r="F127" s="99"/>
      <c r="G127" s="99"/>
      <c r="H127" s="99"/>
      <c r="I127" s="99"/>
      <c r="J127" s="99"/>
      <c r="K127" s="99"/>
      <c r="L127" s="99"/>
      <c r="M127" s="99"/>
      <c r="N127" s="99"/>
      <c r="O127" s="99"/>
      <c r="P127" s="99"/>
      <c r="Q127" s="99"/>
      <c r="R127" s="99"/>
      <c r="S127" s="99"/>
      <c r="T127" s="99"/>
      <c r="U127" s="99"/>
      <c r="V127" s="99"/>
      <c r="W127" s="99"/>
      <c r="X127" s="99"/>
    </row>
    <row r="128" spans="4:24" ht="12.75">
      <c r="D128" s="99"/>
      <c r="E128" s="99"/>
      <c r="F128" s="99"/>
      <c r="G128" s="99"/>
      <c r="H128" s="99"/>
      <c r="I128" s="99"/>
      <c r="J128" s="99"/>
      <c r="K128" s="99"/>
      <c r="L128" s="99"/>
      <c r="M128" s="99"/>
      <c r="N128" s="99"/>
      <c r="O128" s="99"/>
      <c r="P128" s="99"/>
      <c r="Q128" s="99"/>
      <c r="R128" s="99"/>
      <c r="S128" s="99"/>
      <c r="T128" s="99"/>
      <c r="U128" s="99"/>
      <c r="V128" s="99"/>
      <c r="W128" s="99"/>
      <c r="X128" s="99"/>
    </row>
    <row r="129" spans="4:24" ht="12.75">
      <c r="D129" s="99"/>
      <c r="E129" s="99"/>
      <c r="F129" s="99"/>
      <c r="G129" s="99"/>
      <c r="H129" s="99"/>
      <c r="I129" s="99"/>
      <c r="J129" s="99"/>
      <c r="K129" s="99"/>
      <c r="L129" s="99"/>
      <c r="M129" s="99"/>
      <c r="N129" s="99"/>
      <c r="O129" s="99"/>
      <c r="P129" s="99"/>
      <c r="Q129" s="99"/>
      <c r="R129" s="99"/>
      <c r="S129" s="99"/>
      <c r="T129" s="99"/>
      <c r="U129" s="99"/>
      <c r="V129" s="99"/>
      <c r="W129" s="99"/>
      <c r="X129" s="99"/>
    </row>
    <row r="130" spans="4:24" ht="12.75">
      <c r="D130" s="99"/>
      <c r="E130" s="99"/>
      <c r="F130" s="99"/>
      <c r="G130" s="99"/>
      <c r="H130" s="99"/>
      <c r="I130" s="99"/>
      <c r="J130" s="99"/>
      <c r="K130" s="99"/>
      <c r="L130" s="99"/>
      <c r="M130" s="99"/>
      <c r="N130" s="99"/>
      <c r="O130" s="99"/>
      <c r="P130" s="99"/>
      <c r="Q130" s="99"/>
      <c r="R130" s="99"/>
      <c r="S130" s="99"/>
      <c r="T130" s="99"/>
      <c r="U130" s="99"/>
      <c r="V130" s="99"/>
      <c r="W130" s="99"/>
      <c r="X130" s="99"/>
    </row>
    <row r="131" spans="4:24" ht="12.75">
      <c r="D131" s="99"/>
      <c r="E131" s="99"/>
      <c r="F131" s="99"/>
      <c r="G131" s="99"/>
      <c r="H131" s="99"/>
      <c r="I131" s="99"/>
      <c r="J131" s="99"/>
      <c r="K131" s="99"/>
      <c r="L131" s="99"/>
      <c r="M131" s="99"/>
      <c r="N131" s="99"/>
      <c r="O131" s="99"/>
      <c r="P131" s="99"/>
      <c r="Q131" s="99"/>
      <c r="R131" s="99"/>
      <c r="S131" s="99"/>
      <c r="T131" s="99"/>
      <c r="U131" s="99"/>
      <c r="V131" s="99"/>
      <c r="W131" s="99"/>
      <c r="X131" s="99"/>
    </row>
    <row r="132" spans="4:24" ht="12.75">
      <c r="D132" s="99"/>
      <c r="E132" s="99"/>
      <c r="F132" s="99"/>
      <c r="G132" s="99"/>
      <c r="H132" s="99"/>
      <c r="I132" s="99"/>
      <c r="J132" s="99"/>
      <c r="K132" s="99"/>
      <c r="L132" s="99"/>
      <c r="M132" s="99"/>
      <c r="N132" s="99"/>
      <c r="O132" s="99"/>
      <c r="P132" s="99"/>
      <c r="Q132" s="99"/>
      <c r="R132" s="99"/>
      <c r="S132" s="99"/>
      <c r="T132" s="99"/>
      <c r="U132" s="99"/>
      <c r="V132" s="99"/>
      <c r="W132" s="99"/>
      <c r="X132" s="99"/>
    </row>
    <row r="133" spans="4:24" ht="12.75">
      <c r="D133" s="99"/>
      <c r="E133" s="99"/>
      <c r="F133" s="99"/>
      <c r="G133" s="99"/>
      <c r="H133" s="99"/>
      <c r="I133" s="99"/>
      <c r="J133" s="99"/>
      <c r="K133" s="99"/>
      <c r="L133" s="99"/>
      <c r="M133" s="99"/>
      <c r="N133" s="99"/>
      <c r="O133" s="99"/>
      <c r="P133" s="99"/>
      <c r="Q133" s="99"/>
      <c r="R133" s="99"/>
      <c r="S133" s="99"/>
      <c r="T133" s="99"/>
      <c r="U133" s="99"/>
      <c r="V133" s="99"/>
      <c r="W133" s="99"/>
      <c r="X133" s="99"/>
    </row>
    <row r="134" spans="4:24" ht="12.75">
      <c r="D134" s="99"/>
      <c r="E134" s="99"/>
      <c r="F134" s="99"/>
      <c r="G134" s="99"/>
      <c r="H134" s="99"/>
      <c r="I134" s="99"/>
      <c r="J134" s="99"/>
      <c r="K134" s="99"/>
      <c r="L134" s="99"/>
      <c r="M134" s="99"/>
      <c r="N134" s="99"/>
      <c r="O134" s="99"/>
      <c r="P134" s="99"/>
      <c r="Q134" s="99"/>
      <c r="R134" s="99"/>
      <c r="S134" s="99"/>
      <c r="T134" s="99"/>
      <c r="U134" s="99"/>
      <c r="V134" s="99"/>
      <c r="W134" s="99"/>
      <c r="X134" s="99"/>
    </row>
    <row r="135" spans="4:24" ht="12.75">
      <c r="D135" s="99"/>
      <c r="E135" s="99"/>
      <c r="F135" s="99"/>
      <c r="G135" s="99"/>
      <c r="H135" s="99"/>
      <c r="I135" s="99"/>
      <c r="J135" s="99"/>
      <c r="K135" s="99"/>
      <c r="L135" s="99"/>
      <c r="M135" s="99"/>
      <c r="N135" s="99"/>
      <c r="O135" s="99"/>
      <c r="P135" s="99"/>
      <c r="Q135" s="99"/>
      <c r="R135" s="99"/>
      <c r="S135" s="99"/>
      <c r="T135" s="99"/>
      <c r="U135" s="99"/>
      <c r="V135" s="99"/>
      <c r="W135" s="99"/>
      <c r="X135" s="99"/>
    </row>
    <row r="136" spans="4:24" ht="12.75">
      <c r="D136" s="99"/>
      <c r="E136" s="99"/>
      <c r="F136" s="99"/>
      <c r="G136" s="99"/>
      <c r="H136" s="99"/>
      <c r="I136" s="99"/>
      <c r="J136" s="99"/>
      <c r="K136" s="99"/>
      <c r="L136" s="99"/>
      <c r="M136" s="99"/>
      <c r="N136" s="99"/>
      <c r="O136" s="99"/>
      <c r="P136" s="99"/>
      <c r="Q136" s="99"/>
      <c r="R136" s="99"/>
      <c r="S136" s="99"/>
      <c r="T136" s="99"/>
      <c r="U136" s="99"/>
      <c r="V136" s="99"/>
      <c r="W136" s="99"/>
      <c r="X136" s="99"/>
    </row>
    <row r="137" spans="4:24" ht="12.75">
      <c r="D137" s="99"/>
      <c r="E137" s="99"/>
      <c r="F137" s="99"/>
      <c r="G137" s="99"/>
      <c r="H137" s="99"/>
      <c r="I137" s="99"/>
      <c r="J137" s="99"/>
      <c r="K137" s="99"/>
      <c r="L137" s="99"/>
      <c r="M137" s="99"/>
      <c r="N137" s="99"/>
      <c r="O137" s="99"/>
      <c r="P137" s="99"/>
      <c r="Q137" s="99"/>
      <c r="R137" s="99"/>
      <c r="S137" s="99"/>
      <c r="T137" s="99"/>
      <c r="U137" s="99"/>
      <c r="V137" s="99"/>
      <c r="W137" s="99"/>
      <c r="X137" s="99"/>
    </row>
    <row r="138" spans="4:24" ht="12.75">
      <c r="D138" s="99"/>
      <c r="E138" s="99"/>
      <c r="F138" s="99"/>
      <c r="G138" s="99"/>
      <c r="H138" s="99"/>
      <c r="I138" s="99"/>
      <c r="J138" s="99"/>
      <c r="K138" s="99"/>
      <c r="L138" s="99"/>
      <c r="M138" s="99"/>
      <c r="N138" s="99"/>
      <c r="O138" s="99"/>
      <c r="P138" s="99"/>
      <c r="Q138" s="99"/>
      <c r="R138" s="99"/>
      <c r="S138" s="99"/>
      <c r="T138" s="99"/>
      <c r="U138" s="99"/>
      <c r="V138" s="99"/>
      <c r="W138" s="99"/>
      <c r="X138" s="99"/>
    </row>
    <row r="139" spans="4:24" ht="12.75">
      <c r="D139" s="99"/>
      <c r="E139" s="99"/>
      <c r="F139" s="99"/>
      <c r="G139" s="99"/>
      <c r="H139" s="99"/>
      <c r="I139" s="99"/>
      <c r="J139" s="99"/>
      <c r="K139" s="99"/>
      <c r="L139" s="99"/>
      <c r="M139" s="99"/>
      <c r="N139" s="99"/>
      <c r="O139" s="99"/>
      <c r="P139" s="99"/>
      <c r="Q139" s="99"/>
      <c r="R139" s="99"/>
      <c r="S139" s="99"/>
      <c r="T139" s="99"/>
      <c r="U139" s="99"/>
      <c r="V139" s="99"/>
      <c r="W139" s="99"/>
      <c r="X139" s="99"/>
    </row>
    <row r="140" spans="4:24" ht="12.75">
      <c r="D140" s="99"/>
      <c r="E140" s="99"/>
      <c r="F140" s="99"/>
      <c r="G140" s="99"/>
      <c r="H140" s="99"/>
      <c r="I140" s="99"/>
      <c r="J140" s="99"/>
      <c r="K140" s="99"/>
      <c r="L140" s="99"/>
      <c r="M140" s="99"/>
      <c r="N140" s="99"/>
      <c r="O140" s="99"/>
      <c r="P140" s="99"/>
      <c r="Q140" s="99"/>
      <c r="R140" s="99"/>
      <c r="S140" s="99"/>
      <c r="T140" s="99"/>
      <c r="U140" s="99"/>
      <c r="V140" s="99"/>
      <c r="W140" s="99"/>
      <c r="X140" s="99"/>
    </row>
    <row r="141" spans="4:24" ht="12.75">
      <c r="D141" s="99"/>
      <c r="E141" s="99"/>
      <c r="F141" s="99"/>
      <c r="G141" s="99"/>
      <c r="H141" s="99"/>
      <c r="I141" s="99"/>
      <c r="J141" s="99"/>
      <c r="K141" s="99"/>
      <c r="L141" s="99"/>
      <c r="M141" s="99"/>
      <c r="N141" s="99"/>
      <c r="O141" s="99"/>
      <c r="P141" s="99"/>
      <c r="Q141" s="99"/>
      <c r="R141" s="99"/>
      <c r="S141" s="99"/>
      <c r="T141" s="99"/>
      <c r="U141" s="99"/>
      <c r="V141" s="99"/>
      <c r="W141" s="99"/>
      <c r="X141" s="99"/>
    </row>
    <row r="142" spans="4:24" ht="12.75">
      <c r="D142" s="99"/>
      <c r="E142" s="99"/>
      <c r="F142" s="99"/>
      <c r="G142" s="99"/>
      <c r="H142" s="99"/>
      <c r="I142" s="99"/>
      <c r="J142" s="99"/>
      <c r="K142" s="99"/>
      <c r="L142" s="99"/>
      <c r="M142" s="99"/>
      <c r="N142" s="99"/>
      <c r="O142" s="99"/>
      <c r="P142" s="99"/>
      <c r="Q142" s="99"/>
      <c r="R142" s="99"/>
      <c r="S142" s="99"/>
      <c r="T142" s="99"/>
      <c r="U142" s="99"/>
      <c r="V142" s="99"/>
      <c r="W142" s="99"/>
      <c r="X142" s="99"/>
    </row>
    <row r="143" spans="4:24" ht="12.75">
      <c r="D143" s="99"/>
      <c r="E143" s="99"/>
      <c r="F143" s="99"/>
      <c r="G143" s="99"/>
      <c r="H143" s="99"/>
      <c r="I143" s="99"/>
      <c r="J143" s="99"/>
      <c r="K143" s="99"/>
      <c r="L143" s="99"/>
      <c r="M143" s="99"/>
      <c r="N143" s="99"/>
      <c r="O143" s="99"/>
      <c r="P143" s="99"/>
      <c r="Q143" s="99"/>
      <c r="R143" s="99"/>
      <c r="S143" s="99"/>
      <c r="T143" s="99"/>
      <c r="U143" s="99"/>
      <c r="V143" s="99"/>
      <c r="W143" s="99"/>
      <c r="X143" s="99"/>
    </row>
    <row r="144" spans="4:24" ht="12.75">
      <c r="D144" s="99"/>
      <c r="E144" s="99"/>
      <c r="F144" s="99"/>
      <c r="G144" s="99"/>
      <c r="H144" s="99"/>
      <c r="I144" s="99"/>
      <c r="J144" s="99"/>
      <c r="K144" s="99"/>
      <c r="L144" s="99"/>
      <c r="M144" s="99"/>
      <c r="N144" s="99"/>
      <c r="O144" s="99"/>
      <c r="P144" s="99"/>
      <c r="Q144" s="99"/>
      <c r="R144" s="99"/>
      <c r="S144" s="99"/>
      <c r="T144" s="99"/>
      <c r="U144" s="99"/>
      <c r="V144" s="99"/>
      <c r="W144" s="99"/>
      <c r="X144" s="99"/>
    </row>
    <row r="145" spans="4:24" ht="12.75">
      <c r="D145" s="99"/>
      <c r="E145" s="99"/>
      <c r="F145" s="99"/>
      <c r="G145" s="99"/>
      <c r="H145" s="99"/>
      <c r="I145" s="99"/>
      <c r="J145" s="99"/>
      <c r="K145" s="99"/>
      <c r="L145" s="99"/>
      <c r="M145" s="99"/>
      <c r="N145" s="99"/>
      <c r="O145" s="99"/>
      <c r="P145" s="99"/>
      <c r="Q145" s="99"/>
      <c r="R145" s="99"/>
      <c r="S145" s="99"/>
      <c r="T145" s="99"/>
      <c r="U145" s="99"/>
      <c r="V145" s="99"/>
      <c r="W145" s="99"/>
      <c r="X145" s="99"/>
    </row>
    <row r="146" spans="4:24" ht="12.75">
      <c r="D146" s="99"/>
      <c r="E146" s="99"/>
      <c r="F146" s="99"/>
      <c r="G146" s="99"/>
      <c r="H146" s="99"/>
      <c r="I146" s="99"/>
      <c r="J146" s="99"/>
      <c r="K146" s="99"/>
      <c r="L146" s="99"/>
      <c r="M146" s="99"/>
      <c r="N146" s="99"/>
      <c r="O146" s="99"/>
      <c r="P146" s="99"/>
      <c r="Q146" s="99"/>
      <c r="R146" s="99"/>
      <c r="S146" s="99"/>
      <c r="T146" s="99"/>
      <c r="U146" s="99"/>
      <c r="V146" s="99"/>
      <c r="W146" s="99"/>
      <c r="X146" s="99"/>
    </row>
    <row r="147" spans="4:24" ht="12.75">
      <c r="D147" s="99"/>
      <c r="E147" s="99"/>
      <c r="F147" s="99"/>
      <c r="G147" s="99"/>
      <c r="H147" s="99"/>
      <c r="I147" s="99"/>
      <c r="J147" s="99"/>
      <c r="K147" s="99"/>
      <c r="L147" s="99"/>
      <c r="M147" s="99"/>
      <c r="N147" s="99"/>
      <c r="O147" s="99"/>
      <c r="P147" s="99"/>
      <c r="Q147" s="99"/>
      <c r="R147" s="99"/>
      <c r="S147" s="99"/>
      <c r="T147" s="99"/>
      <c r="U147" s="99"/>
      <c r="V147" s="99"/>
      <c r="W147" s="99"/>
      <c r="X147" s="99"/>
    </row>
    <row r="148" spans="4:24" ht="12.75">
      <c r="D148" s="99"/>
      <c r="E148" s="99"/>
      <c r="F148" s="99"/>
      <c r="G148" s="99"/>
      <c r="H148" s="99"/>
      <c r="I148" s="99"/>
      <c r="J148" s="99"/>
      <c r="K148" s="99"/>
      <c r="L148" s="99"/>
      <c r="M148" s="99"/>
      <c r="N148" s="99"/>
      <c r="O148" s="99"/>
      <c r="P148" s="99"/>
      <c r="Q148" s="99"/>
      <c r="R148" s="99"/>
      <c r="S148" s="99"/>
      <c r="T148" s="99"/>
      <c r="U148" s="99"/>
      <c r="V148" s="99"/>
      <c r="W148" s="99"/>
      <c r="X148" s="99"/>
    </row>
    <row r="149" spans="4:24" ht="12.75">
      <c r="D149" s="99"/>
      <c r="E149" s="99"/>
      <c r="F149" s="99"/>
      <c r="G149" s="99"/>
      <c r="H149" s="99"/>
      <c r="I149" s="99"/>
      <c r="J149" s="99"/>
      <c r="K149" s="99"/>
      <c r="L149" s="99"/>
      <c r="M149" s="99"/>
      <c r="N149" s="99"/>
      <c r="O149" s="99"/>
      <c r="P149" s="99"/>
      <c r="Q149" s="99"/>
      <c r="R149" s="99"/>
      <c r="S149" s="99"/>
      <c r="T149" s="99"/>
      <c r="U149" s="99"/>
      <c r="V149" s="99"/>
      <c r="W149" s="99"/>
      <c r="X149" s="99"/>
    </row>
    <row r="150" spans="4:24" ht="12.75">
      <c r="D150" s="99"/>
      <c r="E150" s="99"/>
      <c r="F150" s="99"/>
      <c r="G150" s="99"/>
      <c r="H150" s="99"/>
      <c r="I150" s="99"/>
      <c r="J150" s="99"/>
      <c r="K150" s="99"/>
      <c r="L150" s="99"/>
      <c r="M150" s="99"/>
      <c r="N150" s="99"/>
      <c r="O150" s="99"/>
      <c r="P150" s="99"/>
      <c r="Q150" s="99"/>
      <c r="R150" s="99"/>
      <c r="S150" s="99"/>
      <c r="T150" s="99"/>
      <c r="U150" s="99"/>
      <c r="V150" s="99"/>
      <c r="W150" s="99"/>
      <c r="X150" s="99"/>
    </row>
    <row r="151" spans="4:24" ht="12.75">
      <c r="D151" s="99"/>
      <c r="E151" s="99"/>
      <c r="F151" s="99"/>
      <c r="G151" s="99"/>
      <c r="H151" s="99"/>
      <c r="I151" s="99"/>
      <c r="J151" s="99"/>
      <c r="K151" s="99"/>
      <c r="L151" s="99"/>
      <c r="M151" s="99"/>
      <c r="N151" s="99"/>
      <c r="O151" s="99"/>
      <c r="P151" s="99"/>
      <c r="Q151" s="99"/>
      <c r="R151" s="99"/>
      <c r="S151" s="99"/>
      <c r="T151" s="99"/>
      <c r="U151" s="99"/>
      <c r="V151" s="99"/>
      <c r="W151" s="99"/>
      <c r="X151" s="99"/>
    </row>
    <row r="152" spans="4:24" ht="12.75">
      <c r="D152" s="99"/>
      <c r="E152" s="99"/>
      <c r="F152" s="99"/>
      <c r="G152" s="99"/>
      <c r="H152" s="99"/>
      <c r="I152" s="99"/>
      <c r="J152" s="99"/>
      <c r="K152" s="99"/>
      <c r="L152" s="99"/>
      <c r="M152" s="99"/>
      <c r="N152" s="99"/>
      <c r="O152" s="99"/>
      <c r="P152" s="99"/>
      <c r="Q152" s="99"/>
      <c r="R152" s="99"/>
      <c r="S152" s="99"/>
      <c r="T152" s="99"/>
      <c r="U152" s="99"/>
      <c r="V152" s="99"/>
      <c r="W152" s="99"/>
      <c r="X152" s="99"/>
    </row>
    <row r="153" spans="4:24" ht="12.75">
      <c r="D153" s="99"/>
      <c r="E153" s="99"/>
      <c r="F153" s="99"/>
      <c r="G153" s="99"/>
      <c r="H153" s="99"/>
      <c r="I153" s="99"/>
      <c r="J153" s="99"/>
      <c r="K153" s="99"/>
      <c r="L153" s="99"/>
      <c r="M153" s="99"/>
      <c r="N153" s="99"/>
      <c r="O153" s="99"/>
      <c r="P153" s="99"/>
      <c r="Q153" s="99"/>
      <c r="R153" s="99"/>
      <c r="S153" s="99"/>
      <c r="T153" s="99"/>
      <c r="U153" s="99"/>
      <c r="V153" s="99"/>
      <c r="W153" s="99"/>
      <c r="X153" s="99"/>
    </row>
    <row r="154" spans="4:24" ht="12.75">
      <c r="D154" s="99"/>
      <c r="E154" s="99"/>
      <c r="F154" s="99"/>
      <c r="G154" s="99"/>
      <c r="H154" s="99"/>
      <c r="I154" s="99"/>
      <c r="J154" s="99"/>
      <c r="K154" s="99"/>
      <c r="L154" s="99"/>
      <c r="M154" s="99"/>
      <c r="N154" s="99"/>
      <c r="O154" s="99"/>
      <c r="P154" s="99"/>
      <c r="Q154" s="99"/>
      <c r="R154" s="99"/>
      <c r="S154" s="99"/>
      <c r="T154" s="99"/>
      <c r="U154" s="99"/>
      <c r="V154" s="99"/>
      <c r="W154" s="99"/>
      <c r="X154" s="99"/>
    </row>
    <row r="155" spans="21:24" ht="12.75">
      <c r="U155" s="2"/>
      <c r="V155" s="2"/>
      <c r="W155" s="2"/>
      <c r="X155" s="2"/>
    </row>
    <row r="156" spans="21:24" ht="12.75">
      <c r="U156" s="2"/>
      <c r="V156" s="2"/>
      <c r="W156" s="2"/>
      <c r="X156" s="2"/>
    </row>
    <row r="157" spans="21:24" ht="12.75">
      <c r="U157" s="2"/>
      <c r="V157" s="2"/>
      <c r="W157" s="2"/>
      <c r="X157" s="2"/>
    </row>
    <row r="158" spans="21:24" ht="12.75">
      <c r="U158" s="2"/>
      <c r="V158" s="2"/>
      <c r="W158" s="2"/>
      <c r="X158" s="2"/>
    </row>
    <row r="159" spans="21:24" ht="12.75">
      <c r="U159" s="2"/>
      <c r="V159" s="2"/>
      <c r="W159" s="2"/>
      <c r="X159" s="2"/>
    </row>
    <row r="160" spans="21:24" ht="12.75">
      <c r="U160" s="2"/>
      <c r="V160" s="2"/>
      <c r="W160" s="2"/>
      <c r="X160" s="2"/>
    </row>
    <row r="161" spans="21:24" ht="12.75">
      <c r="U161" s="2"/>
      <c r="V161" s="2"/>
      <c r="W161" s="2"/>
      <c r="X161" s="2"/>
    </row>
    <row r="162" spans="21:24" ht="12.75">
      <c r="U162" s="2"/>
      <c r="V162" s="2"/>
      <c r="W162" s="2"/>
      <c r="X162" s="2"/>
    </row>
    <row r="163" spans="21:24" ht="12.75">
      <c r="U163" s="2"/>
      <c r="V163" s="2"/>
      <c r="W163" s="2"/>
      <c r="X163" s="2"/>
    </row>
    <row r="164" spans="21:24" ht="12.75">
      <c r="U164" s="2"/>
      <c r="V164" s="2"/>
      <c r="W164" s="2"/>
      <c r="X164" s="2"/>
    </row>
    <row r="165" spans="21:24" ht="12.75">
      <c r="U165" s="2"/>
      <c r="V165" s="2"/>
      <c r="W165" s="2"/>
      <c r="X165" s="2"/>
    </row>
    <row r="166" spans="21:24" ht="12.75">
      <c r="U166" s="2"/>
      <c r="V166" s="2"/>
      <c r="W166" s="2"/>
      <c r="X166" s="2"/>
    </row>
    <row r="167" spans="21:24" ht="12.75">
      <c r="U167" s="2"/>
      <c r="V167" s="2"/>
      <c r="W167" s="2"/>
      <c r="X167" s="2"/>
    </row>
    <row r="168" spans="21:24" ht="12.75">
      <c r="U168" s="2"/>
      <c r="V168" s="2"/>
      <c r="W168" s="2"/>
      <c r="X168" s="2"/>
    </row>
    <row r="169" spans="21:24" ht="12.75">
      <c r="U169" s="2"/>
      <c r="V169" s="2"/>
      <c r="W169" s="2"/>
      <c r="X169" s="2"/>
    </row>
    <row r="170" spans="21:24" ht="12.75">
      <c r="U170" s="2"/>
      <c r="V170" s="2"/>
      <c r="W170" s="2"/>
      <c r="X170" s="2"/>
    </row>
    <row r="171" spans="21:24" ht="12.75">
      <c r="U171" s="2"/>
      <c r="V171" s="2"/>
      <c r="W171" s="2"/>
      <c r="X171" s="2"/>
    </row>
    <row r="172" spans="21:24" ht="12.75">
      <c r="U172" s="2"/>
      <c r="V172" s="2"/>
      <c r="W172" s="2"/>
      <c r="X172" s="2"/>
    </row>
    <row r="173" spans="21:24" ht="12.75">
      <c r="U173" s="2"/>
      <c r="V173" s="2"/>
      <c r="W173" s="2"/>
      <c r="X173" s="2"/>
    </row>
    <row r="174" spans="21:24" ht="12.75">
      <c r="U174" s="2"/>
      <c r="V174" s="2"/>
      <c r="W174" s="2"/>
      <c r="X174" s="2"/>
    </row>
    <row r="175" spans="21:24" ht="12.75">
      <c r="U175" s="2"/>
      <c r="V175" s="2"/>
      <c r="W175" s="2"/>
      <c r="X175" s="2"/>
    </row>
    <row r="176" spans="21:24" ht="12.75">
      <c r="U176" s="2"/>
      <c r="V176" s="2"/>
      <c r="W176" s="2"/>
      <c r="X176" s="2"/>
    </row>
    <row r="177" spans="21:24" ht="12.75">
      <c r="U177" s="2"/>
      <c r="V177" s="2"/>
      <c r="W177" s="2"/>
      <c r="X177" s="2"/>
    </row>
    <row r="178" spans="21:24" ht="12.75">
      <c r="U178" s="2"/>
      <c r="V178" s="2"/>
      <c r="W178" s="2"/>
      <c r="X178" s="2"/>
    </row>
    <row r="179" spans="21:24" ht="12.75">
      <c r="U179" s="2"/>
      <c r="V179" s="2"/>
      <c r="W179" s="2"/>
      <c r="X179" s="2"/>
    </row>
    <row r="180" spans="21:24" ht="12.75">
      <c r="U180" s="2"/>
      <c r="V180" s="2"/>
      <c r="W180" s="2"/>
      <c r="X180" s="2"/>
    </row>
    <row r="181" spans="21:24" ht="12.75">
      <c r="U181" s="2"/>
      <c r="V181" s="2"/>
      <c r="W181" s="2"/>
      <c r="X181" s="2"/>
    </row>
    <row r="182" spans="21:24" ht="12.75">
      <c r="U182" s="2"/>
      <c r="V182" s="2"/>
      <c r="W182" s="2"/>
      <c r="X182" s="2"/>
    </row>
    <row r="183" spans="21:24" ht="12.75">
      <c r="U183" s="2"/>
      <c r="V183" s="2"/>
      <c r="W183" s="2"/>
      <c r="X183" s="2"/>
    </row>
    <row r="184" spans="21:24" ht="12.75">
      <c r="U184" s="2"/>
      <c r="V184" s="2"/>
      <c r="W184" s="2"/>
      <c r="X184" s="2"/>
    </row>
    <row r="185" spans="21:24" ht="12.75">
      <c r="U185" s="2"/>
      <c r="V185" s="2"/>
      <c r="W185" s="2"/>
      <c r="X185" s="2"/>
    </row>
    <row r="186" spans="21:24" ht="12.75">
      <c r="U186" s="2"/>
      <c r="V186" s="2"/>
      <c r="W186" s="2"/>
      <c r="X186" s="2"/>
    </row>
    <row r="187" spans="21:24" ht="12.75">
      <c r="U187" s="2"/>
      <c r="V187" s="2"/>
      <c r="W187" s="2"/>
      <c r="X187" s="2"/>
    </row>
    <row r="188" spans="21:24" ht="12.75">
      <c r="U188" s="2"/>
      <c r="V188" s="2"/>
      <c r="W188" s="2"/>
      <c r="X188" s="2"/>
    </row>
    <row r="189" spans="21:24" ht="12.75">
      <c r="U189" s="2"/>
      <c r="V189" s="2"/>
      <c r="W189" s="2"/>
      <c r="X189" s="2"/>
    </row>
    <row r="190" spans="21:24" ht="12.75">
      <c r="U190" s="2"/>
      <c r="V190" s="2"/>
      <c r="W190" s="2"/>
      <c r="X190" s="2"/>
    </row>
    <row r="191" spans="21:24" ht="12.75">
      <c r="U191" s="2"/>
      <c r="V191" s="2"/>
      <c r="W191" s="2"/>
      <c r="X191" s="2"/>
    </row>
    <row r="192" spans="21:24" ht="12.75">
      <c r="U192" s="2"/>
      <c r="V192" s="2"/>
      <c r="W192" s="2"/>
      <c r="X192" s="2"/>
    </row>
    <row r="193" spans="21:24" ht="12.75">
      <c r="U193" s="2"/>
      <c r="V193" s="2"/>
      <c r="W193" s="2"/>
      <c r="X193" s="2"/>
    </row>
    <row r="194" spans="21:24" ht="12.75">
      <c r="U194" s="2"/>
      <c r="V194" s="2"/>
      <c r="W194" s="2"/>
      <c r="X194" s="2"/>
    </row>
    <row r="195" spans="21:24" ht="12.75">
      <c r="U195" s="2"/>
      <c r="V195" s="2"/>
      <c r="W195" s="2"/>
      <c r="X195" s="2"/>
    </row>
    <row r="196" spans="21:24" ht="12.75">
      <c r="U196" s="2"/>
      <c r="V196" s="2"/>
      <c r="W196" s="2"/>
      <c r="X196" s="2"/>
    </row>
    <row r="197" spans="21:24" ht="12.75">
      <c r="U197" s="2"/>
      <c r="V197" s="2"/>
      <c r="W197" s="2"/>
      <c r="X197" s="2"/>
    </row>
    <row r="198" spans="21:24" ht="12.75">
      <c r="U198" s="2"/>
      <c r="V198" s="2"/>
      <c r="W198" s="2"/>
      <c r="X198" s="2"/>
    </row>
    <row r="199" spans="21:24" ht="12.75">
      <c r="U199" s="2"/>
      <c r="V199" s="2"/>
      <c r="W199" s="2"/>
      <c r="X199" s="2"/>
    </row>
    <row r="200" spans="21:24" ht="12.75">
      <c r="U200" s="2"/>
      <c r="V200" s="2"/>
      <c r="W200" s="2"/>
      <c r="X200" s="2"/>
    </row>
    <row r="201" spans="21:24" ht="12.75">
      <c r="U201" s="2"/>
      <c r="V201" s="2"/>
      <c r="W201" s="2"/>
      <c r="X201" s="2"/>
    </row>
    <row r="202" spans="21:24" ht="12.75">
      <c r="U202" s="2"/>
      <c r="V202" s="2"/>
      <c r="W202" s="2"/>
      <c r="X202" s="2"/>
    </row>
    <row r="203" spans="21:24" ht="12.75">
      <c r="U203" s="2"/>
      <c r="V203" s="2"/>
      <c r="W203" s="2"/>
      <c r="X203" s="2"/>
    </row>
    <row r="204" spans="21:24" ht="12.75">
      <c r="U204" s="2"/>
      <c r="V204" s="2"/>
      <c r="W204" s="2"/>
      <c r="X204" s="2"/>
    </row>
    <row r="205" spans="21:24" ht="12.75">
      <c r="U205" s="2"/>
      <c r="V205" s="2"/>
      <c r="W205" s="2"/>
      <c r="X205" s="2"/>
    </row>
    <row r="206" spans="21:24" ht="12.75">
      <c r="U206" s="2"/>
      <c r="V206" s="2"/>
      <c r="W206" s="2"/>
      <c r="X206" s="2"/>
    </row>
    <row r="207" spans="21:24" ht="12.75">
      <c r="U207" s="2"/>
      <c r="V207" s="2"/>
      <c r="W207" s="2"/>
      <c r="X207" s="2"/>
    </row>
    <row r="208" spans="21:24" ht="12.75">
      <c r="U208" s="2"/>
      <c r="V208" s="2"/>
      <c r="W208" s="2"/>
      <c r="X208" s="2"/>
    </row>
    <row r="209" spans="21:24" ht="12.75">
      <c r="U209" s="2"/>
      <c r="V209" s="2"/>
      <c r="W209" s="2"/>
      <c r="X209" s="2"/>
    </row>
    <row r="210" spans="21:24" ht="12.75">
      <c r="U210" s="2"/>
      <c r="V210" s="2"/>
      <c r="W210" s="2"/>
      <c r="X210" s="2"/>
    </row>
    <row r="211" spans="21:24" ht="12.75">
      <c r="U211" s="2"/>
      <c r="V211" s="2"/>
      <c r="W211" s="2"/>
      <c r="X211" s="2"/>
    </row>
    <row r="212" spans="21:24" ht="12.75">
      <c r="U212" s="2"/>
      <c r="V212" s="2"/>
      <c r="W212" s="2"/>
      <c r="X212" s="2"/>
    </row>
    <row r="213" spans="21:24" ht="12.75">
      <c r="U213" s="2"/>
      <c r="V213" s="2"/>
      <c r="W213" s="2"/>
      <c r="X213" s="2"/>
    </row>
    <row r="214" spans="21:24" ht="12.75">
      <c r="U214" s="2"/>
      <c r="V214" s="2"/>
      <c r="W214" s="2"/>
      <c r="X214" s="2"/>
    </row>
    <row r="215" spans="21:24" ht="12.75">
      <c r="U215" s="2"/>
      <c r="V215" s="2"/>
      <c r="W215" s="2"/>
      <c r="X215" s="2"/>
    </row>
    <row r="216" spans="21:24" ht="12.75">
      <c r="U216" s="2"/>
      <c r="V216" s="2"/>
      <c r="W216" s="2"/>
      <c r="X216" s="2"/>
    </row>
    <row r="217" spans="21:24" ht="12.75">
      <c r="U217" s="2"/>
      <c r="V217" s="2"/>
      <c r="W217" s="2"/>
      <c r="X217" s="2"/>
    </row>
    <row r="218" spans="21:24" ht="12.75">
      <c r="U218" s="2"/>
      <c r="V218" s="2"/>
      <c r="W218" s="2"/>
      <c r="X218" s="2"/>
    </row>
    <row r="219" spans="21:24" ht="12.75">
      <c r="U219" s="2"/>
      <c r="V219" s="2"/>
      <c r="W219" s="2"/>
      <c r="X219" s="2"/>
    </row>
    <row r="220" spans="21:24" ht="12.75">
      <c r="U220" s="2"/>
      <c r="V220" s="2"/>
      <c r="W220" s="2"/>
      <c r="X220" s="2"/>
    </row>
    <row r="221" spans="21:24" ht="12.75">
      <c r="U221" s="2"/>
      <c r="V221" s="2"/>
      <c r="W221" s="2"/>
      <c r="X221" s="2"/>
    </row>
    <row r="222" spans="21:24" ht="12.75">
      <c r="U222" s="2"/>
      <c r="V222" s="2"/>
      <c r="W222" s="2"/>
      <c r="X222" s="2"/>
    </row>
    <row r="223" spans="21:24" ht="12.75">
      <c r="U223" s="2"/>
      <c r="V223" s="2"/>
      <c r="W223" s="2"/>
      <c r="X223" s="2"/>
    </row>
    <row r="224" spans="21:24" ht="12.75">
      <c r="U224" s="2"/>
      <c r="V224" s="2"/>
      <c r="W224" s="2"/>
      <c r="X224" s="2"/>
    </row>
    <row r="225" spans="21:24" ht="12.75">
      <c r="U225" s="2"/>
      <c r="V225" s="2"/>
      <c r="W225" s="2"/>
      <c r="X225" s="2"/>
    </row>
    <row r="226" spans="21:24" ht="12.75">
      <c r="U226" s="2"/>
      <c r="V226" s="2"/>
      <c r="W226" s="2"/>
      <c r="X226" s="2"/>
    </row>
    <row r="227" spans="21:24" ht="12.75">
      <c r="U227" s="2"/>
      <c r="V227" s="2"/>
      <c r="W227" s="2"/>
      <c r="X227" s="2"/>
    </row>
    <row r="228" spans="21:24" ht="12.75">
      <c r="U228" s="2"/>
      <c r="V228" s="2"/>
      <c r="W228" s="2"/>
      <c r="X228" s="2"/>
    </row>
    <row r="229" spans="21:24" ht="12.75">
      <c r="U229" s="2"/>
      <c r="V229" s="2"/>
      <c r="W229" s="2"/>
      <c r="X229" s="2"/>
    </row>
    <row r="230" spans="21:24" ht="12.75">
      <c r="U230" s="2"/>
      <c r="V230" s="2"/>
      <c r="W230" s="2"/>
      <c r="X230" s="2"/>
    </row>
    <row r="231" spans="21:24" ht="12.75">
      <c r="U231" s="2"/>
      <c r="V231" s="2"/>
      <c r="W231" s="2"/>
      <c r="X231" s="2"/>
    </row>
    <row r="232" spans="21:24" ht="12.75">
      <c r="U232" s="2"/>
      <c r="V232" s="2"/>
      <c r="W232" s="2"/>
      <c r="X232" s="2"/>
    </row>
    <row r="233" spans="21:24" ht="12.75">
      <c r="U233" s="2"/>
      <c r="V233" s="2"/>
      <c r="W233" s="2"/>
      <c r="X233" s="2"/>
    </row>
    <row r="234" spans="21:24" ht="12.75">
      <c r="U234" s="2"/>
      <c r="V234" s="2"/>
      <c r="W234" s="2"/>
      <c r="X234" s="2"/>
    </row>
    <row r="235" spans="21:24" ht="12.75">
      <c r="U235" s="2"/>
      <c r="V235" s="2"/>
      <c r="W235" s="2"/>
      <c r="X235" s="2"/>
    </row>
    <row r="236" spans="21:24" ht="12.75">
      <c r="U236" s="2"/>
      <c r="V236" s="2"/>
      <c r="W236" s="2"/>
      <c r="X236" s="2"/>
    </row>
    <row r="237" spans="21:24" ht="12.75">
      <c r="U237" s="2"/>
      <c r="V237" s="2"/>
      <c r="W237" s="2"/>
      <c r="X237" s="2"/>
    </row>
    <row r="238" spans="21:24" ht="12.75">
      <c r="U238" s="2"/>
      <c r="V238" s="2"/>
      <c r="W238" s="2"/>
      <c r="X238" s="2"/>
    </row>
    <row r="239" spans="21:24" ht="12.75">
      <c r="U239" s="2"/>
      <c r="V239" s="2"/>
      <c r="W239" s="2"/>
      <c r="X239" s="2"/>
    </row>
    <row r="240" spans="21:24" ht="12.75">
      <c r="U240" s="2"/>
      <c r="V240" s="2"/>
      <c r="W240" s="2"/>
      <c r="X240" s="2"/>
    </row>
    <row r="241" spans="21:24" ht="12.75">
      <c r="U241" s="2"/>
      <c r="V241" s="2"/>
      <c r="W241" s="2"/>
      <c r="X241" s="2"/>
    </row>
    <row r="242" spans="21:24" ht="12.75">
      <c r="U242" s="2"/>
      <c r="V242" s="2"/>
      <c r="W242" s="2"/>
      <c r="X242" s="2"/>
    </row>
    <row r="243" spans="21:24" ht="12.75">
      <c r="U243" s="2"/>
      <c r="V243" s="2"/>
      <c r="W243" s="2"/>
      <c r="X243" s="2"/>
    </row>
    <row r="244" spans="21:24" ht="12.75">
      <c r="U244" s="2"/>
      <c r="V244" s="2"/>
      <c r="W244" s="2"/>
      <c r="X244" s="2"/>
    </row>
    <row r="245" spans="21:24" ht="12.75">
      <c r="U245" s="2"/>
      <c r="V245" s="2"/>
      <c r="W245" s="2"/>
      <c r="X245" s="2"/>
    </row>
    <row r="246" spans="21:24" ht="12.75">
      <c r="U246" s="2"/>
      <c r="V246" s="2"/>
      <c r="W246" s="2"/>
      <c r="X246" s="2"/>
    </row>
    <row r="247" spans="21:24" ht="12.75">
      <c r="U247" s="2"/>
      <c r="V247" s="2"/>
      <c r="W247" s="2"/>
      <c r="X247" s="2"/>
    </row>
    <row r="248" spans="21:24" ht="12.75">
      <c r="U248" s="2"/>
      <c r="V248" s="2"/>
      <c r="W248" s="2"/>
      <c r="X248" s="2"/>
    </row>
    <row r="249" spans="21:24" ht="12.75">
      <c r="U249" s="2"/>
      <c r="V249" s="2"/>
      <c r="W249" s="2"/>
      <c r="X249" s="2"/>
    </row>
    <row r="250" spans="21:24" ht="12.75">
      <c r="U250" s="2"/>
      <c r="V250" s="2"/>
      <c r="W250" s="2"/>
      <c r="X250" s="2"/>
    </row>
    <row r="251" spans="21:24" ht="12.75">
      <c r="U251" s="2"/>
      <c r="V251" s="2"/>
      <c r="W251" s="2"/>
      <c r="X251" s="2"/>
    </row>
    <row r="252" spans="21:24" ht="12.75">
      <c r="U252" s="2"/>
      <c r="V252" s="2"/>
      <c r="W252" s="2"/>
      <c r="X252" s="2"/>
    </row>
    <row r="253" spans="21:24" ht="12.75">
      <c r="U253" s="2"/>
      <c r="V253" s="2"/>
      <c r="W253" s="2"/>
      <c r="X253" s="2"/>
    </row>
    <row r="254" spans="21:24" ht="12.75">
      <c r="U254" s="2"/>
      <c r="V254" s="2"/>
      <c r="W254" s="2"/>
      <c r="X254" s="2"/>
    </row>
    <row r="255" spans="21:24" ht="12.75">
      <c r="U255" s="2"/>
      <c r="V255" s="2"/>
      <c r="W255" s="2"/>
      <c r="X255" s="2"/>
    </row>
    <row r="256" spans="21:24" ht="12.75">
      <c r="U256" s="2"/>
      <c r="V256" s="2"/>
      <c r="W256" s="2"/>
      <c r="X256" s="2"/>
    </row>
    <row r="257" spans="21:24" ht="12.75">
      <c r="U257" s="2"/>
      <c r="V257" s="2"/>
      <c r="W257" s="2"/>
      <c r="X257" s="2"/>
    </row>
    <row r="258" spans="21:24" ht="12.75">
      <c r="U258" s="2"/>
      <c r="V258" s="2"/>
      <c r="W258" s="2"/>
      <c r="X258" s="2"/>
    </row>
    <row r="259" spans="21:24" ht="12.75">
      <c r="U259" s="2"/>
      <c r="V259" s="2"/>
      <c r="W259" s="2"/>
      <c r="X259" s="2"/>
    </row>
    <row r="260" spans="21:24" ht="12.75">
      <c r="U260" s="2"/>
      <c r="V260" s="2"/>
      <c r="W260" s="2"/>
      <c r="X260" s="2"/>
    </row>
    <row r="261" spans="21:24" ht="12.75">
      <c r="U261" s="2"/>
      <c r="V261" s="2"/>
      <c r="W261" s="2"/>
      <c r="X261" s="2"/>
    </row>
    <row r="262" spans="21:24" ht="12.75">
      <c r="U262" s="2"/>
      <c r="V262" s="2"/>
      <c r="W262" s="2"/>
      <c r="X262" s="2"/>
    </row>
    <row r="263" spans="21:24" ht="12.75">
      <c r="U263" s="2"/>
      <c r="V263" s="2"/>
      <c r="W263" s="2"/>
      <c r="X263" s="2"/>
    </row>
    <row r="264" spans="21:24" ht="12.75">
      <c r="U264" s="2"/>
      <c r="V264" s="2"/>
      <c r="W264" s="2"/>
      <c r="X264" s="2"/>
    </row>
    <row r="265" spans="21:24" ht="12.75">
      <c r="U265" s="2"/>
      <c r="V265" s="2"/>
      <c r="W265" s="2"/>
      <c r="X265" s="2"/>
    </row>
    <row r="266" spans="21:24" ht="12.75">
      <c r="U266" s="2"/>
      <c r="V266" s="2"/>
      <c r="W266" s="2"/>
      <c r="X266" s="2"/>
    </row>
    <row r="267" spans="21:24" ht="12.75">
      <c r="U267" s="2"/>
      <c r="V267" s="2"/>
      <c r="W267" s="2"/>
      <c r="X267" s="2"/>
    </row>
    <row r="268" spans="21:24" ht="12.75">
      <c r="U268" s="2"/>
      <c r="V268" s="2"/>
      <c r="W268" s="2"/>
      <c r="X268" s="2"/>
    </row>
    <row r="269" spans="21:24" ht="12.75">
      <c r="U269" s="2"/>
      <c r="V269" s="2"/>
      <c r="W269" s="2"/>
      <c r="X269" s="2"/>
    </row>
    <row r="270" spans="21:24" ht="12.75">
      <c r="U270" s="2"/>
      <c r="V270" s="2"/>
      <c r="W270" s="2"/>
      <c r="X270" s="2"/>
    </row>
    <row r="271" spans="21:24" ht="12.75">
      <c r="U271" s="2"/>
      <c r="V271" s="2"/>
      <c r="W271" s="2"/>
      <c r="X271" s="2"/>
    </row>
    <row r="272" spans="21:24" ht="12.75">
      <c r="U272" s="2"/>
      <c r="V272" s="2"/>
      <c r="W272" s="2"/>
      <c r="X272" s="2"/>
    </row>
    <row r="273" spans="21:24" ht="12.75">
      <c r="U273" s="2"/>
      <c r="V273" s="2"/>
      <c r="W273" s="2"/>
      <c r="X273" s="2"/>
    </row>
    <row r="274" spans="21:24" ht="12.75">
      <c r="U274" s="2"/>
      <c r="V274" s="2"/>
      <c r="W274" s="2"/>
      <c r="X274" s="2"/>
    </row>
    <row r="275" spans="21:24" ht="12.75">
      <c r="U275" s="2"/>
      <c r="V275" s="2"/>
      <c r="W275" s="2"/>
      <c r="X275" s="2"/>
    </row>
    <row r="276" spans="21:24" ht="12.75">
      <c r="U276" s="2"/>
      <c r="V276" s="2"/>
      <c r="W276" s="2"/>
      <c r="X276" s="2"/>
    </row>
    <row r="277" spans="21:24" ht="12.75">
      <c r="U277" s="2"/>
      <c r="V277" s="2"/>
      <c r="W277" s="2"/>
      <c r="X277" s="2"/>
    </row>
    <row r="278" spans="21:24" ht="12.75">
      <c r="U278" s="2"/>
      <c r="V278" s="2"/>
      <c r="W278" s="2"/>
      <c r="X278" s="2"/>
    </row>
    <row r="279" spans="21:24" ht="12.75">
      <c r="U279" s="2"/>
      <c r="V279" s="2"/>
      <c r="W279" s="2"/>
      <c r="X279" s="2"/>
    </row>
    <row r="280" spans="21:24" ht="12.75">
      <c r="U280" s="2"/>
      <c r="V280" s="2"/>
      <c r="W280" s="2"/>
      <c r="X280" s="2"/>
    </row>
    <row r="281" spans="21:24" ht="12.75">
      <c r="U281" s="2"/>
      <c r="V281" s="2"/>
      <c r="W281" s="2"/>
      <c r="X281" s="2"/>
    </row>
    <row r="282" spans="21:24" ht="12.75">
      <c r="U282" s="2"/>
      <c r="V282" s="2"/>
      <c r="W282" s="2"/>
      <c r="X282" s="2"/>
    </row>
    <row r="283" spans="21:24" ht="12.75">
      <c r="U283" s="2"/>
      <c r="V283" s="2"/>
      <c r="W283" s="2"/>
      <c r="X283" s="2"/>
    </row>
    <row r="284" spans="21:24" ht="12.75">
      <c r="U284" s="2"/>
      <c r="V284" s="2"/>
      <c r="W284" s="2"/>
      <c r="X284" s="2"/>
    </row>
    <row r="285" spans="21:24" ht="12.75">
      <c r="U285" s="2"/>
      <c r="V285" s="2"/>
      <c r="W285" s="2"/>
      <c r="X285" s="2"/>
    </row>
    <row r="286" spans="21:24" ht="12.75">
      <c r="U286" s="2"/>
      <c r="V286" s="2"/>
      <c r="W286" s="2"/>
      <c r="X286" s="2"/>
    </row>
    <row r="287" spans="21:24" ht="12.75">
      <c r="U287" s="2"/>
      <c r="V287" s="2"/>
      <c r="W287" s="2"/>
      <c r="X287" s="2"/>
    </row>
    <row r="288" spans="21:24" ht="12.75">
      <c r="U288" s="2"/>
      <c r="V288" s="2"/>
      <c r="W288" s="2"/>
      <c r="X288" s="2"/>
    </row>
    <row r="289" spans="21:24" ht="12.75">
      <c r="U289" s="2"/>
      <c r="V289" s="2"/>
      <c r="W289" s="2"/>
      <c r="X289" s="2"/>
    </row>
    <row r="290" spans="21:24" ht="12.75">
      <c r="U290" s="2"/>
      <c r="V290" s="2"/>
      <c r="W290" s="2"/>
      <c r="X290" s="2"/>
    </row>
    <row r="291" spans="21:24" ht="12.75">
      <c r="U291" s="2"/>
      <c r="V291" s="2"/>
      <c r="W291" s="2"/>
      <c r="X291" s="2"/>
    </row>
    <row r="292" spans="21:24" ht="12.75">
      <c r="U292" s="2"/>
      <c r="V292" s="2"/>
      <c r="W292" s="2"/>
      <c r="X292" s="2"/>
    </row>
    <row r="293" spans="21:24" ht="12.75">
      <c r="U293" s="2"/>
      <c r="V293" s="2"/>
      <c r="W293" s="2"/>
      <c r="X293" s="2"/>
    </row>
    <row r="294" spans="21:24" ht="12.75">
      <c r="U294" s="2"/>
      <c r="V294" s="2"/>
      <c r="W294" s="2"/>
      <c r="X294" s="2"/>
    </row>
    <row r="295" spans="21:24" ht="12.75">
      <c r="U295" s="2"/>
      <c r="V295" s="2"/>
      <c r="W295" s="2"/>
      <c r="X295" s="2"/>
    </row>
    <row r="296" spans="21:24" ht="12.75">
      <c r="U296" s="2"/>
      <c r="V296" s="2"/>
      <c r="W296" s="2"/>
      <c r="X296" s="2"/>
    </row>
    <row r="297" spans="21:24" ht="12.75">
      <c r="U297" s="2"/>
      <c r="V297" s="2"/>
      <c r="W297" s="2"/>
      <c r="X297" s="2"/>
    </row>
    <row r="298" spans="21:24" ht="12.75">
      <c r="U298" s="2"/>
      <c r="V298" s="2"/>
      <c r="W298" s="2"/>
      <c r="X298" s="2"/>
    </row>
    <row r="299" spans="21:24" ht="12.75">
      <c r="U299" s="2"/>
      <c r="V299" s="2"/>
      <c r="W299" s="2"/>
      <c r="X299" s="2"/>
    </row>
    <row r="300" spans="21:24" ht="12.75">
      <c r="U300" s="2"/>
      <c r="V300" s="2"/>
      <c r="W300" s="2"/>
      <c r="X300" s="2"/>
    </row>
    <row r="301" spans="21:24" ht="12.75">
      <c r="U301" s="2"/>
      <c r="V301" s="2"/>
      <c r="W301" s="2"/>
      <c r="X301" s="2"/>
    </row>
    <row r="302" spans="21:24" ht="12.75">
      <c r="U302" s="2"/>
      <c r="V302" s="2"/>
      <c r="W302" s="2"/>
      <c r="X302" s="2"/>
    </row>
    <row r="303" spans="21:24" ht="12.75">
      <c r="U303" s="2"/>
      <c r="V303" s="2"/>
      <c r="W303" s="2"/>
      <c r="X303" s="2"/>
    </row>
    <row r="304" spans="21:24" ht="12.75">
      <c r="U304" s="2"/>
      <c r="V304" s="2"/>
      <c r="W304" s="2"/>
      <c r="X304" s="2"/>
    </row>
    <row r="305" spans="21:24" ht="12.75">
      <c r="U305" s="2"/>
      <c r="V305" s="2"/>
      <c r="W305" s="2"/>
      <c r="X305" s="2"/>
    </row>
    <row r="306" spans="21:24" ht="12.75">
      <c r="U306" s="2"/>
      <c r="V306" s="2"/>
      <c r="W306" s="2"/>
      <c r="X306" s="2"/>
    </row>
    <row r="307" spans="21:24" ht="12.75">
      <c r="U307" s="2"/>
      <c r="V307" s="2"/>
      <c r="W307" s="2"/>
      <c r="X307" s="2"/>
    </row>
    <row r="308" spans="21:24" ht="12.75">
      <c r="U308" s="2"/>
      <c r="V308" s="2"/>
      <c r="W308" s="2"/>
      <c r="X308" s="2"/>
    </row>
    <row r="309" spans="21:24" ht="12.75">
      <c r="U309" s="2"/>
      <c r="V309" s="2"/>
      <c r="W309" s="2"/>
      <c r="X309" s="2"/>
    </row>
    <row r="310" spans="21:24" ht="12.75">
      <c r="U310" s="2"/>
      <c r="V310" s="2"/>
      <c r="W310" s="2"/>
      <c r="X310" s="2"/>
    </row>
    <row r="311" spans="21:24" ht="12.75">
      <c r="U311" s="2"/>
      <c r="V311" s="2"/>
      <c r="W311" s="2"/>
      <c r="X311" s="2"/>
    </row>
    <row r="312" spans="21:24" ht="12.75">
      <c r="U312" s="2"/>
      <c r="V312" s="2"/>
      <c r="W312" s="2"/>
      <c r="X312" s="2"/>
    </row>
    <row r="313" spans="21:24" ht="12.75">
      <c r="U313" s="2"/>
      <c r="V313" s="2"/>
      <c r="W313" s="2"/>
      <c r="X313" s="2"/>
    </row>
    <row r="314" spans="21:24" ht="12.75">
      <c r="U314" s="2"/>
      <c r="V314" s="2"/>
      <c r="W314" s="2"/>
      <c r="X314" s="2"/>
    </row>
    <row r="315" spans="21:24" ht="12.75">
      <c r="U315" s="2"/>
      <c r="V315" s="2"/>
      <c r="W315" s="2"/>
      <c r="X315" s="2"/>
    </row>
    <row r="316" spans="21:24" ht="12.75">
      <c r="U316" s="2"/>
      <c r="V316" s="2"/>
      <c r="W316" s="2"/>
      <c r="X316" s="2"/>
    </row>
    <row r="317" spans="21:24" ht="12.75">
      <c r="U317" s="2"/>
      <c r="V317" s="2"/>
      <c r="W317" s="2"/>
      <c r="X317" s="2"/>
    </row>
    <row r="318" spans="21:24" ht="12.75">
      <c r="U318" s="2"/>
      <c r="V318" s="2"/>
      <c r="W318" s="2"/>
      <c r="X318" s="2"/>
    </row>
    <row r="319" spans="21:24" ht="12.75">
      <c r="U319" s="2"/>
      <c r="V319" s="2"/>
      <c r="W319" s="2"/>
      <c r="X319" s="2"/>
    </row>
    <row r="320" spans="21:24" ht="12.75">
      <c r="U320" s="2"/>
      <c r="V320" s="2"/>
      <c r="W320" s="2"/>
      <c r="X320" s="2"/>
    </row>
    <row r="321" spans="21:24" ht="12.75">
      <c r="U321" s="2"/>
      <c r="V321" s="2"/>
      <c r="W321" s="2"/>
      <c r="X321" s="2"/>
    </row>
    <row r="322" spans="21:24" ht="12.75">
      <c r="U322" s="2"/>
      <c r="V322" s="2"/>
      <c r="W322" s="2"/>
      <c r="X322" s="2"/>
    </row>
    <row r="323" spans="21:24" ht="12.75">
      <c r="U323" s="2"/>
      <c r="V323" s="2"/>
      <c r="W323" s="2"/>
      <c r="X323" s="2"/>
    </row>
    <row r="324" spans="21:24" ht="12.75">
      <c r="U324" s="2"/>
      <c r="V324" s="2"/>
      <c r="W324" s="2"/>
      <c r="X324" s="2"/>
    </row>
    <row r="325" spans="21:24" ht="12.75">
      <c r="U325" s="2"/>
      <c r="V325" s="2"/>
      <c r="W325" s="2"/>
      <c r="X325" s="2"/>
    </row>
    <row r="326" spans="21:24" ht="12.75">
      <c r="U326" s="2"/>
      <c r="V326" s="2"/>
      <c r="W326" s="2"/>
      <c r="X326" s="2"/>
    </row>
    <row r="327" spans="21:24" ht="12.75">
      <c r="U327" s="2"/>
      <c r="V327" s="2"/>
      <c r="W327" s="2"/>
      <c r="X327" s="2"/>
    </row>
    <row r="328" spans="21:24" ht="12.75">
      <c r="U328" s="2"/>
      <c r="V328" s="2"/>
      <c r="W328" s="2"/>
      <c r="X328" s="2"/>
    </row>
    <row r="329" spans="21:24" ht="12.75">
      <c r="U329" s="2"/>
      <c r="V329" s="2"/>
      <c r="W329" s="2"/>
      <c r="X329" s="2"/>
    </row>
    <row r="330" spans="21:24" ht="12.75">
      <c r="U330" s="2"/>
      <c r="V330" s="2"/>
      <c r="W330" s="2"/>
      <c r="X330" s="2"/>
    </row>
    <row r="331" spans="21:24" ht="12.75">
      <c r="U331" s="2"/>
      <c r="V331" s="2"/>
      <c r="W331" s="2"/>
      <c r="X331" s="2"/>
    </row>
    <row r="332" spans="21:24" ht="12.75">
      <c r="U332" s="2"/>
      <c r="V332" s="2"/>
      <c r="W332" s="2"/>
      <c r="X332" s="2"/>
    </row>
    <row r="333" spans="21:24" ht="12.75">
      <c r="U333" s="2"/>
      <c r="V333" s="2"/>
      <c r="W333" s="2"/>
      <c r="X333" s="2"/>
    </row>
    <row r="334" spans="21:24" ht="12.75">
      <c r="U334" s="2"/>
      <c r="V334" s="2"/>
      <c r="W334" s="2"/>
      <c r="X334" s="2"/>
    </row>
    <row r="335" spans="21:24" ht="12.75">
      <c r="U335" s="2"/>
      <c r="V335" s="2"/>
      <c r="W335" s="2"/>
      <c r="X335" s="2"/>
    </row>
    <row r="336" spans="21:24" ht="12.75">
      <c r="U336" s="2"/>
      <c r="V336" s="2"/>
      <c r="W336" s="2"/>
      <c r="X336" s="2"/>
    </row>
    <row r="337" spans="21:24" ht="12.75">
      <c r="U337" s="2"/>
      <c r="V337" s="2"/>
      <c r="W337" s="2"/>
      <c r="X337" s="2"/>
    </row>
    <row r="338" spans="21:24" ht="12.75">
      <c r="U338" s="2"/>
      <c r="V338" s="2"/>
      <c r="W338" s="2"/>
      <c r="X338" s="2"/>
    </row>
    <row r="339" spans="21:24" ht="12.75">
      <c r="U339" s="2"/>
      <c r="V339" s="2"/>
      <c r="W339" s="2"/>
      <c r="X339" s="2"/>
    </row>
    <row r="340" spans="21:24" ht="12.75">
      <c r="U340" s="2"/>
      <c r="V340" s="2"/>
      <c r="W340" s="2"/>
      <c r="X340" s="2"/>
    </row>
    <row r="341" spans="21:24" ht="12.75">
      <c r="U341" s="2"/>
      <c r="V341" s="2"/>
      <c r="W341" s="2"/>
      <c r="X341" s="2"/>
    </row>
    <row r="342" spans="21:24" ht="12.75">
      <c r="U342" s="2"/>
      <c r="V342" s="2"/>
      <c r="W342" s="2"/>
      <c r="X342" s="2"/>
    </row>
    <row r="343" spans="21:24" ht="12.75">
      <c r="U343" s="2"/>
      <c r="V343" s="2"/>
      <c r="W343" s="2"/>
      <c r="X343" s="2"/>
    </row>
    <row r="344" spans="21:24" ht="12.75">
      <c r="U344" s="2"/>
      <c r="V344" s="2"/>
      <c r="W344" s="2"/>
      <c r="X344" s="2"/>
    </row>
    <row r="345" spans="21:24" ht="12.75">
      <c r="U345" s="2"/>
      <c r="V345" s="2"/>
      <c r="W345" s="2"/>
      <c r="X345" s="2"/>
    </row>
    <row r="346" spans="21:24" ht="12.75">
      <c r="U346" s="2"/>
      <c r="V346" s="2"/>
      <c r="W346" s="2"/>
      <c r="X346" s="2"/>
    </row>
    <row r="347" spans="21:24" ht="12.75">
      <c r="U347" s="2"/>
      <c r="V347" s="2"/>
      <c r="W347" s="2"/>
      <c r="X347" s="2"/>
    </row>
    <row r="348" spans="21:24" ht="12.75">
      <c r="U348" s="2"/>
      <c r="V348" s="2"/>
      <c r="W348" s="2"/>
      <c r="X348" s="2"/>
    </row>
    <row r="349" spans="21:24" ht="12.75">
      <c r="U349" s="2"/>
      <c r="V349" s="2"/>
      <c r="W349" s="2"/>
      <c r="X349" s="2"/>
    </row>
    <row r="350" spans="21:24" ht="12.75">
      <c r="U350" s="2"/>
      <c r="V350" s="2"/>
      <c r="W350" s="2"/>
      <c r="X350" s="2"/>
    </row>
    <row r="351" spans="21:24" ht="12.75">
      <c r="U351" s="2"/>
      <c r="V351" s="2"/>
      <c r="W351" s="2"/>
      <c r="X351" s="2"/>
    </row>
    <row r="352" spans="21:24" ht="12.75">
      <c r="U352" s="2"/>
      <c r="V352" s="2"/>
      <c r="W352" s="2"/>
      <c r="X352" s="2"/>
    </row>
    <row r="353" spans="21:24" ht="12.75">
      <c r="U353" s="2"/>
      <c r="V353" s="2"/>
      <c r="W353" s="2"/>
      <c r="X353" s="2"/>
    </row>
    <row r="354" spans="21:24" ht="12.75">
      <c r="U354" s="2"/>
      <c r="V354" s="2"/>
      <c r="W354" s="2"/>
      <c r="X354" s="2"/>
    </row>
    <row r="355" spans="21:24" ht="12.75">
      <c r="U355" s="2"/>
      <c r="V355" s="2"/>
      <c r="W355" s="2"/>
      <c r="X355" s="2"/>
    </row>
    <row r="356" spans="21:24" ht="12.75">
      <c r="U356" s="2"/>
      <c r="V356" s="2"/>
      <c r="W356" s="2"/>
      <c r="X356" s="2"/>
    </row>
    <row r="357" spans="21:24" ht="12.75">
      <c r="U357" s="2"/>
      <c r="V357" s="2"/>
      <c r="W357" s="2"/>
      <c r="X357" s="2"/>
    </row>
    <row r="358" spans="21:24" ht="12.75">
      <c r="U358" s="2"/>
      <c r="V358" s="2"/>
      <c r="W358" s="2"/>
      <c r="X358" s="2"/>
    </row>
    <row r="359" spans="21:24" ht="12.75">
      <c r="U359" s="2"/>
      <c r="V359" s="2"/>
      <c r="W359" s="2"/>
      <c r="X359" s="2"/>
    </row>
    <row r="360" spans="21:24" ht="12.75">
      <c r="U360" s="2"/>
      <c r="V360" s="2"/>
      <c r="W360" s="2"/>
      <c r="X360" s="2"/>
    </row>
    <row r="361" spans="21:24" ht="12.75">
      <c r="U361" s="2"/>
      <c r="V361" s="2"/>
      <c r="W361" s="2"/>
      <c r="X361" s="2"/>
    </row>
    <row r="362" spans="21:24" ht="12.75">
      <c r="U362" s="2"/>
      <c r="V362" s="2"/>
      <c r="W362" s="2"/>
      <c r="X362" s="2"/>
    </row>
    <row r="363" spans="21:24" ht="12.75">
      <c r="U363" s="2"/>
      <c r="V363" s="2"/>
      <c r="W363" s="2"/>
      <c r="X363" s="2"/>
    </row>
    <row r="364" spans="21:24" ht="12.75">
      <c r="U364" s="2"/>
      <c r="V364" s="2"/>
      <c r="W364" s="2"/>
      <c r="X364" s="2"/>
    </row>
    <row r="365" spans="21:24" ht="12.75">
      <c r="U365" s="2"/>
      <c r="V365" s="2"/>
      <c r="W365" s="2"/>
      <c r="X365" s="2"/>
    </row>
    <row r="366" spans="21:24" ht="12.75">
      <c r="U366" s="2"/>
      <c r="V366" s="2"/>
      <c r="W366" s="2"/>
      <c r="X366" s="2"/>
    </row>
    <row r="367" spans="21:24" ht="12.75">
      <c r="U367" s="2"/>
      <c r="V367" s="2"/>
      <c r="W367" s="2"/>
      <c r="X367" s="2"/>
    </row>
    <row r="368" spans="21:24" ht="12.75">
      <c r="U368" s="2"/>
      <c r="V368" s="2"/>
      <c r="W368" s="2"/>
      <c r="X368" s="2"/>
    </row>
    <row r="369" spans="21:24" ht="12.75">
      <c r="U369" s="2"/>
      <c r="V369" s="2"/>
      <c r="W369" s="2"/>
      <c r="X369" s="2"/>
    </row>
    <row r="370" spans="21:24" ht="12.75">
      <c r="U370" s="2"/>
      <c r="V370" s="2"/>
      <c r="W370" s="2"/>
      <c r="X370" s="2"/>
    </row>
    <row r="371" spans="21:24" ht="12.75">
      <c r="U371" s="2"/>
      <c r="V371" s="2"/>
      <c r="W371" s="2"/>
      <c r="X371" s="2"/>
    </row>
    <row r="372" spans="21:24" ht="12.75">
      <c r="U372" s="2"/>
      <c r="V372" s="2"/>
      <c r="W372" s="2"/>
      <c r="X372" s="2"/>
    </row>
    <row r="373" spans="21:24" ht="12.75">
      <c r="U373" s="2"/>
      <c r="V373" s="2"/>
      <c r="W373" s="2"/>
      <c r="X373" s="2"/>
    </row>
    <row r="374" spans="21:24" ht="12.75">
      <c r="U374" s="2"/>
      <c r="V374" s="2"/>
      <c r="W374" s="2"/>
      <c r="X374" s="2"/>
    </row>
    <row r="375" spans="21:24" ht="12.75">
      <c r="U375" s="2"/>
      <c r="V375" s="2"/>
      <c r="W375" s="2"/>
      <c r="X375" s="2"/>
    </row>
    <row r="376" spans="21:24" ht="12.75">
      <c r="U376" s="2"/>
      <c r="V376" s="2"/>
      <c r="W376" s="2"/>
      <c r="X376" s="2"/>
    </row>
    <row r="377" spans="21:24" ht="12.75">
      <c r="U377" s="2"/>
      <c r="V377" s="2"/>
      <c r="W377" s="2"/>
      <c r="X377" s="2"/>
    </row>
    <row r="378" spans="21:24" ht="12.75">
      <c r="U378" s="2"/>
      <c r="V378" s="2"/>
      <c r="W378" s="2"/>
      <c r="X378" s="2"/>
    </row>
    <row r="379" spans="21:24" ht="12.75">
      <c r="U379" s="2"/>
      <c r="V379" s="2"/>
      <c r="W379" s="2"/>
      <c r="X379" s="2"/>
    </row>
    <row r="380" spans="21:24" ht="12.75">
      <c r="U380" s="2"/>
      <c r="V380" s="2"/>
      <c r="W380" s="2"/>
      <c r="X380" s="2"/>
    </row>
    <row r="381" spans="21:24" ht="12.75">
      <c r="U381" s="2"/>
      <c r="V381" s="2"/>
      <c r="W381" s="2"/>
      <c r="X381" s="2"/>
    </row>
    <row r="382" spans="21:24" ht="12.75">
      <c r="U382" s="2"/>
      <c r="V382" s="2"/>
      <c r="W382" s="2"/>
      <c r="X382" s="2"/>
    </row>
    <row r="383" spans="21:24" ht="12.75">
      <c r="U383" s="2"/>
      <c r="V383" s="2"/>
      <c r="W383" s="2"/>
      <c r="X383" s="2"/>
    </row>
    <row r="384" spans="21:24" ht="12.75">
      <c r="U384" s="2"/>
      <c r="V384" s="2"/>
      <c r="W384" s="2"/>
      <c r="X384" s="2"/>
    </row>
    <row r="385" spans="21:24" ht="12.75">
      <c r="U385" s="2"/>
      <c r="V385" s="2"/>
      <c r="W385" s="2"/>
      <c r="X385" s="2"/>
    </row>
    <row r="386" spans="21:24" ht="12.75">
      <c r="U386" s="2"/>
      <c r="V386" s="2"/>
      <c r="W386" s="2"/>
      <c r="X386" s="2"/>
    </row>
    <row r="387" spans="21:24" ht="12.75">
      <c r="U387" s="2"/>
      <c r="V387" s="2"/>
      <c r="W387" s="2"/>
      <c r="X387" s="2"/>
    </row>
    <row r="388" spans="21:24" ht="12.75">
      <c r="U388" s="2"/>
      <c r="V388" s="2"/>
      <c r="W388" s="2"/>
      <c r="X388" s="2"/>
    </row>
    <row r="389" spans="21:24" ht="12.75">
      <c r="U389" s="2"/>
      <c r="V389" s="2"/>
      <c r="W389" s="2"/>
      <c r="X389" s="2"/>
    </row>
    <row r="390" spans="21:24" ht="12.75">
      <c r="U390" s="2"/>
      <c r="V390" s="2"/>
      <c r="W390" s="2"/>
      <c r="X390" s="2"/>
    </row>
    <row r="391" spans="21:24" ht="12.75">
      <c r="U391" s="2"/>
      <c r="V391" s="2"/>
      <c r="W391" s="2"/>
      <c r="X391" s="2"/>
    </row>
    <row r="392" spans="21:24" ht="12.75">
      <c r="U392" s="2"/>
      <c r="V392" s="2"/>
      <c r="W392" s="2"/>
      <c r="X392" s="2"/>
    </row>
    <row r="393" spans="21:24" ht="12.75">
      <c r="U393" s="2"/>
      <c r="V393" s="2"/>
      <c r="W393" s="2"/>
      <c r="X393" s="2"/>
    </row>
    <row r="394" spans="21:24" ht="12.75">
      <c r="U394" s="2"/>
      <c r="V394" s="2"/>
      <c r="W394" s="2"/>
      <c r="X394" s="2"/>
    </row>
    <row r="395" spans="21:24" ht="12.75">
      <c r="U395" s="2"/>
      <c r="V395" s="2"/>
      <c r="W395" s="2"/>
      <c r="X395" s="2"/>
    </row>
  </sheetData>
  <mergeCells count="5">
    <mergeCell ref="H15:P15"/>
    <mergeCell ref="B2:N2"/>
    <mergeCell ref="F3:G3"/>
    <mergeCell ref="H3:I3"/>
    <mergeCell ref="L3:N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steng</dc:creator>
  <cp:keywords/>
  <dc:description/>
  <cp:lastModifiedBy>igonzalez</cp:lastModifiedBy>
  <cp:lastPrinted>2008-01-07T21:17:47Z</cp:lastPrinted>
  <dcterms:created xsi:type="dcterms:W3CDTF">2002-05-20T00:53:14Z</dcterms:created>
  <dcterms:modified xsi:type="dcterms:W3CDTF">2008-02-05T21:51:20Z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