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<sst xmlns="http://schemas.openxmlformats.org/spreadsheetml/2006/main" count="169" uniqueCount="125">
  <si>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</si>
  <si>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</si>
  <si>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</si>
  <si>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</si>
  <si>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</si>
  <si>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</si>
  <si>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</si>
  <si>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</si>
  <si>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</si>
  <si>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</si>
  <si>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</si>
  <si>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</si>
  <si>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</si>
  <si>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</si>
  <si>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</si>
  <si>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</si>
  <si>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</si>
  <si>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</si>
  <si>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</si>
  <si>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</si>
  <si>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</si>
  <si>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</si>
  <si>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</si>
  <si>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</si>
  <si>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</si>
  <si>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</si>
  <si>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</si>
  <si>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</si>
  <si>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</si>
  <si>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</si>
  <si>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</si>
  <si>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</si>
  <si>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</si>
  <si>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</si>
  <si>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</si>
  <si>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</si>
  <si>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</si>
  <si>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</si>
  <si>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</si>
  <si>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</si>
  <si>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</si>
  <si>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</si>
  <si>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</si>
  <si>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Adrian Pieniazek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</si>
  <si>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</si>
  <si>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</si>
  <si>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</si>
  <si>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</si>
  <si>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</si>
  <si>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</si>
  <si>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</si>
  <si>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</si>
  <si>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</si>
  <si>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LCRA</t>
  </si>
  <si>
    <t>TPTF</t>
  </si>
  <si>
    <t>Calpine</t>
  </si>
  <si>
    <t>Occidental Chemical Corporation</t>
  </si>
  <si>
    <t>Dwight Beckman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</si>
  <si>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</si>
  <si>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</si>
  <si>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</si>
  <si>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</si>
  <si>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</si>
  <si>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</si>
  <si>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</si>
  <si>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</si>
  <si>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</si>
  <si>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Shannon McClendon - N. Fehrenbach (P)*</t>
  </si>
  <si>
    <t>Residential Consumers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</si>
  <si>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</si>
  <si>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</si>
  <si>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</si>
  <si>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</si>
  <si>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</si>
  <si>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</si>
  <si>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</si>
  <si>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</si>
  <si>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</si>
  <si>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Sharon Mays - B. Wittmeyer (A)*</t>
  </si>
  <si>
    <t>Kenan Ogelman</t>
  </si>
  <si>
    <t>OPUC</t>
  </si>
  <si>
    <t>Alice Jackson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</si>
  <si>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</si>
  <si>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</si>
  <si>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</si>
  <si>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</si>
  <si>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</si>
  <si>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</si>
  <si>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</si>
  <si>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</si>
  <si>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</si>
  <si>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Kruse, Brett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</si>
  <si>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</si>
  <si>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</si>
  <si>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</si>
  <si>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</si>
  <si>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</si>
  <si>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</si>
  <si>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</si>
  <si>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</si>
  <si>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</si>
  <si>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</si>
  <si>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</si>
  <si>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</si>
  <si>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</si>
  <si>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Stephen Massey - C. Brewster (A)*</t>
  </si>
  <si>
    <t>Topaz</t>
  </si>
  <si>
    <t>Formosa Plastic Company</t>
  </si>
  <si>
    <t>Manny Munoz</t>
  </si>
  <si>
    <t>Shannon Bowling - J. Reynolds (P)*</t>
  </si>
  <si>
    <t>Robert Thomas - J. Reynolds (P)*</t>
  </si>
  <si>
    <t>Ryan Aldridge</t>
  </si>
  <si>
    <t xml:space="preserve">Date: </t>
  </si>
  <si>
    <t>Prepared by:</t>
  </si>
  <si>
    <t>Version 2.3</t>
  </si>
  <si>
    <t>Bob Green</t>
  </si>
  <si>
    <t>Eric Woelfel</t>
  </si>
  <si>
    <t>Brad Belk</t>
  </si>
  <si>
    <t>CPS San Antonio</t>
  </si>
  <si>
    <t>Leonard Stanfield</t>
  </si>
  <si>
    <t>Barbara Clemenhagen</t>
  </si>
  <si>
    <t>Issue: Issue: Motion to approve Dispute Requirements Document as being in Compliance with applicable nodal protocols</t>
  </si>
  <si>
    <t>Marguerite Wagner</t>
  </si>
  <si>
    <t>Motion Carries</t>
  </si>
  <si>
    <t>2/3 of TPTF Votes = 3.5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</si>
</sst>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6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114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121</v>
      </c>
      <c r="C3" s="63"/>
      <c r="D3" s="63"/>
      <c r="E3" s="10"/>
      <c r="F3" s="5" t="s">
        <v>23</v>
      </c>
      <c r="G3" s="59" t="s">
        <v>123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54</v>
      </c>
      <c r="G4" s="61" t="s">
        <v>124</v>
      </c>
      <c r="H4" s="60"/>
      <c r="I4" s="6" t="s">
        <v>34</v>
      </c>
    </row>
    <row r="5" spans="1:9" ht="23.25" customHeight="1">
      <c r="A5" s="16"/>
      <c r="B5" s="18" t="s">
        <v>112</v>
      </c>
      <c r="C5" s="19"/>
      <c r="D5" s="11"/>
      <c r="E5" s="10"/>
      <c r="F5" s="1" t="s">
        <v>21</v>
      </c>
      <c r="G5" s="20">
        <f>IF((G78+H78)=0,"",G78)</f>
        <v>5.999999999999999</v>
      </c>
      <c r="H5" s="20">
        <f>IF((G78+H78)=0,"",H78)</f>
        <v>0</v>
      </c>
      <c r="I5" s="21">
        <f>I78</f>
        <v>5</v>
      </c>
    </row>
    <row r="6" spans="2:9" ht="22.5" customHeight="1">
      <c r="B6" s="18" t="s">
        <v>113</v>
      </c>
      <c r="C6" s="18"/>
      <c r="D6" s="19"/>
      <c r="E6" s="22"/>
      <c r="F6" s="1" t="s">
        <v>35</v>
      </c>
      <c r="G6" s="23">
        <f>G79</f>
        <v>1</v>
      </c>
      <c r="H6" s="23">
        <f>H79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58</v>
      </c>
      <c r="C11" s="30"/>
      <c r="D11" s="30"/>
      <c r="E11" s="31" t="s">
        <v>57</v>
      </c>
      <c r="F11" s="32"/>
      <c r="G11" s="33"/>
      <c r="H11" s="33"/>
      <c r="I11" s="27"/>
    </row>
    <row r="12" spans="2:9" s="29" customFormat="1" ht="11.25">
      <c r="B12" s="30" t="s">
        <v>98</v>
      </c>
      <c r="C12" s="30"/>
      <c r="D12" s="30"/>
      <c r="E12" s="31" t="s">
        <v>103</v>
      </c>
      <c r="F12" s="32"/>
      <c r="G12" s="33"/>
      <c r="H12" s="33"/>
      <c r="I12" s="27"/>
    </row>
    <row r="13" spans="2:9" s="29" customFormat="1" ht="11.25">
      <c r="B13" s="30" t="s">
        <v>53</v>
      </c>
      <c r="C13" s="30"/>
      <c r="D13" s="30"/>
      <c r="E13" s="34" t="s">
        <v>117</v>
      </c>
      <c r="F13" s="32"/>
      <c r="G13" s="33"/>
      <c r="H13" s="33"/>
      <c r="I13" s="27"/>
    </row>
    <row r="14" spans="2:9" s="29" customFormat="1" ht="11.25">
      <c r="B14" s="30" t="s">
        <v>96</v>
      </c>
      <c r="C14" s="30"/>
      <c r="D14" s="30"/>
      <c r="E14" s="34" t="s">
        <v>97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0</v>
      </c>
      <c r="G16" s="37">
        <f>SUM(G10:G15)</f>
        <v>0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86</v>
      </c>
      <c r="F18" s="32"/>
      <c r="G18" s="42"/>
      <c r="H18" s="42"/>
      <c r="I18" s="27"/>
    </row>
    <row r="19" spans="2:9" ht="11.25">
      <c r="B19" s="40" t="s">
        <v>85</v>
      </c>
      <c r="C19" s="40"/>
      <c r="D19" s="40"/>
      <c r="E19" s="41" t="s">
        <v>83</v>
      </c>
      <c r="F19" s="32" t="s">
        <v>15</v>
      </c>
      <c r="G19" s="42">
        <v>0.3333333333333333</v>
      </c>
      <c r="H19" s="42"/>
      <c r="I19" s="27"/>
    </row>
    <row r="20" spans="2:9" ht="11.25">
      <c r="B20" s="40" t="s">
        <v>92</v>
      </c>
      <c r="C20" s="40"/>
      <c r="D20" s="40"/>
      <c r="E20" s="41" t="s">
        <v>93</v>
      </c>
      <c r="F20" s="32"/>
      <c r="G20" s="42"/>
      <c r="H20" s="42"/>
      <c r="I20" s="27"/>
    </row>
    <row r="21" spans="2:9" ht="11.25">
      <c r="B21" s="40" t="s">
        <v>77</v>
      </c>
      <c r="C21" s="40"/>
      <c r="D21" s="40"/>
      <c r="E21" s="41" t="s">
        <v>78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115</v>
      </c>
      <c r="F22" s="32" t="s">
        <v>15</v>
      </c>
      <c r="G22" s="42">
        <v>0.3333333333333333</v>
      </c>
      <c r="H22" s="42"/>
      <c r="I22" s="27"/>
    </row>
    <row r="23" spans="2:9" ht="11.25">
      <c r="B23" s="40" t="s">
        <v>118</v>
      </c>
      <c r="C23" s="40"/>
      <c r="D23" s="40"/>
      <c r="E23" s="41" t="s">
        <v>119</v>
      </c>
      <c r="F23" s="32" t="s">
        <v>15</v>
      </c>
      <c r="G23" s="42"/>
      <c r="H23" s="42"/>
      <c r="I23" s="27" t="s">
        <v>22</v>
      </c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3</v>
      </c>
      <c r="G26" s="37">
        <f>SUM(G17:G25)</f>
        <v>0.6666666666666666</v>
      </c>
      <c r="H26" s="38">
        <f>SUM(H17:H25)</f>
        <v>0</v>
      </c>
      <c r="I26" s="36">
        <f>COUNTA(I17:I25)</f>
        <v>1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44</v>
      </c>
      <c r="C28" s="40"/>
      <c r="D28" s="40"/>
      <c r="E28" s="41" t="s">
        <v>108</v>
      </c>
      <c r="F28" s="32" t="s">
        <v>15</v>
      </c>
      <c r="G28" s="42"/>
      <c r="H28" s="42"/>
      <c r="I28" s="27" t="s">
        <v>22</v>
      </c>
    </row>
    <row r="29" spans="2:9" ht="11.25">
      <c r="B29" s="40" t="s">
        <v>94</v>
      </c>
      <c r="C29" s="40"/>
      <c r="D29" s="40"/>
      <c r="E29" s="41" t="s">
        <v>95</v>
      </c>
      <c r="F29" s="32"/>
      <c r="G29" s="42"/>
      <c r="H29" s="42"/>
      <c r="I29" s="27"/>
    </row>
    <row r="30" spans="2:9" ht="11.25">
      <c r="B30" s="40" t="s">
        <v>87</v>
      </c>
      <c r="C30" s="40"/>
      <c r="D30" s="40"/>
      <c r="E30" s="41" t="s">
        <v>90</v>
      </c>
      <c r="F30" s="32" t="s">
        <v>15</v>
      </c>
      <c r="G30" s="42">
        <v>1</v>
      </c>
      <c r="H30" s="42"/>
      <c r="I30" s="27"/>
    </row>
    <row r="31" spans="2:9" ht="11.25">
      <c r="B31" s="40" t="s">
        <v>70</v>
      </c>
      <c r="C31" s="43"/>
      <c r="D31" s="43"/>
      <c r="E31" s="41" t="s">
        <v>111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2</v>
      </c>
      <c r="G33" s="37">
        <f>SUM(G27:G32)</f>
        <v>1</v>
      </c>
      <c r="H33" s="38">
        <f>SUM(H27:H32)</f>
        <v>0</v>
      </c>
      <c r="I33" s="36">
        <f>COUNTA(I27:I32)</f>
        <v>1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59</v>
      </c>
      <c r="C35" s="40"/>
      <c r="D35" s="40"/>
      <c r="E35" s="41" t="s">
        <v>43</v>
      </c>
      <c r="F35" s="32"/>
      <c r="G35" s="42"/>
      <c r="H35" s="42"/>
      <c r="I35" s="27"/>
    </row>
    <row r="36" spans="2:9" ht="11.25">
      <c r="B36" s="40" t="s">
        <v>47</v>
      </c>
      <c r="C36" s="40"/>
      <c r="D36" s="40"/>
      <c r="E36" s="41" t="s">
        <v>48</v>
      </c>
      <c r="F36" s="32"/>
      <c r="G36" s="42"/>
      <c r="H36" s="42"/>
      <c r="I36" s="27"/>
    </row>
    <row r="37" spans="2:9" ht="11.25">
      <c r="B37" s="40" t="s">
        <v>106</v>
      </c>
      <c r="C37" s="40"/>
      <c r="D37" s="40"/>
      <c r="E37" s="41" t="s">
        <v>120</v>
      </c>
      <c r="F37" s="32"/>
      <c r="G37" s="42"/>
      <c r="H37" s="42"/>
      <c r="I37" s="27"/>
    </row>
    <row r="38" spans="2:9" ht="11.25">
      <c r="B38" s="40" t="s">
        <v>99</v>
      </c>
      <c r="C38" s="40"/>
      <c r="D38" s="40"/>
      <c r="E38" s="41" t="s">
        <v>100</v>
      </c>
      <c r="F38" s="32"/>
      <c r="G38" s="42"/>
      <c r="H38" s="42"/>
      <c r="I38" s="27"/>
    </row>
    <row r="39" spans="2:9" ht="11.25">
      <c r="B39" s="40" t="s">
        <v>55</v>
      </c>
      <c r="C39" s="40"/>
      <c r="D39" s="40"/>
      <c r="E39" s="41" t="s">
        <v>91</v>
      </c>
      <c r="F39" s="32" t="s">
        <v>15</v>
      </c>
      <c r="G39" s="42">
        <v>0.5</v>
      </c>
      <c r="H39" s="42"/>
      <c r="I39" s="27"/>
    </row>
    <row r="40" spans="2:9" ht="11.25">
      <c r="B40" s="40" t="s">
        <v>60</v>
      </c>
      <c r="C40" s="40"/>
      <c r="D40" s="40"/>
      <c r="E40" s="41" t="s">
        <v>61</v>
      </c>
      <c r="F40" s="32"/>
      <c r="G40" s="42"/>
      <c r="H40" s="42"/>
      <c r="I40" s="27"/>
    </row>
    <row r="41" spans="2:9" ht="11.25">
      <c r="B41" s="40" t="s">
        <v>107</v>
      </c>
      <c r="C41" s="40"/>
      <c r="D41" s="40"/>
      <c r="E41" s="41" t="s">
        <v>116</v>
      </c>
      <c r="F41" s="32" t="s">
        <v>15</v>
      </c>
      <c r="G41" s="42">
        <v>0.5</v>
      </c>
      <c r="H41" s="42"/>
      <c r="I41" s="27"/>
    </row>
    <row r="42" spans="2:9" ht="11.25">
      <c r="B42" s="40" t="s">
        <v>63</v>
      </c>
      <c r="C42" s="40"/>
      <c r="D42" s="40"/>
      <c r="E42" s="41" t="s">
        <v>82</v>
      </c>
      <c r="F42" s="32"/>
      <c r="G42" s="42"/>
      <c r="H42" s="42"/>
      <c r="I42" s="27"/>
    </row>
    <row r="43" spans="2:9" ht="11.25">
      <c r="B43" s="40" t="s">
        <v>65</v>
      </c>
      <c r="C43" s="40"/>
      <c r="D43" s="40"/>
      <c r="E43" s="41" t="s">
        <v>66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2</v>
      </c>
      <c r="G46" s="37">
        <f>SUM(G34:G45)</f>
        <v>1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1</v>
      </c>
      <c r="H48" s="42"/>
      <c r="I48" s="27"/>
    </row>
    <row r="49" spans="2:9" ht="11.25">
      <c r="B49" s="40" t="s">
        <v>104</v>
      </c>
      <c r="C49" s="43"/>
      <c r="D49" s="46" t="s">
        <v>19</v>
      </c>
      <c r="E49" s="41" t="s">
        <v>105</v>
      </c>
      <c r="F49" s="32" t="s">
        <v>15</v>
      </c>
      <c r="G49" s="42"/>
      <c r="H49" s="42"/>
      <c r="I49" s="27" t="s">
        <v>22</v>
      </c>
    </row>
    <row r="50" spans="2:9" ht="11.25">
      <c r="B50" s="40" t="s">
        <v>88</v>
      </c>
      <c r="C50" s="43"/>
      <c r="D50" s="46" t="s">
        <v>19</v>
      </c>
      <c r="E50" s="41" t="s">
        <v>89</v>
      </c>
      <c r="F50" s="32" t="s">
        <v>15</v>
      </c>
      <c r="G50" s="42"/>
      <c r="H50" s="42"/>
      <c r="I50" s="27" t="s">
        <v>22</v>
      </c>
    </row>
    <row r="51" spans="2:9" ht="11.25">
      <c r="B51" s="40" t="s">
        <v>80</v>
      </c>
      <c r="C51" s="43"/>
      <c r="D51" s="46" t="s">
        <v>18</v>
      </c>
      <c r="E51" s="41" t="s">
        <v>79</v>
      </c>
      <c r="F51" s="32"/>
      <c r="G51" s="42"/>
      <c r="H51" s="42"/>
      <c r="I51" s="27"/>
    </row>
    <row r="52" spans="2:9" ht="11.25">
      <c r="B52" s="40" t="s">
        <v>56</v>
      </c>
      <c r="C52" s="43"/>
      <c r="D52" s="46" t="s">
        <v>20</v>
      </c>
      <c r="E52" s="41" t="s">
        <v>81</v>
      </c>
      <c r="F52" s="32"/>
      <c r="G52" s="42"/>
      <c r="H52" s="42"/>
      <c r="I52" s="27"/>
    </row>
    <row r="53" spans="2:9" ht="11.25">
      <c r="B53" s="40" t="s">
        <v>68</v>
      </c>
      <c r="C53" s="43"/>
      <c r="D53" s="46" t="s">
        <v>18</v>
      </c>
      <c r="E53" s="41" t="s">
        <v>67</v>
      </c>
      <c r="F53" s="32" t="s">
        <v>15</v>
      </c>
      <c r="G53" s="42"/>
      <c r="H53" s="42"/>
      <c r="I53" s="27" t="s">
        <v>22</v>
      </c>
    </row>
    <row r="54" spans="2:9" ht="6.75" customHeight="1">
      <c r="B54" s="18"/>
      <c r="C54" s="10"/>
      <c r="D54" s="10"/>
      <c r="E54" s="22"/>
      <c r="F54" s="27"/>
      <c r="G54" s="28"/>
      <c r="H54" s="28"/>
      <c r="I54" s="27"/>
    </row>
    <row r="55" spans="2:9" ht="11.25">
      <c r="B55" s="22"/>
      <c r="C55" s="18"/>
      <c r="D55" s="18"/>
      <c r="E55" s="1" t="s">
        <v>21</v>
      </c>
      <c r="F55" s="36">
        <v>1</v>
      </c>
      <c r="G55" s="37">
        <f>SUM(G47:G54)</f>
        <v>1</v>
      </c>
      <c r="H55" s="38">
        <f>SUM(H47:H54)</f>
        <v>0</v>
      </c>
      <c r="I55" s="36">
        <f>COUNTA(I47:I54)</f>
        <v>3</v>
      </c>
    </row>
    <row r="56" spans="2:9" ht="11.25">
      <c r="B56" s="10" t="s">
        <v>9</v>
      </c>
      <c r="C56" s="18"/>
      <c r="D56" s="18"/>
      <c r="E56" s="22"/>
      <c r="F56" s="27"/>
      <c r="G56" s="28"/>
      <c r="H56" s="28"/>
      <c r="I56" s="27"/>
    </row>
    <row r="57" spans="2:9" ht="11.25">
      <c r="B57" s="40" t="s">
        <v>42</v>
      </c>
      <c r="C57" s="40"/>
      <c r="D57" s="40"/>
      <c r="E57" s="41" t="s">
        <v>69</v>
      </c>
      <c r="F57" s="32" t="s">
        <v>15</v>
      </c>
      <c r="G57" s="42">
        <v>0.16666666666666666</v>
      </c>
      <c r="H57" s="42"/>
      <c r="I57" s="27"/>
    </row>
    <row r="58" spans="2:9" ht="11.25">
      <c r="B58" s="40" t="s">
        <v>71</v>
      </c>
      <c r="C58" s="40"/>
      <c r="D58" s="40"/>
      <c r="E58" s="41" t="s">
        <v>72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73</v>
      </c>
      <c r="C59" s="40"/>
      <c r="D59" s="40"/>
      <c r="E59" s="41" t="s">
        <v>76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101</v>
      </c>
      <c r="C60" s="40"/>
      <c r="D60" s="40"/>
      <c r="E60" s="41" t="s">
        <v>102</v>
      </c>
      <c r="F60" s="32"/>
      <c r="G60" s="42"/>
      <c r="H60" s="42"/>
      <c r="I60" s="27"/>
    </row>
    <row r="61" spans="2:9" ht="11.25">
      <c r="B61" s="40" t="s">
        <v>74</v>
      </c>
      <c r="C61" s="40"/>
      <c r="D61" s="40"/>
      <c r="E61" s="41" t="s">
        <v>75</v>
      </c>
      <c r="F61" s="32" t="s">
        <v>15</v>
      </c>
      <c r="G61" s="42">
        <v>0.16666666666666666</v>
      </c>
      <c r="H61" s="42"/>
      <c r="I61" s="27"/>
    </row>
    <row r="62" spans="2:9" ht="11.25">
      <c r="B62" s="40" t="s">
        <v>62</v>
      </c>
      <c r="C62" s="40"/>
      <c r="D62" s="40"/>
      <c r="E62" s="41" t="s">
        <v>109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64</v>
      </c>
      <c r="C63" s="40"/>
      <c r="D63" s="40"/>
      <c r="E63" s="41" t="s">
        <v>110</v>
      </c>
      <c r="F63" s="32" t="s">
        <v>15</v>
      </c>
      <c r="G63" s="42">
        <v>0.16666666666666666</v>
      </c>
      <c r="H63" s="42"/>
      <c r="I63" s="27"/>
    </row>
    <row r="64" spans="2:9" ht="11.25">
      <c r="B64" s="40"/>
      <c r="C64" s="40"/>
      <c r="D64" s="40"/>
      <c r="E64" s="41"/>
      <c r="F64" s="32"/>
      <c r="G64" s="42"/>
      <c r="H64" s="42"/>
      <c r="I64" s="27"/>
    </row>
    <row r="65" spans="2:9" ht="6.75" customHeight="1">
      <c r="B65" s="18"/>
      <c r="C65" s="10"/>
      <c r="D65" s="10"/>
      <c r="E65" s="22"/>
      <c r="F65" s="27"/>
      <c r="G65" s="28"/>
      <c r="H65" s="28"/>
      <c r="I65" s="27"/>
    </row>
    <row r="66" spans="2:9" ht="11.25">
      <c r="B66" s="22"/>
      <c r="C66" s="18"/>
      <c r="D66" s="18"/>
      <c r="E66" s="1" t="s">
        <v>21</v>
      </c>
      <c r="F66" s="36">
        <f>COUNTA(F56:F65)</f>
        <v>6</v>
      </c>
      <c r="G66" s="37">
        <f>SUM(G56:G65)</f>
        <v>0.9999999999999999</v>
      </c>
      <c r="H66" s="38">
        <f>SUM(H56:H65)</f>
        <v>0</v>
      </c>
      <c r="I66" s="36">
        <f>COUNTA(I56:I65)</f>
        <v>0</v>
      </c>
    </row>
    <row r="67" spans="2:9" ht="11.25">
      <c r="B67" s="10" t="s">
        <v>12</v>
      </c>
      <c r="C67" s="10"/>
      <c r="D67" s="10"/>
      <c r="E67" s="22"/>
      <c r="F67" s="27"/>
      <c r="G67" s="28"/>
      <c r="H67" s="28"/>
      <c r="I67" s="27"/>
    </row>
    <row r="68" spans="2:9" ht="11.25">
      <c r="B68" s="40" t="s">
        <v>37</v>
      </c>
      <c r="C68" s="40"/>
      <c r="D68" s="40"/>
      <c r="E68" s="41" t="s">
        <v>38</v>
      </c>
      <c r="F68" s="32"/>
      <c r="G68" s="42"/>
      <c r="H68" s="42"/>
      <c r="I68" s="27"/>
    </row>
    <row r="69" spans="2:9" ht="11.25">
      <c r="B69" s="40" t="s">
        <v>45</v>
      </c>
      <c r="C69" s="40"/>
      <c r="D69" s="40"/>
      <c r="E69" s="41" t="s">
        <v>46</v>
      </c>
      <c r="F69" s="32" t="s">
        <v>15</v>
      </c>
      <c r="G69" s="42">
        <v>0.3333333333333333</v>
      </c>
      <c r="H69" s="42"/>
      <c r="I69" s="27"/>
    </row>
    <row r="70" spans="2:9" ht="11.25">
      <c r="B70" s="40" t="s">
        <v>49</v>
      </c>
      <c r="C70" s="40"/>
      <c r="D70" s="40"/>
      <c r="E70" s="41" t="s">
        <v>122</v>
      </c>
      <c r="F70" s="32" t="s">
        <v>15</v>
      </c>
      <c r="G70" s="42">
        <v>0.3333333333333333</v>
      </c>
      <c r="H70" s="42"/>
      <c r="I70" s="27"/>
    </row>
    <row r="71" spans="2:9" ht="11.25">
      <c r="B71" s="40" t="s">
        <v>52</v>
      </c>
      <c r="C71" s="40"/>
      <c r="D71" s="40"/>
      <c r="E71" s="41" t="s">
        <v>84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50</v>
      </c>
      <c r="C72" s="40"/>
      <c r="D72" s="40"/>
      <c r="E72" s="41" t="s">
        <v>51</v>
      </c>
      <c r="F72" s="32" t="s">
        <v>15</v>
      </c>
      <c r="G72" s="42">
        <v>0.3333333333333333</v>
      </c>
      <c r="H72" s="42"/>
      <c r="I72" s="27"/>
    </row>
    <row r="73" spans="2:9" ht="11.25">
      <c r="B73" s="40"/>
      <c r="C73" s="40"/>
      <c r="D73" s="40"/>
      <c r="E73" s="41"/>
      <c r="F73" s="32"/>
      <c r="G73" s="42"/>
      <c r="H73" s="42"/>
      <c r="I73" s="27"/>
    </row>
    <row r="74" spans="2:9" ht="7.5" customHeight="1">
      <c r="B74" s="18"/>
      <c r="C74" s="18"/>
      <c r="D74" s="18"/>
      <c r="E74" s="22"/>
      <c r="F74" s="27"/>
      <c r="G74" s="28"/>
      <c r="H74" s="28"/>
      <c r="I74" s="27"/>
    </row>
    <row r="75" spans="2:9" ht="11.25">
      <c r="B75" s="18"/>
      <c r="C75" s="18"/>
      <c r="D75" s="18"/>
      <c r="E75" s="1" t="s">
        <v>21</v>
      </c>
      <c r="F75" s="36">
        <f>COUNTA(F67:F74)</f>
        <v>4</v>
      </c>
      <c r="G75" s="37">
        <f>SUM(G67:G74)</f>
        <v>1.3333333333333333</v>
      </c>
      <c r="H75" s="38">
        <f>SUM(H67:H74)</f>
        <v>0</v>
      </c>
      <c r="I75" s="36">
        <f>COUNTA(I67:I74)</f>
        <v>0</v>
      </c>
    </row>
    <row r="76" spans="2:9" ht="11.25">
      <c r="B76" s="10" t="s">
        <v>8</v>
      </c>
      <c r="C76" s="18"/>
      <c r="D76" s="18"/>
      <c r="E76" s="47"/>
      <c r="F76" s="12"/>
      <c r="G76" s="48"/>
      <c r="H76" s="49"/>
      <c r="I76" s="15"/>
    </row>
    <row r="77" spans="2:9" ht="11.25">
      <c r="B77" s="22"/>
      <c r="C77" s="18"/>
      <c r="D77" s="18"/>
      <c r="E77" s="22"/>
      <c r="F77" s="12"/>
      <c r="G77" s="50"/>
      <c r="H77" s="50"/>
      <c r="I77" s="51" t="s">
        <v>7</v>
      </c>
    </row>
    <row r="78" spans="2:9" ht="12" thickBot="1">
      <c r="B78" s="22"/>
      <c r="C78" s="10"/>
      <c r="D78" s="10"/>
      <c r="E78" s="1" t="s">
        <v>21</v>
      </c>
      <c r="F78" s="36">
        <f>F16+F26+F33+F46+F55+F65+F75</f>
        <v>12</v>
      </c>
      <c r="G78" s="52">
        <f>G16+G26+G33+G46+G55+G66+G75</f>
        <v>5.999999999999999</v>
      </c>
      <c r="H78" s="52">
        <f>H16+H26+H33+H46+H55+H66+H75</f>
        <v>0</v>
      </c>
      <c r="I78" s="36">
        <f>I16+I26+I33+I46+I55+I66+I75</f>
        <v>5</v>
      </c>
    </row>
    <row r="79" spans="2:9" ht="12.75" thickBot="1" thickTop="1">
      <c r="B79" s="53"/>
      <c r="C79" s="22"/>
      <c r="D79" s="22"/>
      <c r="E79" s="22"/>
      <c r="F79" s="1" t="s">
        <v>5</v>
      </c>
      <c r="G79" s="54">
        <f>IF((G78+H78)=0,"",G78/(G78+H78))</f>
        <v>1</v>
      </c>
      <c r="H79" s="54">
        <f>IF((G78+H78)=0,"",H78/(G78+H78))</f>
        <v>0</v>
      </c>
      <c r="I79" s="26"/>
    </row>
    <row r="80" spans="2:9" ht="12" thickTop="1">
      <c r="B80" s="53"/>
      <c r="C80" s="22"/>
      <c r="D80" s="22"/>
      <c r="E80" s="22"/>
      <c r="F80" s="12"/>
      <c r="G80" s="12"/>
      <c r="H80" s="12"/>
      <c r="I80" s="15"/>
    </row>
    <row r="82" ht="12" hidden="1" thickBot="1">
      <c r="B82" s="56" t="s">
        <v>26</v>
      </c>
    </row>
    <row r="83" ht="11.25" hidden="1">
      <c r="B83" s="57" t="s">
        <v>19</v>
      </c>
    </row>
    <row r="84" ht="11.25" hidden="1">
      <c r="B84" s="57" t="s">
        <v>18</v>
      </c>
    </row>
    <row r="85" ht="11.25" hidden="1">
      <c r="B85" s="58" t="s">
        <v>20</v>
      </c>
    </row>
    <row r="86" ht="11.25" hidden="1"/>
    <row r="87" ht="12" hidden="1" thickBot="1">
      <c r="B87" s="56" t="s">
        <v>27</v>
      </c>
    </row>
    <row r="88" ht="11.25" hidden="1">
      <c r="B88" s="57" t="s">
        <v>24</v>
      </c>
    </row>
    <row r="89" ht="11.25" hidden="1">
      <c r="B89" s="57" t="s">
        <v>25</v>
      </c>
    </row>
    <row r="90" ht="11.25" hidden="1">
      <c r="B90" s="57" t="s">
        <v>32</v>
      </c>
    </row>
    <row r="91" ht="11.25" hidden="1">
      <c r="B91" s="58" t="s">
        <v>54</v>
      </c>
    </row>
    <row r="92" ht="11.25" hidden="1"/>
    <row r="93" ht="12" hidden="1" thickBot="1">
      <c r="B93" s="56" t="s">
        <v>28</v>
      </c>
    </row>
    <row r="94" ht="11.25" hidden="1">
      <c r="B94" s="57" t="s">
        <v>22</v>
      </c>
    </row>
    <row r="95" ht="11.25" hidden="1">
      <c r="B95" s="58"/>
    </row>
    <row r="96" ht="11.25" hidden="1"/>
    <row r="97" ht="12" hidden="1" thickBot="1">
      <c r="B97" s="56" t="s">
        <v>29</v>
      </c>
    </row>
    <row r="98" ht="11.25" hidden="1">
      <c r="B98" s="57" t="s">
        <v>15</v>
      </c>
    </row>
    <row r="99" ht="11.25" hidden="1">
      <c r="B99" s="58"/>
    </row>
    <row r="100" ht="11.25" hidden="1"/>
    <row r="101" ht="12" hidden="1" thickBot="1">
      <c r="B101" s="56" t="s">
        <v>30</v>
      </c>
    </row>
    <row r="102" ht="11.25" hidden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31</v>
      </c>
    </row>
    <row r="106" ht="11.25" hidden="1">
      <c r="B106" s="57">
        <v>1</v>
      </c>
    </row>
    <row r="107" ht="11.25" hidden="1">
      <c r="B107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$B$88:$B$91</formula1>
    </dataValidation>
    <dataValidation type="list" showInputMessage="1" showErrorMessage="1" sqref="F47">
      <formula1>$B$106:$B$107</formula1>
    </dataValidation>
    <dataValidation type="list" showInputMessage="1" showErrorMessage="1" sqref="D48:D53">
      <formula1>$B$83:$B$85</formula1>
    </dataValidation>
    <dataValidation type="list" showInputMessage="1" showErrorMessage="1" sqref="D47">
      <formula1>$B$102:$B$103</formula1>
    </dataValidation>
    <dataValidation type="list" showInputMessage="1" showErrorMessage="1" sqref="I68:I73 I57:I64 I11:I14 I18:I24 I28:I31 I35:I44 I48:I53">
      <formula1>$B$94:$B$95</formula1>
    </dataValidation>
    <dataValidation type="list" showInputMessage="1" showErrorMessage="1" sqref="F48:F53 F68:F73 F11:F14 F18:F24 F28:F31 F35:F44 F57:F64">
      <formula1>$B$98:$B$99</formula1>
    </dataValidation>
    <dataValidation type="list" allowBlank="1" showInputMessage="1" showErrorMessage="1" sqref="F74:I74 F67:I67 F56:I56 F54:I54 F65:I65 F32:I32 F34:I34 F45:I45 I47 F27:I27 F25:I25 F10:I10 F15:I15 I1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2008-01-02T19:50:58Z</dcterms:modified>
  <cp:category/>
  <cp:version/>
  <cp:contentType/>
  <cp:contentStatus/>
</cp:coreProperties>
</file>