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'Vote'!$E$35:$I$45</definedName>
    <definedName name="clearIndGenVote">'Vote'!$G$35:$I$45</definedName>
    <definedName name="clearIndREP">'Vote'!$E$58:$I$66</definedName>
    <definedName name="clearIndREPVote">'Vote'!$G$58:$I$66</definedName>
    <definedName name="clearIOU">'Vote'!$E$28:$I$32</definedName>
    <definedName name="clearIOUVote">'Vote'!$G$28:$I$32</definedName>
    <definedName name="clearMarketers">'Vote'!$E$69:$I$75</definedName>
    <definedName name="clearMarketersVote">'Vote'!$G$69:$I$75</definedName>
    <definedName name="clearMuni">'Vote'!$E$18:$I$25</definedName>
    <definedName name="clearMuniVote">'Vote'!$G$18:$I$25</definedName>
    <definedName name="clearResidential">'Vote'!$E$48:$I$55</definedName>
    <definedName name="clearResidentialVote">'Vote'!$G$48:$I$55</definedName>
    <definedName name="Coop">'Vote'!$G$10:$I$16</definedName>
    <definedName name="countCoop">'Vote'!$F$16</definedName>
    <definedName name="countCoopAbstain">'Vote'!$I$16</definedName>
    <definedName name="countIndGen">'Vote'!$F$46</definedName>
    <definedName name="countIndGenAbstain">'Vote'!$I$46</definedName>
    <definedName name="countIndREP">'Vote'!$F$67</definedName>
    <definedName name="countIndREPAbstain">'Vote'!$I$67</definedName>
    <definedName name="countIOU">'Vote'!$F$33</definedName>
    <definedName name="countIOUAbstain">'Vote'!$I$33</definedName>
    <definedName name="countMarketers">'Vote'!$F$76</definedName>
    <definedName name="countMarketersAbstain">'Vote'!$I$76</definedName>
    <definedName name="countMuni">'Vote'!$F$26</definedName>
    <definedName name="countMuniAbstain">'Vote'!$I$26</definedName>
    <definedName name="countRes">'Vote'!$F$56</definedName>
    <definedName name="countResAbstain">'Vote'!$I$56</definedName>
    <definedName name="Divide_Cons_Votes">'Vote'!$D$47</definedName>
    <definedName name="FailReason">'Vote'!$G$4</definedName>
    <definedName name="IndGen">'Vote'!$G$34:$I$46</definedName>
    <definedName name="IndREP">'Vote'!$G$57:$I$67</definedName>
    <definedName name="IOU">'Vote'!$G$27:$I$33</definedName>
    <definedName name="Marketers">'Vote'!$G$68:$I$76</definedName>
    <definedName name="MotionStatus">'Vote'!$G$3</definedName>
    <definedName name="muni">'Vote'!$G$17:$I$26</definedName>
    <definedName name="MuniSubSeg">'Vote'!$H$47</definedName>
    <definedName name="Output_Area">'Vote'!$G$3:$H$4</definedName>
    <definedName name="_xlnm.Print_Area" localSheetId="0">'Vote'!$A$1:$J$83</definedName>
    <definedName name="RepVoteNo">'Vote'!#REF!</definedName>
    <definedName name="RepVoteYes">'Vote'!#REF!</definedName>
    <definedName name="Residential">'Vote'!$G$47:$I$56</definedName>
    <definedName name="SegmentOrTAC">'Vote'!$F$5</definedName>
    <definedName name="SegmentVoteNo">'Vote'!$H$5</definedName>
    <definedName name="SegmentVoteYes">'Vote'!$G$5</definedName>
    <definedName name="Total_Cons_Votes">'Vote'!$F$47</definedName>
    <definedName name="TotalMembers">'Vote'!$F$79</definedName>
    <definedName name="VoteNumberFormat">'Vote'!$G$10:$H$79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<sst xmlns="http://schemas.openxmlformats.org/spreadsheetml/2006/main" count="160" uniqueCount="123">
  <si>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</si>
  <si>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</si>
  <si>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</si>
  <si>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</si>
  <si>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</si>
  <si>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</si>
  <si>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</si>
  <si>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</si>
  <si>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</si>
  <si>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</si>
  <si>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</si>
  <si>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</si>
  <si>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</si>
  <si>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</si>
  <si>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</si>
  <si>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</si>
  <si>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</si>
  <si>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</si>
  <si>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</si>
  <si>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</si>
  <si>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</si>
  <si>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</si>
  <si>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</si>
  <si>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</si>
  <si>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</si>
  <si>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</si>
  <si>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</si>
  <si>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</si>
  <si>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</si>
  <si>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</si>
  <si>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</si>
  <si>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</si>
  <si>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</si>
  <si>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</si>
  <si>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</si>
  <si>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</si>
  <si>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</si>
  <si>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</si>
  <si>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</si>
  <si>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</si>
  <si>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</si>
  <si>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</si>
  <si>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</si>
  <si>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</si>
  <si>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</si>
  <si>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</si>
  <si>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</si>
  <si>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</si>
  <si>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</si>
  <si>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</si>
  <si>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</si>
  <si>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</si>
  <si>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</si>
  <si>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</si>
  <si>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</si>
  <si>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</si>
  <si>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</si>
  <si>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</si>
  <si>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</si>
  <si>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</si>
  <si>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</si>
  <si>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</si>
  <si>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</si>
  <si>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</si>
  <si>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</si>
  <si>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</si>
  <si>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</si>
  <si>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</si>
  <si>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</si>
  <si>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</si>
  <si>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</si>
  <si>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</si>
  <si>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</si>
  <si>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</si>
  <si>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</si>
  <si>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</si>
  <si>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</si>
  <si>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</si>
  <si>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</si>
  <si>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</si>
  <si>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</si>
  <si>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</si>
  <si>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</si>
  <si>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</si>
  <si>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</si>
  <si>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</si>
  <si>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</si>
  <si>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</si>
  <si>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</si>
  <si>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</si>
  <si>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</si>
  <si>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</si>
  <si>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</si>
  <si>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</si>
  <si>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</si>
  <si>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</si>
  <si>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</si>
  <si>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</si>
  <si>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</si>
  <si>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</si>
  <si>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</si>
  <si>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</si>
  <si>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</si>
  <si>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</si>
  <si>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Ronnie Hoeinghouse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</si>
  <si>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</si>
  <si>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</si>
  <si>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</si>
  <si>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</si>
  <si>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</si>
  <si>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</si>
  <si>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</si>
  <si>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</si>
  <si>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Manny Munoz</t>
  </si>
  <si>
    <t>Brett Kruse</t>
  </si>
  <si>
    <t>Naomi Richard</t>
  </si>
  <si>
    <t>Issue: Motion to approve draft NPRR for Synchronization of PRR647, Gross and Net MW/Mvar Data Reporting as modified by TPTF 052107</t>
  </si>
  <si>
    <t>Sid Guermouche</t>
  </si>
  <si>
    <t>Bob Spangler</t>
  </si>
  <si>
    <t>Motion Carries</t>
  </si>
  <si>
    <t>2/3 of TPTF Votes = 4.67 Votes</t>
  </si>
  <si>
    <t>Date: 5/22/07</t>
  </si>
  <si>
    <t>Eddie Johnson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</si>
</sst>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8"/>
  <sheetViews>
    <sheetView showGridLines="0" tabSelected="1" workbookViewId="0" topLeftCell="A1">
      <pane ySplit="8" topLeftCell="BM3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116</v>
      </c>
      <c r="C3" s="63"/>
      <c r="D3" s="63"/>
      <c r="E3" s="10"/>
      <c r="F3" s="5" t="s">
        <v>23</v>
      </c>
      <c r="G3" s="60" t="s">
        <v>119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2" t="s">
        <v>120</v>
      </c>
      <c r="H4" s="61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IF((G79+H79)=0,"",G79)</f>
        <v>7</v>
      </c>
      <c r="H5" s="20">
        <f>IF((G79+H79)=0,"",H79)</f>
        <v>0</v>
      </c>
      <c r="I5" s="21">
        <f>I79</f>
        <v>1</v>
      </c>
    </row>
    <row r="6" spans="2:9" ht="22.5" customHeight="1">
      <c r="B6" s="18" t="s">
        <v>109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122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88</v>
      </c>
      <c r="C12" s="30"/>
      <c r="D12" s="30"/>
      <c r="E12" s="31" t="s">
        <v>92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115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86</v>
      </c>
      <c r="C14" s="30"/>
      <c r="D14" s="30"/>
      <c r="E14" s="34" t="s">
        <v>87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117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/>
      <c r="G19" s="42"/>
      <c r="H19" s="42"/>
      <c r="I19" s="27"/>
    </row>
    <row r="20" spans="2:9" ht="11.25">
      <c r="B20" s="40" t="s">
        <v>82</v>
      </c>
      <c r="C20" s="40"/>
      <c r="D20" s="40"/>
      <c r="E20" s="41" t="s">
        <v>83</v>
      </c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110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104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102</v>
      </c>
      <c r="C23" s="40"/>
      <c r="D23" s="40"/>
      <c r="E23" s="41" t="s">
        <v>103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113</v>
      </c>
      <c r="F28" s="32" t="s">
        <v>15</v>
      </c>
      <c r="G28" s="42">
        <v>0.5</v>
      </c>
      <c r="H28" s="42"/>
      <c r="I28" s="27"/>
    </row>
    <row r="29" spans="2:9" ht="11.25">
      <c r="B29" s="40" t="s">
        <v>84</v>
      </c>
      <c r="C29" s="40"/>
      <c r="D29" s="40"/>
      <c r="E29" s="41" t="s">
        <v>85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118</v>
      </c>
      <c r="F30" s="32" t="s">
        <v>15</v>
      </c>
      <c r="G30" s="42">
        <v>0.5</v>
      </c>
      <c r="H30" s="42"/>
      <c r="I30" s="27"/>
    </row>
    <row r="31" spans="2:9" ht="11.25">
      <c r="B31" s="40" t="s">
        <v>65</v>
      </c>
      <c r="C31" s="43"/>
      <c r="D31" s="43"/>
      <c r="E31" s="41" t="s">
        <v>99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111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 t="s">
        <v>15</v>
      </c>
      <c r="G36" s="42">
        <v>0.5</v>
      </c>
      <c r="H36" s="42"/>
      <c r="I36" s="27"/>
    </row>
    <row r="37" spans="2:9" ht="11.25">
      <c r="B37" s="40" t="s">
        <v>94</v>
      </c>
      <c r="C37" s="40"/>
      <c r="D37" s="40"/>
      <c r="E37" s="41" t="s">
        <v>96</v>
      </c>
      <c r="F37" s="32"/>
      <c r="G37" s="42"/>
      <c r="H37" s="42"/>
      <c r="I37" s="27"/>
    </row>
    <row r="38" spans="2:9" ht="11.25">
      <c r="B38" s="40" t="s">
        <v>89</v>
      </c>
      <c r="C38" s="40"/>
      <c r="D38" s="40"/>
      <c r="E38" s="41" t="s">
        <v>90</v>
      </c>
      <c r="F38" s="32" t="s">
        <v>15</v>
      </c>
      <c r="G38" s="42"/>
      <c r="H38" s="42"/>
      <c r="I38" s="27" t="s">
        <v>22</v>
      </c>
    </row>
    <row r="39" spans="2:9" ht="11.25">
      <c r="B39" s="40" t="s">
        <v>53</v>
      </c>
      <c r="C39" s="40"/>
      <c r="D39" s="40"/>
      <c r="E39" s="41" t="s">
        <v>114</v>
      </c>
      <c r="F39" s="32" t="s">
        <v>15</v>
      </c>
      <c r="G39" s="42">
        <v>0.5</v>
      </c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95</v>
      </c>
      <c r="C41" s="40"/>
      <c r="D41" s="40"/>
      <c r="E41" s="41" t="s">
        <v>101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3</v>
      </c>
      <c r="G46" s="37">
        <f>SUM(G34:G45)</f>
        <v>1</v>
      </c>
      <c r="H46" s="38">
        <f>SUM(H34:H45)</f>
        <v>0</v>
      </c>
      <c r="I46" s="36">
        <f>COUNTA(I34:I45)</f>
        <v>1</v>
      </c>
    </row>
    <row r="47" spans="2:9" ht="13.5" customHeight="1">
      <c r="B47" s="10" t="s">
        <v>2</v>
      </c>
      <c r="C47" s="1" t="s">
        <v>16</v>
      </c>
      <c r="D47" s="2"/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93</v>
      </c>
      <c r="C49" s="43"/>
      <c r="D49" s="46" t="s">
        <v>19</v>
      </c>
      <c r="E49" s="41" t="s">
        <v>108</v>
      </c>
      <c r="F49" s="32"/>
      <c r="G49" s="42"/>
      <c r="H49" s="42"/>
      <c r="I49" s="27"/>
    </row>
    <row r="50" spans="2:9" ht="11.25">
      <c r="B50" s="40" t="s">
        <v>106</v>
      </c>
      <c r="C50" s="43"/>
      <c r="D50" s="46" t="s">
        <v>19</v>
      </c>
      <c r="E50" s="41" t="s">
        <v>107</v>
      </c>
      <c r="F50" s="32"/>
      <c r="G50" s="42"/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2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91</v>
      </c>
      <c r="C61" s="40"/>
      <c r="D61" s="40"/>
      <c r="E61" s="41" t="s">
        <v>112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59</v>
      </c>
      <c r="C63" s="40"/>
      <c r="D63" s="40"/>
      <c r="E63" s="41" t="s">
        <v>97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61</v>
      </c>
      <c r="C64" s="40"/>
      <c r="D64" s="40"/>
      <c r="E64" s="41" t="s">
        <v>98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105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13</v>
      </c>
      <c r="G79" s="52">
        <f>G16+G26+G33+G46+G56+G67+G76</f>
        <v>7</v>
      </c>
      <c r="H79" s="52">
        <f>H16+H26+H33+H46+H56+H67+H76</f>
        <v>0</v>
      </c>
      <c r="I79" s="36">
        <f>I16+I26+I33+I46+I56+I67+I76</f>
        <v>1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2" hidden="1" thickTop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2" hidden="1" thickTop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2" hidden="1" thickTop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2" hidden="1" thickTop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2" hidden="1" thickTop="1">
      <c r="B107" s="57">
        <v>1</v>
      </c>
    </row>
    <row r="108" ht="11.25" hidden="1">
      <c r="B108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5:I75 I17 F15:I15 F10:I10 F25:I25 F27:I27 I47 F45:I45 F34:I34 F32:I32 F66:I66 F55:I55 F57:I57 F68:I68">
      <formula1>#REF!</formula1>
    </dataValidation>
    <dataValidation type="list" showInputMessage="1" showErrorMessage="1" sqref="F48:F54 F69:F74 F11:F14 F18:F24 F28:F31 F35:F44 F58:F65">
      <formula1>$B$99:$B$100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D47">
      <formula1>$B$103:$B$104</formula1>
    </dataValidation>
    <dataValidation type="list" showInputMessage="1" showErrorMessage="1" sqref="D48:D54">
      <formula1>$B$84:$B$86</formula1>
    </dataValidation>
    <dataValidation type="list" showInputMessage="1" showErrorMessage="1" sqref="F47">
      <formula1>$B$107:$B$108</formula1>
    </dataValidation>
    <dataValidation type="list" showInputMessage="1" showErrorMessage="1" sqref="F4">
      <formula1>$B$89:$B$92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2006-09-21T14:58:30Z</cp:lastPrinted>
  <dcterms:created xsi:type="dcterms:W3CDTF">2000-03-13T15:50:20Z</dcterms:created>
  <dcterms:modified xsi:type="dcterms:W3CDTF">2007-06-04T16:15:29Z</dcterms:modified>
  <cp:category/>
  <cp:version/>
  <cp:contentType/>
  <cp:contentStatus/>
</cp:coreProperties>
</file>