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'Vote'!$E$48:$I$51</definedName>
    <definedName name="clearIndREPVote">'Vote'!$G$48:$I$51</definedName>
    <definedName name="clearIOU">'Vote'!$E$26:$I$30</definedName>
    <definedName name="clearIOUVote">'Vote'!$G$26:$I$30</definedName>
    <definedName name="clearMarketers">'Vote'!$E$54:$I$60</definedName>
    <definedName name="clearMarketersVote">'Vote'!$G$54:$I$60</definedName>
    <definedName name="clearMuni">'Vote'!$E$18:$I$23</definedName>
    <definedName name="clearMuniVote">'Vote'!$G$18:$I$23</definedName>
    <definedName name="clearResidential">'Vote'!$E$42:$I$45</definedName>
    <definedName name="clearResidentialVote">'Vote'!$G$42:$I$45</definedName>
    <definedName name="Coop">'Vote'!$G$10:$I$16</definedName>
    <definedName name="countAbstain">'Vote'!$I$64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'Vote'!$F$61</definedName>
    <definedName name="countMarketersAbstain">'Vote'!$I$61</definedName>
    <definedName name="countMuni">'Vote'!$F$24</definedName>
    <definedName name="countMuniAbstain">'Vote'!$I$24</definedName>
    <definedName name="countRes">'Vote'!$F$46</definedName>
    <definedName name="countResAbstain">'Vote'!$I$46</definedName>
    <definedName name="Divide_Cons_Votes">'Vote'!$D$41</definedName>
    <definedName name="FailReason">'Vote'!$G$4</definedName>
    <definedName name="IndGen">'Vote'!$G$32:$I$40</definedName>
    <definedName name="IndREP">'Vote'!$G$47:$I$52</definedName>
    <definedName name="IOU">'Vote'!$G$25:$I$31</definedName>
    <definedName name="Marketers">'Vote'!$G$53:$I$61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'Vote'!$G$41:$I$46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<sst xmlns="http://schemas.openxmlformats.org/spreadsheetml/2006/main" count="119" uniqueCount="83">
  <si>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</si>
  <si>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</si>
  <si>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</si>
  <si>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</si>
  <si>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</si>
  <si>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</si>
  <si>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</si>
  <si>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</si>
  <si>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</si>
  <si>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</si>
  <si>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</si>
  <si>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</si>
  <si>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</si>
  <si>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</si>
  <si>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</si>
  <si>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</si>
  <si>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</si>
  <si>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</si>
  <si>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</si>
  <si>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</si>
  <si>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</si>
  <si>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</si>
  <si>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</si>
  <si>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</si>
  <si>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</si>
  <si>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</si>
  <si>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</si>
  <si>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</si>
  <si>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</si>
  <si>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</si>
  <si>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</si>
  <si>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</si>
  <si>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</si>
  <si>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</si>
  <si>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</si>
  <si>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</si>
  <si>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</si>
  <si>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</si>
  <si>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</si>
  <si>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</si>
  <si>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</si>
  <si>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</si>
  <si>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TXU</t>
  </si>
  <si>
    <t>StarTex</t>
  </si>
  <si>
    <t>AEP</t>
  </si>
  <si>
    <t>Stream Energy</t>
  </si>
  <si>
    <t>Sandy Morris</t>
  </si>
  <si>
    <t>Y</t>
  </si>
  <si>
    <t>Billy Helpert</t>
  </si>
  <si>
    <t>Richard Ross</t>
  </si>
  <si>
    <t>Scott Wardle</t>
  </si>
  <si>
    <t>Steve Madden</t>
  </si>
  <si>
    <t>Darrin Pfannenstiel</t>
  </si>
  <si>
    <t>Kevin Gresham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</si>
  <si>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</si>
  <si>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</si>
  <si>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</si>
  <si>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</si>
  <si>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</si>
  <si>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</si>
  <si>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</si>
  <si>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Austin Energy</t>
  </si>
  <si>
    <t>Tom Jackson</t>
  </si>
  <si>
    <t>DME</t>
  </si>
  <si>
    <t>Hal Hughes</t>
  </si>
  <si>
    <t>CenterPoint</t>
  </si>
  <si>
    <t>Manny Munoz</t>
  </si>
  <si>
    <t>Date: 03/22/07</t>
  </si>
  <si>
    <t>Prepared by: D. Zake</t>
  </si>
  <si>
    <t>CPS Energy</t>
  </si>
  <si>
    <t>Laurie Pappas</t>
  </si>
  <si>
    <t>Exelon</t>
  </si>
  <si>
    <t>Kristy Ashley</t>
  </si>
  <si>
    <t>Coral Power</t>
  </si>
  <si>
    <t>Jeff Brown</t>
  </si>
  <si>
    <t>FPL</t>
  </si>
  <si>
    <t>Mark Bruce</t>
  </si>
  <si>
    <t>NRG</t>
  </si>
  <si>
    <t>Adrian Pieniazek</t>
  </si>
  <si>
    <t>Eric Goff</t>
  </si>
  <si>
    <t>Motion Passes</t>
  </si>
  <si>
    <t>PRR705 - approve as amended by ERCOT Comments and as modified by PRS</t>
  </si>
  <si>
    <t>Constellation NewEnergy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</si>
</sst>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21" applyNumberFormat="1" applyFont="1" applyFill="1" applyBorder="1" applyAlignment="1" applyProtection="1">
      <alignment horizontal="center" vertical="center"/>
      <protection/>
    </xf>
    <xf numFmtId="1" fontId="3" fillId="5" borderId="2" xfId="21" applyNumberFormat="1" applyFont="1" applyFill="1" applyBorder="1" applyAlignment="1" applyProtection="1">
      <alignment horizontal="center" vertical="center"/>
      <protection/>
    </xf>
    <xf numFmtId="167" fontId="3" fillId="0" borderId="3" xfId="21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48" activePane="bottomLeft" state="frozen"/>
      <selection pane="topLeft" activeCell="A1" sqref="A1"/>
      <selection pane="bottomLeft" activeCell="C56" sqref="C56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81</v>
      </c>
      <c r="C3" s="52"/>
      <c r="D3" s="51"/>
      <c r="E3" s="4"/>
      <c r="F3" s="11" t="s">
        <v>23</v>
      </c>
      <c r="G3" s="48" t="s">
        <v>80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67</v>
      </c>
      <c r="C5" s="15"/>
      <c r="D5" s="5"/>
      <c r="E5" s="4"/>
      <c r="F5" s="16" t="s">
        <v>21</v>
      </c>
      <c r="G5" s="17">
        <f>IF((G64+H64)=0,"",G64)</f>
        <v>6</v>
      </c>
      <c r="H5" s="17">
        <f>IF((G64+H64)=0,"",H64)</f>
        <v>1</v>
      </c>
      <c r="I5" s="18">
        <f>I64</f>
        <v>6</v>
      </c>
    </row>
    <row r="6" spans="2:9" ht="22.5" customHeight="1">
      <c r="B6" s="14" t="s">
        <v>68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46</v>
      </c>
      <c r="F11" s="26" t="s">
        <v>47</v>
      </c>
      <c r="G11" s="27"/>
      <c r="H11" s="27">
        <v>0.5</v>
      </c>
      <c r="I11" s="6"/>
    </row>
    <row r="12" spans="2:9" ht="12.75">
      <c r="B12" s="24" t="s">
        <v>34</v>
      </c>
      <c r="C12" s="24"/>
      <c r="D12" s="24"/>
      <c r="E12" s="25" t="s">
        <v>48</v>
      </c>
      <c r="F12" s="26" t="s">
        <v>47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2</v>
      </c>
      <c r="G16" s="29">
        <f>SUM(G10:G15)</f>
        <v>0.5</v>
      </c>
      <c r="H16" s="30">
        <f>SUM(H10:H15)</f>
        <v>0.5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69</v>
      </c>
      <c r="C18" s="24"/>
      <c r="D18" s="24"/>
      <c r="E18" s="25" t="s">
        <v>54</v>
      </c>
      <c r="F18" s="26" t="s">
        <v>47</v>
      </c>
      <c r="G18" s="27"/>
      <c r="H18" s="27"/>
      <c r="I18" s="6" t="s">
        <v>22</v>
      </c>
    </row>
    <row r="19" spans="2:9" ht="12.75">
      <c r="B19" s="24" t="s">
        <v>39</v>
      </c>
      <c r="C19" s="24"/>
      <c r="D19" s="24"/>
      <c r="E19" s="25" t="s">
        <v>60</v>
      </c>
      <c r="F19" s="26" t="s">
        <v>47</v>
      </c>
      <c r="G19" s="27"/>
      <c r="H19" s="27"/>
      <c r="I19" s="6" t="s">
        <v>22</v>
      </c>
    </row>
    <row r="20" spans="2:9" ht="12.75">
      <c r="B20" s="24" t="s">
        <v>61</v>
      </c>
      <c r="C20" s="24"/>
      <c r="D20" s="24"/>
      <c r="E20" s="25" t="s">
        <v>62</v>
      </c>
      <c r="F20" s="26" t="s">
        <v>15</v>
      </c>
      <c r="G20" s="27">
        <v>0.5</v>
      </c>
      <c r="H20" s="27"/>
      <c r="I20" s="6"/>
    </row>
    <row r="21" spans="2:9" ht="12.75">
      <c r="B21" s="24" t="s">
        <v>63</v>
      </c>
      <c r="C21" s="24"/>
      <c r="D21" s="24"/>
      <c r="E21" s="25" t="s">
        <v>64</v>
      </c>
      <c r="F21" s="26" t="s">
        <v>15</v>
      </c>
      <c r="G21" s="27"/>
      <c r="H21" s="27">
        <v>0.5</v>
      </c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4</v>
      </c>
      <c r="G24" s="29">
        <f>SUM(G17:G23)</f>
        <v>0.5</v>
      </c>
      <c r="H24" s="30">
        <f>SUM(H17:H23)</f>
        <v>0.5</v>
      </c>
      <c r="I24" s="28">
        <f>COUNTA(I17:I23)</f>
        <v>2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42</v>
      </c>
      <c r="C26" s="24"/>
      <c r="D26" s="24"/>
      <c r="E26" s="25" t="s">
        <v>55</v>
      </c>
      <c r="F26" s="26" t="s">
        <v>47</v>
      </c>
      <c r="G26" s="27">
        <v>1</v>
      </c>
      <c r="H26" s="27"/>
      <c r="I26" s="6"/>
    </row>
    <row r="27" spans="2:9" ht="12.75">
      <c r="B27" s="24" t="s">
        <v>44</v>
      </c>
      <c r="C27" s="24"/>
      <c r="D27" s="24"/>
      <c r="E27" s="25" t="s">
        <v>49</v>
      </c>
      <c r="F27" s="26"/>
      <c r="G27" s="27"/>
      <c r="H27" s="27"/>
      <c r="I27" s="6"/>
    </row>
    <row r="28" spans="2:9" ht="12.75">
      <c r="B28" s="24" t="s">
        <v>65</v>
      </c>
      <c r="C28" s="24"/>
      <c r="D28" s="24"/>
      <c r="E28" s="25" t="s">
        <v>66</v>
      </c>
      <c r="F28" s="26" t="s">
        <v>15</v>
      </c>
      <c r="G28" s="27"/>
      <c r="H28" s="27"/>
      <c r="I28" s="6" t="s">
        <v>22</v>
      </c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2</v>
      </c>
      <c r="G31" s="29">
        <f>SUM(G25:G30)</f>
        <v>1</v>
      </c>
      <c r="H31" s="30">
        <f>SUM(H25:H30)</f>
        <v>0</v>
      </c>
      <c r="I31" s="28">
        <f>COUNTA(I25:I30)</f>
        <v>1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57</v>
      </c>
      <c r="C33" s="24"/>
      <c r="D33" s="24"/>
      <c r="E33" s="25" t="s">
        <v>58</v>
      </c>
      <c r="F33" s="26" t="s">
        <v>15</v>
      </c>
      <c r="G33" s="27">
        <v>0.5</v>
      </c>
      <c r="H33" s="27"/>
      <c r="I33" s="6"/>
    </row>
    <row r="34" spans="2:9" ht="12.75">
      <c r="B34" s="24" t="s">
        <v>59</v>
      </c>
      <c r="C34" s="24"/>
      <c r="D34" s="24"/>
      <c r="E34" s="25" t="s">
        <v>56</v>
      </c>
      <c r="F34" s="26" t="s">
        <v>15</v>
      </c>
      <c r="G34" s="27">
        <v>0.5</v>
      </c>
      <c r="H34" s="27"/>
      <c r="I34" s="6"/>
    </row>
    <row r="35" spans="2:9" ht="12.75">
      <c r="B35" s="24" t="s">
        <v>75</v>
      </c>
      <c r="C35" s="24"/>
      <c r="D35" s="24"/>
      <c r="E35" s="25" t="s">
        <v>76</v>
      </c>
      <c r="F35" s="26"/>
      <c r="G35" s="27"/>
      <c r="H35" s="27"/>
      <c r="I35" s="6"/>
    </row>
    <row r="36" spans="2:9" ht="12.75">
      <c r="B36" s="24" t="s">
        <v>77</v>
      </c>
      <c r="C36" s="24"/>
      <c r="D36" s="24"/>
      <c r="E36" s="25" t="s">
        <v>78</v>
      </c>
      <c r="F36" s="26" t="s">
        <v>15</v>
      </c>
      <c r="G36" s="27"/>
      <c r="H36" s="27"/>
      <c r="I36" s="6" t="s">
        <v>22</v>
      </c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3</v>
      </c>
      <c r="G40" s="29">
        <f>SUM(G32:G39)</f>
        <v>1</v>
      </c>
      <c r="H40" s="30">
        <f>SUM(H32:H39)</f>
        <v>0</v>
      </c>
      <c r="I40" s="28">
        <f>COUNTA(I32:I39)</f>
        <v>1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41</v>
      </c>
      <c r="C42" s="37"/>
      <c r="D42" s="38" t="s">
        <v>20</v>
      </c>
      <c r="E42" s="25" t="s">
        <v>50</v>
      </c>
      <c r="F42" s="26" t="s">
        <v>47</v>
      </c>
      <c r="G42" s="27">
        <v>1</v>
      </c>
      <c r="H42" s="27"/>
      <c r="I42" s="6"/>
    </row>
    <row r="43" spans="2:9" ht="12.75">
      <c r="B43" s="24" t="s">
        <v>38</v>
      </c>
      <c r="C43" s="37"/>
      <c r="D43" s="38" t="s">
        <v>18</v>
      </c>
      <c r="E43" s="25" t="s">
        <v>70</v>
      </c>
      <c r="F43" s="26"/>
      <c r="G43" s="27"/>
      <c r="H43" s="27"/>
      <c r="I43" s="6"/>
    </row>
    <row r="44" spans="2:9" ht="12.75">
      <c r="B44" s="24"/>
      <c r="C44" s="37"/>
      <c r="D44" s="38" t="s">
        <v>20</v>
      </c>
      <c r="E44" s="25"/>
      <c r="F44" s="26"/>
      <c r="G44" s="27"/>
      <c r="H44" s="27"/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1</v>
      </c>
      <c r="G46" s="29">
        <f>SUM(G41:G45)</f>
        <v>1</v>
      </c>
      <c r="H46" s="30">
        <f>SUM(H41:H45)</f>
        <v>0</v>
      </c>
      <c r="I46" s="28">
        <f>COUNTA(I41:I45)</f>
        <v>0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43</v>
      </c>
      <c r="C48" s="24"/>
      <c r="D48" s="24"/>
      <c r="E48" s="25" t="s">
        <v>51</v>
      </c>
      <c r="F48" s="26" t="s">
        <v>15</v>
      </c>
      <c r="G48" s="27"/>
      <c r="H48" s="27"/>
      <c r="I48" s="6" t="s">
        <v>22</v>
      </c>
    </row>
    <row r="49" spans="2:9" ht="12.75">
      <c r="B49" s="24" t="s">
        <v>45</v>
      </c>
      <c r="C49" s="24"/>
      <c r="D49" s="24"/>
      <c r="E49" s="25" t="s">
        <v>52</v>
      </c>
      <c r="F49" s="26" t="s">
        <v>15</v>
      </c>
      <c r="G49" s="27"/>
      <c r="H49" s="27"/>
      <c r="I49" s="6" t="s">
        <v>22</v>
      </c>
    </row>
    <row r="50" spans="2:9" ht="12.75">
      <c r="B50" s="24" t="s">
        <v>82</v>
      </c>
      <c r="C50" s="24"/>
      <c r="D50" s="24"/>
      <c r="E50" s="25" t="s">
        <v>79</v>
      </c>
      <c r="F50" s="26" t="s">
        <v>15</v>
      </c>
      <c r="G50" s="27">
        <v>1</v>
      </c>
      <c r="H50" s="27"/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2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2:9" ht="12.75">
      <c r="B54" s="24"/>
      <c r="C54" s="24"/>
      <c r="D54" s="24"/>
      <c r="E54" s="25"/>
      <c r="F54" s="26"/>
      <c r="G54" s="27"/>
      <c r="H54" s="27"/>
      <c r="I54" s="6"/>
    </row>
    <row r="55" spans="2:9" ht="12.75">
      <c r="B55" s="24" t="s">
        <v>40</v>
      </c>
      <c r="C55" s="24"/>
      <c r="D55" s="24"/>
      <c r="E55" s="25" t="s">
        <v>53</v>
      </c>
      <c r="F55" s="26" t="s">
        <v>47</v>
      </c>
      <c r="G55" s="27">
        <v>0.5</v>
      </c>
      <c r="H55" s="27"/>
      <c r="I55" s="6"/>
    </row>
    <row r="56" spans="2:9" ht="12.75">
      <c r="B56" s="24" t="s">
        <v>71</v>
      </c>
      <c r="C56" s="24"/>
      <c r="D56" s="24"/>
      <c r="E56" s="25" t="s">
        <v>72</v>
      </c>
      <c r="F56" s="26"/>
      <c r="G56" s="27"/>
      <c r="H56" s="27"/>
      <c r="I56" s="6"/>
    </row>
    <row r="57" spans="2:9" ht="12.75">
      <c r="B57" s="24" t="s">
        <v>73</v>
      </c>
      <c r="C57" s="24"/>
      <c r="D57" s="24"/>
      <c r="E57" s="25" t="s">
        <v>74</v>
      </c>
      <c r="F57" s="26" t="s">
        <v>15</v>
      </c>
      <c r="G57" s="27">
        <v>0.5</v>
      </c>
      <c r="H57" s="27"/>
      <c r="I57" s="6"/>
    </row>
    <row r="58" spans="2:9" ht="12.75">
      <c r="B58" s="24"/>
      <c r="C58" s="24"/>
      <c r="D58" s="24"/>
      <c r="E58" s="25"/>
      <c r="F58" s="26"/>
      <c r="G58" s="27"/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2</v>
      </c>
      <c r="G61" s="29">
        <f>SUM(G53:G60)</f>
        <v>1</v>
      </c>
      <c r="H61" s="30">
        <f>SUM(H53:H60)</f>
        <v>0</v>
      </c>
      <c r="I61" s="28">
        <f>COUNTA(I53:I60)</f>
        <v>0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F16+F24+F31+F40+F46+F52+F61</f>
        <v>17</v>
      </c>
      <c r="G64" s="43">
        <f>G16+G24+G31+G40+G46+G52+G61</f>
        <v>6</v>
      </c>
      <c r="H64" s="43">
        <f>H16+H24+H31+H40+H46+H52+H61</f>
        <v>1</v>
      </c>
      <c r="I64" s="28">
        <f>I16+I24+I31+I40+I46+I52+I61</f>
        <v>6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5:I25 F23:I23 F32:I32 F30:I30 F53:I53 F51:I51 F47:I47 F45:I45 F39:I39 I41 F15:I15 I17 F10:I10">
      <formula1>#REF!</formula1>
    </dataValidation>
    <dataValidation type="list" showInputMessage="1" showErrorMessage="1" sqref="F54:F59 F33:F38 F18:F22 F26:F29 F42:F44 F11:F14 F48:F50">
      <formula1>$B$82:$B$83</formula1>
    </dataValidation>
    <dataValidation type="list" showInputMessage="1" showErrorMessage="1" sqref="I54:I59 I11:I14 I18:I22 I26:I29 I33:I38 I42:I44 I48:I50">
      <formula1>$B$78:$B$79</formula1>
    </dataValidation>
    <dataValidation type="list" showInputMessage="1" showErrorMessage="1" sqref="D41">
      <formula1>$B$86:$B$87</formula1>
    </dataValidation>
    <dataValidation type="list" showInputMessage="1" showErrorMessage="1" sqref="F41">
      <formula1>$B$90:$B$91</formula1>
    </dataValidation>
    <dataValidation type="list" showInputMessage="1" showErrorMessage="1" sqref="D42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8" r:id="rId2"/>
  <headerFooter alignWithMargins="0">
    <oddFooter>&amp;L&amp;F&amp;CPUBLIC&amp;R&amp;D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2007-03-27T21:55:03Z</dcterms:modified>
  <cp:category/>
  <cp:version/>
  <cp:contentType/>
  <cp:contentStatus/>
</cp:coreProperties>
</file>