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Example 1" sheetId="1" r:id="rId1"/>
    <sheet name="Example 2" sheetId="2" r:id="rId2"/>
  </sheets>
  <definedNames>
    <definedName name="solver_adj" localSheetId="0" hidden="1">'Example 1'!$B$28:$B$29</definedName>
    <definedName name="solver_adj" localSheetId="1" hidden="1">'Example 2'!$B$28:$B$29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'Example 1'!$F$25</definedName>
    <definedName name="solver_lhs1" localSheetId="1" hidden="1">'Example 2'!$F$25</definedName>
    <definedName name="solver_lhs2" localSheetId="0" hidden="1">'Example 1'!$F$26</definedName>
    <definedName name="solver_lhs2" localSheetId="1" hidden="1">'Example 2'!$F$26</definedName>
    <definedName name="solver_lhs3" localSheetId="0" hidden="1">'Example 1'!$B$20</definedName>
    <definedName name="solver_lhs3" localSheetId="1" hidden="1">'Example 2'!$B$20</definedName>
    <definedName name="solver_lhs4" localSheetId="0" hidden="1">'Example 1'!$C$20</definedName>
    <definedName name="solver_lhs4" localSheetId="1" hidden="1">'Example 2'!$C$20</definedName>
    <definedName name="solver_lhs5" localSheetId="0" hidden="1">'Example 1'!$D$20</definedName>
    <definedName name="solver_lhs5" localSheetId="1" hidden="1">'Example 2'!$D$20</definedName>
    <definedName name="solver_lhs6" localSheetId="0" hidden="1">'Example 1'!$E$20</definedName>
    <definedName name="solver_lhs6" localSheetId="1" hidden="1">'Example 2'!$E$20</definedName>
    <definedName name="solver_lin" localSheetId="0" hidden="1">1</definedName>
    <definedName name="solver_lin" localSheetId="1" hidden="1">1</definedName>
    <definedName name="solver_neg" localSheetId="0" hidden="1">1</definedName>
    <definedName name="solver_neg" localSheetId="1" hidden="1">1</definedName>
    <definedName name="solver_num" localSheetId="0" hidden="1">6</definedName>
    <definedName name="solver_num" localSheetId="1" hidden="1">6</definedName>
    <definedName name="solver_nwt" localSheetId="0" hidden="1">1</definedName>
    <definedName name="solver_nwt" localSheetId="1" hidden="1">1</definedName>
    <definedName name="solver_opt" localSheetId="0" hidden="1">'Example 1'!$F$20</definedName>
    <definedName name="solver_opt" localSheetId="1" hidden="1">'Example 2'!$F$20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1" localSheetId="1" hidden="1">1</definedName>
    <definedName name="solver_rel2" localSheetId="0" hidden="1">1</definedName>
    <definedName name="solver_rel2" localSheetId="1" hidden="1">1</definedName>
    <definedName name="solver_rel3" localSheetId="0" hidden="1">3</definedName>
    <definedName name="solver_rel3" localSheetId="1" hidden="1">3</definedName>
    <definedName name="solver_rel4" localSheetId="0" hidden="1">3</definedName>
    <definedName name="solver_rel4" localSheetId="1" hidden="1">3</definedName>
    <definedName name="solver_rel5" localSheetId="0" hidden="1">3</definedName>
    <definedName name="solver_rel5" localSheetId="1" hidden="1">3</definedName>
    <definedName name="solver_rel6" localSheetId="0" hidden="1">3</definedName>
    <definedName name="solver_rel6" localSheetId="1" hidden="1">3</definedName>
    <definedName name="solver_rhs1" localSheetId="0" hidden="1">'Example 1'!$G$25</definedName>
    <definedName name="solver_rhs1" localSheetId="1" hidden="1">'Example 2'!$G$25</definedName>
    <definedName name="solver_rhs2" localSheetId="0" hidden="1">'Example 1'!$G$26</definedName>
    <definedName name="solver_rhs2" localSheetId="1" hidden="1">'Example 2'!$G$26</definedName>
    <definedName name="solver_rhs3" localSheetId="0" hidden="1">0</definedName>
    <definedName name="solver_rhs3" localSheetId="1" hidden="1">0</definedName>
    <definedName name="solver_rhs4" localSheetId="0" hidden="1">0</definedName>
    <definedName name="solver_rhs4" localSheetId="1" hidden="1">0</definedName>
    <definedName name="solver_rhs5" localSheetId="0" hidden="1">0</definedName>
    <definedName name="solver_rhs5" localSheetId="1" hidden="1">0</definedName>
    <definedName name="solver_rhs6" localSheetId="0" hidden="1">0</definedName>
    <definedName name="solver_rhs6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<sst xmlns="http://schemas.openxmlformats.org/spreadsheetml/2006/main" count="66" uniqueCount="30">
  <si>
    <t>A</t>
  </si>
  <si>
    <t>B</t>
  </si>
  <si>
    <t>C</t>
  </si>
  <si>
    <t>D</t>
  </si>
  <si>
    <t>A-B</t>
  </si>
  <si>
    <t>A-C</t>
  </si>
  <si>
    <t>A-D</t>
  </si>
  <si>
    <t>B-D</t>
  </si>
  <si>
    <t>MW</t>
  </si>
  <si>
    <t>Total</t>
  </si>
  <si>
    <t>Limit</t>
  </si>
  <si>
    <t>Deration for AB</t>
  </si>
  <si>
    <t>Deration for BC</t>
  </si>
  <si>
    <t>PTP Options</t>
  </si>
  <si>
    <t>500 MW</t>
  </si>
  <si>
    <t>(Decision variable)</t>
  </si>
  <si>
    <t>(Line limit constraint)</t>
  </si>
  <si>
    <t>PTP Options MW after Deration</t>
  </si>
  <si>
    <t>(Objective - maximize)</t>
  </si>
  <si>
    <t>Derated MW cleared in RT</t>
  </si>
  <si>
    <t>Four Equal Impedence Lines</t>
  </si>
  <si>
    <t>Deration Algorithm for PTP Options Specified for RT Clearing in DAM</t>
  </si>
  <si>
    <t>MW Impact on AB after Deration</t>
  </si>
  <si>
    <t>MW Impact on BC after Deration</t>
  </si>
  <si>
    <t>Impact Factor on AB</t>
  </si>
  <si>
    <t>Impact Factor on BC</t>
  </si>
  <si>
    <t>Deration Factor for AB</t>
  </si>
  <si>
    <t>Deration Factor for BC</t>
  </si>
  <si>
    <t>MW Impact on AB before Deration</t>
  </si>
  <si>
    <t>MW Impact on BC before Deration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</si>
</sst>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10"/>
      <name val="Arial"/>
      <family val="0"/>
    </font>
    <font>
      <sz val="10"/>
      <color indexed="4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</xdr:row>
      <xdr:rowOff>85725</xdr:rowOff>
    </xdr:from>
    <xdr:to>
      <xdr:col>6</xdr:col>
      <xdr:colOff>438150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2628900" y="5429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</xdr:row>
      <xdr:rowOff>76200</xdr:rowOff>
    </xdr:from>
    <xdr:to>
      <xdr:col>2</xdr:col>
      <xdr:colOff>57150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2628900" y="53340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</xdr:row>
      <xdr:rowOff>95250</xdr:rowOff>
    </xdr:from>
    <xdr:to>
      <xdr:col>6</xdr:col>
      <xdr:colOff>438150</xdr:colOff>
      <xdr:row>12</xdr:row>
      <xdr:rowOff>28575</xdr:rowOff>
    </xdr:to>
    <xdr:sp>
      <xdr:nvSpPr>
        <xdr:cNvPr id="3" name="Line 3"/>
        <xdr:cNvSpPr>
          <a:spLocks/>
        </xdr:cNvSpPr>
      </xdr:nvSpPr>
      <xdr:spPr>
        <a:xfrm>
          <a:off x="5448300" y="55245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9525</xdr:rowOff>
    </xdr:from>
    <xdr:to>
      <xdr:col>6</xdr:col>
      <xdr:colOff>457200</xdr:colOff>
      <xdr:row>12</xdr:row>
      <xdr:rowOff>9525</xdr:rowOff>
    </xdr:to>
    <xdr:sp>
      <xdr:nvSpPr>
        <xdr:cNvPr id="4" name="Line 4"/>
        <xdr:cNvSpPr>
          <a:spLocks/>
        </xdr:cNvSpPr>
      </xdr:nvSpPr>
      <xdr:spPr>
        <a:xfrm>
          <a:off x="2647950" y="20859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</xdr:row>
      <xdr:rowOff>85725</xdr:rowOff>
    </xdr:from>
    <xdr:to>
      <xdr:col>6</xdr:col>
      <xdr:colOff>438150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2628900" y="5429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</xdr:row>
      <xdr:rowOff>76200</xdr:rowOff>
    </xdr:from>
    <xdr:to>
      <xdr:col>2</xdr:col>
      <xdr:colOff>57150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2628900" y="53340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</xdr:row>
      <xdr:rowOff>95250</xdr:rowOff>
    </xdr:from>
    <xdr:to>
      <xdr:col>6</xdr:col>
      <xdr:colOff>438150</xdr:colOff>
      <xdr:row>12</xdr:row>
      <xdr:rowOff>28575</xdr:rowOff>
    </xdr:to>
    <xdr:sp>
      <xdr:nvSpPr>
        <xdr:cNvPr id="3" name="Line 3"/>
        <xdr:cNvSpPr>
          <a:spLocks/>
        </xdr:cNvSpPr>
      </xdr:nvSpPr>
      <xdr:spPr>
        <a:xfrm>
          <a:off x="5448300" y="55245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9525</xdr:rowOff>
    </xdr:from>
    <xdr:to>
      <xdr:col>6</xdr:col>
      <xdr:colOff>457200</xdr:colOff>
      <xdr:row>12</xdr:row>
      <xdr:rowOff>9525</xdr:rowOff>
    </xdr:to>
    <xdr:sp>
      <xdr:nvSpPr>
        <xdr:cNvPr id="4" name="Line 4"/>
        <xdr:cNvSpPr>
          <a:spLocks/>
        </xdr:cNvSpPr>
      </xdr:nvSpPr>
      <xdr:spPr>
        <a:xfrm>
          <a:off x="2647950" y="20859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29.421875" style="0" customWidth="1"/>
  </cols>
  <sheetData>
    <row r="1" ht="23.25">
      <c r="A1" s="4" t="s">
        <v>21</v>
      </c>
    </row>
    <row r="3" spans="2:8" ht="12.75">
      <c r="B3" s="1" t="s">
        <v>0</v>
      </c>
      <c r="H3" t="s">
        <v>3</v>
      </c>
    </row>
    <row r="7" spans="2:4" ht="12.75">
      <c r="B7" t="s">
        <v>14</v>
      </c>
      <c r="D7" t="s">
        <v>20</v>
      </c>
    </row>
    <row r="12" ht="12.75">
      <c r="E12" t="s">
        <v>14</v>
      </c>
    </row>
    <row r="13" spans="2:8" ht="12.75">
      <c r="B13" s="1" t="s">
        <v>1</v>
      </c>
      <c r="H13" t="s">
        <v>2</v>
      </c>
    </row>
    <row r="16" spans="1:7" s="2" customFormat="1" ht="12.75">
      <c r="A16" s="2" t="s">
        <v>13</v>
      </c>
      <c r="B16" s="8" t="s">
        <v>4</v>
      </c>
      <c r="C16" s="8" t="s">
        <v>5</v>
      </c>
      <c r="D16" s="8" t="s">
        <v>6</v>
      </c>
      <c r="E16" s="8" t="s">
        <v>7</v>
      </c>
      <c r="F16" s="8" t="s">
        <v>9</v>
      </c>
      <c r="G16" s="8" t="s">
        <v>10</v>
      </c>
    </row>
    <row r="17" spans="1:6" ht="12.75">
      <c r="A17" t="s">
        <v>8</v>
      </c>
      <c r="B17">
        <v>500</v>
      </c>
      <c r="C17">
        <v>500</v>
      </c>
      <c r="D17">
        <v>500</v>
      </c>
      <c r="E17">
        <v>500</v>
      </c>
      <c r="F17">
        <f>SUM(B17:E17)</f>
        <v>2000</v>
      </c>
    </row>
    <row r="18" spans="1:6" ht="12.75">
      <c r="A18" t="s">
        <v>11</v>
      </c>
      <c r="B18" s="3">
        <f>B23*$B$28</f>
        <v>193.0693069300782</v>
      </c>
      <c r="C18" s="3">
        <f>C23*$B$28</f>
        <v>128.71287128671878</v>
      </c>
      <c r="D18" s="3">
        <f>D23*$B$28</f>
        <v>64.35643564335939</v>
      </c>
      <c r="E18" s="3">
        <v>0</v>
      </c>
      <c r="F18" s="3">
        <f>SUM(B18:E18)</f>
        <v>386.1386138601564</v>
      </c>
    </row>
    <row r="19" spans="1:6" ht="12.75">
      <c r="A19" t="s">
        <v>12</v>
      </c>
      <c r="B19" s="3">
        <v>0</v>
      </c>
      <c r="C19" s="3">
        <f>C24*$B$29</f>
        <v>39.60396039708383</v>
      </c>
      <c r="D19" s="3">
        <f>D24*$B$29</f>
        <v>19.801980198541916</v>
      </c>
      <c r="E19" s="3">
        <f>E24*$B$29</f>
        <v>39.60396039708383</v>
      </c>
      <c r="F19" s="3">
        <f>SUM(B19:E19)</f>
        <v>99.00990099270959</v>
      </c>
    </row>
    <row r="20" spans="1:8" ht="12.75">
      <c r="A20" t="s">
        <v>17</v>
      </c>
      <c r="B20" s="3">
        <f>B17-B18-B19</f>
        <v>306.9306930699218</v>
      </c>
      <c r="C20" s="3">
        <f>C17-C18-C19</f>
        <v>331.6831683161974</v>
      </c>
      <c r="D20" s="3">
        <f>D17-D18-D19</f>
        <v>415.84158415809867</v>
      </c>
      <c r="E20" s="3">
        <f>E17-E18-E19</f>
        <v>460.3960396029162</v>
      </c>
      <c r="F20" s="7">
        <f>SUM(B20:E20)</f>
        <v>1514.851485147134</v>
      </c>
      <c r="H20" t="s">
        <v>18</v>
      </c>
    </row>
    <row r="21" spans="1:5" ht="12.75">
      <c r="A21" t="s">
        <v>24</v>
      </c>
      <c r="B21">
        <v>0.75</v>
      </c>
      <c r="C21">
        <v>0.5</v>
      </c>
      <c r="D21">
        <v>0.25</v>
      </c>
      <c r="E21">
        <v>-0.5</v>
      </c>
    </row>
    <row r="22" spans="1:5" ht="12.75">
      <c r="A22" t="s">
        <v>25</v>
      </c>
      <c r="B22">
        <v>-0.25</v>
      </c>
      <c r="C22">
        <v>0.5</v>
      </c>
      <c r="D22">
        <v>0.25</v>
      </c>
      <c r="E22">
        <v>0.5</v>
      </c>
    </row>
    <row r="23" spans="1:7" ht="12.75">
      <c r="A23" t="s">
        <v>28</v>
      </c>
      <c r="B23">
        <f>B17*B21</f>
        <v>375</v>
      </c>
      <c r="C23">
        <f>C17*C21</f>
        <v>250</v>
      </c>
      <c r="D23">
        <f>D17*D21</f>
        <v>125</v>
      </c>
      <c r="E23">
        <f>E17*E21</f>
        <v>-250</v>
      </c>
      <c r="F23" s="5">
        <f>B23+C23+D23</f>
        <v>750</v>
      </c>
      <c r="G23">
        <v>500</v>
      </c>
    </row>
    <row r="24" spans="1:7" ht="12.75">
      <c r="A24" t="s">
        <v>29</v>
      </c>
      <c r="B24">
        <f>B17*B22</f>
        <v>-125</v>
      </c>
      <c r="C24">
        <f>C17*C22</f>
        <v>250</v>
      </c>
      <c r="D24">
        <f>D17*D22</f>
        <v>125</v>
      </c>
      <c r="E24">
        <f>E17*E22</f>
        <v>250</v>
      </c>
      <c r="F24" s="5">
        <f>C24+D24+E24</f>
        <v>625</v>
      </c>
      <c r="G24">
        <v>500</v>
      </c>
    </row>
    <row r="25" spans="1:8" ht="12.75">
      <c r="A25" t="s">
        <v>22</v>
      </c>
      <c r="B25">
        <f>B20*B21</f>
        <v>230.19801980244137</v>
      </c>
      <c r="C25">
        <f>C20*C21</f>
        <v>165.8415841580987</v>
      </c>
      <c r="D25">
        <f>D20*D21</f>
        <v>103.96039603952467</v>
      </c>
      <c r="E25">
        <f>E20*E21</f>
        <v>-230.1980198014581</v>
      </c>
      <c r="F25" s="6">
        <f>B25+C25+D25</f>
        <v>500.0000000000647</v>
      </c>
      <c r="G25">
        <v>500</v>
      </c>
      <c r="H25" t="s">
        <v>16</v>
      </c>
    </row>
    <row r="26" spans="1:8" ht="12.75">
      <c r="A26" t="s">
        <v>23</v>
      </c>
      <c r="B26">
        <f>B20*B22</f>
        <v>-76.73267326748045</v>
      </c>
      <c r="C26">
        <f>C20*C22</f>
        <v>165.8415841580987</v>
      </c>
      <c r="D26">
        <f>D20*D22</f>
        <v>103.96039603952467</v>
      </c>
      <c r="E26">
        <f>E20*E22</f>
        <v>230.1980198014581</v>
      </c>
      <c r="F26" s="6">
        <f>C26+D26+E26</f>
        <v>499.99999999908147</v>
      </c>
      <c r="G26">
        <v>500</v>
      </c>
      <c r="H26" t="s">
        <v>16</v>
      </c>
    </row>
    <row r="28" spans="1:3" ht="12.75">
      <c r="A28" t="s">
        <v>26</v>
      </c>
      <c r="B28">
        <v>0.5148514851468752</v>
      </c>
      <c r="C28" t="s">
        <v>15</v>
      </c>
    </row>
    <row r="29" spans="1:3" ht="12.75">
      <c r="A29" t="s">
        <v>27</v>
      </c>
      <c r="B29">
        <v>0.15841584158833533</v>
      </c>
      <c r="C29" t="s">
        <v>15</v>
      </c>
    </row>
    <row r="31" spans="1:6" ht="12.75">
      <c r="A31" t="s">
        <v>19</v>
      </c>
      <c r="B31" s="3">
        <f>B18+B19</f>
        <v>193.0693069300782</v>
      </c>
      <c r="C31" s="3">
        <f>C18+C19</f>
        <v>168.3168316838026</v>
      </c>
      <c r="D31" s="3">
        <f>D18+D19</f>
        <v>84.1584158419013</v>
      </c>
      <c r="E31" s="3">
        <f>E18+E19</f>
        <v>39.60396039708383</v>
      </c>
      <c r="F31" s="3">
        <f>F18+F19</f>
        <v>485.148514852866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D34" sqref="D34"/>
    </sheetView>
  </sheetViews>
  <sheetFormatPr defaultColWidth="9.140625" defaultRowHeight="12.75"/>
  <cols>
    <col min="1" max="1" width="29.421875" style="0" customWidth="1"/>
  </cols>
  <sheetData>
    <row r="1" ht="23.25">
      <c r="A1" s="4" t="s">
        <v>21</v>
      </c>
    </row>
    <row r="3" spans="2:8" ht="12.75">
      <c r="B3" s="1" t="s">
        <v>0</v>
      </c>
      <c r="H3" t="s">
        <v>3</v>
      </c>
    </row>
    <row r="7" spans="2:4" ht="12.75">
      <c r="B7" t="s">
        <v>14</v>
      </c>
      <c r="D7" t="s">
        <v>20</v>
      </c>
    </row>
    <row r="12" ht="12.75">
      <c r="E12" t="s">
        <v>14</v>
      </c>
    </row>
    <row r="13" spans="2:8" ht="12.75">
      <c r="B13" s="1" t="s">
        <v>1</v>
      </c>
      <c r="H13" t="s">
        <v>2</v>
      </c>
    </row>
    <row r="16" spans="1:7" s="2" customFormat="1" ht="12.75">
      <c r="A16" s="2" t="s">
        <v>13</v>
      </c>
      <c r="B16" s="8" t="s">
        <v>4</v>
      </c>
      <c r="C16" s="8" t="s">
        <v>5</v>
      </c>
      <c r="D16" s="8" t="s">
        <v>6</v>
      </c>
      <c r="E16" s="8" t="s">
        <v>7</v>
      </c>
      <c r="F16" s="8" t="s">
        <v>9</v>
      </c>
      <c r="G16" s="8" t="s">
        <v>10</v>
      </c>
    </row>
    <row r="17" spans="1:6" ht="12.75">
      <c r="A17" t="s">
        <v>8</v>
      </c>
      <c r="B17">
        <v>250</v>
      </c>
      <c r="C17">
        <v>500</v>
      </c>
      <c r="D17">
        <v>1000</v>
      </c>
      <c r="E17">
        <v>500</v>
      </c>
      <c r="F17">
        <f>SUM(B17:E17)</f>
        <v>2250</v>
      </c>
    </row>
    <row r="18" spans="1:6" ht="12.75">
      <c r="A18" t="s">
        <v>11</v>
      </c>
      <c r="B18" s="3">
        <f>B23*$B$28</f>
        <v>32.60869565251095</v>
      </c>
      <c r="C18" s="3">
        <f>C23*$B$28</f>
        <v>43.47826087001461</v>
      </c>
      <c r="D18" s="3">
        <f>D23*$B$28</f>
        <v>43.47826087001461</v>
      </c>
      <c r="E18" s="3">
        <v>0</v>
      </c>
      <c r="F18" s="3">
        <f>SUM(B18:E18)</f>
        <v>119.56521739254016</v>
      </c>
    </row>
    <row r="19" spans="1:6" ht="12.75">
      <c r="A19" t="s">
        <v>12</v>
      </c>
      <c r="B19" s="3">
        <v>0</v>
      </c>
      <c r="C19" s="3">
        <f>C24*$B$29</f>
        <v>173.91304347943665</v>
      </c>
      <c r="D19" s="3">
        <f>D24*$B$29</f>
        <v>173.91304347943665</v>
      </c>
      <c r="E19" s="3">
        <f>E24*$B$29</f>
        <v>173.91304347943665</v>
      </c>
      <c r="F19" s="3">
        <f>SUM(B19:E19)</f>
        <v>521.73913043831</v>
      </c>
    </row>
    <row r="20" spans="1:8" ht="12.75">
      <c r="A20" t="s">
        <v>17</v>
      </c>
      <c r="B20" s="3">
        <f>B17-B18-B19</f>
        <v>217.39130434748904</v>
      </c>
      <c r="C20" s="3">
        <f>C17-C18-C19</f>
        <v>282.6086956505487</v>
      </c>
      <c r="D20" s="3">
        <f>D17-D18-D19</f>
        <v>782.6086956505487</v>
      </c>
      <c r="E20" s="3">
        <f>E17-E18-E19</f>
        <v>326.0869565205634</v>
      </c>
      <c r="F20" s="7">
        <f>SUM(B20:E20)</f>
        <v>1608.69565216915</v>
      </c>
      <c r="H20" t="s">
        <v>18</v>
      </c>
    </row>
    <row r="21" spans="1:5" ht="12.75">
      <c r="A21" t="s">
        <v>24</v>
      </c>
      <c r="B21">
        <v>0.75</v>
      </c>
      <c r="C21">
        <v>0.5</v>
      </c>
      <c r="D21">
        <v>0.25</v>
      </c>
      <c r="E21">
        <v>-0.5</v>
      </c>
    </row>
    <row r="22" spans="1:5" ht="12.75">
      <c r="A22" t="s">
        <v>25</v>
      </c>
      <c r="B22">
        <v>-0.25</v>
      </c>
      <c r="C22">
        <v>0.5</v>
      </c>
      <c r="D22">
        <v>0.25</v>
      </c>
      <c r="E22">
        <v>0.5</v>
      </c>
    </row>
    <row r="23" spans="1:7" ht="12.75">
      <c r="A23" t="s">
        <v>28</v>
      </c>
      <c r="B23">
        <f>B17*B21</f>
        <v>187.5</v>
      </c>
      <c r="C23">
        <f>C17*C21</f>
        <v>250</v>
      </c>
      <c r="D23">
        <f>D17*D21</f>
        <v>250</v>
      </c>
      <c r="E23">
        <f>E17*E21</f>
        <v>-250</v>
      </c>
      <c r="F23" s="5">
        <f>B23+C23+D23</f>
        <v>687.5</v>
      </c>
      <c r="G23">
        <v>500</v>
      </c>
    </row>
    <row r="24" spans="1:7" ht="12.75">
      <c r="A24" t="s">
        <v>29</v>
      </c>
      <c r="B24">
        <f>B17*B22</f>
        <v>-62.5</v>
      </c>
      <c r="C24">
        <f>C17*C22</f>
        <v>250</v>
      </c>
      <c r="D24">
        <f>D17*D22</f>
        <v>250</v>
      </c>
      <c r="E24">
        <f>E17*E22</f>
        <v>250</v>
      </c>
      <c r="F24" s="5">
        <f>C24+D24+E24</f>
        <v>750</v>
      </c>
      <c r="G24">
        <v>500</v>
      </c>
    </row>
    <row r="25" spans="1:8" ht="12.75">
      <c r="A25" t="s">
        <v>22</v>
      </c>
      <c r="B25">
        <f>B20*B21</f>
        <v>163.04347826061678</v>
      </c>
      <c r="C25">
        <f>C20*C21</f>
        <v>141.30434782527436</v>
      </c>
      <c r="D25">
        <f>D20*D21</f>
        <v>195.65217391263718</v>
      </c>
      <c r="E25">
        <f>E20*E21</f>
        <v>-163.0434782602817</v>
      </c>
      <c r="F25" s="6">
        <f>B25+C25+D25</f>
        <v>499.9999999985283</v>
      </c>
      <c r="G25">
        <v>500</v>
      </c>
      <c r="H25" t="s">
        <v>16</v>
      </c>
    </row>
    <row r="26" spans="1:8" ht="12.75">
      <c r="A26" t="s">
        <v>23</v>
      </c>
      <c r="B26">
        <f>B20*B22</f>
        <v>-54.34782608687226</v>
      </c>
      <c r="C26">
        <f>C20*C22</f>
        <v>141.30434782527436</v>
      </c>
      <c r="D26">
        <f>D20*D22</f>
        <v>195.65217391263718</v>
      </c>
      <c r="E26">
        <f>E20*E22</f>
        <v>163.0434782602817</v>
      </c>
      <c r="F26" s="6">
        <f>C26+D26+E26</f>
        <v>499.99999999819323</v>
      </c>
      <c r="G26">
        <v>500</v>
      </c>
      <c r="H26" t="s">
        <v>16</v>
      </c>
    </row>
    <row r="28" spans="1:3" ht="12.75">
      <c r="A28" t="s">
        <v>26</v>
      </c>
      <c r="B28">
        <v>0.17391304348005843</v>
      </c>
      <c r="C28" t="s">
        <v>15</v>
      </c>
    </row>
    <row r="29" spans="1:3" ht="12.75">
      <c r="A29" t="s">
        <v>27</v>
      </c>
      <c r="B29">
        <v>0.6956521739177466</v>
      </c>
      <c r="C29" t="s">
        <v>15</v>
      </c>
    </row>
    <row r="31" spans="1:6" ht="12.75">
      <c r="A31" t="s">
        <v>19</v>
      </c>
      <c r="B31" s="3">
        <f>B18+B19</f>
        <v>32.60869565251095</v>
      </c>
      <c r="C31" s="3">
        <f>C18+C19</f>
        <v>217.39130434945127</v>
      </c>
      <c r="D31" s="3">
        <f>D18+D19</f>
        <v>217.39130434945127</v>
      </c>
      <c r="E31" s="3">
        <f>E18+E19</f>
        <v>173.91304347943665</v>
      </c>
      <c r="F31" s="3">
        <f>F18+F19</f>
        <v>641.3043478308501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Lower Colorado River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ssiddiqi</dc:creator>
  <cp:keywords/>
  <dc:description/>
  <cp:lastModifiedBy>ssiddiqi</cp:lastModifiedBy>
  <dcterms:created xsi:type="dcterms:W3CDTF">2006-04-24T18:51:37Z</dcterms:created>
  <dcterms:modified xsi:type="dcterms:W3CDTF">2006-04-25T00:04:42Z</dcterms:modified>
  <cp:category/>
  <cp:version/>
  <cp:contentType/>
  <cp:contentStatus/>
</cp:coreProperties>
</file>