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'Sheet1'!$A$1:$AA$69</definedName>
  </definedNames>
  <calcPr fullCalcOnLoad="1"/>
</workbook>
</file>

<file path=xl/sharedStrings.xml><?xml version="1.0" encoding="utf-8"?>
<sst xmlns="http://schemas.openxmlformats.org/spreadsheetml/2006/main" count="184" uniqueCount="84">
  <si>
    <t>ROLL CALL VOTES</t>
  </si>
  <si>
    <t>Yes</t>
  </si>
  <si>
    <t>No</t>
  </si>
  <si>
    <t>NV</t>
  </si>
  <si>
    <t>Muni</t>
  </si>
  <si>
    <t>IOU</t>
  </si>
  <si>
    <t>OPUC</t>
  </si>
  <si>
    <t>STEC</t>
  </si>
  <si>
    <t xml:space="preserve">A - Abstain </t>
  </si>
  <si>
    <t>REP</t>
  </si>
  <si>
    <t>Calpine</t>
  </si>
  <si>
    <t>AEP</t>
  </si>
  <si>
    <t>Austin Energy</t>
  </si>
  <si>
    <t>Coop</t>
  </si>
  <si>
    <t>Consumer</t>
  </si>
  <si>
    <t>Generator</t>
  </si>
  <si>
    <t>* Proxy or Alternate Representative</t>
  </si>
  <si>
    <t>VOTE TOTALS</t>
  </si>
  <si>
    <t>SEGMENT TOTAL</t>
  </si>
  <si>
    <t>ANP</t>
  </si>
  <si>
    <t>Tenaska Energy</t>
  </si>
  <si>
    <t>Halliburton</t>
  </si>
  <si>
    <t>First Choice Power</t>
  </si>
  <si>
    <t>Werley</t>
  </si>
  <si>
    <t>New Braunfels Utilities</t>
  </si>
  <si>
    <t>Mueller</t>
  </si>
  <si>
    <t>Tractebel Energy Marketing</t>
  </si>
  <si>
    <t>Jackson</t>
  </si>
  <si>
    <t>Seymour</t>
  </si>
  <si>
    <t>Harper</t>
  </si>
  <si>
    <t>Hudson</t>
  </si>
  <si>
    <t>CenterPoint Energy</t>
  </si>
  <si>
    <t>Constellation Power Source</t>
  </si>
  <si>
    <t>PM</t>
  </si>
  <si>
    <t>Hamilton</t>
  </si>
  <si>
    <t>Reliant Resources</t>
  </si>
  <si>
    <t>Exelon</t>
  </si>
  <si>
    <t>Entergy Solutions</t>
  </si>
  <si>
    <t>Bryan Texas Utilities</t>
  </si>
  <si>
    <t>CDM Energy Management</t>
  </si>
  <si>
    <t>Golden - .50 C</t>
  </si>
  <si>
    <t>Bowen</t>
  </si>
  <si>
    <t>Bowling</t>
  </si>
  <si>
    <t>Cirro Energy</t>
  </si>
  <si>
    <t>O'Neal</t>
  </si>
  <si>
    <t>Ohrt</t>
  </si>
  <si>
    <t>Wilson</t>
  </si>
  <si>
    <t>Nueces Electric Cooperative</t>
  </si>
  <si>
    <t>San Bernard Electric Cooperative</t>
  </si>
  <si>
    <t>BEPC</t>
  </si>
  <si>
    <t>Aldridge</t>
  </si>
  <si>
    <t>Skrapka</t>
  </si>
  <si>
    <t>Gross</t>
  </si>
  <si>
    <t>Massey</t>
  </si>
  <si>
    <t>City of College Station</t>
  </si>
  <si>
    <t>Yuknis</t>
  </si>
  <si>
    <t>Case</t>
  </si>
  <si>
    <t>Tri Eagle Energy</t>
  </si>
  <si>
    <t>MacDonald</t>
  </si>
  <si>
    <t>Texas Commercial Energy</t>
  </si>
  <si>
    <t>Ferris - .25 R</t>
  </si>
  <si>
    <t>Rourke - .25 R</t>
  </si>
  <si>
    <t>Ballew - .50 I</t>
  </si>
  <si>
    <t>Oncor</t>
  </si>
  <si>
    <t>Group</t>
  </si>
  <si>
    <t>Number Voting</t>
  </si>
  <si>
    <t>Factor</t>
  </si>
  <si>
    <t>must be greater than 0.5 for majority</t>
  </si>
  <si>
    <t>Consumer - R</t>
  </si>
  <si>
    <t>Total Votes Possible (1)</t>
  </si>
  <si>
    <t>Total Votes Possible (2)</t>
  </si>
  <si>
    <t>Total Votes Possible (3)</t>
  </si>
  <si>
    <t>Consumer - I</t>
  </si>
  <si>
    <t>Consumer - C</t>
  </si>
  <si>
    <t>Consumer Segment</t>
  </si>
  <si>
    <t>Weathersbee - Flowers (A*)</t>
  </si>
  <si>
    <t>Conn - Morales (A*)</t>
  </si>
  <si>
    <t>ERCOT Retail Market Subcommittee - Special Email Vote Due May 20, 2004</t>
  </si>
  <si>
    <t>A</t>
  </si>
  <si>
    <t>x</t>
  </si>
  <si>
    <t xml:space="preserve">As a contingency plan, a motion is being made to run the True-Up Process twice per week until ERCOT has implemented a "bulk update" process to update all LSE DEV </t>
  </si>
  <si>
    <t xml:space="preserve">Register </t>
  </si>
  <si>
    <t xml:space="preserve">Greer </t>
  </si>
  <si>
    <r>
      <t xml:space="preserve">FasTrack rows that have been submited on time and agreed to by all parties - </t>
    </r>
    <r>
      <rPr>
        <b/>
        <sz val="10"/>
        <color indexed="10"/>
        <rFont val="Arial"/>
        <family val="2"/>
      </rPr>
      <t>APPROVED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</si>
</sst>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2" borderId="48" xfId="0" applyFont="1" applyFill="1" applyBorder="1" applyAlignment="1" applyProtection="1">
      <alignment/>
      <protection/>
    </xf>
    <xf numFmtId="0" fontId="1" fillId="2" borderId="49" xfId="0" applyFont="1" applyFill="1" applyBorder="1" applyAlignment="1" applyProtection="1">
      <alignment/>
      <protection/>
    </xf>
    <xf numFmtId="0" fontId="1" fillId="2" borderId="50" xfId="0" applyFont="1" applyFill="1" applyBorder="1" applyAlignment="1" applyProtection="1">
      <alignment/>
      <protection/>
    </xf>
    <xf numFmtId="0" fontId="1" fillId="2" borderId="51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2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52" xfId="0" applyBorder="1" applyAlignment="1" applyProtection="1">
      <alignment horizontal="center"/>
      <protection/>
    </xf>
    <xf numFmtId="0" fontId="0" fillId="0" borderId="52" xfId="0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9"/>
  <sheetViews>
    <sheetView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2" sqref="B2"/>
    </sheetView>
  </sheetViews>
  <sheetFormatPr defaultColWidth="9.140625" defaultRowHeight="12.75"/>
  <cols>
    <col min="1" max="1" width="20.7109375" style="1" customWidth="1"/>
    <col min="2" max="2" width="26.140625" style="1" customWidth="1"/>
    <col min="3" max="3" width="10.8515625" style="1" bestFit="1" customWidth="1"/>
    <col min="4" max="5" width="5.421875" style="1" customWidth="1"/>
    <col min="6" max="6" width="3.57421875" style="1" customWidth="1"/>
    <col min="7" max="7" width="5.57421875" style="1" customWidth="1"/>
    <col min="8" max="8" width="5.421875" style="1" customWidth="1"/>
    <col min="9" max="9" width="3.7109375" style="1" customWidth="1"/>
    <col min="10" max="10" width="5.421875" style="1" customWidth="1"/>
    <col min="11" max="11" width="5.140625" style="1" customWidth="1"/>
    <col min="12" max="12" width="3.57421875" style="1" customWidth="1"/>
    <col min="13" max="14" width="5.57421875" style="1" customWidth="1"/>
    <col min="15" max="15" width="3.57421875" style="1" customWidth="1"/>
    <col min="16" max="16" width="5.57421875" style="1" customWidth="1"/>
    <col min="17" max="17" width="5.421875" style="1" customWidth="1"/>
    <col min="18" max="18" width="3.57421875" style="1" customWidth="1"/>
    <col min="19" max="19" width="5.421875" style="1" customWidth="1"/>
    <col min="20" max="20" width="5.140625" style="1" customWidth="1"/>
    <col min="21" max="21" width="3.57421875" style="1" customWidth="1"/>
    <col min="22" max="23" width="5.421875" style="1" customWidth="1"/>
    <col min="24" max="24" width="3.57421875" style="1" customWidth="1"/>
    <col min="25" max="26" width="5.421875" style="1" customWidth="1"/>
    <col min="27" max="30" width="3.57421875" style="1" customWidth="1"/>
    <col min="31" max="57" width="3.421875" style="1" customWidth="1"/>
    <col min="58" max="16384" width="9.140625" style="1" customWidth="1"/>
  </cols>
  <sheetData>
    <row r="1" ht="12.75">
      <c r="L1" s="2" t="s">
        <v>0</v>
      </c>
    </row>
    <row r="3" spans="2:7" ht="12.75">
      <c r="B3" s="3" t="s">
        <v>77</v>
      </c>
      <c r="G3" s="4"/>
    </row>
    <row r="5" spans="5:56" s="4" customFormat="1" ht="12.75">
      <c r="E5" s="4">
        <v>1</v>
      </c>
      <c r="H5" s="4">
        <v>2</v>
      </c>
      <c r="K5" s="4">
        <v>3</v>
      </c>
      <c r="N5" s="4">
        <v>4</v>
      </c>
      <c r="Q5" s="4">
        <v>5</v>
      </c>
      <c r="T5" s="4">
        <v>6</v>
      </c>
      <c r="W5" s="4">
        <v>7</v>
      </c>
      <c r="Z5" s="4">
        <v>8</v>
      </c>
      <c r="AC5" s="4">
        <v>9</v>
      </c>
      <c r="AF5" s="4">
        <v>10</v>
      </c>
      <c r="AI5" s="4">
        <v>11</v>
      </c>
      <c r="AL5" s="4">
        <v>12</v>
      </c>
      <c r="AO5" s="4">
        <v>13</v>
      </c>
      <c r="AR5" s="4">
        <v>14</v>
      </c>
      <c r="AU5" s="4">
        <v>15</v>
      </c>
      <c r="AX5" s="4">
        <v>16</v>
      </c>
      <c r="BA5" s="4">
        <v>17</v>
      </c>
      <c r="BD5" s="4">
        <v>18</v>
      </c>
    </row>
    <row r="6" spans="1:57" ht="13.5" thickBot="1">
      <c r="A6" s="5"/>
      <c r="B6" s="5"/>
      <c r="C6" s="5"/>
      <c r="D6" s="6" t="s">
        <v>1</v>
      </c>
      <c r="E6" s="6" t="s">
        <v>2</v>
      </c>
      <c r="F6" s="7" t="s">
        <v>3</v>
      </c>
      <c r="G6" s="6" t="s">
        <v>1</v>
      </c>
      <c r="H6" s="6" t="s">
        <v>2</v>
      </c>
      <c r="I6" s="7" t="s">
        <v>3</v>
      </c>
      <c r="J6" s="6" t="s">
        <v>1</v>
      </c>
      <c r="K6" s="6" t="s">
        <v>2</v>
      </c>
      <c r="L6" s="7" t="s">
        <v>3</v>
      </c>
      <c r="M6" s="6" t="s">
        <v>1</v>
      </c>
      <c r="N6" s="6" t="s">
        <v>2</v>
      </c>
      <c r="O6" s="7" t="s">
        <v>3</v>
      </c>
      <c r="P6" s="6" t="s">
        <v>1</v>
      </c>
      <c r="Q6" s="6" t="s">
        <v>2</v>
      </c>
      <c r="R6" s="7" t="s">
        <v>3</v>
      </c>
      <c r="S6" s="6" t="s">
        <v>1</v>
      </c>
      <c r="T6" s="6" t="s">
        <v>2</v>
      </c>
      <c r="U6" s="7" t="s">
        <v>3</v>
      </c>
      <c r="V6" s="6" t="s">
        <v>1</v>
      </c>
      <c r="W6" s="6" t="s">
        <v>2</v>
      </c>
      <c r="X6" s="7" t="s">
        <v>3</v>
      </c>
      <c r="Y6" s="6" t="s">
        <v>1</v>
      </c>
      <c r="Z6" s="6" t="s">
        <v>2</v>
      </c>
      <c r="AA6" s="7" t="s">
        <v>3</v>
      </c>
      <c r="AB6" s="8" t="s">
        <v>1</v>
      </c>
      <c r="AC6" s="8" t="s">
        <v>2</v>
      </c>
      <c r="AD6" s="9" t="s">
        <v>3</v>
      </c>
      <c r="AE6" s="8" t="s">
        <v>1</v>
      </c>
      <c r="AF6" s="8" t="s">
        <v>2</v>
      </c>
      <c r="AG6" s="9" t="s">
        <v>3</v>
      </c>
      <c r="AH6" s="8" t="s">
        <v>1</v>
      </c>
      <c r="AI6" s="8" t="s">
        <v>2</v>
      </c>
      <c r="AJ6" s="9" t="s">
        <v>3</v>
      </c>
      <c r="AK6" s="8" t="s">
        <v>1</v>
      </c>
      <c r="AL6" s="8" t="s">
        <v>2</v>
      </c>
      <c r="AM6" s="9" t="s">
        <v>3</v>
      </c>
      <c r="AN6" s="8" t="s">
        <v>1</v>
      </c>
      <c r="AO6" s="8" t="s">
        <v>2</v>
      </c>
      <c r="AP6" s="9" t="s">
        <v>3</v>
      </c>
      <c r="AQ6" s="8" t="s">
        <v>1</v>
      </c>
      <c r="AR6" s="8" t="s">
        <v>2</v>
      </c>
      <c r="AS6" s="9" t="s">
        <v>3</v>
      </c>
      <c r="AT6" s="8" t="s">
        <v>1</v>
      </c>
      <c r="AU6" s="8" t="s">
        <v>2</v>
      </c>
      <c r="AV6" s="9" t="s">
        <v>3</v>
      </c>
      <c r="AW6" s="8" t="s">
        <v>1</v>
      </c>
      <c r="AX6" s="8" t="s">
        <v>2</v>
      </c>
      <c r="AY6" s="9" t="s">
        <v>3</v>
      </c>
      <c r="AZ6" s="8" t="s">
        <v>1</v>
      </c>
      <c r="BA6" s="8" t="s">
        <v>2</v>
      </c>
      <c r="BB6" s="9" t="s">
        <v>3</v>
      </c>
      <c r="BC6" s="8" t="s">
        <v>1</v>
      </c>
      <c r="BD6" s="8" t="s">
        <v>2</v>
      </c>
      <c r="BE6" s="9" t="s">
        <v>3</v>
      </c>
    </row>
    <row r="7" spans="1:57" ht="12.75">
      <c r="A7" s="10" t="s">
        <v>62</v>
      </c>
      <c r="B7" s="11" t="s">
        <v>21</v>
      </c>
      <c r="C7" s="12" t="s">
        <v>14</v>
      </c>
      <c r="D7" s="13">
        <v>1</v>
      </c>
      <c r="E7" s="14"/>
      <c r="F7" s="15"/>
      <c r="G7" s="13"/>
      <c r="H7" s="14"/>
      <c r="I7" s="15"/>
      <c r="J7" s="13"/>
      <c r="K7" s="14"/>
      <c r="L7" s="15"/>
      <c r="M7" s="13"/>
      <c r="N7" s="14"/>
      <c r="O7" s="15"/>
      <c r="P7" s="13"/>
      <c r="Q7" s="14"/>
      <c r="R7" s="15"/>
      <c r="S7" s="13"/>
      <c r="T7" s="14"/>
      <c r="U7" s="15"/>
      <c r="V7" s="13"/>
      <c r="W7" s="14"/>
      <c r="X7" s="15"/>
      <c r="Y7" s="13"/>
      <c r="Z7" s="16"/>
      <c r="AA7" s="17"/>
      <c r="AB7" s="18"/>
      <c r="AC7" s="19"/>
      <c r="AD7" s="19"/>
      <c r="AE7" s="19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19"/>
      <c r="BB7" s="19"/>
      <c r="BC7" s="19"/>
      <c r="BD7" s="19"/>
      <c r="BE7" s="19"/>
    </row>
    <row r="8" spans="1:57" ht="12.75">
      <c r="A8" s="21" t="s">
        <v>60</v>
      </c>
      <c r="B8" s="22" t="s">
        <v>6</v>
      </c>
      <c r="C8" s="23" t="s">
        <v>14</v>
      </c>
      <c r="D8" s="20">
        <v>1</v>
      </c>
      <c r="E8" s="20"/>
      <c r="F8" s="24"/>
      <c r="G8" s="25"/>
      <c r="H8" s="20"/>
      <c r="I8" s="24"/>
      <c r="J8" s="25"/>
      <c r="K8" s="20"/>
      <c r="L8" s="24"/>
      <c r="M8" s="25"/>
      <c r="N8" s="20"/>
      <c r="O8" s="24"/>
      <c r="P8" s="25"/>
      <c r="Q8" s="20"/>
      <c r="R8" s="24"/>
      <c r="S8" s="25"/>
      <c r="T8" s="20"/>
      <c r="U8" s="24"/>
      <c r="V8" s="25"/>
      <c r="W8" s="20"/>
      <c r="X8" s="24"/>
      <c r="Y8" s="25"/>
      <c r="Z8" s="26"/>
      <c r="AA8" s="27"/>
      <c r="AB8" s="18"/>
      <c r="AC8" s="19"/>
      <c r="AD8" s="19"/>
      <c r="AE8" s="19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19"/>
      <c r="BB8" s="19"/>
      <c r="BC8" s="19"/>
      <c r="BD8" s="19"/>
      <c r="BE8" s="19"/>
    </row>
    <row r="9" spans="1:57" ht="12.75">
      <c r="A9" s="28" t="s">
        <v>40</v>
      </c>
      <c r="B9" s="29" t="s">
        <v>39</v>
      </c>
      <c r="C9" s="23" t="s">
        <v>14</v>
      </c>
      <c r="D9" s="18">
        <v>1</v>
      </c>
      <c r="E9" s="19"/>
      <c r="F9" s="30"/>
      <c r="G9" s="31"/>
      <c r="H9" s="18"/>
      <c r="I9" s="30"/>
      <c r="J9" s="31"/>
      <c r="K9" s="18"/>
      <c r="L9" s="30"/>
      <c r="M9" s="31"/>
      <c r="N9" s="18"/>
      <c r="O9" s="30"/>
      <c r="P9" s="31"/>
      <c r="Q9" s="18"/>
      <c r="R9" s="30"/>
      <c r="S9" s="31"/>
      <c r="T9" s="18"/>
      <c r="U9" s="30"/>
      <c r="V9" s="31"/>
      <c r="W9" s="18"/>
      <c r="X9" s="30"/>
      <c r="Y9" s="31"/>
      <c r="Z9" s="19"/>
      <c r="AA9" s="32"/>
      <c r="AB9" s="18"/>
      <c r="AC9" s="19"/>
      <c r="AD9" s="19"/>
      <c r="AE9" s="19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19"/>
      <c r="BB9" s="19"/>
      <c r="BC9" s="19"/>
      <c r="BD9" s="19"/>
      <c r="BE9" s="19"/>
    </row>
    <row r="10" spans="1:57" ht="13.5" thickBot="1">
      <c r="A10" s="28" t="s">
        <v>61</v>
      </c>
      <c r="B10" s="29" t="s">
        <v>6</v>
      </c>
      <c r="C10" s="23" t="s">
        <v>14</v>
      </c>
      <c r="D10" s="33">
        <v>1</v>
      </c>
      <c r="E10" s="34"/>
      <c r="F10" s="35"/>
      <c r="G10" s="36"/>
      <c r="H10" s="34"/>
      <c r="I10" s="35"/>
      <c r="J10" s="36"/>
      <c r="K10" s="34"/>
      <c r="L10" s="35"/>
      <c r="M10" s="36"/>
      <c r="N10" s="34"/>
      <c r="O10" s="35"/>
      <c r="P10" s="36"/>
      <c r="Q10" s="34"/>
      <c r="R10" s="35"/>
      <c r="S10" s="36"/>
      <c r="T10" s="34"/>
      <c r="U10" s="35"/>
      <c r="V10" s="36"/>
      <c r="W10" s="34"/>
      <c r="X10" s="35"/>
      <c r="Y10" s="36"/>
      <c r="Z10" s="37"/>
      <c r="AA10" s="38"/>
      <c r="AB10" s="18"/>
      <c r="AC10" s="19"/>
      <c r="AD10" s="19"/>
      <c r="AE10" s="19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19"/>
      <c r="BB10" s="19"/>
      <c r="BC10" s="19"/>
      <c r="BD10" s="19"/>
      <c r="BE10" s="19"/>
    </row>
    <row r="11" spans="1:57" s="3" customFormat="1" ht="14.25" customHeight="1" thickBot="1">
      <c r="A11" s="39" t="s">
        <v>18</v>
      </c>
      <c r="B11" s="40"/>
      <c r="C11" s="40" t="s">
        <v>14</v>
      </c>
      <c r="D11" s="41">
        <f>((D7+D9)*C48)+(D8+D10)*C49</f>
        <v>1.5</v>
      </c>
      <c r="E11" s="41">
        <f>((E7+E9)*C48)+(E8+E10)*C49</f>
        <v>0</v>
      </c>
      <c r="F11" s="42"/>
      <c r="G11" s="41">
        <f>((G7+G9)*C48)+(G8+G10)*C49</f>
        <v>0</v>
      </c>
      <c r="H11" s="41">
        <f>((H7+H9)*F48)+(H8+H10)*F49</f>
        <v>0</v>
      </c>
      <c r="I11" s="42"/>
      <c r="J11" s="41">
        <f>((J7+J9)*C48)+(J8+J10)*C49</f>
        <v>0</v>
      </c>
      <c r="K11" s="41">
        <f>((K7+K9)*I48)+(K8+K10)*I49</f>
        <v>0</v>
      </c>
      <c r="L11" s="42"/>
      <c r="M11" s="41">
        <f>((M7+M9)*C48)+(M8+M10)*C49</f>
        <v>0</v>
      </c>
      <c r="N11" s="41">
        <f>((N7+N9)*L48)+(N8+N10)*L49</f>
        <v>0</v>
      </c>
      <c r="O11" s="42"/>
      <c r="P11" s="41"/>
      <c r="Q11" s="43"/>
      <c r="R11" s="42"/>
      <c r="S11" s="41"/>
      <c r="T11" s="43"/>
      <c r="U11" s="42"/>
      <c r="V11" s="41"/>
      <c r="W11" s="43"/>
      <c r="X11" s="42"/>
      <c r="Y11" s="41"/>
      <c r="Z11" s="44"/>
      <c r="AA11" s="45"/>
      <c r="AB11" s="46"/>
      <c r="AC11" s="47"/>
      <c r="AD11" s="47"/>
      <c r="AE11" s="47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7"/>
      <c r="BB11" s="47"/>
      <c r="BC11" s="47"/>
      <c r="BD11" s="47"/>
      <c r="BE11" s="47"/>
    </row>
    <row r="12" spans="1:57" ht="12.75">
      <c r="A12" s="49" t="s">
        <v>41</v>
      </c>
      <c r="B12" s="50" t="s">
        <v>49</v>
      </c>
      <c r="C12" s="23" t="s">
        <v>13</v>
      </c>
      <c r="D12" s="25">
        <v>1</v>
      </c>
      <c r="E12" s="20"/>
      <c r="F12" s="24"/>
      <c r="G12" s="25"/>
      <c r="H12" s="20"/>
      <c r="I12" s="24"/>
      <c r="J12" s="25"/>
      <c r="K12" s="20"/>
      <c r="L12" s="24"/>
      <c r="M12" s="25"/>
      <c r="N12" s="20"/>
      <c r="O12" s="24"/>
      <c r="P12" s="25"/>
      <c r="Q12" s="20"/>
      <c r="R12" s="24"/>
      <c r="S12" s="25"/>
      <c r="T12" s="20"/>
      <c r="U12" s="24"/>
      <c r="V12" s="25"/>
      <c r="W12" s="20"/>
      <c r="X12" s="24"/>
      <c r="Y12" s="25"/>
      <c r="Z12" s="26"/>
      <c r="AA12" s="27"/>
      <c r="AB12" s="18"/>
      <c r="AC12" s="19"/>
      <c r="AD12" s="19"/>
      <c r="AE12" s="19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19"/>
      <c r="BB12" s="19"/>
      <c r="BC12" s="19"/>
      <c r="BD12" s="19"/>
      <c r="BE12" s="19"/>
    </row>
    <row r="13" spans="1:57" ht="12.75">
      <c r="A13" s="29" t="s">
        <v>25</v>
      </c>
      <c r="B13" s="29" t="s">
        <v>48</v>
      </c>
      <c r="C13" s="23" t="s">
        <v>13</v>
      </c>
      <c r="D13" s="31"/>
      <c r="E13" s="20"/>
      <c r="F13" s="24" t="s">
        <v>79</v>
      </c>
      <c r="G13" s="25"/>
      <c r="H13" s="20"/>
      <c r="I13" s="24"/>
      <c r="J13" s="25"/>
      <c r="K13" s="20"/>
      <c r="L13" s="24"/>
      <c r="M13" s="25"/>
      <c r="N13" s="20"/>
      <c r="O13" s="24"/>
      <c r="P13" s="25"/>
      <c r="Q13" s="20"/>
      <c r="R13" s="24"/>
      <c r="S13" s="25"/>
      <c r="T13" s="20"/>
      <c r="U13" s="24"/>
      <c r="V13" s="25"/>
      <c r="W13" s="20"/>
      <c r="X13" s="24"/>
      <c r="Y13" s="25"/>
      <c r="Z13" s="19"/>
      <c r="AA13" s="32"/>
      <c r="AB13" s="18"/>
      <c r="AC13" s="19"/>
      <c r="AD13" s="19"/>
      <c r="AE13" s="19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19"/>
      <c r="BB13" s="19"/>
      <c r="BC13" s="19"/>
      <c r="BD13" s="19"/>
      <c r="BE13" s="19"/>
    </row>
    <row r="14" spans="1:57" ht="12.75">
      <c r="A14" s="23" t="s">
        <v>45</v>
      </c>
      <c r="B14" s="23" t="s">
        <v>7</v>
      </c>
      <c r="C14" s="23" t="s">
        <v>13</v>
      </c>
      <c r="D14" s="31"/>
      <c r="E14" s="20"/>
      <c r="F14" s="24" t="s">
        <v>78</v>
      </c>
      <c r="G14" s="25"/>
      <c r="H14" s="20"/>
      <c r="I14" s="24"/>
      <c r="J14" s="25"/>
      <c r="K14" s="20"/>
      <c r="L14" s="24"/>
      <c r="M14" s="25"/>
      <c r="N14" s="20"/>
      <c r="O14" s="24"/>
      <c r="P14" s="25"/>
      <c r="Q14" s="20"/>
      <c r="R14" s="24"/>
      <c r="S14" s="25"/>
      <c r="T14" s="20"/>
      <c r="U14" s="24"/>
      <c r="V14" s="25"/>
      <c r="W14" s="20"/>
      <c r="X14" s="24"/>
      <c r="Y14" s="25"/>
      <c r="Z14" s="19"/>
      <c r="AA14" s="32"/>
      <c r="AB14" s="18"/>
      <c r="AC14" s="19"/>
      <c r="AD14" s="19"/>
      <c r="AE14" s="19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19"/>
      <c r="BB14" s="19"/>
      <c r="BC14" s="19"/>
      <c r="BD14" s="19"/>
      <c r="BE14" s="19"/>
    </row>
    <row r="15" spans="1:57" ht="13.5" thickBot="1">
      <c r="A15" s="29" t="s">
        <v>46</v>
      </c>
      <c r="B15" s="23" t="s">
        <v>47</v>
      </c>
      <c r="C15" s="23" t="s">
        <v>13</v>
      </c>
      <c r="D15" s="33"/>
      <c r="E15" s="34"/>
      <c r="F15" s="35" t="s">
        <v>79</v>
      </c>
      <c r="G15" s="36"/>
      <c r="H15" s="34"/>
      <c r="I15" s="35"/>
      <c r="J15" s="36"/>
      <c r="K15" s="34"/>
      <c r="L15" s="35"/>
      <c r="M15" s="36"/>
      <c r="N15" s="34"/>
      <c r="O15" s="35"/>
      <c r="P15" s="36"/>
      <c r="Q15" s="34"/>
      <c r="R15" s="35"/>
      <c r="S15" s="36"/>
      <c r="T15" s="34"/>
      <c r="U15" s="35"/>
      <c r="V15" s="36"/>
      <c r="W15" s="34"/>
      <c r="X15" s="35"/>
      <c r="Y15" s="36"/>
      <c r="Z15" s="51"/>
      <c r="AA15" s="52"/>
      <c r="AB15" s="18"/>
      <c r="AC15" s="19"/>
      <c r="AD15" s="19"/>
      <c r="AE15" s="19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19"/>
      <c r="BB15" s="19"/>
      <c r="BC15" s="19"/>
      <c r="BD15" s="19"/>
      <c r="BE15" s="19"/>
    </row>
    <row r="16" spans="1:57" s="3" customFormat="1" ht="13.5" thickBot="1">
      <c r="A16" s="40" t="s">
        <v>18</v>
      </c>
      <c r="B16" s="40"/>
      <c r="C16" s="40" t="s">
        <v>13</v>
      </c>
      <c r="D16" s="41">
        <f>(D12+D13+D14+D15)*C51</f>
        <v>1</v>
      </c>
      <c r="E16" s="41">
        <f>(E12+E13+E14+E15)*C51</f>
        <v>0</v>
      </c>
      <c r="F16" s="42"/>
      <c r="G16" s="41">
        <f>(G12+G13+G14+G15)*C51</f>
        <v>0</v>
      </c>
      <c r="H16" s="41">
        <f>(H12+H13+H14+H15)*C51</f>
        <v>0</v>
      </c>
      <c r="I16" s="42"/>
      <c r="J16" s="41">
        <f>(J12+J13+J14+J15)*C51</f>
        <v>0</v>
      </c>
      <c r="K16" s="41">
        <f>(K12+K13+K14+K15)*C51</f>
        <v>0</v>
      </c>
      <c r="L16" s="42"/>
      <c r="M16" s="41">
        <f>(M12+M13+M14+M15)*C51</f>
        <v>0</v>
      </c>
      <c r="N16" s="41">
        <f>(N12+N13+N14+N15)*C51</f>
        <v>0</v>
      </c>
      <c r="O16" s="42"/>
      <c r="P16" s="41"/>
      <c r="Q16" s="43"/>
      <c r="R16" s="42"/>
      <c r="S16" s="41"/>
      <c r="T16" s="43"/>
      <c r="U16" s="42"/>
      <c r="V16" s="41"/>
      <c r="W16" s="43"/>
      <c r="X16" s="42"/>
      <c r="Y16" s="41"/>
      <c r="Z16" s="44"/>
      <c r="AA16" s="45"/>
      <c r="AB16" s="46"/>
      <c r="AC16" s="47"/>
      <c r="AD16" s="47"/>
      <c r="AE16" s="47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7"/>
      <c r="BB16" s="47"/>
      <c r="BC16" s="47"/>
      <c r="BD16" s="47"/>
      <c r="BE16" s="47"/>
    </row>
    <row r="17" spans="1:57" s="3" customFormat="1" ht="12.75">
      <c r="A17" s="29" t="s">
        <v>50</v>
      </c>
      <c r="B17" s="29" t="s">
        <v>20</v>
      </c>
      <c r="C17" s="23" t="s">
        <v>15</v>
      </c>
      <c r="D17" s="53">
        <v>1</v>
      </c>
      <c r="E17" s="54"/>
      <c r="F17" s="55"/>
      <c r="G17" s="56"/>
      <c r="H17" s="57"/>
      <c r="I17" s="58"/>
      <c r="J17" s="56"/>
      <c r="K17" s="57"/>
      <c r="L17" s="58"/>
      <c r="M17" s="56"/>
      <c r="N17" s="57"/>
      <c r="O17" s="58"/>
      <c r="P17" s="56"/>
      <c r="Q17" s="57"/>
      <c r="R17" s="58"/>
      <c r="S17" s="56"/>
      <c r="T17" s="57"/>
      <c r="U17" s="58"/>
      <c r="V17" s="56"/>
      <c r="W17" s="57"/>
      <c r="X17" s="58"/>
      <c r="Y17" s="56"/>
      <c r="Z17" s="59"/>
      <c r="AA17" s="60"/>
      <c r="AB17" s="46"/>
      <c r="AC17" s="47"/>
      <c r="AD17" s="47"/>
      <c r="AE17" s="47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7"/>
      <c r="BB17" s="47"/>
      <c r="BC17" s="47"/>
      <c r="BD17" s="47"/>
      <c r="BE17" s="47"/>
    </row>
    <row r="18" spans="1:57" s="3" customFormat="1" ht="12.75">
      <c r="A18" s="29" t="s">
        <v>44</v>
      </c>
      <c r="B18" s="29" t="s">
        <v>19</v>
      </c>
      <c r="C18" s="23" t="s">
        <v>15</v>
      </c>
      <c r="D18" s="61"/>
      <c r="E18" s="62"/>
      <c r="F18" s="63" t="s">
        <v>79</v>
      </c>
      <c r="G18" s="64"/>
      <c r="H18" s="48"/>
      <c r="I18" s="65"/>
      <c r="J18" s="64"/>
      <c r="K18" s="48"/>
      <c r="L18" s="65"/>
      <c r="M18" s="64"/>
      <c r="N18" s="48"/>
      <c r="O18" s="65"/>
      <c r="P18" s="64"/>
      <c r="Q18" s="48"/>
      <c r="R18" s="65"/>
      <c r="S18" s="64"/>
      <c r="T18" s="48"/>
      <c r="U18" s="65"/>
      <c r="V18" s="64"/>
      <c r="W18" s="48"/>
      <c r="X18" s="65"/>
      <c r="Y18" s="64"/>
      <c r="Z18" s="66"/>
      <c r="AA18" s="67"/>
      <c r="AB18" s="46"/>
      <c r="AC18" s="47"/>
      <c r="AD18" s="47"/>
      <c r="AE18" s="47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7"/>
      <c r="BB18" s="47"/>
      <c r="BC18" s="47"/>
      <c r="BD18" s="47"/>
      <c r="BE18" s="47"/>
    </row>
    <row r="19" spans="1:57" ht="12.75">
      <c r="A19" s="29" t="s">
        <v>28</v>
      </c>
      <c r="B19" s="29" t="s">
        <v>26</v>
      </c>
      <c r="C19" s="23" t="s">
        <v>15</v>
      </c>
      <c r="D19" s="62">
        <v>1</v>
      </c>
      <c r="E19" s="62"/>
      <c r="F19" s="63"/>
      <c r="G19" s="25"/>
      <c r="H19" s="20"/>
      <c r="I19" s="24"/>
      <c r="J19" s="25"/>
      <c r="K19" s="20"/>
      <c r="L19" s="24"/>
      <c r="M19" s="25"/>
      <c r="N19" s="20"/>
      <c r="O19" s="24"/>
      <c r="P19" s="25"/>
      <c r="Q19" s="20"/>
      <c r="R19" s="24"/>
      <c r="S19" s="25"/>
      <c r="T19" s="20"/>
      <c r="U19" s="24"/>
      <c r="V19" s="25"/>
      <c r="W19" s="20"/>
      <c r="X19" s="24"/>
      <c r="Y19" s="25"/>
      <c r="Z19" s="26"/>
      <c r="AA19" s="27"/>
      <c r="AB19" s="18"/>
      <c r="AC19" s="19"/>
      <c r="AD19" s="19"/>
      <c r="AE19" s="19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19"/>
      <c r="BB19" s="19"/>
      <c r="BC19" s="19"/>
      <c r="BD19" s="19"/>
      <c r="BE19" s="19"/>
    </row>
    <row r="20" spans="1:57" ht="13.5" thickBot="1">
      <c r="A20" s="29" t="s">
        <v>51</v>
      </c>
      <c r="B20" s="29" t="s">
        <v>10</v>
      </c>
      <c r="C20" s="23" t="s">
        <v>15</v>
      </c>
      <c r="D20" s="68">
        <v>1</v>
      </c>
      <c r="E20" s="69"/>
      <c r="F20" s="70"/>
      <c r="G20" s="36"/>
      <c r="H20" s="34"/>
      <c r="I20" s="35"/>
      <c r="J20" s="36"/>
      <c r="K20" s="34"/>
      <c r="L20" s="35"/>
      <c r="M20" s="36"/>
      <c r="N20" s="34"/>
      <c r="O20" s="35"/>
      <c r="P20" s="36"/>
      <c r="Q20" s="34"/>
      <c r="R20" s="35"/>
      <c r="S20" s="36"/>
      <c r="T20" s="34"/>
      <c r="U20" s="35"/>
      <c r="V20" s="36"/>
      <c r="W20" s="34"/>
      <c r="X20" s="35"/>
      <c r="Y20" s="36"/>
      <c r="Z20" s="51"/>
      <c r="AA20" s="52"/>
      <c r="AB20" s="18"/>
      <c r="AC20" s="19"/>
      <c r="AD20" s="19"/>
      <c r="AE20" s="19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19"/>
      <c r="BB20" s="19"/>
      <c r="BC20" s="19"/>
      <c r="BD20" s="19"/>
      <c r="BE20" s="19"/>
    </row>
    <row r="21" spans="1:57" s="3" customFormat="1" ht="13.5" thickBot="1">
      <c r="A21" s="40" t="s">
        <v>18</v>
      </c>
      <c r="B21" s="40"/>
      <c r="C21" s="40" t="s">
        <v>15</v>
      </c>
      <c r="D21" s="41">
        <f>(D17+D18+D19+D20)*C52</f>
        <v>1</v>
      </c>
      <c r="E21" s="41">
        <f>(E17+E18+E19+E20)*C52</f>
        <v>0</v>
      </c>
      <c r="F21" s="42"/>
      <c r="G21" s="41">
        <f>(G17+G18+G19+G20)*C52</f>
        <v>0</v>
      </c>
      <c r="H21" s="41">
        <f>(H17+H18+H19+H20)*C52</f>
        <v>0</v>
      </c>
      <c r="I21" s="42"/>
      <c r="J21" s="41">
        <f>(J17+J18+J19+J20)*C52</f>
        <v>0</v>
      </c>
      <c r="K21" s="41">
        <f>(K17+K18+K19+K20)*C52</f>
        <v>0</v>
      </c>
      <c r="L21" s="42"/>
      <c r="M21" s="41">
        <f>(M17+M18+M19+M20)*C52</f>
        <v>0</v>
      </c>
      <c r="N21" s="41">
        <f>(N17+N18+N19+N20)*C52</f>
        <v>0</v>
      </c>
      <c r="O21" s="42"/>
      <c r="P21" s="41"/>
      <c r="Q21" s="43"/>
      <c r="R21" s="42"/>
      <c r="S21" s="41"/>
      <c r="T21" s="43"/>
      <c r="U21" s="42"/>
      <c r="V21" s="41"/>
      <c r="W21" s="43"/>
      <c r="X21" s="42"/>
      <c r="Y21" s="41"/>
      <c r="Z21" s="44"/>
      <c r="AA21" s="45"/>
      <c r="AB21" s="46"/>
      <c r="AC21" s="47"/>
      <c r="AD21" s="47"/>
      <c r="AE21" s="47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7"/>
      <c r="BB21" s="47"/>
      <c r="BC21" s="47"/>
      <c r="BD21" s="47"/>
      <c r="BE21" s="47"/>
    </row>
    <row r="22" spans="1:57" s="75" customFormat="1" ht="12.75">
      <c r="A22" s="23" t="s">
        <v>52</v>
      </c>
      <c r="B22" s="23" t="s">
        <v>11</v>
      </c>
      <c r="C22" s="23" t="s">
        <v>5</v>
      </c>
      <c r="D22" s="61">
        <v>1</v>
      </c>
      <c r="E22" s="62"/>
      <c r="F22" s="63"/>
      <c r="G22" s="61"/>
      <c r="H22" s="62"/>
      <c r="I22" s="63"/>
      <c r="J22" s="61"/>
      <c r="K22" s="62"/>
      <c r="L22" s="63"/>
      <c r="M22" s="61"/>
      <c r="N22" s="62"/>
      <c r="O22" s="63"/>
      <c r="P22" s="61"/>
      <c r="Q22" s="62"/>
      <c r="R22" s="63"/>
      <c r="S22" s="61"/>
      <c r="T22" s="62"/>
      <c r="U22" s="63"/>
      <c r="V22" s="61"/>
      <c r="W22" s="62"/>
      <c r="X22" s="63"/>
      <c r="Y22" s="61"/>
      <c r="Z22" s="71"/>
      <c r="AA22" s="72"/>
      <c r="AB22" s="73"/>
      <c r="AC22" s="74"/>
      <c r="AD22" s="74"/>
      <c r="AE22" s="74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74"/>
      <c r="BB22" s="74"/>
      <c r="BC22" s="74"/>
      <c r="BD22" s="74"/>
      <c r="BE22" s="74"/>
    </row>
    <row r="23" spans="1:57" ht="12.75">
      <c r="A23" s="29" t="s">
        <v>29</v>
      </c>
      <c r="B23" s="29" t="s">
        <v>22</v>
      </c>
      <c r="C23" s="23" t="s">
        <v>5</v>
      </c>
      <c r="D23" s="31">
        <v>1</v>
      </c>
      <c r="E23" s="20"/>
      <c r="F23" s="24"/>
      <c r="G23" s="25"/>
      <c r="H23" s="20"/>
      <c r="I23" s="24"/>
      <c r="J23" s="25"/>
      <c r="K23" s="20"/>
      <c r="L23" s="24"/>
      <c r="M23" s="25"/>
      <c r="N23" s="20"/>
      <c r="O23" s="24"/>
      <c r="P23" s="25"/>
      <c r="Q23" s="20"/>
      <c r="R23" s="24"/>
      <c r="S23" s="25"/>
      <c r="T23" s="20"/>
      <c r="U23" s="24"/>
      <c r="V23" s="25"/>
      <c r="W23" s="20"/>
      <c r="X23" s="24"/>
      <c r="Y23" s="25"/>
      <c r="Z23" s="19"/>
      <c r="AA23" s="32"/>
      <c r="AB23" s="18"/>
      <c r="AC23" s="19"/>
      <c r="AD23" s="19"/>
      <c r="AE23" s="19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19"/>
      <c r="BB23" s="19"/>
      <c r="BC23" s="19"/>
      <c r="BD23" s="19"/>
      <c r="BE23" s="19"/>
    </row>
    <row r="24" spans="1:57" ht="12.75">
      <c r="A24" s="29" t="s">
        <v>30</v>
      </c>
      <c r="B24" s="29" t="s">
        <v>31</v>
      </c>
      <c r="C24" s="23" t="s">
        <v>5</v>
      </c>
      <c r="D24" s="33">
        <v>1</v>
      </c>
      <c r="E24" s="19"/>
      <c r="F24" s="30"/>
      <c r="G24" s="31"/>
      <c r="H24" s="18"/>
      <c r="I24" s="30"/>
      <c r="J24" s="31"/>
      <c r="K24" s="18"/>
      <c r="L24" s="30"/>
      <c r="M24" s="31"/>
      <c r="N24" s="18"/>
      <c r="O24" s="30"/>
      <c r="P24" s="31"/>
      <c r="Q24" s="18"/>
      <c r="R24" s="30"/>
      <c r="S24" s="31"/>
      <c r="T24" s="18"/>
      <c r="U24" s="30"/>
      <c r="V24" s="31"/>
      <c r="W24" s="18"/>
      <c r="X24" s="30"/>
      <c r="Y24" s="31"/>
      <c r="Z24" s="51"/>
      <c r="AA24" s="52"/>
      <c r="AB24" s="18"/>
      <c r="AC24" s="19"/>
      <c r="AD24" s="19"/>
      <c r="AE24" s="19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19"/>
      <c r="BB24" s="19"/>
      <c r="BC24" s="19"/>
      <c r="BD24" s="19"/>
      <c r="BE24" s="19"/>
    </row>
    <row r="25" spans="1:57" ht="13.5" thickBot="1">
      <c r="A25" s="23" t="s">
        <v>75</v>
      </c>
      <c r="B25" s="23" t="s">
        <v>63</v>
      </c>
      <c r="C25" s="23" t="s">
        <v>5</v>
      </c>
      <c r="D25" s="33">
        <v>1</v>
      </c>
      <c r="E25" s="34"/>
      <c r="F25" s="35"/>
      <c r="G25" s="36"/>
      <c r="H25" s="34"/>
      <c r="I25" s="35"/>
      <c r="J25" s="36"/>
      <c r="K25" s="34"/>
      <c r="L25" s="35"/>
      <c r="M25" s="36"/>
      <c r="N25" s="34"/>
      <c r="O25" s="35"/>
      <c r="P25" s="36"/>
      <c r="Q25" s="34"/>
      <c r="R25" s="35"/>
      <c r="S25" s="36"/>
      <c r="T25" s="34"/>
      <c r="U25" s="35"/>
      <c r="V25" s="36"/>
      <c r="W25" s="34"/>
      <c r="X25" s="35"/>
      <c r="Y25" s="36"/>
      <c r="Z25" s="51"/>
      <c r="AA25" s="52"/>
      <c r="AB25" s="18"/>
      <c r="AC25" s="19"/>
      <c r="AD25" s="19"/>
      <c r="AE25" s="19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19"/>
      <c r="BB25" s="19"/>
      <c r="BC25" s="19"/>
      <c r="BD25" s="19"/>
      <c r="BE25" s="19"/>
    </row>
    <row r="26" spans="1:57" s="3" customFormat="1" ht="13.5" thickBot="1">
      <c r="A26" s="40" t="s">
        <v>18</v>
      </c>
      <c r="B26" s="40"/>
      <c r="C26" s="40" t="s">
        <v>5</v>
      </c>
      <c r="D26" s="41">
        <f>(D22+D23+D24+D25)*C53</f>
        <v>1</v>
      </c>
      <c r="E26" s="41">
        <f>(E22+E23+E24+E25)*C53</f>
        <v>0</v>
      </c>
      <c r="F26" s="42"/>
      <c r="G26" s="41">
        <f>(G22+G23+G24+G25)*C53</f>
        <v>0</v>
      </c>
      <c r="H26" s="41">
        <f>(H22+H23+H24+H25)*C53</f>
        <v>0</v>
      </c>
      <c r="I26" s="42"/>
      <c r="J26" s="41">
        <f>(J22+J23+J24+J25)*C53</f>
        <v>0</v>
      </c>
      <c r="K26" s="41">
        <f>(K22+K23+K24+K25)*C53</f>
        <v>0</v>
      </c>
      <c r="L26" s="42"/>
      <c r="M26" s="41">
        <f>(M22+M23+M24+M25)*C53</f>
        <v>0</v>
      </c>
      <c r="N26" s="41">
        <f>(N22+N23+N24+N25)*C53</f>
        <v>0</v>
      </c>
      <c r="O26" s="42"/>
      <c r="P26" s="41"/>
      <c r="Q26" s="43"/>
      <c r="R26" s="42"/>
      <c r="S26" s="41"/>
      <c r="T26" s="43"/>
      <c r="U26" s="42"/>
      <c r="V26" s="41"/>
      <c r="W26" s="43"/>
      <c r="X26" s="42"/>
      <c r="Y26" s="41"/>
      <c r="Z26" s="44"/>
      <c r="AA26" s="45"/>
      <c r="AB26" s="46"/>
      <c r="AC26" s="47"/>
      <c r="AD26" s="47"/>
      <c r="AE26" s="47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7"/>
      <c r="BB26" s="47"/>
      <c r="BC26" s="47"/>
      <c r="BD26" s="47"/>
      <c r="BE26" s="47"/>
    </row>
    <row r="27" spans="1:57" ht="12.75">
      <c r="A27" s="29" t="s">
        <v>27</v>
      </c>
      <c r="B27" s="23" t="s">
        <v>12</v>
      </c>
      <c r="C27" s="23" t="s">
        <v>4</v>
      </c>
      <c r="D27" s="25"/>
      <c r="E27" s="20"/>
      <c r="F27" s="24" t="s">
        <v>78</v>
      </c>
      <c r="G27" s="25"/>
      <c r="H27" s="20"/>
      <c r="I27" s="24"/>
      <c r="J27" s="25"/>
      <c r="K27" s="20"/>
      <c r="L27" s="24"/>
      <c r="M27" s="25"/>
      <c r="N27" s="20"/>
      <c r="O27" s="24"/>
      <c r="P27" s="25"/>
      <c r="Q27" s="20"/>
      <c r="R27" s="24"/>
      <c r="S27" s="25"/>
      <c r="T27" s="20"/>
      <c r="U27" s="24"/>
      <c r="V27" s="25"/>
      <c r="W27" s="20"/>
      <c r="X27" s="24"/>
      <c r="Y27" s="25"/>
      <c r="Z27" s="26"/>
      <c r="AA27" s="27"/>
      <c r="AB27" s="18"/>
      <c r="AC27" s="19"/>
      <c r="AD27" s="19"/>
      <c r="AE27" s="19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19"/>
      <c r="BB27" s="19"/>
      <c r="BC27" s="19"/>
      <c r="BD27" s="19"/>
      <c r="BE27" s="19"/>
    </row>
    <row r="28" spans="1:57" ht="12.75">
      <c r="A28" s="29" t="s">
        <v>53</v>
      </c>
      <c r="B28" s="29" t="s">
        <v>54</v>
      </c>
      <c r="C28" s="23" t="s">
        <v>4</v>
      </c>
      <c r="D28" s="31"/>
      <c r="E28" s="20"/>
      <c r="F28" s="24" t="s">
        <v>78</v>
      </c>
      <c r="G28" s="25"/>
      <c r="H28" s="20"/>
      <c r="I28" s="24"/>
      <c r="J28" s="25"/>
      <c r="K28" s="20"/>
      <c r="L28" s="24"/>
      <c r="M28" s="25"/>
      <c r="N28" s="20"/>
      <c r="O28" s="24"/>
      <c r="P28" s="25"/>
      <c r="Q28" s="20"/>
      <c r="R28" s="24"/>
      <c r="S28" s="25"/>
      <c r="T28" s="20"/>
      <c r="U28" s="24"/>
      <c r="V28" s="25"/>
      <c r="W28" s="20"/>
      <c r="X28" s="24"/>
      <c r="Y28" s="25"/>
      <c r="Z28" s="19"/>
      <c r="AA28" s="32"/>
      <c r="AB28" s="18"/>
      <c r="AC28" s="19"/>
      <c r="AD28" s="19"/>
      <c r="AE28" s="19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19"/>
      <c r="BB28" s="19"/>
      <c r="BC28" s="19"/>
      <c r="BD28" s="19"/>
      <c r="BE28" s="19"/>
    </row>
    <row r="29" spans="1:57" ht="12.75">
      <c r="A29" s="29" t="s">
        <v>81</v>
      </c>
      <c r="B29" s="23" t="s">
        <v>38</v>
      </c>
      <c r="C29" s="23" t="s">
        <v>4</v>
      </c>
      <c r="D29" s="31"/>
      <c r="E29" s="20"/>
      <c r="F29" s="24" t="s">
        <v>79</v>
      </c>
      <c r="G29" s="25"/>
      <c r="H29" s="20"/>
      <c r="I29" s="24"/>
      <c r="J29" s="25"/>
      <c r="K29" s="20"/>
      <c r="L29" s="24"/>
      <c r="M29" s="25"/>
      <c r="N29" s="20"/>
      <c r="O29" s="24"/>
      <c r="P29" s="25"/>
      <c r="Q29" s="20"/>
      <c r="R29" s="24"/>
      <c r="S29" s="25"/>
      <c r="T29" s="20"/>
      <c r="U29" s="24"/>
      <c r="V29" s="25"/>
      <c r="W29" s="20"/>
      <c r="X29" s="24"/>
      <c r="Y29" s="25"/>
      <c r="Z29" s="19"/>
      <c r="AA29" s="32"/>
      <c r="AB29" s="18"/>
      <c r="AC29" s="19"/>
      <c r="AD29" s="19"/>
      <c r="AE29" s="19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19"/>
      <c r="BB29" s="19"/>
      <c r="BC29" s="19"/>
      <c r="BD29" s="19"/>
      <c r="BE29" s="19"/>
    </row>
    <row r="30" spans="1:57" ht="13.5" thickBot="1">
      <c r="A30" s="29" t="s">
        <v>23</v>
      </c>
      <c r="B30" s="29" t="s">
        <v>24</v>
      </c>
      <c r="C30" s="23" t="s">
        <v>4</v>
      </c>
      <c r="D30" s="33"/>
      <c r="E30" s="34"/>
      <c r="F30" s="35" t="s">
        <v>78</v>
      </c>
      <c r="G30" s="36"/>
      <c r="H30" s="34"/>
      <c r="I30" s="35"/>
      <c r="J30" s="36"/>
      <c r="K30" s="34"/>
      <c r="L30" s="35"/>
      <c r="M30" s="36"/>
      <c r="N30" s="34"/>
      <c r="O30" s="35"/>
      <c r="P30" s="36"/>
      <c r="Q30" s="34"/>
      <c r="R30" s="35"/>
      <c r="S30" s="36"/>
      <c r="T30" s="34"/>
      <c r="U30" s="35"/>
      <c r="V30" s="36"/>
      <c r="W30" s="34"/>
      <c r="X30" s="35"/>
      <c r="Y30" s="36"/>
      <c r="Z30" s="51"/>
      <c r="AA30" s="52"/>
      <c r="AB30" s="18"/>
      <c r="AC30" s="19"/>
      <c r="AD30" s="19"/>
      <c r="AE30" s="19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19"/>
      <c r="BB30" s="19"/>
      <c r="BC30" s="19"/>
      <c r="BD30" s="19"/>
      <c r="BE30" s="19"/>
    </row>
    <row r="31" spans="1:57" s="3" customFormat="1" ht="13.5" thickBot="1">
      <c r="A31" s="40" t="s">
        <v>18</v>
      </c>
      <c r="B31" s="40"/>
      <c r="C31" s="40" t="s">
        <v>4</v>
      </c>
      <c r="D31" s="41">
        <f>(D27+D28+D29+D30)*C54</f>
        <v>0</v>
      </c>
      <c r="E31" s="41">
        <f>(E27+E28+E29+E30)*C54</f>
        <v>0</v>
      </c>
      <c r="F31" s="42"/>
      <c r="G31" s="41">
        <f>(G27+G28+G29+G30)*C54</f>
        <v>0</v>
      </c>
      <c r="H31" s="41">
        <f>(H27+H28+H29+H30)*C54</f>
        <v>0</v>
      </c>
      <c r="I31" s="42"/>
      <c r="J31" s="41">
        <f>(J27+J28+J29+J30)*C54</f>
        <v>0</v>
      </c>
      <c r="K31" s="41">
        <f>(K27+K28+K29+K30)*C54</f>
        <v>0</v>
      </c>
      <c r="L31" s="42"/>
      <c r="M31" s="41">
        <f>(M27+M28+M29+M30)*C54</f>
        <v>0</v>
      </c>
      <c r="N31" s="41">
        <f>(N27+N28+N29+N30)*C54</f>
        <v>0</v>
      </c>
      <c r="O31" s="42"/>
      <c r="P31" s="41"/>
      <c r="Q31" s="43"/>
      <c r="R31" s="42"/>
      <c r="S31" s="41"/>
      <c r="T31" s="43"/>
      <c r="U31" s="42"/>
      <c r="V31" s="41"/>
      <c r="W31" s="43"/>
      <c r="X31" s="42"/>
      <c r="Y31" s="41"/>
      <c r="Z31" s="44"/>
      <c r="AA31" s="45"/>
      <c r="AB31" s="46"/>
      <c r="AC31" s="47"/>
      <c r="AD31" s="47"/>
      <c r="AE31" s="47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7"/>
      <c r="BB31" s="47"/>
      <c r="BC31" s="47"/>
      <c r="BD31" s="47"/>
      <c r="BE31" s="47"/>
    </row>
    <row r="32" spans="1:57" s="3" customFormat="1" ht="12.75">
      <c r="A32" s="23" t="s">
        <v>82</v>
      </c>
      <c r="B32" s="23" t="s">
        <v>32</v>
      </c>
      <c r="C32" s="23" t="s">
        <v>33</v>
      </c>
      <c r="D32" s="56">
        <v>1</v>
      </c>
      <c r="E32" s="57"/>
      <c r="F32" s="58"/>
      <c r="G32" s="76"/>
      <c r="H32" s="77"/>
      <c r="I32" s="78"/>
      <c r="J32" s="79"/>
      <c r="K32" s="80"/>
      <c r="L32" s="81"/>
      <c r="M32" s="77"/>
      <c r="N32" s="77"/>
      <c r="O32" s="78"/>
      <c r="P32" s="79"/>
      <c r="Q32" s="80"/>
      <c r="R32" s="81"/>
      <c r="S32" s="77"/>
      <c r="T32" s="77"/>
      <c r="U32" s="78"/>
      <c r="V32" s="79"/>
      <c r="W32" s="80"/>
      <c r="X32" s="81"/>
      <c r="Y32" s="79"/>
      <c r="Z32" s="80"/>
      <c r="AA32" s="81"/>
      <c r="AB32" s="77"/>
      <c r="AC32" s="77"/>
      <c r="AD32" s="77"/>
      <c r="AE32" s="82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</row>
    <row r="33" spans="1:57" s="3" customFormat="1" ht="12.75">
      <c r="A33" s="23" t="s">
        <v>34</v>
      </c>
      <c r="B33" s="23" t="s">
        <v>35</v>
      </c>
      <c r="C33" s="83" t="s">
        <v>33</v>
      </c>
      <c r="D33" s="64"/>
      <c r="E33" s="66">
        <v>1</v>
      </c>
      <c r="F33" s="67"/>
      <c r="G33" s="46"/>
      <c r="H33" s="47"/>
      <c r="I33" s="84"/>
      <c r="J33" s="85"/>
      <c r="K33" s="47"/>
      <c r="L33" s="86"/>
      <c r="M33" s="46"/>
      <c r="N33" s="47"/>
      <c r="O33" s="84"/>
      <c r="P33" s="85"/>
      <c r="Q33" s="47"/>
      <c r="R33" s="86"/>
      <c r="S33" s="46"/>
      <c r="T33" s="47"/>
      <c r="U33" s="84"/>
      <c r="V33" s="85"/>
      <c r="W33" s="47"/>
      <c r="X33" s="86"/>
      <c r="Y33" s="85"/>
      <c r="Z33" s="47"/>
      <c r="AA33" s="86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s="3" customFormat="1" ht="13.5" thickBot="1">
      <c r="A34" s="23" t="s">
        <v>55</v>
      </c>
      <c r="B34" s="23" t="s">
        <v>36</v>
      </c>
      <c r="C34" s="83" t="s">
        <v>33</v>
      </c>
      <c r="D34" s="87"/>
      <c r="E34" s="82"/>
      <c r="F34" s="88" t="s">
        <v>79</v>
      </c>
      <c r="G34" s="89"/>
      <c r="H34" s="82"/>
      <c r="I34" s="90"/>
      <c r="J34" s="91"/>
      <c r="K34" s="92"/>
      <c r="L34" s="93"/>
      <c r="M34" s="89"/>
      <c r="N34" s="82"/>
      <c r="O34" s="90"/>
      <c r="P34" s="91"/>
      <c r="Q34" s="92"/>
      <c r="R34" s="93"/>
      <c r="S34" s="89"/>
      <c r="T34" s="82"/>
      <c r="U34" s="90"/>
      <c r="V34" s="91"/>
      <c r="W34" s="92"/>
      <c r="X34" s="93"/>
      <c r="Y34" s="91"/>
      <c r="Z34" s="92"/>
      <c r="AA34" s="93"/>
      <c r="AB34" s="46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s="3" customFormat="1" ht="13.5" thickBot="1">
      <c r="A35" s="40" t="s">
        <v>18</v>
      </c>
      <c r="B35" s="40"/>
      <c r="C35" s="40" t="s">
        <v>33</v>
      </c>
      <c r="D35" s="41">
        <f>(D32+D33+D34)*C55</f>
        <v>0.5</v>
      </c>
      <c r="E35" s="44">
        <f>(E32+E33+E34)*C55</f>
        <v>0.5</v>
      </c>
      <c r="F35" s="45"/>
      <c r="G35" s="41">
        <f>(G32+G33+G34)*C55</f>
        <v>0</v>
      </c>
      <c r="H35" s="44">
        <f>(H32+H33+H34)*C55</f>
        <v>0</v>
      </c>
      <c r="I35" s="94"/>
      <c r="J35" s="41">
        <f>(J32+J33+J34)*C55</f>
        <v>0</v>
      </c>
      <c r="K35" s="44">
        <f>(K32+K33+K34)*C55</f>
        <v>0</v>
      </c>
      <c r="L35" s="45"/>
      <c r="M35" s="41">
        <f>(M32+M33+M34)*C55</f>
        <v>0</v>
      </c>
      <c r="N35" s="44">
        <f>(N32+N33+N34)*C55</f>
        <v>0</v>
      </c>
      <c r="O35" s="94"/>
      <c r="P35" s="41"/>
      <c r="Q35" s="44"/>
      <c r="R35" s="45"/>
      <c r="S35" s="43"/>
      <c r="T35" s="44"/>
      <c r="U35" s="94"/>
      <c r="V35" s="41"/>
      <c r="W35" s="44"/>
      <c r="X35" s="45"/>
      <c r="Y35" s="43"/>
      <c r="Z35" s="44"/>
      <c r="AA35" s="45"/>
      <c r="AB35" s="4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2.75">
      <c r="A36" s="29" t="s">
        <v>42</v>
      </c>
      <c r="B36" s="29" t="s">
        <v>43</v>
      </c>
      <c r="C36" s="23" t="s">
        <v>9</v>
      </c>
      <c r="D36" s="25">
        <v>1</v>
      </c>
      <c r="E36" s="20"/>
      <c r="F36" s="24"/>
      <c r="G36" s="25"/>
      <c r="H36" s="20"/>
      <c r="I36" s="24"/>
      <c r="J36" s="25"/>
      <c r="K36" s="20"/>
      <c r="L36" s="24"/>
      <c r="M36" s="25"/>
      <c r="N36" s="20"/>
      <c r="O36" s="24"/>
      <c r="P36" s="25"/>
      <c r="Q36" s="20"/>
      <c r="R36" s="24"/>
      <c r="S36" s="25"/>
      <c r="T36" s="20"/>
      <c r="U36" s="24"/>
      <c r="V36" s="25"/>
      <c r="W36" s="20"/>
      <c r="X36" s="24"/>
      <c r="Y36" s="25"/>
      <c r="Z36" s="20"/>
      <c r="AA36" s="24"/>
      <c r="AB36" s="20"/>
      <c r="AC36" s="20"/>
      <c r="AD36" s="20"/>
      <c r="AE36" s="26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.75">
      <c r="A37" s="23" t="s">
        <v>56</v>
      </c>
      <c r="B37" s="23" t="s">
        <v>57</v>
      </c>
      <c r="C37" s="23" t="s">
        <v>9</v>
      </c>
      <c r="D37" s="25">
        <v>1</v>
      </c>
      <c r="E37" s="20"/>
      <c r="F37" s="24"/>
      <c r="G37" s="25"/>
      <c r="H37" s="20"/>
      <c r="I37" s="24"/>
      <c r="J37" s="25"/>
      <c r="K37" s="20"/>
      <c r="L37" s="24"/>
      <c r="M37" s="25"/>
      <c r="N37" s="20"/>
      <c r="O37" s="24"/>
      <c r="P37" s="25"/>
      <c r="Q37" s="20"/>
      <c r="R37" s="24"/>
      <c r="S37" s="25"/>
      <c r="T37" s="20"/>
      <c r="U37" s="24"/>
      <c r="V37" s="25"/>
      <c r="W37" s="20"/>
      <c r="X37" s="24"/>
      <c r="Y37" s="25"/>
      <c r="Z37" s="20"/>
      <c r="AA37" s="24"/>
      <c r="AB37" s="20"/>
      <c r="AC37" s="20"/>
      <c r="AD37" s="20"/>
      <c r="AE37" s="19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2.75">
      <c r="A38" s="23" t="s">
        <v>76</v>
      </c>
      <c r="B38" s="23" t="s">
        <v>37</v>
      </c>
      <c r="C38" s="23" t="s">
        <v>9</v>
      </c>
      <c r="D38" s="31">
        <v>1</v>
      </c>
      <c r="E38" s="20"/>
      <c r="F38" s="24"/>
      <c r="G38" s="25"/>
      <c r="H38" s="20"/>
      <c r="I38" s="24"/>
      <c r="J38" s="25"/>
      <c r="K38" s="20"/>
      <c r="L38" s="24"/>
      <c r="M38" s="25"/>
      <c r="N38" s="20"/>
      <c r="O38" s="24"/>
      <c r="P38" s="25"/>
      <c r="Q38" s="20"/>
      <c r="R38" s="24"/>
      <c r="S38" s="25"/>
      <c r="T38" s="20"/>
      <c r="U38" s="24"/>
      <c r="V38" s="25"/>
      <c r="W38" s="20"/>
      <c r="X38" s="24"/>
      <c r="Y38" s="25"/>
      <c r="Z38" s="19"/>
      <c r="AA38" s="32"/>
      <c r="AB38" s="18"/>
      <c r="AC38" s="19"/>
      <c r="AD38" s="19"/>
      <c r="AE38" s="19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19"/>
      <c r="BB38" s="19"/>
      <c r="BC38" s="19"/>
      <c r="BD38" s="19"/>
      <c r="BE38" s="19"/>
    </row>
    <row r="39" spans="1:57" ht="13.5" thickBot="1">
      <c r="A39" s="23" t="s">
        <v>58</v>
      </c>
      <c r="B39" s="23" t="s">
        <v>59</v>
      </c>
      <c r="C39" s="23" t="s">
        <v>9</v>
      </c>
      <c r="D39" s="33">
        <v>1</v>
      </c>
      <c r="E39" s="34"/>
      <c r="F39" s="35"/>
      <c r="G39" s="36"/>
      <c r="H39" s="34"/>
      <c r="I39" s="35"/>
      <c r="J39" s="36"/>
      <c r="K39" s="34"/>
      <c r="L39" s="35"/>
      <c r="M39" s="36"/>
      <c r="N39" s="34"/>
      <c r="O39" s="35"/>
      <c r="P39" s="36"/>
      <c r="Q39" s="34"/>
      <c r="R39" s="35"/>
      <c r="S39" s="36"/>
      <c r="T39" s="34"/>
      <c r="U39" s="35"/>
      <c r="V39" s="36"/>
      <c r="W39" s="34"/>
      <c r="X39" s="35"/>
      <c r="Y39" s="36"/>
      <c r="Z39" s="51"/>
      <c r="AA39" s="52"/>
      <c r="AB39" s="18"/>
      <c r="AC39" s="19"/>
      <c r="AD39" s="19"/>
      <c r="AE39" s="19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19"/>
      <c r="BB39" s="19"/>
      <c r="BC39" s="19"/>
      <c r="BD39" s="19"/>
      <c r="BE39" s="19"/>
    </row>
    <row r="40" spans="1:57" s="3" customFormat="1" ht="13.5" thickBot="1">
      <c r="A40" s="40" t="s">
        <v>18</v>
      </c>
      <c r="B40" s="40"/>
      <c r="C40" s="40" t="s">
        <v>9</v>
      </c>
      <c r="D40" s="41">
        <f>(D36+D37+D38+D39)*C56</f>
        <v>1</v>
      </c>
      <c r="E40" s="41">
        <f>(E36+E37+E38+E39)*C56</f>
        <v>0</v>
      </c>
      <c r="F40" s="95"/>
      <c r="G40" s="41">
        <f>(G36+G37+G38+G39)*C56</f>
        <v>0</v>
      </c>
      <c r="H40" s="41">
        <f>(H36+H37+H38+H39)*C56</f>
        <v>0</v>
      </c>
      <c r="I40" s="42"/>
      <c r="J40" s="41">
        <f>(J36+J37+J38+J39)*C56</f>
        <v>0</v>
      </c>
      <c r="K40" s="41">
        <f>(K36+K37+K38+K39)*C56</f>
        <v>0</v>
      </c>
      <c r="L40" s="42"/>
      <c r="M40" s="41">
        <f>(M36+M37+M38+M39)*C56</f>
        <v>0</v>
      </c>
      <c r="N40" s="41">
        <f>(N36+N37+N38+N39)*C56</f>
        <v>0</v>
      </c>
      <c r="O40" s="42"/>
      <c r="P40" s="41"/>
      <c r="Q40" s="43"/>
      <c r="R40" s="42"/>
      <c r="S40" s="41"/>
      <c r="T40" s="43"/>
      <c r="U40" s="42"/>
      <c r="V40" s="41"/>
      <c r="W40" s="43"/>
      <c r="X40" s="42"/>
      <c r="Y40" s="41"/>
      <c r="Z40" s="44"/>
      <c r="AA40" s="45"/>
      <c r="AB40" s="46"/>
      <c r="AC40" s="47"/>
      <c r="AD40" s="47"/>
      <c r="AE40" s="47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7"/>
      <c r="BB40" s="47"/>
      <c r="BC40" s="47"/>
      <c r="BD40" s="47"/>
      <c r="BE40" s="47"/>
    </row>
    <row r="41" spans="1:57" s="102" customFormat="1" ht="13.5" customHeight="1" thickBot="1">
      <c r="A41" s="96" t="s">
        <v>17</v>
      </c>
      <c r="B41" s="96"/>
      <c r="C41" s="96"/>
      <c r="D41" s="97">
        <f>D11+D16+D21+D26+D31+D35+D40</f>
        <v>6</v>
      </c>
      <c r="E41" s="97">
        <f>E11+E16+E21+E26+E31+E35+E40</f>
        <v>0.5</v>
      </c>
      <c r="F41" s="98"/>
      <c r="G41" s="97">
        <f>G11+G16+G21+G26+G31+G35+G40</f>
        <v>0</v>
      </c>
      <c r="H41" s="97">
        <f>H11+H16+H21+H26+H31+H35+H40</f>
        <v>0</v>
      </c>
      <c r="I41" s="98"/>
      <c r="J41" s="97">
        <f>J11+J16+J21+J26+J31+J35+J40</f>
        <v>0</v>
      </c>
      <c r="K41" s="97">
        <f>K11+K16+K21+K26+K31+K35+K40</f>
        <v>0</v>
      </c>
      <c r="L41" s="98"/>
      <c r="M41" s="97">
        <f>M11+M16+M21+M26+M31+M35+M40</f>
        <v>0</v>
      </c>
      <c r="N41" s="97">
        <f>N11+N16+N21+N26+N31+N35+N40</f>
        <v>0</v>
      </c>
      <c r="O41" s="98"/>
      <c r="P41" s="97"/>
      <c r="Q41" s="99"/>
      <c r="R41" s="98"/>
      <c r="S41" s="97"/>
      <c r="T41" s="99"/>
      <c r="U41" s="98"/>
      <c r="V41" s="97"/>
      <c r="W41" s="99"/>
      <c r="X41" s="98"/>
      <c r="Y41" s="97"/>
      <c r="Z41" s="99"/>
      <c r="AA41" s="98"/>
      <c r="AB41" s="100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</row>
    <row r="42" spans="1:30" ht="12.75">
      <c r="A42" s="103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</row>
    <row r="43" spans="1:30" ht="12.75">
      <c r="A43" s="105">
        <v>27</v>
      </c>
      <c r="B43" s="103" t="s">
        <v>16</v>
      </c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</row>
    <row r="44" spans="1:30" ht="12.75">
      <c r="A44" s="103"/>
      <c r="B44" s="103" t="s">
        <v>8</v>
      </c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</row>
    <row r="45" spans="4:30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</row>
    <row r="46" spans="1:8" s="107" customFormat="1" ht="12.75" hidden="1">
      <c r="A46" s="106" t="s">
        <v>64</v>
      </c>
      <c r="B46" s="106" t="s">
        <v>65</v>
      </c>
      <c r="C46" s="106" t="s">
        <v>66</v>
      </c>
      <c r="D46" s="104"/>
      <c r="E46" s="104"/>
      <c r="F46" s="104"/>
      <c r="G46" s="104"/>
      <c r="H46" s="104"/>
    </row>
    <row r="47" spans="1:8" s="107" customFormat="1" ht="12.75" hidden="1">
      <c r="A47" s="106" t="s">
        <v>74</v>
      </c>
      <c r="B47" s="106">
        <v>3</v>
      </c>
      <c r="C47" s="106">
        <f>IF(B47=0,"0",1.5/B47)</f>
        <v>0.5</v>
      </c>
      <c r="D47" s="104"/>
      <c r="E47" s="104"/>
      <c r="F47" s="104"/>
      <c r="G47" s="104"/>
      <c r="H47" s="104"/>
    </row>
    <row r="48" spans="1:8" s="107" customFormat="1" ht="12.75" hidden="1">
      <c r="A48" s="108" t="s">
        <v>72</v>
      </c>
      <c r="B48" s="109">
        <v>1</v>
      </c>
      <c r="C48" s="108">
        <f>IF(B48=0,"0",C47/B48)</f>
        <v>0.5</v>
      </c>
      <c r="D48" s="104"/>
      <c r="E48" s="104"/>
      <c r="F48" s="104"/>
      <c r="G48" s="104"/>
      <c r="H48" s="104"/>
    </row>
    <row r="49" spans="1:8" s="107" customFormat="1" ht="12.75" hidden="1">
      <c r="A49" s="108" t="s">
        <v>68</v>
      </c>
      <c r="B49" s="109">
        <v>2</v>
      </c>
      <c r="C49" s="108">
        <f>IF(B49=0,"0",C47/B49)</f>
        <v>0.25</v>
      </c>
      <c r="D49" s="104"/>
      <c r="E49" s="104"/>
      <c r="F49" s="104"/>
      <c r="G49" s="104"/>
      <c r="H49" s="104"/>
    </row>
    <row r="50" spans="1:8" s="107" customFormat="1" ht="12.75" hidden="1">
      <c r="A50" s="108" t="s">
        <v>73</v>
      </c>
      <c r="B50" s="109">
        <v>1</v>
      </c>
      <c r="C50" s="108">
        <f>IF(B50=0,"0",C47/B50)</f>
        <v>0.5</v>
      </c>
      <c r="D50" s="104"/>
      <c r="E50" s="104"/>
      <c r="F50" s="104"/>
      <c r="G50" s="104"/>
      <c r="H50" s="104"/>
    </row>
    <row r="51" spans="1:8" s="107" customFormat="1" ht="12.75" hidden="1">
      <c r="A51" s="108" t="s">
        <v>13</v>
      </c>
      <c r="B51" s="109">
        <v>1</v>
      </c>
      <c r="C51" s="108">
        <f aca="true" t="shared" si="0" ref="C51:C56">IF(B51=0,"0",1/B51)</f>
        <v>1</v>
      </c>
      <c r="D51" s="104"/>
      <c r="E51" s="104"/>
      <c r="F51" s="104"/>
      <c r="G51" s="104"/>
      <c r="H51" s="104"/>
    </row>
    <row r="52" spans="1:8" s="107" customFormat="1" ht="12.75" hidden="1">
      <c r="A52" s="108" t="s">
        <v>15</v>
      </c>
      <c r="B52" s="109">
        <v>3</v>
      </c>
      <c r="C52" s="108">
        <f t="shared" si="0"/>
        <v>0.3333333333333333</v>
      </c>
      <c r="D52" s="104"/>
      <c r="E52" s="104"/>
      <c r="F52" s="104"/>
      <c r="G52" s="104"/>
      <c r="H52" s="104"/>
    </row>
    <row r="53" spans="1:8" s="107" customFormat="1" ht="12.75" hidden="1">
      <c r="A53" s="108" t="s">
        <v>5</v>
      </c>
      <c r="B53" s="109">
        <v>4</v>
      </c>
      <c r="C53" s="108">
        <f t="shared" si="0"/>
        <v>0.25</v>
      </c>
      <c r="D53" s="104"/>
      <c r="E53" s="104"/>
      <c r="F53" s="104"/>
      <c r="G53" s="104"/>
      <c r="H53" s="104"/>
    </row>
    <row r="54" spans="1:8" s="107" customFormat="1" ht="12.75" hidden="1">
      <c r="A54" s="108" t="s">
        <v>4</v>
      </c>
      <c r="B54" s="109">
        <v>3</v>
      </c>
      <c r="C54" s="108">
        <f t="shared" si="0"/>
        <v>0.3333333333333333</v>
      </c>
      <c r="D54" s="104"/>
      <c r="E54" s="104"/>
      <c r="F54" s="104"/>
      <c r="G54" s="104"/>
      <c r="H54" s="104"/>
    </row>
    <row r="55" spans="1:8" s="107" customFormat="1" ht="12.75" hidden="1">
      <c r="A55" s="108" t="s">
        <v>33</v>
      </c>
      <c r="B55" s="109">
        <v>2</v>
      </c>
      <c r="C55" s="108">
        <f t="shared" si="0"/>
        <v>0.5</v>
      </c>
      <c r="D55" s="104"/>
      <c r="E55" s="104"/>
      <c r="F55" s="104"/>
      <c r="G55" s="104"/>
      <c r="H55" s="104"/>
    </row>
    <row r="56" spans="1:8" s="107" customFormat="1" ht="12.75" hidden="1">
      <c r="A56" s="108" t="s">
        <v>9</v>
      </c>
      <c r="B56" s="109">
        <v>4</v>
      </c>
      <c r="C56" s="108">
        <f t="shared" si="0"/>
        <v>0.25</v>
      </c>
      <c r="D56" s="104"/>
      <c r="E56" s="104"/>
      <c r="F56" s="104"/>
      <c r="G56" s="104"/>
      <c r="H56" s="104"/>
    </row>
    <row r="57" spans="1:8" s="107" customFormat="1" ht="12.75" hidden="1">
      <c r="A57" s="108"/>
      <c r="B57" s="108"/>
      <c r="C57" s="108"/>
      <c r="D57" s="104"/>
      <c r="E57" s="104"/>
      <c r="F57" s="104"/>
      <c r="G57" s="104"/>
      <c r="H57" s="104"/>
    </row>
    <row r="58" spans="1:8" s="107" customFormat="1" ht="12.75" hidden="1">
      <c r="A58" s="108" t="s">
        <v>69</v>
      </c>
      <c r="B58" s="110">
        <f>D41+E41</f>
        <v>6.5</v>
      </c>
      <c r="C58" s="111">
        <f>D41/B58</f>
        <v>0.9230769230769231</v>
      </c>
      <c r="D58" s="107" t="s">
        <v>67</v>
      </c>
      <c r="E58" s="104"/>
      <c r="F58" s="104"/>
      <c r="G58" s="104"/>
      <c r="H58" s="104"/>
    </row>
    <row r="59" spans="1:8" s="107" customFormat="1" ht="12.75" hidden="1">
      <c r="A59" s="108" t="s">
        <v>70</v>
      </c>
      <c r="B59" s="110">
        <f>G41+H41</f>
        <v>0</v>
      </c>
      <c r="C59" s="111" t="e">
        <f>G41/B59</f>
        <v>#DIV/0!</v>
      </c>
      <c r="D59" s="107" t="s">
        <v>67</v>
      </c>
      <c r="E59" s="104"/>
      <c r="F59" s="104"/>
      <c r="G59" s="104"/>
      <c r="H59" s="104"/>
    </row>
    <row r="60" spans="1:8" s="107" customFormat="1" ht="12.75" hidden="1">
      <c r="A60" s="108" t="s">
        <v>71</v>
      </c>
      <c r="B60" s="110">
        <f>J41+K41</f>
        <v>0</v>
      </c>
      <c r="C60" s="111" t="e">
        <f>J41/B60</f>
        <v>#DIV/0!</v>
      </c>
      <c r="D60" s="107" t="s">
        <v>67</v>
      </c>
      <c r="E60" s="104"/>
      <c r="F60" s="104"/>
      <c r="G60" s="104"/>
      <c r="H60" s="104"/>
    </row>
    <row r="61" spans="4:8" s="107" customFormat="1" ht="12.75">
      <c r="D61" s="104"/>
      <c r="E61" s="104"/>
      <c r="F61" s="104"/>
      <c r="G61" s="104"/>
      <c r="H61" s="104"/>
    </row>
    <row r="62" spans="1:2" s="114" customFormat="1" ht="12.75">
      <c r="A62" s="112">
        <v>1</v>
      </c>
      <c r="B62" s="113" t="s">
        <v>80</v>
      </c>
    </row>
    <row r="63" spans="1:2" s="114" customFormat="1" ht="12.75">
      <c r="A63" s="112">
        <v>2</v>
      </c>
      <c r="B63" s="113" t="s">
        <v>83</v>
      </c>
    </row>
    <row r="64" s="116" customFormat="1" ht="12.75">
      <c r="A64" s="115">
        <v>3</v>
      </c>
    </row>
    <row r="65" s="116" customFormat="1" ht="12.75">
      <c r="A65" s="115">
        <v>4</v>
      </c>
    </row>
    <row r="66" s="116" customFormat="1" ht="12.75">
      <c r="A66" s="115">
        <v>5</v>
      </c>
    </row>
    <row r="67" s="116" customFormat="1" ht="12.75">
      <c r="A67" s="115">
        <v>6</v>
      </c>
    </row>
    <row r="68" s="116" customFormat="1" ht="12.75">
      <c r="A68" s="115">
        <v>7</v>
      </c>
    </row>
    <row r="69" s="116" customFormat="1" ht="12.75">
      <c r="A69" s="115">
        <v>8</v>
      </c>
    </row>
    <row r="70" s="116" customFormat="1" ht="12.75">
      <c r="A70" s="115">
        <v>9</v>
      </c>
    </row>
    <row r="71" s="116" customFormat="1" ht="12.75">
      <c r="A71" s="115">
        <v>10</v>
      </c>
    </row>
    <row r="72" s="116" customFormat="1" ht="13.5" customHeight="1">
      <c r="A72" s="115">
        <v>11</v>
      </c>
    </row>
    <row r="73" s="116" customFormat="1" ht="12.75">
      <c r="A73" s="115">
        <v>12</v>
      </c>
    </row>
    <row r="74" s="116" customFormat="1" ht="12.75">
      <c r="A74" s="115">
        <v>13</v>
      </c>
    </row>
    <row r="75" s="116" customFormat="1" ht="12.75">
      <c r="A75" s="115">
        <v>14</v>
      </c>
    </row>
    <row r="76" s="116" customFormat="1" ht="12.75">
      <c r="A76" s="115">
        <v>15</v>
      </c>
    </row>
    <row r="77" s="116" customFormat="1" ht="12.75">
      <c r="A77" s="115">
        <v>16</v>
      </c>
    </row>
    <row r="78" s="116" customFormat="1" ht="12.75">
      <c r="A78" s="115">
        <v>17</v>
      </c>
    </row>
    <row r="79" s="114" customFormat="1" ht="12.75">
      <c r="A79" s="112">
        <v>18</v>
      </c>
    </row>
  </sheetData>
  <sheetProtection password="C424" sheet="1" objects="1" scenarios="1"/>
  <printOptions/>
  <pageMargins left="0.2" right="0.2" top="1" bottom="0.73" header="0.5" footer="0.5"/>
  <pageSetup fitToHeight="1" fitToWidth="1" horizontalDpi="600" verticalDpi="600" orientation="landscape" scale="71" r:id="rId1"/>
  <ignoredErrors>
    <ignoredError sqref="C59:C60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Grimm</dc:creator>
  <cp:keywords/>
  <dc:description/>
  <cp:lastModifiedBy>Ann Shang</cp:lastModifiedBy>
  <cp:lastPrinted>2004-05-20T18:36:58Z</cp:lastPrinted>
  <dcterms:created xsi:type="dcterms:W3CDTF">1996-03-20T16:41:52Z</dcterms:created>
  <dcterms:modified xsi:type="dcterms:W3CDTF">2004-07-28T13:27:12Z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-486814006</vt:i4>
  </property>
  <property fmtid="{D5CDD505-2E9C-101B-9397-08002B2CF9AE}" pid="3" name="_EmailSubject">
    <vt:lpwstr>Additional Subcomittee Docs</vt:lpwstr>
  </property>
  <property fmtid="{D5CDD505-2E9C-101B-9397-08002B2CF9AE}" pid="4" name="_AuthorEmail">
    <vt:lpwstr>lgrimm@ercot.com</vt:lpwstr>
  </property>
  <property fmtid="{D5CDD505-2E9C-101B-9397-08002B2CF9AE}" pid="5" name="_AuthorEmailDisplayName">
    <vt:lpwstr>Grimm, Larry</vt:lpwstr>
  </property>
  <property fmtid="{D5CDD505-2E9C-101B-9397-08002B2CF9AE}" pid="6" name="_ReviewingToolsShownOnce">
    <vt:lpwstr/>
  </property>
</Properties>
</file>